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0F2994E2-CD9F-4379-A476-BB74A27F9677}" xr6:coauthVersionLast="47" xr6:coauthVersionMax="47" xr10:uidLastSave="{00000000-0000-0000-0000-000000000000}"/>
  <bookViews>
    <workbookView xWindow="795" yWindow="420" windowWidth="27390" windowHeight="14535" activeTab="2" xr2:uid="{6C964751-51A3-4854-98F7-F9574CB83861}"/>
  </bookViews>
  <sheets>
    <sheet name="07.kolo prezetácia " sheetId="5" r:id="rId1"/>
    <sheet name="07.kolo výsledky KAT" sheetId="28" r:id="rId2"/>
    <sheet name="07.kolo výsledky" sheetId="27" r:id="rId3"/>
    <sheet name="07.kolo stopky" sheetId="10" r:id="rId4"/>
    <sheet name="Hárok2" sheetId="18" r:id="rId5"/>
    <sheet name="Hárok3" sheetId="24" r:id="rId6"/>
  </sheets>
  <definedNames>
    <definedName name="_xlnm._FilterDatabase" localSheetId="0" hidden="1">'07.kolo prezetácia '!$A$1:$I$189</definedName>
    <definedName name="_xlnm._FilterDatabase" localSheetId="3" hidden="1">'07.kolo stopky'!$H$1:$K$36</definedName>
    <definedName name="_xlnm._FilterDatabase" localSheetId="2" hidden="1">'07.kolo výsledky'!$A$3:$W$280</definedName>
    <definedName name="_xlnm._FilterDatabase" localSheetId="1" hidden="1">'07.kolo výsledky KAT'!$A$3:$W$280</definedName>
    <definedName name="_xlnm._FilterDatabase" localSheetId="4" hidden="1">Hárok2!$B$3:$H$241</definedName>
    <definedName name="_xlnm._FilterDatabase" localSheetId="5" hidden="1">Hárok3!$B$1:$F$194</definedName>
    <definedName name="Klub" localSheetId="3">#REF!</definedName>
    <definedName name="Klub">#REF!</definedName>
    <definedName name="Meno" localSheetId="3">#REF!</definedName>
    <definedName name="Meno">#REF!</definedName>
    <definedName name="_xlnm.Print_Area" localSheetId="2">'07.kolo výsledky'!$A$1:$L$199</definedName>
    <definedName name="_xlnm.Print_Area" localSheetId="1">'07.kolo výsledky KAT'!$A$1:$L$477</definedName>
    <definedName name="Priezvisko" localSheetId="3">#REF!</definedName>
    <definedName name="Priezvisk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80" i="28" l="1"/>
  <c r="W279" i="28"/>
  <c r="W278" i="28"/>
  <c r="W277" i="28"/>
  <c r="W276" i="28"/>
  <c r="W275" i="28"/>
  <c r="W274" i="28"/>
  <c r="W273" i="28"/>
  <c r="W272" i="28"/>
  <c r="W271" i="28"/>
  <c r="W270" i="28"/>
  <c r="W269" i="28"/>
  <c r="W268" i="28"/>
  <c r="W267" i="28"/>
  <c r="W266" i="28"/>
  <c r="W265" i="28"/>
  <c r="W264" i="28"/>
  <c r="W263" i="28"/>
  <c r="W262" i="28"/>
  <c r="W261" i="28"/>
  <c r="W260" i="28"/>
  <c r="W259" i="28"/>
  <c r="W258" i="28"/>
  <c r="W257" i="28"/>
  <c r="W256" i="28"/>
  <c r="W255" i="28"/>
  <c r="W254" i="28"/>
  <c r="W253" i="28"/>
  <c r="W252" i="28"/>
  <c r="W251" i="28"/>
  <c r="W250" i="28"/>
  <c r="W249" i="28"/>
  <c r="W248" i="28"/>
  <c r="W247" i="28"/>
  <c r="W246" i="28"/>
  <c r="W245" i="28"/>
  <c r="W244" i="28"/>
  <c r="W243" i="28"/>
  <c r="W242" i="28"/>
  <c r="W241" i="28"/>
  <c r="W240" i="28"/>
  <c r="W239" i="28"/>
  <c r="W238" i="28"/>
  <c r="W237" i="28"/>
  <c r="W236" i="28"/>
  <c r="W235" i="28"/>
  <c r="W234" i="28"/>
  <c r="W233" i="28"/>
  <c r="W232" i="28"/>
  <c r="W231" i="28"/>
  <c r="W230" i="28"/>
  <c r="W229" i="28"/>
  <c r="W228" i="28"/>
  <c r="W227" i="28"/>
  <c r="W226" i="28"/>
  <c r="W225" i="28"/>
  <c r="W224" i="28"/>
  <c r="W223" i="28"/>
  <c r="W222" i="28"/>
  <c r="W221" i="28"/>
  <c r="W220" i="28"/>
  <c r="W219" i="28"/>
  <c r="W218" i="28"/>
  <c r="W217" i="28"/>
  <c r="W216" i="28"/>
  <c r="W215" i="28"/>
  <c r="W214" i="28"/>
  <c r="W213" i="28"/>
  <c r="W212" i="28"/>
  <c r="W211" i="28"/>
  <c r="W210" i="28"/>
  <c r="W209" i="28"/>
  <c r="W208" i="28"/>
  <c r="W207" i="28"/>
  <c r="W206" i="28"/>
  <c r="W205" i="28"/>
  <c r="W204" i="28"/>
  <c r="W203" i="28"/>
  <c r="W202" i="28"/>
  <c r="W201" i="28"/>
  <c r="W200" i="28"/>
  <c r="W199" i="28"/>
  <c r="J199" i="28"/>
  <c r="I199" i="28"/>
  <c r="H199" i="28"/>
  <c r="G199" i="28"/>
  <c r="E199" i="28"/>
  <c r="D199" i="28"/>
  <c r="F199" i="28"/>
  <c r="W198" i="28"/>
  <c r="J198" i="28"/>
  <c r="K198" i="28"/>
  <c r="I198" i="28"/>
  <c r="H198" i="28"/>
  <c r="G198" i="28"/>
  <c r="F198" i="28"/>
  <c r="E198" i="28"/>
  <c r="D198" i="28"/>
  <c r="W197" i="28"/>
  <c r="J197" i="28"/>
  <c r="L197" i="28"/>
  <c r="I197" i="28"/>
  <c r="H197" i="28"/>
  <c r="G197" i="28"/>
  <c r="E197" i="28"/>
  <c r="D197" i="28"/>
  <c r="F197" i="28"/>
  <c r="W196" i="28"/>
  <c r="J196" i="28"/>
  <c r="L196" i="28"/>
  <c r="I196" i="28"/>
  <c r="H196" i="28"/>
  <c r="G196" i="28"/>
  <c r="E196" i="28"/>
  <c r="D196" i="28"/>
  <c r="F196" i="28"/>
  <c r="W195" i="28"/>
  <c r="J195" i="28"/>
  <c r="L195" i="28"/>
  <c r="I195" i="28"/>
  <c r="H195" i="28"/>
  <c r="G195" i="28"/>
  <c r="F195" i="28"/>
  <c r="E195" i="28"/>
  <c r="D195" i="28"/>
  <c r="W194" i="28"/>
  <c r="J194" i="28"/>
  <c r="K194" i="28"/>
  <c r="I194" i="28"/>
  <c r="H194" i="28"/>
  <c r="G194" i="28"/>
  <c r="E194" i="28"/>
  <c r="D194" i="28"/>
  <c r="F194" i="28"/>
  <c r="W193" i="28"/>
  <c r="J193" i="28"/>
  <c r="L193" i="28"/>
  <c r="I193" i="28"/>
  <c r="H193" i="28"/>
  <c r="G193" i="28"/>
  <c r="E193" i="28"/>
  <c r="D193" i="28"/>
  <c r="F193" i="28"/>
  <c r="W192" i="28"/>
  <c r="J192" i="28"/>
  <c r="L192" i="28"/>
  <c r="I192" i="28"/>
  <c r="H192" i="28"/>
  <c r="G192" i="28"/>
  <c r="E192" i="28"/>
  <c r="D192" i="28"/>
  <c r="F192" i="28"/>
  <c r="W191" i="28"/>
  <c r="J191" i="28"/>
  <c r="K191" i="28"/>
  <c r="I191" i="28"/>
  <c r="H191" i="28"/>
  <c r="G191" i="28"/>
  <c r="F191" i="28"/>
  <c r="E191" i="28"/>
  <c r="D191" i="28"/>
  <c r="W190" i="28"/>
  <c r="J190" i="28"/>
  <c r="L190" i="28"/>
  <c r="I190" i="28"/>
  <c r="H190" i="28"/>
  <c r="G190" i="28"/>
  <c r="F190" i="28"/>
  <c r="E190" i="28"/>
  <c r="D190" i="28"/>
  <c r="W189" i="28"/>
  <c r="J189" i="28"/>
  <c r="L189" i="28"/>
  <c r="I189" i="28"/>
  <c r="H189" i="28"/>
  <c r="G189" i="28"/>
  <c r="E189" i="28"/>
  <c r="D189" i="28"/>
  <c r="F189" i="28"/>
  <c r="W188" i="28"/>
  <c r="L188" i="28"/>
  <c r="K188" i="28"/>
  <c r="J188" i="28"/>
  <c r="I188" i="28"/>
  <c r="H188" i="28"/>
  <c r="G188" i="28"/>
  <c r="E188" i="28"/>
  <c r="D188" i="28"/>
  <c r="F188" i="28"/>
  <c r="W187" i="28"/>
  <c r="J187" i="28"/>
  <c r="L187" i="28"/>
  <c r="I187" i="28"/>
  <c r="H187" i="28"/>
  <c r="G187" i="28"/>
  <c r="E187" i="28"/>
  <c r="D187" i="28"/>
  <c r="F187" i="28"/>
  <c r="W186" i="28"/>
  <c r="J186" i="28"/>
  <c r="K186" i="28"/>
  <c r="I186" i="28"/>
  <c r="H186" i="28"/>
  <c r="G186" i="28"/>
  <c r="E186" i="28"/>
  <c r="D186" i="28"/>
  <c r="F186" i="28"/>
  <c r="W185" i="28"/>
  <c r="L185" i="28"/>
  <c r="K185" i="28"/>
  <c r="J185" i="28"/>
  <c r="I185" i="28"/>
  <c r="H185" i="28"/>
  <c r="G185" i="28"/>
  <c r="E185" i="28"/>
  <c r="D185" i="28"/>
  <c r="F185" i="28"/>
  <c r="W184" i="28"/>
  <c r="J184" i="28"/>
  <c r="K184" i="28"/>
  <c r="I184" i="28"/>
  <c r="H184" i="28"/>
  <c r="G184" i="28"/>
  <c r="E184" i="28"/>
  <c r="D184" i="28"/>
  <c r="F184" i="28"/>
  <c r="W183" i="28"/>
  <c r="J183" i="28"/>
  <c r="L183" i="28"/>
  <c r="I183" i="28"/>
  <c r="H183" i="28"/>
  <c r="G183" i="28"/>
  <c r="F183" i="28"/>
  <c r="E183" i="28"/>
  <c r="D183" i="28"/>
  <c r="W182" i="28"/>
  <c r="J182" i="28"/>
  <c r="L182" i="28"/>
  <c r="I182" i="28"/>
  <c r="H182" i="28"/>
  <c r="G182" i="28"/>
  <c r="E182" i="28"/>
  <c r="D182" i="28"/>
  <c r="F182" i="28"/>
  <c r="W181" i="28"/>
  <c r="J181" i="28"/>
  <c r="L181" i="28"/>
  <c r="I181" i="28"/>
  <c r="H181" i="28"/>
  <c r="G181" i="28"/>
  <c r="E181" i="28"/>
  <c r="D181" i="28"/>
  <c r="F181" i="28"/>
  <c r="W180" i="28"/>
  <c r="K180" i="28"/>
  <c r="J180" i="28"/>
  <c r="L180" i="28"/>
  <c r="I180" i="28"/>
  <c r="H180" i="28"/>
  <c r="G180" i="28"/>
  <c r="E180" i="28"/>
  <c r="D180" i="28"/>
  <c r="F180" i="28"/>
  <c r="W179" i="28"/>
  <c r="J179" i="28"/>
  <c r="L179" i="28"/>
  <c r="I179" i="28"/>
  <c r="H179" i="28"/>
  <c r="G179" i="28"/>
  <c r="F179" i="28"/>
  <c r="E179" i="28"/>
  <c r="D179" i="28"/>
  <c r="W178" i="28"/>
  <c r="J178" i="28"/>
  <c r="L178" i="28"/>
  <c r="I178" i="28"/>
  <c r="H178" i="28"/>
  <c r="G178" i="28"/>
  <c r="E178" i="28"/>
  <c r="D178" i="28"/>
  <c r="F178" i="28"/>
  <c r="W177" i="28"/>
  <c r="J177" i="28"/>
  <c r="K177" i="28"/>
  <c r="I177" i="28"/>
  <c r="H177" i="28"/>
  <c r="G177" i="28"/>
  <c r="E177" i="28"/>
  <c r="D177" i="28"/>
  <c r="F177" i="28"/>
  <c r="W176" i="28"/>
  <c r="K176" i="28"/>
  <c r="J176" i="28"/>
  <c r="L176" i="28"/>
  <c r="I176" i="28"/>
  <c r="H176" i="28"/>
  <c r="G176" i="28"/>
  <c r="F176" i="28"/>
  <c r="E176" i="28"/>
  <c r="D176" i="28"/>
  <c r="W175" i="28"/>
  <c r="J175" i="28"/>
  <c r="L175" i="28"/>
  <c r="I175" i="28"/>
  <c r="H175" i="28"/>
  <c r="G175" i="28"/>
  <c r="E175" i="28"/>
  <c r="D175" i="28"/>
  <c r="F175" i="28"/>
  <c r="W174" i="28"/>
  <c r="L174" i="28"/>
  <c r="J174" i="28"/>
  <c r="K174" i="28"/>
  <c r="I174" i="28"/>
  <c r="H174" i="28"/>
  <c r="G174" i="28"/>
  <c r="E174" i="28"/>
  <c r="D174" i="28"/>
  <c r="F174" i="28"/>
  <c r="W173" i="28"/>
  <c r="L173" i="28"/>
  <c r="K173" i="28"/>
  <c r="J173" i="28"/>
  <c r="I173" i="28"/>
  <c r="H173" i="28"/>
  <c r="G173" i="28"/>
  <c r="F173" i="28"/>
  <c r="E173" i="28"/>
  <c r="D173" i="28"/>
  <c r="W172" i="28"/>
  <c r="J172" i="28"/>
  <c r="L172" i="28"/>
  <c r="I172" i="28"/>
  <c r="H172" i="28"/>
  <c r="G172" i="28"/>
  <c r="E172" i="28"/>
  <c r="D172" i="28"/>
  <c r="F172" i="28"/>
  <c r="W171" i="28"/>
  <c r="J171" i="28"/>
  <c r="L171" i="28"/>
  <c r="I171" i="28"/>
  <c r="H171" i="28"/>
  <c r="G171" i="28"/>
  <c r="F171" i="28"/>
  <c r="E171" i="28"/>
  <c r="D171" i="28"/>
  <c r="W170" i="28"/>
  <c r="J170" i="28"/>
  <c r="K170" i="28"/>
  <c r="I170" i="28"/>
  <c r="H170" i="28"/>
  <c r="G170" i="28"/>
  <c r="F170" i="28"/>
  <c r="E170" i="28"/>
  <c r="D170" i="28"/>
  <c r="W169" i="28"/>
  <c r="J169" i="28"/>
  <c r="L169" i="28"/>
  <c r="I169" i="28"/>
  <c r="H169" i="28"/>
  <c r="G169" i="28"/>
  <c r="E169" i="28"/>
  <c r="D169" i="28"/>
  <c r="F169" i="28"/>
  <c r="W168" i="28"/>
  <c r="L168" i="28"/>
  <c r="J168" i="28"/>
  <c r="K168" i="28"/>
  <c r="I168" i="28"/>
  <c r="H168" i="28"/>
  <c r="G168" i="28"/>
  <c r="E168" i="28"/>
  <c r="D168" i="28"/>
  <c r="F168" i="28"/>
  <c r="W167" i="28"/>
  <c r="J167" i="28"/>
  <c r="L167" i="28"/>
  <c r="I167" i="28"/>
  <c r="H167" i="28"/>
  <c r="G167" i="28"/>
  <c r="E167" i="28"/>
  <c r="D167" i="28"/>
  <c r="F167" i="28"/>
  <c r="W166" i="28"/>
  <c r="J166" i="28"/>
  <c r="L166" i="28"/>
  <c r="I166" i="28"/>
  <c r="H166" i="28"/>
  <c r="G166" i="28"/>
  <c r="E166" i="28"/>
  <c r="D166" i="28"/>
  <c r="F166" i="28"/>
  <c r="W165" i="28"/>
  <c r="J165" i="28"/>
  <c r="L165" i="28"/>
  <c r="I165" i="28"/>
  <c r="H165" i="28"/>
  <c r="G165" i="28"/>
  <c r="E165" i="28"/>
  <c r="D165" i="28"/>
  <c r="F165" i="28"/>
  <c r="W164" i="28"/>
  <c r="J164" i="28"/>
  <c r="L164" i="28"/>
  <c r="I164" i="28"/>
  <c r="H164" i="28"/>
  <c r="G164" i="28"/>
  <c r="E164" i="28"/>
  <c r="D164" i="28"/>
  <c r="F164" i="28"/>
  <c r="W163" i="28"/>
  <c r="J163" i="28"/>
  <c r="L163" i="28"/>
  <c r="I163" i="28"/>
  <c r="H163" i="28"/>
  <c r="G163" i="28"/>
  <c r="F163" i="28"/>
  <c r="E163" i="28"/>
  <c r="D163" i="28"/>
  <c r="W162" i="28"/>
  <c r="L162" i="28"/>
  <c r="J162" i="28"/>
  <c r="K162" i="28"/>
  <c r="I162" i="28"/>
  <c r="H162" i="28"/>
  <c r="G162" i="28"/>
  <c r="F162" i="28"/>
  <c r="E162" i="28"/>
  <c r="D162" i="28"/>
  <c r="W161" i="28"/>
  <c r="J161" i="28"/>
  <c r="L161" i="28"/>
  <c r="I161" i="28"/>
  <c r="H161" i="28"/>
  <c r="G161" i="28"/>
  <c r="E161" i="28"/>
  <c r="D161" i="28"/>
  <c r="F161" i="28"/>
  <c r="W160" i="28"/>
  <c r="J160" i="28"/>
  <c r="L160" i="28"/>
  <c r="I160" i="28"/>
  <c r="H160" i="28"/>
  <c r="G160" i="28"/>
  <c r="E160" i="28"/>
  <c r="D160" i="28"/>
  <c r="F160" i="28"/>
  <c r="W159" i="28"/>
  <c r="J159" i="28"/>
  <c r="L159" i="28"/>
  <c r="I159" i="28"/>
  <c r="H159" i="28"/>
  <c r="G159" i="28"/>
  <c r="E159" i="28"/>
  <c r="F159" i="28"/>
  <c r="D159" i="28"/>
  <c r="W158" i="28"/>
  <c r="J158" i="28"/>
  <c r="L158" i="28"/>
  <c r="I158" i="28"/>
  <c r="H158" i="28"/>
  <c r="G158" i="28"/>
  <c r="E158" i="28"/>
  <c r="D158" i="28"/>
  <c r="F158" i="28"/>
  <c r="W157" i="28"/>
  <c r="J157" i="28"/>
  <c r="L157" i="28"/>
  <c r="I157" i="28"/>
  <c r="H157" i="28"/>
  <c r="G157" i="28"/>
  <c r="E157" i="28"/>
  <c r="D157" i="28"/>
  <c r="F157" i="28"/>
  <c r="W156" i="28"/>
  <c r="L156" i="28"/>
  <c r="J156" i="28"/>
  <c r="K156" i="28"/>
  <c r="I156" i="28"/>
  <c r="H156" i="28"/>
  <c r="G156" i="28"/>
  <c r="E156" i="28"/>
  <c r="D156" i="28"/>
  <c r="F156" i="28"/>
  <c r="W155" i="28"/>
  <c r="J155" i="28"/>
  <c r="K155" i="28"/>
  <c r="I155" i="28"/>
  <c r="H155" i="28"/>
  <c r="G155" i="28"/>
  <c r="F155" i="28"/>
  <c r="E155" i="28"/>
  <c r="D155" i="28"/>
  <c r="W154" i="28"/>
  <c r="J154" i="28"/>
  <c r="L154" i="28"/>
  <c r="I154" i="28"/>
  <c r="H154" i="28"/>
  <c r="G154" i="28"/>
  <c r="E154" i="28"/>
  <c r="D154" i="28"/>
  <c r="F154" i="28"/>
  <c r="W153" i="28"/>
  <c r="J153" i="28"/>
  <c r="K153" i="28"/>
  <c r="I153" i="28"/>
  <c r="H153" i="28"/>
  <c r="G153" i="28"/>
  <c r="E153" i="28"/>
  <c r="D153" i="28"/>
  <c r="F153" i="28"/>
  <c r="W152" i="28"/>
  <c r="K152" i="28"/>
  <c r="J152" i="28"/>
  <c r="L152" i="28"/>
  <c r="I152" i="28"/>
  <c r="H152" i="28"/>
  <c r="G152" i="28"/>
  <c r="E152" i="28"/>
  <c r="F152" i="28"/>
  <c r="D152" i="28"/>
  <c r="W151" i="28"/>
  <c r="J151" i="28"/>
  <c r="L151" i="28"/>
  <c r="I151" i="28"/>
  <c r="H151" i="28"/>
  <c r="G151" i="28"/>
  <c r="E151" i="28"/>
  <c r="D151" i="28"/>
  <c r="F151" i="28"/>
  <c r="W150" i="28"/>
  <c r="J150" i="28"/>
  <c r="K150" i="28"/>
  <c r="I150" i="28"/>
  <c r="H150" i="28"/>
  <c r="G150" i="28"/>
  <c r="E150" i="28"/>
  <c r="D150" i="28"/>
  <c r="F150" i="28"/>
  <c r="W149" i="28"/>
  <c r="L149" i="28"/>
  <c r="K149" i="28"/>
  <c r="J149" i="28"/>
  <c r="I149" i="28"/>
  <c r="H149" i="28"/>
  <c r="G149" i="28"/>
  <c r="E149" i="28"/>
  <c r="D149" i="28"/>
  <c r="F149" i="28"/>
  <c r="W148" i="28"/>
  <c r="J148" i="28"/>
  <c r="L148" i="28"/>
  <c r="I148" i="28"/>
  <c r="H148" i="28"/>
  <c r="G148" i="28"/>
  <c r="E148" i="28"/>
  <c r="D148" i="28"/>
  <c r="F148" i="28"/>
  <c r="W147" i="28"/>
  <c r="J147" i="28"/>
  <c r="L147" i="28"/>
  <c r="I147" i="28"/>
  <c r="H147" i="28"/>
  <c r="G147" i="28"/>
  <c r="E147" i="28"/>
  <c r="D147" i="28"/>
  <c r="F147" i="28"/>
  <c r="W146" i="28"/>
  <c r="J146" i="28"/>
  <c r="L146" i="28"/>
  <c r="I146" i="28"/>
  <c r="H146" i="28"/>
  <c r="G146" i="28"/>
  <c r="E146" i="28"/>
  <c r="D146" i="28"/>
  <c r="F146" i="28"/>
  <c r="W145" i="28"/>
  <c r="J145" i="28"/>
  <c r="L145" i="28"/>
  <c r="I145" i="28"/>
  <c r="H145" i="28"/>
  <c r="G145" i="28"/>
  <c r="E145" i="28"/>
  <c r="D145" i="28"/>
  <c r="F145" i="28"/>
  <c r="W144" i="28"/>
  <c r="K144" i="28"/>
  <c r="J144" i="28"/>
  <c r="L144" i="28"/>
  <c r="I144" i="28"/>
  <c r="H144" i="28"/>
  <c r="G144" i="28"/>
  <c r="E144" i="28"/>
  <c r="D144" i="28"/>
  <c r="F144" i="28"/>
  <c r="W143" i="28"/>
  <c r="J143" i="28"/>
  <c r="L143" i="28"/>
  <c r="I143" i="28"/>
  <c r="H143" i="28"/>
  <c r="G143" i="28"/>
  <c r="F143" i="28"/>
  <c r="E143" i="28"/>
  <c r="D143" i="28"/>
  <c r="W142" i="28"/>
  <c r="J142" i="28"/>
  <c r="L142" i="28"/>
  <c r="I142" i="28"/>
  <c r="H142" i="28"/>
  <c r="G142" i="28"/>
  <c r="F142" i="28"/>
  <c r="E142" i="28"/>
  <c r="D142" i="28"/>
  <c r="W141" i="28"/>
  <c r="J141" i="28"/>
  <c r="K141" i="28"/>
  <c r="I141" i="28"/>
  <c r="H141" i="28"/>
  <c r="G141" i="28"/>
  <c r="E141" i="28"/>
  <c r="D141" i="28"/>
  <c r="F141" i="28"/>
  <c r="W140" i="28"/>
  <c r="L140" i="28"/>
  <c r="J140" i="28"/>
  <c r="K140" i="28"/>
  <c r="I140" i="28"/>
  <c r="H140" i="28"/>
  <c r="G140" i="28"/>
  <c r="E140" i="28"/>
  <c r="F140" i="28"/>
  <c r="D140" i="28"/>
  <c r="W139" i="28"/>
  <c r="J139" i="28"/>
  <c r="L139" i="28"/>
  <c r="I139" i="28"/>
  <c r="H139" i="28"/>
  <c r="G139" i="28"/>
  <c r="E139" i="28"/>
  <c r="D139" i="28"/>
  <c r="F139" i="28"/>
  <c r="W138" i="28"/>
  <c r="J138" i="28"/>
  <c r="K138" i="28"/>
  <c r="I138" i="28"/>
  <c r="H138" i="28"/>
  <c r="G138" i="28"/>
  <c r="E138" i="28"/>
  <c r="F138" i="28"/>
  <c r="D138" i="28"/>
  <c r="W137" i="28"/>
  <c r="K137" i="28"/>
  <c r="J137" i="28"/>
  <c r="L137" i="28"/>
  <c r="I137" i="28"/>
  <c r="H137" i="28"/>
  <c r="G137" i="28"/>
  <c r="F137" i="28"/>
  <c r="E137" i="28"/>
  <c r="D137" i="28"/>
  <c r="W136" i="28"/>
  <c r="J136" i="28"/>
  <c r="L136" i="28"/>
  <c r="I136" i="28"/>
  <c r="H136" i="28"/>
  <c r="G136" i="28"/>
  <c r="E136" i="28"/>
  <c r="D136" i="28"/>
  <c r="F136" i="28"/>
  <c r="W135" i="28"/>
  <c r="J135" i="28"/>
  <c r="L135" i="28"/>
  <c r="I135" i="28"/>
  <c r="H135" i="28"/>
  <c r="G135" i="28"/>
  <c r="E135" i="28"/>
  <c r="F135" i="28"/>
  <c r="D135" i="28"/>
  <c r="W134" i="28"/>
  <c r="J134" i="28"/>
  <c r="L134" i="28"/>
  <c r="I134" i="28"/>
  <c r="H134" i="28"/>
  <c r="G134" i="28"/>
  <c r="F134" i="28"/>
  <c r="E134" i="28"/>
  <c r="D134" i="28"/>
  <c r="W133" i="28"/>
  <c r="J133" i="28"/>
  <c r="L133" i="28"/>
  <c r="I133" i="28"/>
  <c r="H133" i="28"/>
  <c r="G133" i="28"/>
  <c r="E133" i="28"/>
  <c r="D133" i="28"/>
  <c r="F133" i="28"/>
  <c r="W132" i="28"/>
  <c r="L132" i="28"/>
  <c r="K132" i="28"/>
  <c r="J132" i="28"/>
  <c r="I132" i="28"/>
  <c r="H132" i="28"/>
  <c r="G132" i="28"/>
  <c r="E132" i="28"/>
  <c r="D132" i="28"/>
  <c r="F132" i="28"/>
  <c r="W131" i="28"/>
  <c r="J131" i="28"/>
  <c r="L131" i="28"/>
  <c r="I131" i="28"/>
  <c r="H131" i="28"/>
  <c r="G131" i="28"/>
  <c r="E131" i="28"/>
  <c r="F131" i="28"/>
  <c r="D131" i="28"/>
  <c r="W130" i="28"/>
  <c r="J130" i="28"/>
  <c r="L130" i="28"/>
  <c r="I130" i="28"/>
  <c r="H130" i="28"/>
  <c r="G130" i="28"/>
  <c r="E130" i="28"/>
  <c r="D130" i="28"/>
  <c r="F130" i="28"/>
  <c r="W129" i="28"/>
  <c r="J129" i="28"/>
  <c r="L129" i="28"/>
  <c r="I129" i="28"/>
  <c r="H129" i="28"/>
  <c r="G129" i="28"/>
  <c r="E129" i="28"/>
  <c r="D129" i="28"/>
  <c r="F129" i="28"/>
  <c r="W128" i="28"/>
  <c r="L128" i="28"/>
  <c r="J128" i="28"/>
  <c r="K128" i="28"/>
  <c r="I128" i="28"/>
  <c r="H128" i="28"/>
  <c r="G128" i="28"/>
  <c r="E128" i="28"/>
  <c r="D128" i="28"/>
  <c r="F128" i="28"/>
  <c r="W127" i="28"/>
  <c r="J127" i="28"/>
  <c r="L127" i="28"/>
  <c r="I127" i="28"/>
  <c r="H127" i="28"/>
  <c r="G127" i="28"/>
  <c r="F127" i="28"/>
  <c r="E127" i="28"/>
  <c r="D127" i="28"/>
  <c r="W126" i="28"/>
  <c r="J126" i="28"/>
  <c r="K126" i="28"/>
  <c r="I126" i="28"/>
  <c r="H126" i="28"/>
  <c r="G126" i="28"/>
  <c r="E126" i="28"/>
  <c r="F126" i="28"/>
  <c r="D126" i="28"/>
  <c r="W125" i="28"/>
  <c r="J125" i="28"/>
  <c r="L125" i="28"/>
  <c r="I125" i="28"/>
  <c r="H125" i="28"/>
  <c r="G125" i="28"/>
  <c r="E125" i="28"/>
  <c r="D125" i="28"/>
  <c r="F125" i="28"/>
  <c r="W124" i="28"/>
  <c r="J124" i="28"/>
  <c r="L124" i="28"/>
  <c r="I124" i="28"/>
  <c r="H124" i="28"/>
  <c r="G124" i="28"/>
  <c r="F124" i="28"/>
  <c r="E124" i="28"/>
  <c r="D124" i="28"/>
  <c r="W123" i="28"/>
  <c r="J123" i="28"/>
  <c r="L123" i="28"/>
  <c r="I123" i="28"/>
  <c r="H123" i="28"/>
  <c r="G123" i="28"/>
  <c r="E123" i="28"/>
  <c r="F123" i="28"/>
  <c r="D123" i="28"/>
  <c r="W122" i="28"/>
  <c r="J122" i="28"/>
  <c r="L122" i="28"/>
  <c r="I122" i="28"/>
  <c r="H122" i="28"/>
  <c r="G122" i="28"/>
  <c r="E122" i="28"/>
  <c r="D122" i="28"/>
  <c r="F122" i="28"/>
  <c r="W121" i="28"/>
  <c r="J121" i="28"/>
  <c r="L121" i="28"/>
  <c r="I121" i="28"/>
  <c r="H121" i="28"/>
  <c r="G121" i="28"/>
  <c r="F121" i="28"/>
  <c r="E121" i="28"/>
  <c r="D121" i="28"/>
  <c r="W120" i="28"/>
  <c r="L120" i="28"/>
  <c r="K120" i="28"/>
  <c r="J120" i="28"/>
  <c r="I120" i="28"/>
  <c r="H120" i="28"/>
  <c r="G120" i="28"/>
  <c r="E120" i="28"/>
  <c r="D120" i="28"/>
  <c r="F120" i="28"/>
  <c r="W119" i="28"/>
  <c r="J119" i="28"/>
  <c r="L119" i="28"/>
  <c r="I119" i="28"/>
  <c r="H119" i="28"/>
  <c r="G119" i="28"/>
  <c r="E119" i="28"/>
  <c r="D119" i="28"/>
  <c r="F119" i="28"/>
  <c r="W118" i="28"/>
  <c r="J118" i="28"/>
  <c r="L118" i="28"/>
  <c r="I118" i="28"/>
  <c r="H118" i="28"/>
  <c r="G118" i="28"/>
  <c r="E118" i="28"/>
  <c r="D118" i="28"/>
  <c r="F118" i="28"/>
  <c r="W117" i="28"/>
  <c r="J117" i="28"/>
  <c r="L117" i="28"/>
  <c r="I117" i="28"/>
  <c r="H117" i="28"/>
  <c r="G117" i="28"/>
  <c r="E117" i="28"/>
  <c r="D117" i="28"/>
  <c r="F117" i="28"/>
  <c r="W116" i="28"/>
  <c r="K116" i="28"/>
  <c r="J116" i="28"/>
  <c r="L116" i="28"/>
  <c r="I116" i="28"/>
  <c r="H116" i="28"/>
  <c r="G116" i="28"/>
  <c r="E116" i="28"/>
  <c r="D116" i="28"/>
  <c r="F116" i="28"/>
  <c r="W115" i="28"/>
  <c r="J115" i="28"/>
  <c r="L115" i="28"/>
  <c r="I115" i="28"/>
  <c r="H115" i="28"/>
  <c r="G115" i="28"/>
  <c r="F115" i="28"/>
  <c r="E115" i="28"/>
  <c r="D115" i="28"/>
  <c r="W114" i="28"/>
  <c r="J114" i="28"/>
  <c r="K114" i="28"/>
  <c r="I114" i="28"/>
  <c r="H114" i="28"/>
  <c r="G114" i="28"/>
  <c r="E114" i="28"/>
  <c r="D114" i="28"/>
  <c r="F114" i="28"/>
  <c r="W113" i="28"/>
  <c r="J113" i="28"/>
  <c r="L113" i="28"/>
  <c r="I113" i="28"/>
  <c r="H113" i="28"/>
  <c r="G113" i="28"/>
  <c r="E113" i="28"/>
  <c r="F113" i="28"/>
  <c r="D113" i="28"/>
  <c r="W112" i="28"/>
  <c r="J112" i="28"/>
  <c r="L112" i="28"/>
  <c r="I112" i="28"/>
  <c r="H112" i="28"/>
  <c r="G112" i="28"/>
  <c r="E112" i="28"/>
  <c r="D112" i="28"/>
  <c r="F112" i="28"/>
  <c r="W111" i="28"/>
  <c r="J111" i="28"/>
  <c r="L111" i="28"/>
  <c r="I111" i="28"/>
  <c r="H111" i="28"/>
  <c r="G111" i="28"/>
  <c r="E111" i="28"/>
  <c r="D111" i="28"/>
  <c r="F111" i="28"/>
  <c r="W110" i="28"/>
  <c r="J110" i="28"/>
  <c r="L110" i="28"/>
  <c r="I110" i="28"/>
  <c r="H110" i="28"/>
  <c r="G110" i="28"/>
  <c r="E110" i="28"/>
  <c r="F110" i="28"/>
  <c r="D110" i="28"/>
  <c r="W109" i="28"/>
  <c r="J109" i="28"/>
  <c r="L109" i="28"/>
  <c r="I109" i="28"/>
  <c r="H109" i="28"/>
  <c r="G109" i="28"/>
  <c r="E109" i="28"/>
  <c r="D109" i="28"/>
  <c r="F109" i="28"/>
  <c r="W108" i="28"/>
  <c r="L108" i="28"/>
  <c r="K108" i="28"/>
  <c r="J108" i="28"/>
  <c r="I108" i="28"/>
  <c r="H108" i="28"/>
  <c r="G108" i="28"/>
  <c r="E108" i="28"/>
  <c r="D108" i="28"/>
  <c r="F108" i="28"/>
  <c r="W107" i="28"/>
  <c r="J107" i="28"/>
  <c r="K107" i="28"/>
  <c r="I107" i="28"/>
  <c r="H107" i="28"/>
  <c r="G107" i="28"/>
  <c r="E107" i="28"/>
  <c r="F107" i="28"/>
  <c r="D107" i="28"/>
  <c r="W106" i="28"/>
  <c r="J106" i="28"/>
  <c r="L106" i="28"/>
  <c r="I106" i="28"/>
  <c r="H106" i="28"/>
  <c r="G106" i="28"/>
  <c r="F106" i="28"/>
  <c r="E106" i="28"/>
  <c r="D106" i="28"/>
  <c r="W105" i="28"/>
  <c r="J105" i="28"/>
  <c r="L105" i="28"/>
  <c r="I105" i="28"/>
  <c r="H105" i="28"/>
  <c r="G105" i="28"/>
  <c r="E105" i="28"/>
  <c r="D105" i="28"/>
  <c r="F105" i="28"/>
  <c r="W104" i="28"/>
  <c r="L104" i="28"/>
  <c r="K104" i="28"/>
  <c r="J104" i="28"/>
  <c r="I104" i="28"/>
  <c r="H104" i="28"/>
  <c r="G104" i="28"/>
  <c r="E104" i="28"/>
  <c r="D104" i="28"/>
  <c r="F104" i="28"/>
  <c r="W103" i="28"/>
  <c r="J103" i="28"/>
  <c r="L103" i="28"/>
  <c r="I103" i="28"/>
  <c r="H103" i="28"/>
  <c r="G103" i="28"/>
  <c r="E103" i="28"/>
  <c r="F103" i="28"/>
  <c r="D103" i="28"/>
  <c r="W102" i="28"/>
  <c r="L102" i="28"/>
  <c r="J102" i="28"/>
  <c r="K102" i="28"/>
  <c r="I102" i="28"/>
  <c r="H102" i="28"/>
  <c r="G102" i="28"/>
  <c r="E102" i="28"/>
  <c r="D102" i="28"/>
  <c r="F102" i="28"/>
  <c r="W101" i="28"/>
  <c r="L101" i="28"/>
  <c r="J101" i="28"/>
  <c r="K101" i="28"/>
  <c r="I101" i="28"/>
  <c r="H101" i="28"/>
  <c r="G101" i="28"/>
  <c r="E101" i="28"/>
  <c r="F101" i="28"/>
  <c r="D101" i="28"/>
  <c r="W100" i="28"/>
  <c r="J100" i="28"/>
  <c r="L100" i="28"/>
  <c r="I100" i="28"/>
  <c r="H100" i="28"/>
  <c r="G100" i="28"/>
  <c r="E100" i="28"/>
  <c r="D100" i="28"/>
  <c r="F100" i="28"/>
  <c r="W99" i="28"/>
  <c r="J99" i="28"/>
  <c r="L99" i="28"/>
  <c r="I99" i="28"/>
  <c r="H99" i="28"/>
  <c r="G99" i="28"/>
  <c r="E99" i="28"/>
  <c r="D99" i="28"/>
  <c r="F99" i="28"/>
  <c r="W98" i="28"/>
  <c r="J98" i="28"/>
  <c r="K98" i="28"/>
  <c r="I98" i="28"/>
  <c r="H98" i="28"/>
  <c r="G98" i="28"/>
  <c r="E98" i="28"/>
  <c r="F98" i="28"/>
  <c r="D98" i="28"/>
  <c r="W97" i="28"/>
  <c r="J97" i="28"/>
  <c r="K97" i="28"/>
  <c r="I97" i="28"/>
  <c r="H97" i="28"/>
  <c r="G97" i="28"/>
  <c r="E97" i="28"/>
  <c r="D97" i="28"/>
  <c r="F97" i="28"/>
  <c r="W96" i="28"/>
  <c r="J96" i="28"/>
  <c r="L96" i="28"/>
  <c r="I96" i="28"/>
  <c r="H96" i="28"/>
  <c r="G96" i="28"/>
  <c r="F96" i="28"/>
  <c r="E96" i="28"/>
  <c r="D96" i="28"/>
  <c r="W95" i="28"/>
  <c r="J95" i="28"/>
  <c r="K95" i="28"/>
  <c r="I95" i="28"/>
  <c r="H95" i="28"/>
  <c r="G95" i="28"/>
  <c r="E95" i="28"/>
  <c r="F95" i="28"/>
  <c r="D95" i="28"/>
  <c r="W94" i="28"/>
  <c r="J94" i="28"/>
  <c r="L94" i="28"/>
  <c r="I94" i="28"/>
  <c r="H94" i="28"/>
  <c r="G94" i="28"/>
  <c r="E94" i="28"/>
  <c r="D94" i="28"/>
  <c r="F94" i="28"/>
  <c r="W93" i="28"/>
  <c r="J93" i="28"/>
  <c r="L93" i="28"/>
  <c r="I93" i="28"/>
  <c r="H93" i="28"/>
  <c r="G93" i="28"/>
  <c r="F93" i="28"/>
  <c r="E93" i="28"/>
  <c r="D93" i="28"/>
  <c r="W92" i="28"/>
  <c r="L92" i="28"/>
  <c r="K92" i="28"/>
  <c r="J92" i="28"/>
  <c r="I92" i="28"/>
  <c r="H92" i="28"/>
  <c r="G92" i="28"/>
  <c r="E92" i="28"/>
  <c r="D92" i="28"/>
  <c r="F92" i="28"/>
  <c r="W91" i="28"/>
  <c r="J91" i="28"/>
  <c r="L91" i="28"/>
  <c r="I91" i="28"/>
  <c r="H91" i="28"/>
  <c r="G91" i="28"/>
  <c r="E91" i="28"/>
  <c r="D91" i="28"/>
  <c r="F91" i="28"/>
  <c r="W90" i="28"/>
  <c r="J90" i="28"/>
  <c r="K90" i="28"/>
  <c r="I90" i="28"/>
  <c r="H90" i="28"/>
  <c r="G90" i="28"/>
  <c r="E90" i="28"/>
  <c r="D90" i="28"/>
  <c r="F90" i="28"/>
  <c r="W89" i="28"/>
  <c r="J89" i="28"/>
  <c r="L89" i="28"/>
  <c r="I89" i="28"/>
  <c r="H89" i="28"/>
  <c r="G89" i="28"/>
  <c r="E89" i="28"/>
  <c r="D89" i="28"/>
  <c r="F89" i="28"/>
  <c r="W88" i="28"/>
  <c r="J88" i="28"/>
  <c r="L88" i="28"/>
  <c r="I88" i="28"/>
  <c r="H88" i="28"/>
  <c r="G88" i="28"/>
  <c r="E88" i="28"/>
  <c r="D88" i="28"/>
  <c r="F88" i="28"/>
  <c r="W87" i="28"/>
  <c r="J87" i="28"/>
  <c r="L87" i="28"/>
  <c r="I87" i="28"/>
  <c r="H87" i="28"/>
  <c r="G87" i="28"/>
  <c r="F87" i="28"/>
  <c r="E87" i="28"/>
  <c r="D87" i="28"/>
  <c r="W86" i="28"/>
  <c r="J86" i="28"/>
  <c r="L86" i="28"/>
  <c r="I86" i="28"/>
  <c r="H86" i="28"/>
  <c r="G86" i="28"/>
  <c r="E86" i="28"/>
  <c r="D86" i="28"/>
  <c r="F86" i="28"/>
  <c r="W85" i="28"/>
  <c r="J85" i="28"/>
  <c r="L85" i="28"/>
  <c r="I85" i="28"/>
  <c r="H85" i="28"/>
  <c r="G85" i="28"/>
  <c r="E85" i="28"/>
  <c r="D85" i="28"/>
  <c r="F85" i="28"/>
  <c r="W84" i="28"/>
  <c r="L84" i="28"/>
  <c r="K84" i="28"/>
  <c r="J84" i="28"/>
  <c r="I84" i="28"/>
  <c r="H84" i="28"/>
  <c r="G84" i="28"/>
  <c r="E84" i="28"/>
  <c r="D84" i="28"/>
  <c r="F84" i="28"/>
  <c r="W83" i="28"/>
  <c r="J83" i="28"/>
  <c r="K83" i="28"/>
  <c r="I83" i="28"/>
  <c r="H83" i="28"/>
  <c r="G83" i="28"/>
  <c r="E83" i="28"/>
  <c r="D83" i="28"/>
  <c r="F83" i="28"/>
  <c r="W82" i="28"/>
  <c r="J82" i="28"/>
  <c r="L82" i="28"/>
  <c r="I82" i="28"/>
  <c r="H82" i="28"/>
  <c r="G82" i="28"/>
  <c r="E82" i="28"/>
  <c r="F82" i="28"/>
  <c r="D82" i="28"/>
  <c r="W81" i="28"/>
  <c r="J81" i="28"/>
  <c r="K81" i="28"/>
  <c r="I81" i="28"/>
  <c r="H81" i="28"/>
  <c r="G81" i="28"/>
  <c r="E81" i="28"/>
  <c r="D81" i="28"/>
  <c r="F81" i="28"/>
  <c r="W80" i="28"/>
  <c r="L80" i="28"/>
  <c r="K80" i="28"/>
  <c r="J80" i="28"/>
  <c r="I80" i="28"/>
  <c r="H80" i="28"/>
  <c r="G80" i="28"/>
  <c r="E80" i="28"/>
  <c r="D80" i="28"/>
  <c r="F80" i="28"/>
  <c r="W79" i="28"/>
  <c r="J79" i="28"/>
  <c r="L79" i="28"/>
  <c r="I79" i="28"/>
  <c r="H79" i="28"/>
  <c r="G79" i="28"/>
  <c r="E79" i="28"/>
  <c r="F79" i="28"/>
  <c r="D79" i="28"/>
  <c r="W78" i="28"/>
  <c r="L78" i="28"/>
  <c r="J78" i="28"/>
  <c r="K78" i="28"/>
  <c r="I78" i="28"/>
  <c r="H78" i="28"/>
  <c r="G78" i="28"/>
  <c r="E78" i="28"/>
  <c r="D78" i="28"/>
  <c r="F78" i="28"/>
  <c r="W77" i="28"/>
  <c r="J77" i="28"/>
  <c r="L77" i="28"/>
  <c r="I77" i="28"/>
  <c r="H77" i="28"/>
  <c r="G77" i="28"/>
  <c r="F77" i="28"/>
  <c r="E77" i="28"/>
  <c r="D77" i="28"/>
  <c r="W76" i="28"/>
  <c r="J76" i="28"/>
  <c r="L76" i="28"/>
  <c r="I76" i="28"/>
  <c r="H76" i="28"/>
  <c r="G76" i="28"/>
  <c r="E76" i="28"/>
  <c r="F76" i="28"/>
  <c r="D76" i="28"/>
  <c r="W75" i="28"/>
  <c r="J75" i="28"/>
  <c r="L75" i="28"/>
  <c r="I75" i="28"/>
  <c r="H75" i="28"/>
  <c r="G75" i="28"/>
  <c r="F75" i="28"/>
  <c r="E75" i="28"/>
  <c r="D75" i="28"/>
  <c r="W74" i="28"/>
  <c r="J74" i="28"/>
  <c r="L74" i="28"/>
  <c r="I74" i="28"/>
  <c r="H74" i="28"/>
  <c r="G74" i="28"/>
  <c r="E74" i="28"/>
  <c r="D74" i="28"/>
  <c r="F74" i="28"/>
  <c r="W73" i="28"/>
  <c r="J73" i="28"/>
  <c r="L73" i="28"/>
  <c r="I73" i="28"/>
  <c r="H73" i="28"/>
  <c r="G73" i="28"/>
  <c r="E73" i="28"/>
  <c r="F73" i="28"/>
  <c r="D73" i="28"/>
  <c r="W72" i="28"/>
  <c r="L72" i="28"/>
  <c r="K72" i="28"/>
  <c r="J72" i="28"/>
  <c r="I72" i="28"/>
  <c r="H72" i="28"/>
  <c r="G72" i="28"/>
  <c r="E72" i="28"/>
  <c r="D72" i="28"/>
  <c r="F72" i="28"/>
  <c r="W71" i="28"/>
  <c r="J71" i="28"/>
  <c r="L71" i="28"/>
  <c r="I71" i="28"/>
  <c r="H71" i="28"/>
  <c r="G71" i="28"/>
  <c r="E71" i="28"/>
  <c r="D71" i="28"/>
  <c r="F71" i="28"/>
  <c r="W70" i="28"/>
  <c r="J70" i="28"/>
  <c r="L70" i="28"/>
  <c r="I70" i="28"/>
  <c r="H70" i="28"/>
  <c r="G70" i="28"/>
  <c r="F70" i="28"/>
  <c r="E70" i="28"/>
  <c r="D70" i="28"/>
  <c r="W69" i="28"/>
  <c r="J69" i="28"/>
  <c r="K69" i="28"/>
  <c r="I69" i="28"/>
  <c r="H69" i="28"/>
  <c r="G69" i="28"/>
  <c r="E69" i="28"/>
  <c r="D69" i="28"/>
  <c r="F69" i="28"/>
  <c r="W68" i="28"/>
  <c r="J68" i="28"/>
  <c r="L68" i="28"/>
  <c r="I68" i="28"/>
  <c r="H68" i="28"/>
  <c r="G68" i="28"/>
  <c r="F68" i="28"/>
  <c r="E68" i="28"/>
  <c r="D68" i="28"/>
  <c r="W67" i="28"/>
  <c r="J67" i="28"/>
  <c r="L67" i="28"/>
  <c r="I67" i="28"/>
  <c r="H67" i="28"/>
  <c r="G67" i="28"/>
  <c r="E67" i="28"/>
  <c r="F67" i="28"/>
  <c r="D67" i="28"/>
  <c r="W66" i="28"/>
  <c r="L66" i="28"/>
  <c r="J66" i="28"/>
  <c r="K66" i="28"/>
  <c r="I66" i="28"/>
  <c r="H66" i="28"/>
  <c r="G66" i="28"/>
  <c r="E66" i="28"/>
  <c r="D66" i="28"/>
  <c r="F66" i="28"/>
  <c r="W65" i="28"/>
  <c r="J65" i="28"/>
  <c r="L65" i="28"/>
  <c r="I65" i="28"/>
  <c r="H65" i="28"/>
  <c r="G65" i="28"/>
  <c r="E65" i="28"/>
  <c r="D65" i="28"/>
  <c r="F65" i="28"/>
  <c r="W64" i="28"/>
  <c r="J64" i="28"/>
  <c r="K64" i="28"/>
  <c r="I64" i="28"/>
  <c r="H64" i="28"/>
  <c r="G64" i="28"/>
  <c r="E64" i="28"/>
  <c r="F64" i="28"/>
  <c r="D64" i="28"/>
  <c r="W63" i="28"/>
  <c r="J63" i="28"/>
  <c r="L63" i="28"/>
  <c r="I63" i="28"/>
  <c r="H63" i="28"/>
  <c r="G63" i="28"/>
  <c r="E63" i="28"/>
  <c r="D63" i="28"/>
  <c r="F63" i="28"/>
  <c r="W62" i="28"/>
  <c r="J62" i="28"/>
  <c r="K62" i="28"/>
  <c r="I62" i="28"/>
  <c r="H62" i="28"/>
  <c r="G62" i="28"/>
  <c r="E62" i="28"/>
  <c r="D62" i="28"/>
  <c r="F62" i="28"/>
  <c r="W61" i="28"/>
  <c r="J61" i="28"/>
  <c r="K61" i="28"/>
  <c r="I61" i="28"/>
  <c r="H61" i="28"/>
  <c r="G61" i="28"/>
  <c r="E61" i="28"/>
  <c r="F61" i="28"/>
  <c r="D61" i="28"/>
  <c r="W60" i="28"/>
  <c r="J60" i="28"/>
  <c r="L60" i="28"/>
  <c r="I60" i="28"/>
  <c r="H60" i="28"/>
  <c r="G60" i="28"/>
  <c r="E60" i="28"/>
  <c r="D60" i="28"/>
  <c r="F60" i="28"/>
  <c r="W59" i="28"/>
  <c r="J59" i="28"/>
  <c r="L59" i="28"/>
  <c r="I59" i="28"/>
  <c r="H59" i="28"/>
  <c r="G59" i="28"/>
  <c r="F59" i="28"/>
  <c r="E59" i="28"/>
  <c r="D59" i="28"/>
  <c r="W58" i="28"/>
  <c r="J58" i="28"/>
  <c r="L58" i="28"/>
  <c r="I58" i="28"/>
  <c r="H58" i="28"/>
  <c r="G58" i="28"/>
  <c r="F58" i="28"/>
  <c r="E58" i="28"/>
  <c r="D58" i="28"/>
  <c r="W57" i="28"/>
  <c r="J57" i="28"/>
  <c r="K57" i="28"/>
  <c r="I57" i="28"/>
  <c r="H57" i="28"/>
  <c r="G57" i="28"/>
  <c r="E57" i="28"/>
  <c r="D57" i="28"/>
  <c r="F57" i="28"/>
  <c r="W56" i="28"/>
  <c r="L56" i="28"/>
  <c r="K56" i="28"/>
  <c r="J56" i="28"/>
  <c r="I56" i="28"/>
  <c r="H56" i="28"/>
  <c r="G56" i="28"/>
  <c r="E56" i="28"/>
  <c r="D56" i="28"/>
  <c r="F56" i="28"/>
  <c r="W55" i="28"/>
  <c r="J55" i="28"/>
  <c r="L55" i="28"/>
  <c r="I55" i="28"/>
  <c r="H55" i="28"/>
  <c r="G55" i="28"/>
  <c r="E55" i="28"/>
  <c r="D55" i="28"/>
  <c r="F55" i="28"/>
  <c r="J54" i="28"/>
  <c r="L54" i="28"/>
  <c r="I54" i="28"/>
  <c r="H54" i="28"/>
  <c r="G54" i="28"/>
  <c r="F54" i="28"/>
  <c r="E54" i="28"/>
  <c r="D54" i="28"/>
  <c r="W53" i="28"/>
  <c r="J53" i="28"/>
  <c r="K53" i="28"/>
  <c r="I53" i="28"/>
  <c r="H53" i="28"/>
  <c r="G53" i="28"/>
  <c r="E53" i="28"/>
  <c r="F53" i="28"/>
  <c r="D53" i="28"/>
  <c r="W52" i="28"/>
  <c r="J52" i="28"/>
  <c r="K52" i="28"/>
  <c r="I52" i="28"/>
  <c r="H52" i="28"/>
  <c r="G52" i="28"/>
  <c r="E52" i="28"/>
  <c r="D52" i="28"/>
  <c r="F52" i="28"/>
  <c r="W51" i="28"/>
  <c r="J51" i="28"/>
  <c r="K51" i="28"/>
  <c r="I51" i="28"/>
  <c r="H51" i="28"/>
  <c r="G51" i="28"/>
  <c r="E51" i="28"/>
  <c r="F51" i="28"/>
  <c r="D51" i="28"/>
  <c r="W50" i="28"/>
  <c r="J50" i="28"/>
  <c r="K50" i="28"/>
  <c r="I50" i="28"/>
  <c r="H50" i="28"/>
  <c r="G50" i="28"/>
  <c r="F50" i="28"/>
  <c r="E50" i="28"/>
  <c r="D50" i="28"/>
  <c r="W49" i="28"/>
  <c r="J49" i="28"/>
  <c r="L49" i="28"/>
  <c r="I49" i="28"/>
  <c r="H49" i="28"/>
  <c r="G49" i="28"/>
  <c r="E49" i="28"/>
  <c r="D49" i="28"/>
  <c r="F49" i="28"/>
  <c r="W48" i="28"/>
  <c r="L48" i="28"/>
  <c r="J48" i="28"/>
  <c r="K48" i="28"/>
  <c r="I48" i="28"/>
  <c r="H48" i="28"/>
  <c r="G48" i="28"/>
  <c r="F48" i="28"/>
  <c r="E48" i="28"/>
  <c r="D48" i="28"/>
  <c r="W47" i="28"/>
  <c r="J47" i="28"/>
  <c r="K47" i="28"/>
  <c r="I47" i="28"/>
  <c r="H47" i="28"/>
  <c r="G47" i="28"/>
  <c r="E47" i="28"/>
  <c r="D47" i="28"/>
  <c r="F47" i="28"/>
  <c r="W46" i="28"/>
  <c r="J46" i="28"/>
  <c r="L46" i="28"/>
  <c r="I46" i="28"/>
  <c r="H46" i="28"/>
  <c r="G46" i="28"/>
  <c r="E46" i="28"/>
  <c r="D46" i="28"/>
  <c r="F46" i="28"/>
  <c r="W45" i="28"/>
  <c r="J45" i="28"/>
  <c r="L45" i="28"/>
  <c r="I45" i="28"/>
  <c r="H45" i="28"/>
  <c r="G45" i="28"/>
  <c r="E45" i="28"/>
  <c r="D45" i="28"/>
  <c r="F45" i="28"/>
  <c r="W44" i="28"/>
  <c r="J44" i="28"/>
  <c r="L44" i="28"/>
  <c r="I44" i="28"/>
  <c r="H44" i="28"/>
  <c r="G44" i="28"/>
  <c r="E44" i="28"/>
  <c r="F44" i="28"/>
  <c r="D44" i="28"/>
  <c r="W43" i="28"/>
  <c r="J43" i="28"/>
  <c r="L43" i="28"/>
  <c r="I43" i="28"/>
  <c r="H43" i="28"/>
  <c r="G43" i="28"/>
  <c r="E43" i="28"/>
  <c r="D43" i="28"/>
  <c r="F43" i="28"/>
  <c r="W42" i="28"/>
  <c r="L42" i="28"/>
  <c r="K42" i="28"/>
  <c r="J42" i="28"/>
  <c r="I42" i="28"/>
  <c r="H42" i="28"/>
  <c r="G42" i="28"/>
  <c r="F42" i="28"/>
  <c r="E42" i="28"/>
  <c r="D42" i="28"/>
  <c r="W41" i="28"/>
  <c r="J41" i="28"/>
  <c r="L41" i="28"/>
  <c r="I41" i="28"/>
  <c r="H41" i="28"/>
  <c r="G41" i="28"/>
  <c r="F41" i="28"/>
  <c r="E41" i="28"/>
  <c r="D41" i="28"/>
  <c r="W40" i="28"/>
  <c r="J40" i="28"/>
  <c r="K40" i="28"/>
  <c r="I40" i="28"/>
  <c r="H40" i="28"/>
  <c r="G40" i="28"/>
  <c r="F40" i="28"/>
  <c r="E40" i="28"/>
  <c r="D40" i="28"/>
  <c r="W39" i="28"/>
  <c r="J39" i="28"/>
  <c r="K39" i="28"/>
  <c r="I39" i="28"/>
  <c r="H39" i="28"/>
  <c r="G39" i="28"/>
  <c r="E39" i="28"/>
  <c r="F39" i="28"/>
  <c r="D39" i="28"/>
  <c r="W38" i="28"/>
  <c r="J38" i="28"/>
  <c r="K38" i="28"/>
  <c r="I38" i="28"/>
  <c r="H38" i="28"/>
  <c r="G38" i="28"/>
  <c r="E38" i="28"/>
  <c r="D38" i="28"/>
  <c r="F38" i="28"/>
  <c r="W37" i="28"/>
  <c r="J37" i="28"/>
  <c r="L37" i="28"/>
  <c r="I37" i="28"/>
  <c r="H37" i="28"/>
  <c r="G37" i="28"/>
  <c r="E37" i="28"/>
  <c r="D37" i="28"/>
  <c r="F37" i="28"/>
  <c r="W36" i="28"/>
  <c r="L36" i="28"/>
  <c r="J36" i="28"/>
  <c r="K36" i="28"/>
  <c r="I36" i="28"/>
  <c r="H36" i="28"/>
  <c r="G36" i="28"/>
  <c r="E36" i="28"/>
  <c r="D36" i="28"/>
  <c r="F36" i="28"/>
  <c r="W35" i="28"/>
  <c r="J35" i="28"/>
  <c r="L35" i="28"/>
  <c r="I35" i="28"/>
  <c r="H35" i="28"/>
  <c r="G35" i="28"/>
  <c r="E35" i="28"/>
  <c r="D35" i="28"/>
  <c r="F35" i="28"/>
  <c r="W34" i="28"/>
  <c r="J34" i="28"/>
  <c r="L34" i="28"/>
  <c r="I34" i="28"/>
  <c r="H34" i="28"/>
  <c r="G34" i="28"/>
  <c r="F34" i="28"/>
  <c r="E34" i="28"/>
  <c r="D34" i="28"/>
  <c r="W33" i="28"/>
  <c r="J33" i="28"/>
  <c r="L33" i="28"/>
  <c r="I33" i="28"/>
  <c r="H33" i="28"/>
  <c r="G33" i="28"/>
  <c r="E33" i="28"/>
  <c r="F33" i="28"/>
  <c r="D33" i="28"/>
  <c r="W32" i="28"/>
  <c r="J32" i="28"/>
  <c r="K32" i="28"/>
  <c r="I32" i="28"/>
  <c r="H32" i="28"/>
  <c r="G32" i="28"/>
  <c r="E32" i="28"/>
  <c r="D32" i="28"/>
  <c r="F32" i="28"/>
  <c r="W31" i="28"/>
  <c r="J31" i="28"/>
  <c r="L31" i="28"/>
  <c r="I31" i="28"/>
  <c r="H31" i="28"/>
  <c r="G31" i="28"/>
  <c r="F31" i="28"/>
  <c r="E31" i="28"/>
  <c r="D31" i="28"/>
  <c r="W30" i="28"/>
  <c r="L30" i="28"/>
  <c r="K30" i="28"/>
  <c r="J30" i="28"/>
  <c r="I30" i="28"/>
  <c r="H30" i="28"/>
  <c r="G30" i="28"/>
  <c r="E30" i="28"/>
  <c r="D30" i="28"/>
  <c r="F30" i="28"/>
  <c r="W29" i="28"/>
  <c r="J29" i="28"/>
  <c r="K29" i="28"/>
  <c r="I29" i="28"/>
  <c r="H29" i="28"/>
  <c r="G29" i="28"/>
  <c r="E29" i="28"/>
  <c r="D29" i="28"/>
  <c r="F29" i="28"/>
  <c r="W28" i="28"/>
  <c r="J28" i="28"/>
  <c r="L28" i="28"/>
  <c r="I28" i="28"/>
  <c r="H28" i="28"/>
  <c r="G28" i="28"/>
  <c r="F28" i="28"/>
  <c r="E28" i="28"/>
  <c r="D28" i="28"/>
  <c r="W27" i="28"/>
  <c r="J27" i="28"/>
  <c r="K27" i="28"/>
  <c r="I27" i="28"/>
  <c r="H27" i="28"/>
  <c r="G27" i="28"/>
  <c r="E27" i="28"/>
  <c r="F27" i="28"/>
  <c r="D27" i="28"/>
  <c r="W26" i="28"/>
  <c r="J26" i="28"/>
  <c r="L26" i="28"/>
  <c r="I26" i="28"/>
  <c r="H26" i="28"/>
  <c r="G26" i="28"/>
  <c r="E26" i="28"/>
  <c r="D26" i="28"/>
  <c r="F26" i="28"/>
  <c r="W25" i="28"/>
  <c r="J25" i="28"/>
  <c r="L25" i="28"/>
  <c r="I25" i="28"/>
  <c r="H25" i="28"/>
  <c r="G25" i="28"/>
  <c r="E25" i="28"/>
  <c r="D25" i="28"/>
  <c r="F25" i="28"/>
  <c r="W24" i="28"/>
  <c r="L24" i="28"/>
  <c r="J24" i="28"/>
  <c r="K24" i="28"/>
  <c r="I24" i="28"/>
  <c r="H24" i="28"/>
  <c r="G24" i="28"/>
  <c r="F24" i="28"/>
  <c r="E24" i="28"/>
  <c r="D24" i="28"/>
  <c r="W23" i="28"/>
  <c r="J23" i="28"/>
  <c r="L23" i="28"/>
  <c r="I23" i="28"/>
  <c r="H23" i="28"/>
  <c r="G23" i="28"/>
  <c r="E23" i="28"/>
  <c r="D23" i="28"/>
  <c r="F23" i="28"/>
  <c r="W22" i="28"/>
  <c r="K22" i="28"/>
  <c r="J22" i="28"/>
  <c r="L22" i="28"/>
  <c r="I22" i="28"/>
  <c r="H22" i="28"/>
  <c r="G22" i="28"/>
  <c r="F22" i="28"/>
  <c r="E22" i="28"/>
  <c r="D22" i="28"/>
  <c r="W21" i="28"/>
  <c r="J21" i="28"/>
  <c r="K21" i="28"/>
  <c r="I21" i="28"/>
  <c r="H21" i="28"/>
  <c r="G21" i="28"/>
  <c r="E21" i="28"/>
  <c r="D21" i="28"/>
  <c r="F21" i="28"/>
  <c r="W20" i="28"/>
  <c r="J20" i="28"/>
  <c r="L20" i="28"/>
  <c r="I20" i="28"/>
  <c r="H20" i="28"/>
  <c r="G20" i="28"/>
  <c r="E20" i="28"/>
  <c r="D20" i="28"/>
  <c r="F20" i="28"/>
  <c r="W19" i="28"/>
  <c r="J19" i="28"/>
  <c r="L19" i="28"/>
  <c r="I19" i="28"/>
  <c r="H19" i="28"/>
  <c r="G19" i="28"/>
  <c r="F19" i="28"/>
  <c r="E19" i="28"/>
  <c r="D19" i="28"/>
  <c r="W18" i="28"/>
  <c r="L18" i="28"/>
  <c r="J18" i="28"/>
  <c r="K18" i="28"/>
  <c r="I18" i="28"/>
  <c r="H18" i="28"/>
  <c r="G18" i="28"/>
  <c r="E18" i="28"/>
  <c r="D18" i="28"/>
  <c r="F18" i="28"/>
  <c r="W17" i="28"/>
  <c r="J17" i="28"/>
  <c r="K17" i="28"/>
  <c r="I17" i="28"/>
  <c r="H17" i="28"/>
  <c r="G17" i="28"/>
  <c r="E17" i="28"/>
  <c r="F17" i="28"/>
  <c r="D17" i="28"/>
  <c r="W16" i="28"/>
  <c r="J16" i="28"/>
  <c r="K16" i="28"/>
  <c r="I16" i="28"/>
  <c r="H16" i="28"/>
  <c r="G16" i="28"/>
  <c r="E16" i="28"/>
  <c r="D16" i="28"/>
  <c r="F16" i="28"/>
  <c r="W15" i="28"/>
  <c r="J15" i="28"/>
  <c r="K15" i="28"/>
  <c r="I15" i="28"/>
  <c r="H15" i="28"/>
  <c r="G15" i="28"/>
  <c r="E15" i="28"/>
  <c r="D15" i="28"/>
  <c r="F15" i="28"/>
  <c r="W14" i="28"/>
  <c r="J14" i="28"/>
  <c r="K14" i="28"/>
  <c r="I14" i="28"/>
  <c r="H14" i="28"/>
  <c r="G14" i="28"/>
  <c r="F14" i="28"/>
  <c r="E14" i="28"/>
  <c r="D14" i="28"/>
  <c r="W13" i="28"/>
  <c r="J13" i="28"/>
  <c r="L13" i="28"/>
  <c r="I13" i="28"/>
  <c r="H13" i="28"/>
  <c r="G13" i="28"/>
  <c r="E13" i="28"/>
  <c r="F13" i="28"/>
  <c r="D13" i="28"/>
  <c r="W12" i="28"/>
  <c r="J12" i="28"/>
  <c r="L12" i="28"/>
  <c r="I12" i="28"/>
  <c r="H12" i="28"/>
  <c r="G12" i="28"/>
  <c r="E12" i="28"/>
  <c r="D12" i="28"/>
  <c r="F12" i="28"/>
  <c r="W11" i="28"/>
  <c r="J11" i="28"/>
  <c r="K11" i="28"/>
  <c r="I11" i="28"/>
  <c r="H11" i="28"/>
  <c r="G11" i="28"/>
  <c r="F11" i="28"/>
  <c r="E11" i="28"/>
  <c r="D11" i="28"/>
  <c r="W10" i="28"/>
  <c r="K10" i="28"/>
  <c r="J10" i="28"/>
  <c r="L10" i="28"/>
  <c r="I10" i="28"/>
  <c r="H10" i="28"/>
  <c r="G10" i="28"/>
  <c r="F10" i="28"/>
  <c r="E10" i="28"/>
  <c r="D10" i="28"/>
  <c r="W9" i="28"/>
  <c r="J9" i="28"/>
  <c r="L9" i="28"/>
  <c r="I9" i="28"/>
  <c r="H9" i="28"/>
  <c r="G9" i="28"/>
  <c r="E9" i="28"/>
  <c r="D9" i="28"/>
  <c r="F9" i="28"/>
  <c r="W8" i="28"/>
  <c r="J8" i="28"/>
  <c r="L8" i="28"/>
  <c r="I8" i="28"/>
  <c r="H8" i="28"/>
  <c r="G8" i="28"/>
  <c r="E8" i="28"/>
  <c r="F8" i="28"/>
  <c r="D8" i="28"/>
  <c r="W7" i="28"/>
  <c r="J7" i="28"/>
  <c r="L7" i="28"/>
  <c r="I7" i="28"/>
  <c r="H7" i="28"/>
  <c r="G7" i="28"/>
  <c r="F7" i="28"/>
  <c r="E7" i="28"/>
  <c r="D7" i="28"/>
  <c r="W6" i="28"/>
  <c r="J6" i="28"/>
  <c r="L6" i="28"/>
  <c r="I6" i="28"/>
  <c r="H6" i="28"/>
  <c r="G6" i="28"/>
  <c r="E6" i="28"/>
  <c r="D6" i="28"/>
  <c r="F6" i="28"/>
  <c r="W5" i="28"/>
  <c r="J5" i="28"/>
  <c r="K5" i="28"/>
  <c r="I5" i="28"/>
  <c r="H5" i="28"/>
  <c r="G5" i="28"/>
  <c r="E5" i="28"/>
  <c r="D5" i="28"/>
  <c r="F5" i="28"/>
  <c r="W4" i="28"/>
  <c r="J4" i="28"/>
  <c r="L4" i="28"/>
  <c r="I4" i="28"/>
  <c r="H4" i="28"/>
  <c r="G4" i="28"/>
  <c r="E4" i="28"/>
  <c r="F4" i="28"/>
  <c r="D4" i="28"/>
  <c r="G179" i="5"/>
  <c r="G180" i="5"/>
  <c r="G181" i="5"/>
  <c r="G182" i="5"/>
  <c r="G183" i="5"/>
  <c r="G184" i="5"/>
  <c r="G185" i="5"/>
  <c r="G186" i="5"/>
  <c r="G187" i="5"/>
  <c r="G188" i="5"/>
  <c r="I157" i="27"/>
  <c r="G189" i="5"/>
  <c r="G190" i="5"/>
  <c r="G191" i="5"/>
  <c r="G192" i="5"/>
  <c r="G193" i="5"/>
  <c r="G194" i="5"/>
  <c r="G195" i="5"/>
  <c r="G196" i="5"/>
  <c r="I42" i="27"/>
  <c r="G197" i="5"/>
  <c r="G157" i="5"/>
  <c r="G158" i="5"/>
  <c r="G159" i="5"/>
  <c r="G160" i="5"/>
  <c r="G161" i="5"/>
  <c r="G162" i="5"/>
  <c r="G163" i="5"/>
  <c r="G164" i="5"/>
  <c r="G165" i="5"/>
  <c r="G166" i="5"/>
  <c r="I188" i="27"/>
  <c r="G167" i="5"/>
  <c r="G168" i="5"/>
  <c r="G169" i="5"/>
  <c r="G170" i="5"/>
  <c r="G171" i="5"/>
  <c r="G172" i="5"/>
  <c r="G173" i="5"/>
  <c r="G174" i="5"/>
  <c r="I58" i="27"/>
  <c r="G175" i="5"/>
  <c r="G176" i="5"/>
  <c r="G177" i="5"/>
  <c r="G178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29" i="5"/>
  <c r="G130" i="5"/>
  <c r="G131" i="5"/>
  <c r="G132" i="5"/>
  <c r="G133" i="5"/>
  <c r="G134" i="5"/>
  <c r="G135" i="5"/>
  <c r="G136" i="5"/>
  <c r="G137" i="5"/>
  <c r="G138" i="5"/>
  <c r="G139" i="5"/>
  <c r="I11" i="27"/>
  <c r="G140" i="5"/>
  <c r="G141" i="5"/>
  <c r="G124" i="5"/>
  <c r="G125" i="5"/>
  <c r="G126" i="5"/>
  <c r="G127" i="5"/>
  <c r="G128" i="5"/>
  <c r="G96" i="5"/>
  <c r="G97" i="5"/>
  <c r="I76" i="27"/>
  <c r="G98" i="5"/>
  <c r="G99" i="5"/>
  <c r="G100" i="5"/>
  <c r="G101" i="5"/>
  <c r="G102" i="5"/>
  <c r="G103" i="5"/>
  <c r="G104" i="5"/>
  <c r="G105" i="5"/>
  <c r="G106" i="5"/>
  <c r="I147" i="27"/>
  <c r="G107" i="5"/>
  <c r="G108" i="5"/>
  <c r="I199" i="27"/>
  <c r="I14" i="27"/>
  <c r="G109" i="5"/>
  <c r="I128" i="27"/>
  <c r="G110" i="5"/>
  <c r="G4" i="5"/>
  <c r="I75" i="27"/>
  <c r="G5" i="5"/>
  <c r="I165" i="27"/>
  <c r="G6" i="5"/>
  <c r="I166" i="27"/>
  <c r="I49" i="27"/>
  <c r="G7" i="5"/>
  <c r="I171" i="27"/>
  <c r="W280" i="27"/>
  <c r="W279" i="27"/>
  <c r="W278" i="27"/>
  <c r="W277" i="27"/>
  <c r="W276" i="27"/>
  <c r="W275" i="27"/>
  <c r="W274" i="27"/>
  <c r="W273" i="27"/>
  <c r="W272" i="27"/>
  <c r="W271" i="27"/>
  <c r="W270" i="27"/>
  <c r="W269" i="27"/>
  <c r="W268" i="27"/>
  <c r="W267" i="27"/>
  <c r="W266" i="27"/>
  <c r="W265" i="27"/>
  <c r="W264" i="27"/>
  <c r="W263" i="27"/>
  <c r="W262" i="27"/>
  <c r="W261" i="27"/>
  <c r="W260" i="27"/>
  <c r="W259" i="27"/>
  <c r="W258" i="27"/>
  <c r="W257" i="27"/>
  <c r="W256" i="27"/>
  <c r="W255" i="27"/>
  <c r="W254" i="27"/>
  <c r="W253" i="27"/>
  <c r="W252" i="27"/>
  <c r="W251" i="27"/>
  <c r="W250" i="27"/>
  <c r="W249" i="27"/>
  <c r="W248" i="27"/>
  <c r="W247" i="27"/>
  <c r="W246" i="27"/>
  <c r="W245" i="27"/>
  <c r="W244" i="27"/>
  <c r="W243" i="27"/>
  <c r="W242" i="27"/>
  <c r="W241" i="27"/>
  <c r="W240" i="27"/>
  <c r="W239" i="27"/>
  <c r="W238" i="27"/>
  <c r="W237" i="27"/>
  <c r="W236" i="27"/>
  <c r="W235" i="27"/>
  <c r="W234" i="27"/>
  <c r="W233" i="27"/>
  <c r="W232" i="27"/>
  <c r="W231" i="27"/>
  <c r="W230" i="27"/>
  <c r="W229" i="27"/>
  <c r="W228" i="27"/>
  <c r="W227" i="27"/>
  <c r="W226" i="27"/>
  <c r="W225" i="27"/>
  <c r="W224" i="27"/>
  <c r="W223" i="27"/>
  <c r="W222" i="27"/>
  <c r="W221" i="27"/>
  <c r="W220" i="27"/>
  <c r="W219" i="27"/>
  <c r="W218" i="27"/>
  <c r="W217" i="27"/>
  <c r="W216" i="27"/>
  <c r="W215" i="27"/>
  <c r="W214" i="27"/>
  <c r="W213" i="27"/>
  <c r="W212" i="27"/>
  <c r="W211" i="27"/>
  <c r="W210" i="27"/>
  <c r="W209" i="27"/>
  <c r="W208" i="27"/>
  <c r="W207" i="27"/>
  <c r="W206" i="27"/>
  <c r="W205" i="27"/>
  <c r="W204" i="27"/>
  <c r="W203" i="27"/>
  <c r="W202" i="27"/>
  <c r="W201" i="27"/>
  <c r="W200" i="27"/>
  <c r="W199" i="27"/>
  <c r="H199" i="27"/>
  <c r="G199" i="27"/>
  <c r="E199" i="27"/>
  <c r="D199" i="27"/>
  <c r="W198" i="27"/>
  <c r="H198" i="27"/>
  <c r="G198" i="27"/>
  <c r="E198" i="27"/>
  <c r="D198" i="27"/>
  <c r="W197" i="27"/>
  <c r="H197" i="27"/>
  <c r="G197" i="27"/>
  <c r="E197" i="27"/>
  <c r="D197" i="27"/>
  <c r="W196" i="27"/>
  <c r="H196" i="27"/>
  <c r="G196" i="27"/>
  <c r="E196" i="27"/>
  <c r="D196" i="27"/>
  <c r="W195" i="27"/>
  <c r="H195" i="27"/>
  <c r="G195" i="27"/>
  <c r="E195" i="27"/>
  <c r="D195" i="27"/>
  <c r="W194" i="27"/>
  <c r="H194" i="27"/>
  <c r="G194" i="27"/>
  <c r="E194" i="27"/>
  <c r="D194" i="27"/>
  <c r="W193" i="27"/>
  <c r="H193" i="27"/>
  <c r="G193" i="27"/>
  <c r="E193" i="27"/>
  <c r="D193" i="27"/>
  <c r="W192" i="27"/>
  <c r="H192" i="27"/>
  <c r="G192" i="27"/>
  <c r="E192" i="27"/>
  <c r="D192" i="27"/>
  <c r="W191" i="27"/>
  <c r="H191" i="27"/>
  <c r="G191" i="27"/>
  <c r="E191" i="27"/>
  <c r="D191" i="27"/>
  <c r="W190" i="27"/>
  <c r="H190" i="27"/>
  <c r="G190" i="27"/>
  <c r="E190" i="27"/>
  <c r="D190" i="27"/>
  <c r="W189" i="27"/>
  <c r="H189" i="27"/>
  <c r="G189" i="27"/>
  <c r="E189" i="27"/>
  <c r="D189" i="27"/>
  <c r="W188" i="27"/>
  <c r="H188" i="27"/>
  <c r="G188" i="27"/>
  <c r="E188" i="27"/>
  <c r="D188" i="27"/>
  <c r="W187" i="27"/>
  <c r="H187" i="27"/>
  <c r="G187" i="27"/>
  <c r="E187" i="27"/>
  <c r="D187" i="27"/>
  <c r="W186" i="27"/>
  <c r="H186" i="27"/>
  <c r="G186" i="27"/>
  <c r="E186" i="27"/>
  <c r="D186" i="27"/>
  <c r="W185" i="27"/>
  <c r="H185" i="27"/>
  <c r="G185" i="27"/>
  <c r="E185" i="27"/>
  <c r="D185" i="27"/>
  <c r="W184" i="27"/>
  <c r="H184" i="27"/>
  <c r="G184" i="27"/>
  <c r="E184" i="27"/>
  <c r="D184" i="27"/>
  <c r="W183" i="27"/>
  <c r="H183" i="27"/>
  <c r="G183" i="27"/>
  <c r="E183" i="27"/>
  <c r="D183" i="27"/>
  <c r="W182" i="27"/>
  <c r="H182" i="27"/>
  <c r="G182" i="27"/>
  <c r="E182" i="27"/>
  <c r="D182" i="27"/>
  <c r="W181" i="27"/>
  <c r="H181" i="27"/>
  <c r="G181" i="27"/>
  <c r="E181" i="27"/>
  <c r="D181" i="27"/>
  <c r="W180" i="27"/>
  <c r="H180" i="27"/>
  <c r="G180" i="27"/>
  <c r="E180" i="27"/>
  <c r="D180" i="27"/>
  <c r="W179" i="27"/>
  <c r="H179" i="27"/>
  <c r="G179" i="27"/>
  <c r="E179" i="27"/>
  <c r="D179" i="27"/>
  <c r="W178" i="27"/>
  <c r="H178" i="27"/>
  <c r="G178" i="27"/>
  <c r="E178" i="27"/>
  <c r="D178" i="27"/>
  <c r="W177" i="27"/>
  <c r="H177" i="27"/>
  <c r="G177" i="27"/>
  <c r="E177" i="27"/>
  <c r="D177" i="27"/>
  <c r="W176" i="27"/>
  <c r="H176" i="27"/>
  <c r="G176" i="27"/>
  <c r="E176" i="27"/>
  <c r="D176" i="27"/>
  <c r="W175" i="27"/>
  <c r="H175" i="27"/>
  <c r="G175" i="27"/>
  <c r="E175" i="27"/>
  <c r="D175" i="27"/>
  <c r="W174" i="27"/>
  <c r="H174" i="27"/>
  <c r="G174" i="27"/>
  <c r="E174" i="27"/>
  <c r="D174" i="27"/>
  <c r="W173" i="27"/>
  <c r="H173" i="27"/>
  <c r="G173" i="27"/>
  <c r="E173" i="27"/>
  <c r="D173" i="27"/>
  <c r="W172" i="27"/>
  <c r="H172" i="27"/>
  <c r="G172" i="27"/>
  <c r="E172" i="27"/>
  <c r="D172" i="27"/>
  <c r="W171" i="27"/>
  <c r="H171" i="27"/>
  <c r="G171" i="27"/>
  <c r="E171" i="27"/>
  <c r="D171" i="27"/>
  <c r="W170" i="27"/>
  <c r="H170" i="27"/>
  <c r="G170" i="27"/>
  <c r="E170" i="27"/>
  <c r="D170" i="27"/>
  <c r="W169" i="27"/>
  <c r="H169" i="27"/>
  <c r="G169" i="27"/>
  <c r="E169" i="27"/>
  <c r="D169" i="27"/>
  <c r="W168" i="27"/>
  <c r="H168" i="27"/>
  <c r="G168" i="27"/>
  <c r="E168" i="27"/>
  <c r="D168" i="27"/>
  <c r="W167" i="27"/>
  <c r="H167" i="27"/>
  <c r="G167" i="27"/>
  <c r="E167" i="27"/>
  <c r="D167" i="27"/>
  <c r="W166" i="27"/>
  <c r="H166" i="27"/>
  <c r="G166" i="27"/>
  <c r="E166" i="27"/>
  <c r="D166" i="27"/>
  <c r="W165" i="27"/>
  <c r="H165" i="27"/>
  <c r="G165" i="27"/>
  <c r="E165" i="27"/>
  <c r="D165" i="27"/>
  <c r="W164" i="27"/>
  <c r="H164" i="27"/>
  <c r="G164" i="27"/>
  <c r="E164" i="27"/>
  <c r="D164" i="27"/>
  <c r="W163" i="27"/>
  <c r="H163" i="27"/>
  <c r="G163" i="27"/>
  <c r="E163" i="27"/>
  <c r="D163" i="27"/>
  <c r="W162" i="27"/>
  <c r="H162" i="27"/>
  <c r="G162" i="27"/>
  <c r="E162" i="27"/>
  <c r="D162" i="27"/>
  <c r="W161" i="27"/>
  <c r="H161" i="27"/>
  <c r="G161" i="27"/>
  <c r="E161" i="27"/>
  <c r="D161" i="27"/>
  <c r="W160" i="27"/>
  <c r="H160" i="27"/>
  <c r="G160" i="27"/>
  <c r="E160" i="27"/>
  <c r="D160" i="27"/>
  <c r="W159" i="27"/>
  <c r="H159" i="27"/>
  <c r="G159" i="27"/>
  <c r="E159" i="27"/>
  <c r="D159" i="27"/>
  <c r="W158" i="27"/>
  <c r="H158" i="27"/>
  <c r="G158" i="27"/>
  <c r="E158" i="27"/>
  <c r="D158" i="27"/>
  <c r="W157" i="27"/>
  <c r="H157" i="27"/>
  <c r="G157" i="27"/>
  <c r="E157" i="27"/>
  <c r="D157" i="27"/>
  <c r="W156" i="27"/>
  <c r="H156" i="27"/>
  <c r="G156" i="27"/>
  <c r="E156" i="27"/>
  <c r="D156" i="27"/>
  <c r="W155" i="27"/>
  <c r="H155" i="27"/>
  <c r="G155" i="27"/>
  <c r="E155" i="27"/>
  <c r="D155" i="27"/>
  <c r="W154" i="27"/>
  <c r="H154" i="27"/>
  <c r="G154" i="27"/>
  <c r="E154" i="27"/>
  <c r="D154" i="27"/>
  <c r="W153" i="27"/>
  <c r="H153" i="27"/>
  <c r="G153" i="27"/>
  <c r="E153" i="27"/>
  <c r="D153" i="27"/>
  <c r="W152" i="27"/>
  <c r="H152" i="27"/>
  <c r="G152" i="27"/>
  <c r="E152" i="27"/>
  <c r="D152" i="27"/>
  <c r="W151" i="27"/>
  <c r="H151" i="27"/>
  <c r="G151" i="27"/>
  <c r="E151" i="27"/>
  <c r="D151" i="27"/>
  <c r="W150" i="27"/>
  <c r="H150" i="27"/>
  <c r="G150" i="27"/>
  <c r="E150" i="27"/>
  <c r="D150" i="27"/>
  <c r="W149" i="27"/>
  <c r="H149" i="27"/>
  <c r="G149" i="27"/>
  <c r="E149" i="27"/>
  <c r="D149" i="27"/>
  <c r="W148" i="27"/>
  <c r="H148" i="27"/>
  <c r="G148" i="27"/>
  <c r="E148" i="27"/>
  <c r="D148" i="27"/>
  <c r="W147" i="27"/>
  <c r="H147" i="27"/>
  <c r="G147" i="27"/>
  <c r="E147" i="27"/>
  <c r="D147" i="27"/>
  <c r="W146" i="27"/>
  <c r="H146" i="27"/>
  <c r="G146" i="27"/>
  <c r="E146" i="27"/>
  <c r="D146" i="27"/>
  <c r="W145" i="27"/>
  <c r="H145" i="27"/>
  <c r="G145" i="27"/>
  <c r="E145" i="27"/>
  <c r="D145" i="27"/>
  <c r="W144" i="27"/>
  <c r="H144" i="27"/>
  <c r="G144" i="27"/>
  <c r="E144" i="27"/>
  <c r="D144" i="27"/>
  <c r="W143" i="27"/>
  <c r="H143" i="27"/>
  <c r="G143" i="27"/>
  <c r="E143" i="27"/>
  <c r="D143" i="27"/>
  <c r="W142" i="27"/>
  <c r="H142" i="27"/>
  <c r="G142" i="27"/>
  <c r="E142" i="27"/>
  <c r="D142" i="27"/>
  <c r="W141" i="27"/>
  <c r="H141" i="27"/>
  <c r="G141" i="27"/>
  <c r="E141" i="27"/>
  <c r="D141" i="27"/>
  <c r="W140" i="27"/>
  <c r="H140" i="27"/>
  <c r="G140" i="27"/>
  <c r="E140" i="27"/>
  <c r="D140" i="27"/>
  <c r="W139" i="27"/>
  <c r="H139" i="27"/>
  <c r="G139" i="27"/>
  <c r="E139" i="27"/>
  <c r="D139" i="27"/>
  <c r="W138" i="27"/>
  <c r="H138" i="27"/>
  <c r="G138" i="27"/>
  <c r="E138" i="27"/>
  <c r="D138" i="27"/>
  <c r="W137" i="27"/>
  <c r="H137" i="27"/>
  <c r="G137" i="27"/>
  <c r="E137" i="27"/>
  <c r="D137" i="27"/>
  <c r="W136" i="27"/>
  <c r="H136" i="27"/>
  <c r="G136" i="27"/>
  <c r="E136" i="27"/>
  <c r="D136" i="27"/>
  <c r="W135" i="27"/>
  <c r="H135" i="27"/>
  <c r="G135" i="27"/>
  <c r="E135" i="27"/>
  <c r="D135" i="27"/>
  <c r="W134" i="27"/>
  <c r="H134" i="27"/>
  <c r="G134" i="27"/>
  <c r="E134" i="27"/>
  <c r="D134" i="27"/>
  <c r="W133" i="27"/>
  <c r="H133" i="27"/>
  <c r="G133" i="27"/>
  <c r="E133" i="27"/>
  <c r="D133" i="27"/>
  <c r="W132" i="27"/>
  <c r="H132" i="27"/>
  <c r="G132" i="27"/>
  <c r="E132" i="27"/>
  <c r="D132" i="27"/>
  <c r="W131" i="27"/>
  <c r="H131" i="27"/>
  <c r="G131" i="27"/>
  <c r="E131" i="27"/>
  <c r="D131" i="27"/>
  <c r="W130" i="27"/>
  <c r="H130" i="27"/>
  <c r="G130" i="27"/>
  <c r="E130" i="27"/>
  <c r="D130" i="27"/>
  <c r="W129" i="27"/>
  <c r="H129" i="27"/>
  <c r="G129" i="27"/>
  <c r="E129" i="27"/>
  <c r="D129" i="27"/>
  <c r="W128" i="27"/>
  <c r="H128" i="27"/>
  <c r="G128" i="27"/>
  <c r="E128" i="27"/>
  <c r="D128" i="27"/>
  <c r="W127" i="27"/>
  <c r="H127" i="27"/>
  <c r="G127" i="27"/>
  <c r="E127" i="27"/>
  <c r="D127" i="27"/>
  <c r="W126" i="27"/>
  <c r="H126" i="27"/>
  <c r="G126" i="27"/>
  <c r="E126" i="27"/>
  <c r="D126" i="27"/>
  <c r="W125" i="27"/>
  <c r="H125" i="27"/>
  <c r="G125" i="27"/>
  <c r="E125" i="27"/>
  <c r="D125" i="27"/>
  <c r="W124" i="27"/>
  <c r="H124" i="27"/>
  <c r="G124" i="27"/>
  <c r="E124" i="27"/>
  <c r="D124" i="27"/>
  <c r="W123" i="27"/>
  <c r="H123" i="27"/>
  <c r="G123" i="27"/>
  <c r="E123" i="27"/>
  <c r="D123" i="27"/>
  <c r="W122" i="27"/>
  <c r="H122" i="27"/>
  <c r="G122" i="27"/>
  <c r="E122" i="27"/>
  <c r="D122" i="27"/>
  <c r="W121" i="27"/>
  <c r="H121" i="27"/>
  <c r="G121" i="27"/>
  <c r="E121" i="27"/>
  <c r="D121" i="27"/>
  <c r="W120" i="27"/>
  <c r="H120" i="27"/>
  <c r="G120" i="27"/>
  <c r="E120" i="27"/>
  <c r="D120" i="27"/>
  <c r="W119" i="27"/>
  <c r="H119" i="27"/>
  <c r="G119" i="27"/>
  <c r="E119" i="27"/>
  <c r="D119" i="27"/>
  <c r="W118" i="27"/>
  <c r="H118" i="27"/>
  <c r="G118" i="27"/>
  <c r="E118" i="27"/>
  <c r="D118" i="27"/>
  <c r="W117" i="27"/>
  <c r="H117" i="27"/>
  <c r="G117" i="27"/>
  <c r="E117" i="27"/>
  <c r="D117" i="27"/>
  <c r="W116" i="27"/>
  <c r="H116" i="27"/>
  <c r="G116" i="27"/>
  <c r="E116" i="27"/>
  <c r="D116" i="27"/>
  <c r="W115" i="27"/>
  <c r="H115" i="27"/>
  <c r="G115" i="27"/>
  <c r="E115" i="27"/>
  <c r="D115" i="27"/>
  <c r="W114" i="27"/>
  <c r="H114" i="27"/>
  <c r="G114" i="27"/>
  <c r="E114" i="27"/>
  <c r="D114" i="27"/>
  <c r="W113" i="27"/>
  <c r="H113" i="27"/>
  <c r="G113" i="27"/>
  <c r="E113" i="27"/>
  <c r="D113" i="27"/>
  <c r="W112" i="27"/>
  <c r="H112" i="27"/>
  <c r="G112" i="27"/>
  <c r="E112" i="27"/>
  <c r="D112" i="27"/>
  <c r="W111" i="27"/>
  <c r="H111" i="27"/>
  <c r="G111" i="27"/>
  <c r="E111" i="27"/>
  <c r="D111" i="27"/>
  <c r="W110" i="27"/>
  <c r="H110" i="27"/>
  <c r="G110" i="27"/>
  <c r="E110" i="27"/>
  <c r="D110" i="27"/>
  <c r="W109" i="27"/>
  <c r="H109" i="27"/>
  <c r="G109" i="27"/>
  <c r="E109" i="27"/>
  <c r="D109" i="27"/>
  <c r="W108" i="27"/>
  <c r="H108" i="27"/>
  <c r="G108" i="27"/>
  <c r="E108" i="27"/>
  <c r="D108" i="27"/>
  <c r="W107" i="27"/>
  <c r="H107" i="27"/>
  <c r="G107" i="27"/>
  <c r="E107" i="27"/>
  <c r="D107" i="27"/>
  <c r="W106" i="27"/>
  <c r="H106" i="27"/>
  <c r="G106" i="27"/>
  <c r="E106" i="27"/>
  <c r="D106" i="27"/>
  <c r="W105" i="27"/>
  <c r="H105" i="27"/>
  <c r="G105" i="27"/>
  <c r="E105" i="27"/>
  <c r="D105" i="27"/>
  <c r="W104" i="27"/>
  <c r="H104" i="27"/>
  <c r="G104" i="27"/>
  <c r="E104" i="27"/>
  <c r="D104" i="27"/>
  <c r="W103" i="27"/>
  <c r="H103" i="27"/>
  <c r="G103" i="27"/>
  <c r="E103" i="27"/>
  <c r="D103" i="27"/>
  <c r="W102" i="27"/>
  <c r="H102" i="27"/>
  <c r="G102" i="27"/>
  <c r="E102" i="27"/>
  <c r="D102" i="27"/>
  <c r="W101" i="27"/>
  <c r="H101" i="27"/>
  <c r="G101" i="27"/>
  <c r="E101" i="27"/>
  <c r="D101" i="27"/>
  <c r="W100" i="27"/>
  <c r="H100" i="27"/>
  <c r="G100" i="27"/>
  <c r="E100" i="27"/>
  <c r="D100" i="27"/>
  <c r="W99" i="27"/>
  <c r="H99" i="27"/>
  <c r="G99" i="27"/>
  <c r="E99" i="27"/>
  <c r="D99" i="27"/>
  <c r="W98" i="27"/>
  <c r="H98" i="27"/>
  <c r="G98" i="27"/>
  <c r="E98" i="27"/>
  <c r="D98" i="27"/>
  <c r="W97" i="27"/>
  <c r="H97" i="27"/>
  <c r="G97" i="27"/>
  <c r="E97" i="27"/>
  <c r="D97" i="27"/>
  <c r="W96" i="27"/>
  <c r="H96" i="27"/>
  <c r="G96" i="27"/>
  <c r="E96" i="27"/>
  <c r="D96" i="27"/>
  <c r="W95" i="27"/>
  <c r="H95" i="27"/>
  <c r="G95" i="27"/>
  <c r="E95" i="27"/>
  <c r="D95" i="27"/>
  <c r="W94" i="27"/>
  <c r="H94" i="27"/>
  <c r="G94" i="27"/>
  <c r="E94" i="27"/>
  <c r="D94" i="27"/>
  <c r="W93" i="27"/>
  <c r="H93" i="27"/>
  <c r="G93" i="27"/>
  <c r="E93" i="27"/>
  <c r="D93" i="27"/>
  <c r="W92" i="27"/>
  <c r="H92" i="27"/>
  <c r="G92" i="27"/>
  <c r="E92" i="27"/>
  <c r="D92" i="27"/>
  <c r="W91" i="27"/>
  <c r="H91" i="27"/>
  <c r="G91" i="27"/>
  <c r="E91" i="27"/>
  <c r="D91" i="27"/>
  <c r="W90" i="27"/>
  <c r="H90" i="27"/>
  <c r="G90" i="27"/>
  <c r="E90" i="27"/>
  <c r="D90" i="27"/>
  <c r="W89" i="27"/>
  <c r="H89" i="27"/>
  <c r="G89" i="27"/>
  <c r="E89" i="27"/>
  <c r="D89" i="27"/>
  <c r="W88" i="27"/>
  <c r="H88" i="27"/>
  <c r="G88" i="27"/>
  <c r="E88" i="27"/>
  <c r="D88" i="27"/>
  <c r="W87" i="27"/>
  <c r="H87" i="27"/>
  <c r="G87" i="27"/>
  <c r="E87" i="27"/>
  <c r="D87" i="27"/>
  <c r="W86" i="27"/>
  <c r="H86" i="27"/>
  <c r="G86" i="27"/>
  <c r="E86" i="27"/>
  <c r="D86" i="27"/>
  <c r="W85" i="27"/>
  <c r="H85" i="27"/>
  <c r="G85" i="27"/>
  <c r="E85" i="27"/>
  <c r="D85" i="27"/>
  <c r="W84" i="27"/>
  <c r="H84" i="27"/>
  <c r="G84" i="27"/>
  <c r="E84" i="27"/>
  <c r="D84" i="27"/>
  <c r="W83" i="27"/>
  <c r="H83" i="27"/>
  <c r="G83" i="27"/>
  <c r="E83" i="27"/>
  <c r="D83" i="27"/>
  <c r="W82" i="27"/>
  <c r="H82" i="27"/>
  <c r="G82" i="27"/>
  <c r="E82" i="27"/>
  <c r="D82" i="27"/>
  <c r="W81" i="27"/>
  <c r="H81" i="27"/>
  <c r="G81" i="27"/>
  <c r="E81" i="27"/>
  <c r="D81" i="27"/>
  <c r="W80" i="27"/>
  <c r="H80" i="27"/>
  <c r="G80" i="27"/>
  <c r="E80" i="27"/>
  <c r="D80" i="27"/>
  <c r="W79" i="27"/>
  <c r="H79" i="27"/>
  <c r="G79" i="27"/>
  <c r="E79" i="27"/>
  <c r="D79" i="27"/>
  <c r="W78" i="27"/>
  <c r="H78" i="27"/>
  <c r="G78" i="27"/>
  <c r="E78" i="27"/>
  <c r="D78" i="27"/>
  <c r="W77" i="27"/>
  <c r="H77" i="27"/>
  <c r="G77" i="27"/>
  <c r="E77" i="27"/>
  <c r="D77" i="27"/>
  <c r="W76" i="27"/>
  <c r="H76" i="27"/>
  <c r="G76" i="27"/>
  <c r="E76" i="27"/>
  <c r="D76" i="27"/>
  <c r="W75" i="27"/>
  <c r="H75" i="27"/>
  <c r="G75" i="27"/>
  <c r="E75" i="27"/>
  <c r="D75" i="27"/>
  <c r="W74" i="27"/>
  <c r="H74" i="27"/>
  <c r="G74" i="27"/>
  <c r="E74" i="27"/>
  <c r="D74" i="27"/>
  <c r="W73" i="27"/>
  <c r="H73" i="27"/>
  <c r="G73" i="27"/>
  <c r="E73" i="27"/>
  <c r="D73" i="27"/>
  <c r="W72" i="27"/>
  <c r="H72" i="27"/>
  <c r="G72" i="27"/>
  <c r="E72" i="27"/>
  <c r="D72" i="27"/>
  <c r="W71" i="27"/>
  <c r="H71" i="27"/>
  <c r="G71" i="27"/>
  <c r="E71" i="27"/>
  <c r="D71" i="27"/>
  <c r="W70" i="27"/>
  <c r="H70" i="27"/>
  <c r="G70" i="27"/>
  <c r="E70" i="27"/>
  <c r="D70" i="27"/>
  <c r="W69" i="27"/>
  <c r="H69" i="27"/>
  <c r="G69" i="27"/>
  <c r="E69" i="27"/>
  <c r="D69" i="27"/>
  <c r="W68" i="27"/>
  <c r="H68" i="27"/>
  <c r="G68" i="27"/>
  <c r="E68" i="27"/>
  <c r="D68" i="27"/>
  <c r="W67" i="27"/>
  <c r="H67" i="27"/>
  <c r="G67" i="27"/>
  <c r="E67" i="27"/>
  <c r="D67" i="27"/>
  <c r="W66" i="27"/>
  <c r="H66" i="27"/>
  <c r="G66" i="27"/>
  <c r="E66" i="27"/>
  <c r="D66" i="27"/>
  <c r="W65" i="27"/>
  <c r="H65" i="27"/>
  <c r="G65" i="27"/>
  <c r="E65" i="27"/>
  <c r="D65" i="27"/>
  <c r="W64" i="27"/>
  <c r="H64" i="27"/>
  <c r="G64" i="27"/>
  <c r="E64" i="27"/>
  <c r="D64" i="27"/>
  <c r="W63" i="27"/>
  <c r="H63" i="27"/>
  <c r="G63" i="27"/>
  <c r="E63" i="27"/>
  <c r="D63" i="27"/>
  <c r="W62" i="27"/>
  <c r="H62" i="27"/>
  <c r="G62" i="27"/>
  <c r="E62" i="27"/>
  <c r="D62" i="27"/>
  <c r="W61" i="27"/>
  <c r="H61" i="27"/>
  <c r="G61" i="27"/>
  <c r="E61" i="27"/>
  <c r="D61" i="27"/>
  <c r="W60" i="27"/>
  <c r="H60" i="27"/>
  <c r="G60" i="27"/>
  <c r="E60" i="27"/>
  <c r="D60" i="27"/>
  <c r="W59" i="27"/>
  <c r="H59" i="27"/>
  <c r="G59" i="27"/>
  <c r="E59" i="27"/>
  <c r="D59" i="27"/>
  <c r="W58" i="27"/>
  <c r="H58" i="27"/>
  <c r="G58" i="27"/>
  <c r="E58" i="27"/>
  <c r="D58" i="27"/>
  <c r="W57" i="27"/>
  <c r="H57" i="27"/>
  <c r="G57" i="27"/>
  <c r="E57" i="27"/>
  <c r="D57" i="27"/>
  <c r="W56" i="27"/>
  <c r="H56" i="27"/>
  <c r="G56" i="27"/>
  <c r="E56" i="27"/>
  <c r="D56" i="27"/>
  <c r="W55" i="27"/>
  <c r="H55" i="27"/>
  <c r="G55" i="27"/>
  <c r="E55" i="27"/>
  <c r="D55" i="27"/>
  <c r="H54" i="27"/>
  <c r="G54" i="27"/>
  <c r="E54" i="27"/>
  <c r="D54" i="27"/>
  <c r="W53" i="27"/>
  <c r="H53" i="27"/>
  <c r="G53" i="27"/>
  <c r="E53" i="27"/>
  <c r="D53" i="27"/>
  <c r="W52" i="27"/>
  <c r="H52" i="27"/>
  <c r="G52" i="27"/>
  <c r="E52" i="27"/>
  <c r="D52" i="27"/>
  <c r="W51" i="27"/>
  <c r="H51" i="27"/>
  <c r="G51" i="27"/>
  <c r="E51" i="27"/>
  <c r="D51" i="27"/>
  <c r="W50" i="27"/>
  <c r="H50" i="27"/>
  <c r="G50" i="27"/>
  <c r="E50" i="27"/>
  <c r="D50" i="27"/>
  <c r="W49" i="27"/>
  <c r="H49" i="27"/>
  <c r="G49" i="27"/>
  <c r="E49" i="27"/>
  <c r="D49" i="27"/>
  <c r="W48" i="27"/>
  <c r="H48" i="27"/>
  <c r="G48" i="27"/>
  <c r="E48" i="27"/>
  <c r="D48" i="27"/>
  <c r="W47" i="27"/>
  <c r="H47" i="27"/>
  <c r="G47" i="27"/>
  <c r="E47" i="27"/>
  <c r="D47" i="27"/>
  <c r="W46" i="27"/>
  <c r="H46" i="27"/>
  <c r="G46" i="27"/>
  <c r="E46" i="27"/>
  <c r="D46" i="27"/>
  <c r="W45" i="27"/>
  <c r="H45" i="27"/>
  <c r="G45" i="27"/>
  <c r="E45" i="27"/>
  <c r="D45" i="27"/>
  <c r="W44" i="27"/>
  <c r="H44" i="27"/>
  <c r="G44" i="27"/>
  <c r="E44" i="27"/>
  <c r="D44" i="27"/>
  <c r="W43" i="27"/>
  <c r="H43" i="27"/>
  <c r="G43" i="27"/>
  <c r="E43" i="27"/>
  <c r="D43" i="27"/>
  <c r="W42" i="27"/>
  <c r="H42" i="27"/>
  <c r="G42" i="27"/>
  <c r="E42" i="27"/>
  <c r="D42" i="27"/>
  <c r="W41" i="27"/>
  <c r="H41" i="27"/>
  <c r="G41" i="27"/>
  <c r="E41" i="27"/>
  <c r="D41" i="27"/>
  <c r="W40" i="27"/>
  <c r="H40" i="27"/>
  <c r="G40" i="27"/>
  <c r="E40" i="27"/>
  <c r="D40" i="27"/>
  <c r="W39" i="27"/>
  <c r="H39" i="27"/>
  <c r="G39" i="27"/>
  <c r="E39" i="27"/>
  <c r="D39" i="27"/>
  <c r="W38" i="27"/>
  <c r="H38" i="27"/>
  <c r="G38" i="27"/>
  <c r="E38" i="27"/>
  <c r="D38" i="27"/>
  <c r="W37" i="27"/>
  <c r="H37" i="27"/>
  <c r="G37" i="27"/>
  <c r="E37" i="27"/>
  <c r="D37" i="27"/>
  <c r="W36" i="27"/>
  <c r="H36" i="27"/>
  <c r="G36" i="27"/>
  <c r="E36" i="27"/>
  <c r="D36" i="27"/>
  <c r="W35" i="27"/>
  <c r="H35" i="27"/>
  <c r="G35" i="27"/>
  <c r="E35" i="27"/>
  <c r="D35" i="27"/>
  <c r="W34" i="27"/>
  <c r="H34" i="27"/>
  <c r="G34" i="27"/>
  <c r="E34" i="27"/>
  <c r="D34" i="27"/>
  <c r="W33" i="27"/>
  <c r="H33" i="27"/>
  <c r="G33" i="27"/>
  <c r="E33" i="27"/>
  <c r="D33" i="27"/>
  <c r="W32" i="27"/>
  <c r="H32" i="27"/>
  <c r="G32" i="27"/>
  <c r="E32" i="27"/>
  <c r="D32" i="27"/>
  <c r="W31" i="27"/>
  <c r="H31" i="27"/>
  <c r="G31" i="27"/>
  <c r="E31" i="27"/>
  <c r="D31" i="27"/>
  <c r="W30" i="27"/>
  <c r="H30" i="27"/>
  <c r="G30" i="27"/>
  <c r="E30" i="27"/>
  <c r="D30" i="27"/>
  <c r="W29" i="27"/>
  <c r="H29" i="27"/>
  <c r="G29" i="27"/>
  <c r="E29" i="27"/>
  <c r="D29" i="27"/>
  <c r="W28" i="27"/>
  <c r="H28" i="27"/>
  <c r="G28" i="27"/>
  <c r="E28" i="27"/>
  <c r="D28" i="27"/>
  <c r="W27" i="27"/>
  <c r="H27" i="27"/>
  <c r="G27" i="27"/>
  <c r="E27" i="27"/>
  <c r="D27" i="27"/>
  <c r="W26" i="27"/>
  <c r="H26" i="27"/>
  <c r="G26" i="27"/>
  <c r="E26" i="27"/>
  <c r="D26" i="27"/>
  <c r="W25" i="27"/>
  <c r="H25" i="27"/>
  <c r="G25" i="27"/>
  <c r="E25" i="27"/>
  <c r="D25" i="27"/>
  <c r="W24" i="27"/>
  <c r="H24" i="27"/>
  <c r="G24" i="27"/>
  <c r="E24" i="27"/>
  <c r="D24" i="27"/>
  <c r="W23" i="27"/>
  <c r="H23" i="27"/>
  <c r="G23" i="27"/>
  <c r="E23" i="27"/>
  <c r="D23" i="27"/>
  <c r="W22" i="27"/>
  <c r="H22" i="27"/>
  <c r="G22" i="27"/>
  <c r="E22" i="27"/>
  <c r="D22" i="27"/>
  <c r="W21" i="27"/>
  <c r="H21" i="27"/>
  <c r="G21" i="27"/>
  <c r="E21" i="27"/>
  <c r="D21" i="27"/>
  <c r="W20" i="27"/>
  <c r="H20" i="27"/>
  <c r="G20" i="27"/>
  <c r="E20" i="27"/>
  <c r="D20" i="27"/>
  <c r="W19" i="27"/>
  <c r="H19" i="27"/>
  <c r="G19" i="27"/>
  <c r="E19" i="27"/>
  <c r="D19" i="27"/>
  <c r="W18" i="27"/>
  <c r="H18" i="27"/>
  <c r="G18" i="27"/>
  <c r="E18" i="27"/>
  <c r="D18" i="27"/>
  <c r="W17" i="27"/>
  <c r="H17" i="27"/>
  <c r="G17" i="27"/>
  <c r="E17" i="27"/>
  <c r="D17" i="27"/>
  <c r="W16" i="27"/>
  <c r="H16" i="27"/>
  <c r="G16" i="27"/>
  <c r="E16" i="27"/>
  <c r="D16" i="27"/>
  <c r="W15" i="27"/>
  <c r="H15" i="27"/>
  <c r="G15" i="27"/>
  <c r="E15" i="27"/>
  <c r="D15" i="27"/>
  <c r="W14" i="27"/>
  <c r="H14" i="27"/>
  <c r="G14" i="27"/>
  <c r="E14" i="27"/>
  <c r="D14" i="27"/>
  <c r="W13" i="27"/>
  <c r="H13" i="27"/>
  <c r="G13" i="27"/>
  <c r="E13" i="27"/>
  <c r="D13" i="27"/>
  <c r="W12" i="27"/>
  <c r="H12" i="27"/>
  <c r="G12" i="27"/>
  <c r="E12" i="27"/>
  <c r="D12" i="27"/>
  <c r="W11" i="27"/>
  <c r="H11" i="27"/>
  <c r="G11" i="27"/>
  <c r="E11" i="27"/>
  <c r="D11" i="27"/>
  <c r="W10" i="27"/>
  <c r="H10" i="27"/>
  <c r="G10" i="27"/>
  <c r="E10" i="27"/>
  <c r="D10" i="27"/>
  <c r="W9" i="27"/>
  <c r="H9" i="27"/>
  <c r="G9" i="27"/>
  <c r="E9" i="27"/>
  <c r="D9" i="27"/>
  <c r="W8" i="27"/>
  <c r="H8" i="27"/>
  <c r="G8" i="27"/>
  <c r="E8" i="27"/>
  <c r="D8" i="27"/>
  <c r="W7" i="27"/>
  <c r="H7" i="27"/>
  <c r="G7" i="27"/>
  <c r="E7" i="27"/>
  <c r="D7" i="27"/>
  <c r="W6" i="27"/>
  <c r="H6" i="27"/>
  <c r="G6" i="27"/>
  <c r="E6" i="27"/>
  <c r="D6" i="27"/>
  <c r="W5" i="27"/>
  <c r="H5" i="27"/>
  <c r="G5" i="27"/>
  <c r="E5" i="27"/>
  <c r="D5" i="27"/>
  <c r="W4" i="27"/>
  <c r="H4" i="27"/>
  <c r="G4" i="27"/>
  <c r="E4" i="27"/>
  <c r="D4" i="27"/>
  <c r="G10" i="5"/>
  <c r="I53" i="27"/>
  <c r="I28" i="27"/>
  <c r="G88" i="5"/>
  <c r="G89" i="5"/>
  <c r="I88" i="27"/>
  <c r="I71" i="27"/>
  <c r="G90" i="5"/>
  <c r="I136" i="27"/>
  <c r="G91" i="5"/>
  <c r="G92" i="5"/>
  <c r="G93" i="5"/>
  <c r="I158" i="27"/>
  <c r="I66" i="27"/>
  <c r="G94" i="5"/>
  <c r="G95" i="5"/>
  <c r="I30" i="27"/>
  <c r="G111" i="5"/>
  <c r="G112" i="5"/>
  <c r="I119" i="27"/>
  <c r="G113" i="5"/>
  <c r="I8" i="27"/>
  <c r="G114" i="5"/>
  <c r="I17" i="27"/>
  <c r="I97" i="27"/>
  <c r="G115" i="5"/>
  <c r="I142" i="27"/>
  <c r="G116" i="5"/>
  <c r="G117" i="5"/>
  <c r="I169" i="27"/>
  <c r="I185" i="27"/>
  <c r="G118" i="5"/>
  <c r="G119" i="5"/>
  <c r="I90" i="27"/>
  <c r="G120" i="5"/>
  <c r="I9" i="27"/>
  <c r="I183" i="27"/>
  <c r="G121" i="5"/>
  <c r="I6" i="27"/>
  <c r="I106" i="27"/>
  <c r="I182" i="27"/>
  <c r="G86" i="5"/>
  <c r="I39" i="27"/>
  <c r="G87" i="5"/>
  <c r="I72" i="27"/>
  <c r="A260" i="10"/>
  <c r="B260" i="10"/>
  <c r="C260" i="10"/>
  <c r="A261" i="10"/>
  <c r="B261" i="10"/>
  <c r="C261" i="10"/>
  <c r="A262" i="10"/>
  <c r="B262" i="10"/>
  <c r="C262" i="10"/>
  <c r="A263" i="10"/>
  <c r="B263" i="10"/>
  <c r="C263" i="10"/>
  <c r="A264" i="10"/>
  <c r="B264" i="10"/>
  <c r="C264" i="10"/>
  <c r="A265" i="10"/>
  <c r="B265" i="10"/>
  <c r="C265" i="10"/>
  <c r="A266" i="10"/>
  <c r="B266" i="10"/>
  <c r="C266" i="10"/>
  <c r="A267" i="10"/>
  <c r="B267" i="10"/>
  <c r="C267" i="10"/>
  <c r="A268" i="10"/>
  <c r="B268" i="10"/>
  <c r="C268" i="10"/>
  <c r="A269" i="10"/>
  <c r="B269" i="10"/>
  <c r="C269" i="10"/>
  <c r="A270" i="10"/>
  <c r="B270" i="10"/>
  <c r="C270" i="10"/>
  <c r="A271" i="10"/>
  <c r="B271" i="10"/>
  <c r="C271" i="10"/>
  <c r="A272" i="10"/>
  <c r="B272" i="10"/>
  <c r="C272" i="10"/>
  <c r="A273" i="10"/>
  <c r="B273" i="10"/>
  <c r="C273" i="10"/>
  <c r="A274" i="10"/>
  <c r="B274" i="10"/>
  <c r="C274" i="10"/>
  <c r="A275" i="10"/>
  <c r="B275" i="10"/>
  <c r="C275" i="10"/>
  <c r="A276" i="10"/>
  <c r="B276" i="10"/>
  <c r="C276" i="10"/>
  <c r="A277" i="10"/>
  <c r="B277" i="10"/>
  <c r="C277" i="10"/>
  <c r="A278" i="10"/>
  <c r="B278" i="10"/>
  <c r="C278" i="10"/>
  <c r="G123" i="5"/>
  <c r="I96" i="27"/>
  <c r="I178" i="27"/>
  <c r="I18" i="27"/>
  <c r="I24" i="27"/>
  <c r="I117" i="27"/>
  <c r="I159" i="27"/>
  <c r="G59" i="5"/>
  <c r="G60" i="5"/>
  <c r="I68" i="27"/>
  <c r="I141" i="27"/>
  <c r="I7" i="27"/>
  <c r="G61" i="5"/>
  <c r="G62" i="5"/>
  <c r="I95" i="27"/>
  <c r="G63" i="5"/>
  <c r="I65" i="27"/>
  <c r="G64" i="5"/>
  <c r="I35" i="27"/>
  <c r="G65" i="5"/>
  <c r="I172" i="27"/>
  <c r="I33" i="27"/>
  <c r="G66" i="5"/>
  <c r="I78" i="27"/>
  <c r="G67" i="5"/>
  <c r="I73" i="27"/>
  <c r="G68" i="5"/>
  <c r="I12" i="27"/>
  <c r="I135" i="27"/>
  <c r="I37" i="27"/>
  <c r="G69" i="5"/>
  <c r="I168" i="27"/>
  <c r="I87" i="27"/>
  <c r="G70" i="5"/>
  <c r="I54" i="27"/>
  <c r="G71" i="5"/>
  <c r="I31" i="27"/>
  <c r="I134" i="27"/>
  <c r="G72" i="5"/>
  <c r="I38" i="27"/>
  <c r="G73" i="5"/>
  <c r="I120" i="27"/>
  <c r="G74" i="5"/>
  <c r="G75" i="5"/>
  <c r="I138" i="27"/>
  <c r="G76" i="5"/>
  <c r="I186" i="27"/>
  <c r="G77" i="5"/>
  <c r="I161" i="27"/>
  <c r="I173" i="27"/>
  <c r="G34" i="5"/>
  <c r="G39" i="5"/>
  <c r="G37" i="5"/>
  <c r="I175" i="27"/>
  <c r="G38" i="5"/>
  <c r="I156" i="27"/>
  <c r="G56" i="5"/>
  <c r="G14" i="5"/>
  <c r="I52" i="27"/>
  <c r="G83" i="5"/>
  <c r="I123" i="27"/>
  <c r="G79" i="5"/>
  <c r="I189" i="27"/>
  <c r="G49" i="5"/>
  <c r="I127" i="27"/>
  <c r="I46" i="27"/>
  <c r="G2" i="5"/>
  <c r="G78" i="5"/>
  <c r="G80" i="5"/>
  <c r="I198" i="27"/>
  <c r="G81" i="5"/>
  <c r="I191" i="27"/>
  <c r="G82" i="5"/>
  <c r="G84" i="5"/>
  <c r="I144" i="27"/>
  <c r="G85" i="5"/>
  <c r="I23" i="27"/>
  <c r="G122" i="5"/>
  <c r="I109" i="27"/>
  <c r="I64" i="27"/>
  <c r="I197" i="27"/>
  <c r="I143" i="27"/>
  <c r="I114" i="27"/>
  <c r="I20" i="27"/>
  <c r="I115" i="27"/>
  <c r="I195" i="27"/>
  <c r="A115" i="10"/>
  <c r="B115" i="10"/>
  <c r="C115" i="10"/>
  <c r="A116" i="10"/>
  <c r="B116" i="10"/>
  <c r="C116" i="10"/>
  <c r="A117" i="10"/>
  <c r="B117" i="10"/>
  <c r="C117" i="10"/>
  <c r="A118" i="10"/>
  <c r="B118" i="10"/>
  <c r="C118" i="10"/>
  <c r="A119" i="10"/>
  <c r="B119" i="10"/>
  <c r="C119" i="10"/>
  <c r="A120" i="10"/>
  <c r="B120" i="10"/>
  <c r="C120" i="10"/>
  <c r="A121" i="10"/>
  <c r="B121" i="10"/>
  <c r="C121" i="10"/>
  <c r="A122" i="10"/>
  <c r="B122" i="10"/>
  <c r="C122" i="10"/>
  <c r="A123" i="10"/>
  <c r="B123" i="10"/>
  <c r="C123" i="10"/>
  <c r="A124" i="10"/>
  <c r="B124" i="10"/>
  <c r="C124" i="10"/>
  <c r="A125" i="10"/>
  <c r="B125" i="10"/>
  <c r="C125" i="10"/>
  <c r="A126" i="10"/>
  <c r="B126" i="10"/>
  <c r="C126" i="10"/>
  <c r="A127" i="10"/>
  <c r="B127" i="10"/>
  <c r="C127" i="10"/>
  <c r="A128" i="10"/>
  <c r="B128" i="10"/>
  <c r="C128" i="10"/>
  <c r="A129" i="10"/>
  <c r="B129" i="10"/>
  <c r="C129" i="10"/>
  <c r="A130" i="10"/>
  <c r="B130" i="10"/>
  <c r="C130" i="10"/>
  <c r="A131" i="10"/>
  <c r="B131" i="10"/>
  <c r="C131" i="10"/>
  <c r="A132" i="10"/>
  <c r="B132" i="10"/>
  <c r="C132" i="10"/>
  <c r="A133" i="10"/>
  <c r="B133" i="10"/>
  <c r="C133" i="10"/>
  <c r="A134" i="10"/>
  <c r="B134" i="10"/>
  <c r="C134" i="10"/>
  <c r="A135" i="10"/>
  <c r="B135" i="10"/>
  <c r="C135" i="10"/>
  <c r="A136" i="10"/>
  <c r="B136" i="10"/>
  <c r="C136" i="10"/>
  <c r="A137" i="10"/>
  <c r="B137" i="10"/>
  <c r="C137" i="10"/>
  <c r="A138" i="10"/>
  <c r="B138" i="10"/>
  <c r="C138" i="10"/>
  <c r="A139" i="10"/>
  <c r="B139" i="10"/>
  <c r="C139" i="10"/>
  <c r="A140" i="10"/>
  <c r="B140" i="10"/>
  <c r="C140" i="10"/>
  <c r="A141" i="10"/>
  <c r="B141" i="10"/>
  <c r="C141" i="10"/>
  <c r="A142" i="10"/>
  <c r="B142" i="10"/>
  <c r="C142" i="10"/>
  <c r="A143" i="10"/>
  <c r="B143" i="10"/>
  <c r="C143" i="10"/>
  <c r="A144" i="10"/>
  <c r="B144" i="10"/>
  <c r="C144" i="10"/>
  <c r="A145" i="10"/>
  <c r="B145" i="10"/>
  <c r="C145" i="10"/>
  <c r="A146" i="10"/>
  <c r="B146" i="10"/>
  <c r="C146" i="10"/>
  <c r="A147" i="10"/>
  <c r="B147" i="10"/>
  <c r="C147" i="10"/>
  <c r="A148" i="10"/>
  <c r="B148" i="10"/>
  <c r="C148" i="10"/>
  <c r="A149" i="10"/>
  <c r="B149" i="10"/>
  <c r="C149" i="10"/>
  <c r="A150" i="10"/>
  <c r="B150" i="10"/>
  <c r="C150" i="10"/>
  <c r="A151" i="10"/>
  <c r="B151" i="10"/>
  <c r="C151" i="10"/>
  <c r="A152" i="10"/>
  <c r="B152" i="10"/>
  <c r="C152" i="10"/>
  <c r="A153" i="10"/>
  <c r="B153" i="10"/>
  <c r="C153" i="10"/>
  <c r="A154" i="10"/>
  <c r="B154" i="10"/>
  <c r="C154" i="10"/>
  <c r="A155" i="10"/>
  <c r="B155" i="10"/>
  <c r="C155" i="10"/>
  <c r="A156" i="10"/>
  <c r="B156" i="10"/>
  <c r="C156" i="10"/>
  <c r="A157" i="10"/>
  <c r="B157" i="10"/>
  <c r="C157" i="10"/>
  <c r="A158" i="10"/>
  <c r="B158" i="10"/>
  <c r="C158" i="10"/>
  <c r="A159" i="10"/>
  <c r="B159" i="10"/>
  <c r="C159" i="10"/>
  <c r="A160" i="10"/>
  <c r="B160" i="10"/>
  <c r="C160" i="10"/>
  <c r="A161" i="10"/>
  <c r="B161" i="10"/>
  <c r="C161" i="10"/>
  <c r="A162" i="10"/>
  <c r="B162" i="10"/>
  <c r="C162" i="10"/>
  <c r="A163" i="10"/>
  <c r="B163" i="10"/>
  <c r="C163" i="10"/>
  <c r="A164" i="10"/>
  <c r="B164" i="10"/>
  <c r="C164" i="10"/>
  <c r="A165" i="10"/>
  <c r="B165" i="10"/>
  <c r="C165" i="10"/>
  <c r="A166" i="10"/>
  <c r="B166" i="10"/>
  <c r="C166" i="10"/>
  <c r="A167" i="10"/>
  <c r="B167" i="10"/>
  <c r="C167" i="10"/>
  <c r="A168" i="10"/>
  <c r="B168" i="10"/>
  <c r="C168" i="10"/>
  <c r="A169" i="10"/>
  <c r="B169" i="10"/>
  <c r="C169" i="10"/>
  <c r="A170" i="10"/>
  <c r="B170" i="10"/>
  <c r="C170" i="10"/>
  <c r="A171" i="10"/>
  <c r="B171" i="10"/>
  <c r="C171" i="10"/>
  <c r="A172" i="10"/>
  <c r="B172" i="10"/>
  <c r="C172" i="10"/>
  <c r="A173" i="10"/>
  <c r="B173" i="10"/>
  <c r="C173" i="10"/>
  <c r="A174" i="10"/>
  <c r="B174" i="10"/>
  <c r="C174" i="10"/>
  <c r="A175" i="10"/>
  <c r="B175" i="10"/>
  <c r="C175" i="10"/>
  <c r="A176" i="10"/>
  <c r="B176" i="10"/>
  <c r="C176" i="10"/>
  <c r="A177" i="10"/>
  <c r="B177" i="10"/>
  <c r="C177" i="10"/>
  <c r="A178" i="10"/>
  <c r="B178" i="10"/>
  <c r="C178" i="10"/>
  <c r="A179" i="10"/>
  <c r="B179" i="10"/>
  <c r="C179" i="10"/>
  <c r="A180" i="10"/>
  <c r="B180" i="10"/>
  <c r="C180" i="10"/>
  <c r="A181" i="10"/>
  <c r="B181" i="10"/>
  <c r="C181" i="10"/>
  <c r="A182" i="10"/>
  <c r="B182" i="10"/>
  <c r="C182" i="10"/>
  <c r="A183" i="10"/>
  <c r="B183" i="10"/>
  <c r="C183" i="10"/>
  <c r="A184" i="10"/>
  <c r="B184" i="10"/>
  <c r="C184" i="10"/>
  <c r="A185" i="10"/>
  <c r="B185" i="10"/>
  <c r="C185" i="10"/>
  <c r="A186" i="10"/>
  <c r="B186" i="10"/>
  <c r="C186" i="10"/>
  <c r="A187" i="10"/>
  <c r="B187" i="10"/>
  <c r="C187" i="10"/>
  <c r="A188" i="10"/>
  <c r="B188" i="10"/>
  <c r="C188" i="10"/>
  <c r="A3" i="10"/>
  <c r="B3" i="10"/>
  <c r="C3" i="10"/>
  <c r="A4" i="10"/>
  <c r="B4" i="10"/>
  <c r="C4" i="10"/>
  <c r="A5" i="10"/>
  <c r="B5" i="10"/>
  <c r="C5" i="10"/>
  <c r="A6" i="10"/>
  <c r="B6" i="10"/>
  <c r="C6" i="10"/>
  <c r="A7" i="10"/>
  <c r="B7" i="10"/>
  <c r="C7" i="10"/>
  <c r="A8" i="10"/>
  <c r="B8" i="10"/>
  <c r="C8" i="10"/>
  <c r="A9" i="10"/>
  <c r="B9" i="10"/>
  <c r="C9" i="10"/>
  <c r="A10" i="10"/>
  <c r="B10" i="10"/>
  <c r="C10" i="10"/>
  <c r="A11" i="10"/>
  <c r="B11" i="10"/>
  <c r="C11" i="10"/>
  <c r="A12" i="10"/>
  <c r="B12" i="10"/>
  <c r="C12" i="10"/>
  <c r="A13" i="10"/>
  <c r="B13" i="10"/>
  <c r="C13" i="10"/>
  <c r="A14" i="10"/>
  <c r="B14" i="10"/>
  <c r="C14" i="10"/>
  <c r="A15" i="10"/>
  <c r="B15" i="10"/>
  <c r="C15" i="10"/>
  <c r="A16" i="10"/>
  <c r="B16" i="10"/>
  <c r="C16" i="10"/>
  <c r="A17" i="10"/>
  <c r="B17" i="10"/>
  <c r="C17" i="10"/>
  <c r="A18" i="10"/>
  <c r="B18" i="10"/>
  <c r="C18" i="10"/>
  <c r="A19" i="10"/>
  <c r="B19" i="10"/>
  <c r="C19" i="10"/>
  <c r="A20" i="10"/>
  <c r="B20" i="10"/>
  <c r="C20" i="10"/>
  <c r="A21" i="10"/>
  <c r="B21" i="10"/>
  <c r="C21" i="10"/>
  <c r="A22" i="10"/>
  <c r="B22" i="10"/>
  <c r="C22" i="10"/>
  <c r="A23" i="10"/>
  <c r="B23" i="10"/>
  <c r="C23" i="10"/>
  <c r="A24" i="10"/>
  <c r="B24" i="10"/>
  <c r="C24" i="10"/>
  <c r="A25" i="10"/>
  <c r="B25" i="10"/>
  <c r="C25" i="10"/>
  <c r="J53" i="27"/>
  <c r="A26" i="10"/>
  <c r="B26" i="10"/>
  <c r="C26" i="10"/>
  <c r="A27" i="10"/>
  <c r="B27" i="10"/>
  <c r="C27" i="10"/>
  <c r="A28" i="10"/>
  <c r="B28" i="10"/>
  <c r="C28" i="10"/>
  <c r="A29" i="10"/>
  <c r="B29" i="10"/>
  <c r="C29" i="10"/>
  <c r="A30" i="10"/>
  <c r="B30" i="10"/>
  <c r="C30" i="10"/>
  <c r="A31" i="10"/>
  <c r="B31" i="10"/>
  <c r="C31" i="10"/>
  <c r="A32" i="10"/>
  <c r="B32" i="10"/>
  <c r="C32" i="10"/>
  <c r="A33" i="10"/>
  <c r="B33" i="10"/>
  <c r="C33" i="10"/>
  <c r="A34" i="10"/>
  <c r="B34" i="10"/>
  <c r="C34" i="10"/>
  <c r="A35" i="10"/>
  <c r="B35" i="10"/>
  <c r="C35" i="10"/>
  <c r="A36" i="10"/>
  <c r="B36" i="10"/>
  <c r="C36" i="10"/>
  <c r="A37" i="10"/>
  <c r="B37" i="10"/>
  <c r="C37" i="10"/>
  <c r="A38" i="10"/>
  <c r="B38" i="10"/>
  <c r="C38" i="10"/>
  <c r="A39" i="10"/>
  <c r="B39" i="10"/>
  <c r="C39" i="10"/>
  <c r="A40" i="10"/>
  <c r="B40" i="10"/>
  <c r="C40" i="10"/>
  <c r="A41" i="10"/>
  <c r="B41" i="10"/>
  <c r="C41" i="10"/>
  <c r="A42" i="10"/>
  <c r="B42" i="10"/>
  <c r="C42" i="10"/>
  <c r="A43" i="10"/>
  <c r="B43" i="10"/>
  <c r="C43" i="10"/>
  <c r="A44" i="10"/>
  <c r="B44" i="10"/>
  <c r="C44" i="10"/>
  <c r="A45" i="10"/>
  <c r="B45" i="10"/>
  <c r="C45" i="10"/>
  <c r="A46" i="10"/>
  <c r="B46" i="10"/>
  <c r="C46" i="10"/>
  <c r="A47" i="10"/>
  <c r="B47" i="10"/>
  <c r="C47" i="10"/>
  <c r="A48" i="10"/>
  <c r="B48" i="10"/>
  <c r="C48" i="10"/>
  <c r="A49" i="10"/>
  <c r="B49" i="10"/>
  <c r="C49" i="10"/>
  <c r="A50" i="10"/>
  <c r="B50" i="10"/>
  <c r="C50" i="10"/>
  <c r="A51" i="10"/>
  <c r="B51" i="10"/>
  <c r="C51" i="10"/>
  <c r="A52" i="10"/>
  <c r="B52" i="10"/>
  <c r="C52" i="10"/>
  <c r="A53" i="10"/>
  <c r="B53" i="10"/>
  <c r="C53" i="10"/>
  <c r="A54" i="10"/>
  <c r="B54" i="10"/>
  <c r="C54" i="10"/>
  <c r="A55" i="10"/>
  <c r="B55" i="10"/>
  <c r="C55" i="10"/>
  <c r="A56" i="10"/>
  <c r="B56" i="10"/>
  <c r="C56" i="10"/>
  <c r="A57" i="10"/>
  <c r="B57" i="10"/>
  <c r="C57" i="10"/>
  <c r="A58" i="10"/>
  <c r="B58" i="10"/>
  <c r="C58" i="10"/>
  <c r="A59" i="10"/>
  <c r="B59" i="10"/>
  <c r="C59" i="10"/>
  <c r="A60" i="10"/>
  <c r="B60" i="10"/>
  <c r="C60" i="10"/>
  <c r="A61" i="10"/>
  <c r="B61" i="10"/>
  <c r="C61" i="10"/>
  <c r="A62" i="10"/>
  <c r="B62" i="10"/>
  <c r="C62" i="10"/>
  <c r="A63" i="10"/>
  <c r="B63" i="10"/>
  <c r="C63" i="10"/>
  <c r="A64" i="10"/>
  <c r="B64" i="10"/>
  <c r="C64" i="10"/>
  <c r="A65" i="10"/>
  <c r="B65" i="10"/>
  <c r="C65" i="10"/>
  <c r="A66" i="10"/>
  <c r="B66" i="10"/>
  <c r="C66" i="10"/>
  <c r="A67" i="10"/>
  <c r="B67" i="10"/>
  <c r="C67" i="10"/>
  <c r="A68" i="10"/>
  <c r="B68" i="10"/>
  <c r="C68" i="10"/>
  <c r="A69" i="10"/>
  <c r="B69" i="10"/>
  <c r="C69" i="10"/>
  <c r="A70" i="10"/>
  <c r="B70" i="10"/>
  <c r="C70" i="10"/>
  <c r="A71" i="10"/>
  <c r="B71" i="10"/>
  <c r="C71" i="10"/>
  <c r="A72" i="10"/>
  <c r="B72" i="10"/>
  <c r="C72" i="10"/>
  <c r="A73" i="10"/>
  <c r="B73" i="10"/>
  <c r="C73" i="10"/>
  <c r="A74" i="10"/>
  <c r="B74" i="10"/>
  <c r="C74" i="10"/>
  <c r="A75" i="10"/>
  <c r="B75" i="10"/>
  <c r="C75" i="10"/>
  <c r="A76" i="10"/>
  <c r="B76" i="10"/>
  <c r="C76" i="10"/>
  <c r="A77" i="10"/>
  <c r="B77" i="10"/>
  <c r="C77" i="10"/>
  <c r="A78" i="10"/>
  <c r="B78" i="10"/>
  <c r="C78" i="10"/>
  <c r="A79" i="10"/>
  <c r="B79" i="10"/>
  <c r="C79" i="10"/>
  <c r="A80" i="10"/>
  <c r="B80" i="10"/>
  <c r="C80" i="10"/>
  <c r="A81" i="10"/>
  <c r="B81" i="10"/>
  <c r="C81" i="10"/>
  <c r="A82" i="10"/>
  <c r="B82" i="10"/>
  <c r="C82" i="10"/>
  <c r="A83" i="10"/>
  <c r="B83" i="10"/>
  <c r="C83" i="10"/>
  <c r="A84" i="10"/>
  <c r="B84" i="10"/>
  <c r="C84" i="10"/>
  <c r="A85" i="10"/>
  <c r="B85" i="10"/>
  <c r="C85" i="10"/>
  <c r="A86" i="10"/>
  <c r="B86" i="10"/>
  <c r="C86" i="10"/>
  <c r="A87" i="10"/>
  <c r="B87" i="10"/>
  <c r="C87" i="10"/>
  <c r="A88" i="10"/>
  <c r="B88" i="10"/>
  <c r="C88" i="10"/>
  <c r="A89" i="10"/>
  <c r="B89" i="10"/>
  <c r="C89" i="10"/>
  <c r="A90" i="10"/>
  <c r="B90" i="10"/>
  <c r="C90" i="10"/>
  <c r="A91" i="10"/>
  <c r="B91" i="10"/>
  <c r="C91" i="10"/>
  <c r="A92" i="10"/>
  <c r="B92" i="10"/>
  <c r="C92" i="10"/>
  <c r="A93" i="10"/>
  <c r="B93" i="10"/>
  <c r="C93" i="10"/>
  <c r="A94" i="10"/>
  <c r="B94" i="10"/>
  <c r="C94" i="10"/>
  <c r="A95" i="10"/>
  <c r="B95" i="10"/>
  <c r="C95" i="10"/>
  <c r="A96" i="10"/>
  <c r="B96" i="10"/>
  <c r="C96" i="10"/>
  <c r="A97" i="10"/>
  <c r="B97" i="10"/>
  <c r="C97" i="10"/>
  <c r="A98" i="10"/>
  <c r="B98" i="10"/>
  <c r="C98" i="10"/>
  <c r="A99" i="10"/>
  <c r="B99" i="10"/>
  <c r="C99" i="10"/>
  <c r="A100" i="10"/>
  <c r="B100" i="10"/>
  <c r="C100" i="10"/>
  <c r="A101" i="10"/>
  <c r="B101" i="10"/>
  <c r="C101" i="10"/>
  <c r="A102" i="10"/>
  <c r="B102" i="10"/>
  <c r="C102" i="10"/>
  <c r="A103" i="10"/>
  <c r="B103" i="10"/>
  <c r="C103" i="10"/>
  <c r="A104" i="10"/>
  <c r="B104" i="10"/>
  <c r="C104" i="10"/>
  <c r="A105" i="10"/>
  <c r="B105" i="10"/>
  <c r="C105" i="10"/>
  <c r="A106" i="10"/>
  <c r="B106" i="10"/>
  <c r="C106" i="10"/>
  <c r="A107" i="10"/>
  <c r="B107" i="10"/>
  <c r="C107" i="10"/>
  <c r="A108" i="10"/>
  <c r="B108" i="10"/>
  <c r="C108" i="10"/>
  <c r="A109" i="10"/>
  <c r="B109" i="10"/>
  <c r="C109" i="10"/>
  <c r="A110" i="10"/>
  <c r="B110" i="10"/>
  <c r="C110" i="10"/>
  <c r="A111" i="10"/>
  <c r="B111" i="10"/>
  <c r="C111" i="10"/>
  <c r="A112" i="10"/>
  <c r="B112" i="10"/>
  <c r="C112" i="10"/>
  <c r="A113" i="10"/>
  <c r="B113" i="10"/>
  <c r="C113" i="10"/>
  <c r="A114" i="10"/>
  <c r="B114" i="10"/>
  <c r="C114" i="10"/>
  <c r="A259" i="10"/>
  <c r="B259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G40" i="5"/>
  <c r="I145" i="27"/>
  <c r="A258" i="10"/>
  <c r="B258" i="10"/>
  <c r="A257" i="10"/>
  <c r="B257" i="10"/>
  <c r="G3" i="5"/>
  <c r="I36" i="27"/>
  <c r="A250" i="10"/>
  <c r="B250" i="10"/>
  <c r="A251" i="10"/>
  <c r="B251" i="10"/>
  <c r="A252" i="10"/>
  <c r="B252" i="10"/>
  <c r="A253" i="10"/>
  <c r="B253" i="10"/>
  <c r="A254" i="10"/>
  <c r="B254" i="10"/>
  <c r="A255" i="10"/>
  <c r="B255" i="10"/>
  <c r="A256" i="10"/>
  <c r="B256" i="10"/>
  <c r="A249" i="10"/>
  <c r="B249" i="10"/>
  <c r="A247" i="10"/>
  <c r="B247" i="10"/>
  <c r="A248" i="10"/>
  <c r="B248" i="10"/>
  <c r="A246" i="10"/>
  <c r="B246" i="10"/>
  <c r="A245" i="10"/>
  <c r="B245" i="10"/>
  <c r="A189" i="10"/>
  <c r="B189" i="10"/>
  <c r="A190" i="10"/>
  <c r="B190" i="10"/>
  <c r="A191" i="10"/>
  <c r="B191" i="10"/>
  <c r="A192" i="10"/>
  <c r="B192" i="10"/>
  <c r="A193" i="10"/>
  <c r="B193" i="10"/>
  <c r="A194" i="10"/>
  <c r="B194" i="10"/>
  <c r="A195" i="10"/>
  <c r="B195" i="10"/>
  <c r="A196" i="10"/>
  <c r="B196" i="10"/>
  <c r="A197" i="10"/>
  <c r="B197" i="10"/>
  <c r="A198" i="10"/>
  <c r="J139" i="27"/>
  <c r="K139" i="27"/>
  <c r="B198" i="10"/>
  <c r="A199" i="10"/>
  <c r="B199" i="10"/>
  <c r="A200" i="10"/>
  <c r="J110" i="27"/>
  <c r="B200" i="10"/>
  <c r="A201" i="10"/>
  <c r="J184" i="27"/>
  <c r="L184" i="27"/>
  <c r="B201" i="10"/>
  <c r="A202" i="10"/>
  <c r="B202" i="10"/>
  <c r="A203" i="10"/>
  <c r="B203" i="10"/>
  <c r="A204" i="10"/>
  <c r="B204" i="10"/>
  <c r="A205" i="10"/>
  <c r="B205" i="10"/>
  <c r="A206" i="10"/>
  <c r="B206" i="10"/>
  <c r="A207" i="10"/>
  <c r="J151" i="27"/>
  <c r="K151" i="27"/>
  <c r="B207" i="10"/>
  <c r="A208" i="10"/>
  <c r="B208" i="10"/>
  <c r="A209" i="10"/>
  <c r="B209" i="10"/>
  <c r="A210" i="10"/>
  <c r="B210" i="10"/>
  <c r="A211" i="10"/>
  <c r="B211" i="10"/>
  <c r="A212" i="10"/>
  <c r="B212" i="10"/>
  <c r="A213" i="10"/>
  <c r="B213" i="10"/>
  <c r="A214" i="10"/>
  <c r="B214" i="10"/>
  <c r="A215" i="10"/>
  <c r="B215" i="10"/>
  <c r="A216" i="10"/>
  <c r="B216" i="10"/>
  <c r="A217" i="10"/>
  <c r="B217" i="10"/>
  <c r="A218" i="10"/>
  <c r="B218" i="10"/>
  <c r="A219" i="10"/>
  <c r="B219" i="10"/>
  <c r="A220" i="10"/>
  <c r="B220" i="10"/>
  <c r="A221" i="10"/>
  <c r="B221" i="10"/>
  <c r="A222" i="10"/>
  <c r="B222" i="10"/>
  <c r="A223" i="10"/>
  <c r="B223" i="10"/>
  <c r="A224" i="10"/>
  <c r="B224" i="10"/>
  <c r="A225" i="10"/>
  <c r="B225" i="10"/>
  <c r="A226" i="10"/>
  <c r="B226" i="10"/>
  <c r="A227" i="10"/>
  <c r="B227" i="10"/>
  <c r="A228" i="10"/>
  <c r="B228" i="10"/>
  <c r="A229" i="10"/>
  <c r="B229" i="10"/>
  <c r="A230" i="10"/>
  <c r="B230" i="10"/>
  <c r="A231" i="10"/>
  <c r="B231" i="10"/>
  <c r="A232" i="10"/>
  <c r="B232" i="10"/>
  <c r="A233" i="10"/>
  <c r="B233" i="10"/>
  <c r="A234" i="10"/>
  <c r="B234" i="10"/>
  <c r="A235" i="10"/>
  <c r="B235" i="10"/>
  <c r="A236" i="10"/>
  <c r="B236" i="10"/>
  <c r="A237" i="10"/>
  <c r="B237" i="10"/>
  <c r="A238" i="10"/>
  <c r="B238" i="10"/>
  <c r="A239" i="10"/>
  <c r="B239" i="10"/>
  <c r="A240" i="10"/>
  <c r="B240" i="10"/>
  <c r="A241" i="10"/>
  <c r="B241" i="10"/>
  <c r="A242" i="10"/>
  <c r="B242" i="10"/>
  <c r="A243" i="10"/>
  <c r="B243" i="10"/>
  <c r="A244" i="10"/>
  <c r="B244" i="10"/>
  <c r="G8" i="5"/>
  <c r="G9" i="5"/>
  <c r="I57" i="27"/>
  <c r="G11" i="5"/>
  <c r="G12" i="5"/>
  <c r="I124" i="27"/>
  <c r="G13" i="5"/>
  <c r="I63" i="27"/>
  <c r="I19" i="27"/>
  <c r="G15" i="5"/>
  <c r="I122" i="27"/>
  <c r="I84" i="27"/>
  <c r="G16" i="5"/>
  <c r="I164" i="27"/>
  <c r="I83" i="27"/>
  <c r="G17" i="5"/>
  <c r="I26" i="27"/>
  <c r="I99" i="27"/>
  <c r="G18" i="5"/>
  <c r="I105" i="27"/>
  <c r="G19" i="5"/>
  <c r="G20" i="5"/>
  <c r="I69" i="27"/>
  <c r="I10" i="27"/>
  <c r="I137" i="27"/>
  <c r="G21" i="5"/>
  <c r="I150" i="27"/>
  <c r="G22" i="5"/>
  <c r="I174" i="27"/>
  <c r="G23" i="5"/>
  <c r="I103" i="27"/>
  <c r="G24" i="5"/>
  <c r="I50" i="27"/>
  <c r="G25" i="5"/>
  <c r="G26" i="5"/>
  <c r="I44" i="27"/>
  <c r="I22" i="27"/>
  <c r="G27" i="5"/>
  <c r="I86" i="27"/>
  <c r="G28" i="5"/>
  <c r="G29" i="5"/>
  <c r="I21" i="27"/>
  <c r="G30" i="5"/>
  <c r="I154" i="27"/>
  <c r="I146" i="27"/>
  <c r="G31" i="5"/>
  <c r="I196" i="27"/>
  <c r="G32" i="5"/>
  <c r="I47" i="27"/>
  <c r="G33" i="5"/>
  <c r="G35" i="5"/>
  <c r="I125" i="27"/>
  <c r="I29" i="27"/>
  <c r="G36" i="5"/>
  <c r="I4" i="27"/>
  <c r="G41" i="5"/>
  <c r="I100" i="27"/>
  <c r="G42" i="5"/>
  <c r="I16" i="27"/>
  <c r="I163" i="27"/>
  <c r="G43" i="5"/>
  <c r="I180" i="27"/>
  <c r="G44" i="5"/>
  <c r="I55" i="27"/>
  <c r="G45" i="5"/>
  <c r="I77" i="27"/>
  <c r="G46" i="5"/>
  <c r="I151" i="27"/>
  <c r="I184" i="27"/>
  <c r="G47" i="5"/>
  <c r="I104" i="27"/>
  <c r="G48" i="5"/>
  <c r="I111" i="27"/>
  <c r="G50" i="5"/>
  <c r="G51" i="5"/>
  <c r="I13" i="27"/>
  <c r="G52" i="5"/>
  <c r="I110" i="27"/>
  <c r="G53" i="5"/>
  <c r="I40" i="27"/>
  <c r="I108" i="27"/>
  <c r="G54" i="5"/>
  <c r="I27" i="27"/>
  <c r="I116" i="27"/>
  <c r="G55" i="5"/>
  <c r="G57" i="5"/>
  <c r="I79" i="27"/>
  <c r="G58" i="5"/>
  <c r="C2" i="10"/>
  <c r="B2" i="10"/>
  <c r="A2" i="10"/>
  <c r="I177" i="27"/>
  <c r="I91" i="27"/>
  <c r="I170" i="27"/>
  <c r="I45" i="27"/>
  <c r="I162" i="27"/>
  <c r="I194" i="27"/>
  <c r="I179" i="27"/>
  <c r="I160" i="27"/>
  <c r="I107" i="27"/>
  <c r="I67" i="27"/>
  <c r="I155" i="27"/>
  <c r="I82" i="27"/>
  <c r="I121" i="27"/>
  <c r="I118" i="27"/>
  <c r="I41" i="27"/>
  <c r="I15" i="27"/>
  <c r="I153" i="27"/>
  <c r="I32" i="27"/>
  <c r="I113" i="27"/>
  <c r="I74" i="27"/>
  <c r="I192" i="27"/>
  <c r="I126" i="27"/>
  <c r="I181" i="27"/>
  <c r="I60" i="27"/>
  <c r="I140" i="27"/>
  <c r="I101" i="27"/>
  <c r="I34" i="27"/>
  <c r="I25" i="27"/>
  <c r="I48" i="27"/>
  <c r="I129" i="27"/>
  <c r="I85" i="27"/>
  <c r="I193" i="27"/>
  <c r="I80" i="27"/>
  <c r="I92" i="27"/>
  <c r="I139" i="27"/>
  <c r="J48" i="27"/>
  <c r="J26" i="27"/>
  <c r="L26" i="27"/>
  <c r="J125" i="27"/>
  <c r="K125" i="27"/>
  <c r="J7" i="27"/>
  <c r="J42" i="27"/>
  <c r="J44" i="27"/>
  <c r="K44" i="27"/>
  <c r="J145" i="27"/>
  <c r="L145" i="27"/>
  <c r="J12" i="27"/>
  <c r="K12" i="27"/>
  <c r="I131" i="27"/>
  <c r="I81" i="27"/>
  <c r="I61" i="27"/>
  <c r="I93" i="27"/>
  <c r="I133" i="27"/>
  <c r="I51" i="27"/>
  <c r="I5" i="27"/>
  <c r="I112" i="27"/>
  <c r="I187" i="27"/>
  <c r="I89" i="27"/>
  <c r="I62" i="27"/>
  <c r="I149" i="27"/>
  <c r="I130" i="27"/>
  <c r="I56" i="27"/>
  <c r="I102" i="27"/>
  <c r="I94" i="27"/>
  <c r="I176" i="27"/>
  <c r="I190" i="27"/>
  <c r="I132" i="27"/>
  <c r="I98" i="27"/>
  <c r="I59" i="27"/>
  <c r="I43" i="27"/>
  <c r="I148" i="27"/>
  <c r="I70" i="27"/>
  <c r="I167" i="27"/>
  <c r="I152" i="27"/>
  <c r="L15" i="28"/>
  <c r="K125" i="28"/>
  <c r="L150" i="28"/>
  <c r="K164" i="28"/>
  <c r="K192" i="28"/>
  <c r="K89" i="28"/>
  <c r="L114" i="28"/>
  <c r="L198" i="28"/>
  <c r="L27" i="28"/>
  <c r="L39" i="28"/>
  <c r="L126" i="28"/>
  <c r="K65" i="28"/>
  <c r="L90" i="28"/>
  <c r="L51" i="28"/>
  <c r="K68" i="28"/>
  <c r="K96" i="28"/>
  <c r="K113" i="28"/>
  <c r="K197" i="28"/>
  <c r="K34" i="28"/>
  <c r="K54" i="28"/>
  <c r="K60" i="28"/>
  <c r="K77" i="28"/>
  <c r="K6" i="28"/>
  <c r="K46" i="28"/>
  <c r="K161" i="28"/>
  <c r="L186" i="28"/>
  <c r="L138" i="28"/>
  <c r="K8" i="28"/>
  <c r="L32" i="28"/>
  <c r="K85" i="28"/>
  <c r="K133" i="28"/>
  <c r="K157" i="28"/>
  <c r="K169" i="28"/>
  <c r="K13" i="28"/>
  <c r="K25" i="28"/>
  <c r="K49" i="28"/>
  <c r="L61" i="28"/>
  <c r="L97" i="28"/>
  <c r="K20" i="28"/>
  <c r="K44" i="28"/>
  <c r="K73" i="28"/>
  <c r="K109" i="28"/>
  <c r="K121" i="28"/>
  <c r="K145" i="28"/>
  <c r="K181" i="28"/>
  <c r="K193" i="28"/>
  <c r="K37" i="28"/>
  <c r="K71" i="28"/>
  <c r="K131" i="28"/>
  <c r="K179" i="28"/>
  <c r="K23" i="28"/>
  <c r="L95" i="28"/>
  <c r="L107" i="28"/>
  <c r="L11" i="28"/>
  <c r="L47" i="28"/>
  <c r="K76" i="28"/>
  <c r="K112" i="28"/>
  <c r="K172" i="28"/>
  <c r="K4" i="28"/>
  <c r="L184" i="28"/>
  <c r="L16" i="28"/>
  <c r="L40" i="28"/>
  <c r="K117" i="28"/>
  <c r="K129" i="28"/>
  <c r="K9" i="28"/>
  <c r="L153" i="28"/>
  <c r="K86" i="28"/>
  <c r="K146" i="28"/>
  <c r="K158" i="28"/>
  <c r="L170" i="28"/>
  <c r="L14" i="28"/>
  <c r="L38" i="28"/>
  <c r="L50" i="28"/>
  <c r="K55" i="28"/>
  <c r="K67" i="28"/>
  <c r="K79" i="28"/>
  <c r="K91" i="28"/>
  <c r="K103" i="28"/>
  <c r="K115" i="28"/>
  <c r="K127" i="28"/>
  <c r="K139" i="28"/>
  <c r="K151" i="28"/>
  <c r="K163" i="28"/>
  <c r="K175" i="28"/>
  <c r="K187" i="28"/>
  <c r="K7" i="28"/>
  <c r="K19" i="28"/>
  <c r="K31" i="28"/>
  <c r="K43" i="28"/>
  <c r="K196" i="28"/>
  <c r="L64" i="28"/>
  <c r="L81" i="28"/>
  <c r="K59" i="28"/>
  <c r="K143" i="28"/>
  <c r="K35" i="28"/>
  <c r="K105" i="28"/>
  <c r="K165" i="28"/>
  <c r="L69" i="28"/>
  <c r="K26" i="28"/>
  <c r="L194" i="28"/>
  <c r="K12" i="28"/>
  <c r="L83" i="28"/>
  <c r="K88" i="28"/>
  <c r="K100" i="28"/>
  <c r="K124" i="28"/>
  <c r="K189" i="28"/>
  <c r="K33" i="28"/>
  <c r="K45" i="28"/>
  <c r="L57" i="28"/>
  <c r="L21" i="28"/>
  <c r="K134" i="28"/>
  <c r="L98" i="28"/>
  <c r="K119" i="28"/>
  <c r="K167" i="28"/>
  <c r="L155" i="28"/>
  <c r="K148" i="28"/>
  <c r="L141" i="28"/>
  <c r="K110" i="28"/>
  <c r="K122" i="28"/>
  <c r="K182" i="28"/>
  <c r="K41" i="28"/>
  <c r="L5" i="28"/>
  <c r="L17" i="28"/>
  <c r="L29" i="28"/>
  <c r="L53" i="28"/>
  <c r="K58" i="28"/>
  <c r="K70" i="28"/>
  <c r="K82" i="28"/>
  <c r="K94" i="28"/>
  <c r="K106" i="28"/>
  <c r="K118" i="28"/>
  <c r="K130" i="28"/>
  <c r="K142" i="28"/>
  <c r="K154" i="28"/>
  <c r="K166" i="28"/>
  <c r="K178" i="28"/>
  <c r="K190" i="28"/>
  <c r="L191" i="28"/>
  <c r="K136" i="28"/>
  <c r="K160" i="28"/>
  <c r="K28" i="28"/>
  <c r="L52" i="28"/>
  <c r="K93" i="28"/>
  <c r="L62" i="28"/>
  <c r="L177" i="28"/>
  <c r="K74" i="28"/>
  <c r="K63" i="28"/>
  <c r="K75" i="28"/>
  <c r="K87" i="28"/>
  <c r="K99" i="28"/>
  <c r="K111" i="28"/>
  <c r="K123" i="28"/>
  <c r="K135" i="28"/>
  <c r="K147" i="28"/>
  <c r="K159" i="28"/>
  <c r="K171" i="28"/>
  <c r="K183" i="28"/>
  <c r="K195" i="28"/>
  <c r="L125" i="27"/>
  <c r="L12" i="27"/>
  <c r="J101" i="27"/>
  <c r="L101" i="27"/>
  <c r="J144" i="27"/>
  <c r="K144" i="27"/>
  <c r="J131" i="27"/>
  <c r="L131" i="27"/>
  <c r="J163" i="27"/>
  <c r="L163" i="27"/>
  <c r="J173" i="27"/>
  <c r="L173" i="27"/>
  <c r="J54" i="27"/>
  <c r="K54" i="27"/>
  <c r="K53" i="27"/>
  <c r="L53" i="27"/>
  <c r="J108" i="27"/>
  <c r="K145" i="27"/>
  <c r="J171" i="27"/>
  <c r="J18" i="27"/>
  <c r="J32" i="27"/>
  <c r="J91" i="27"/>
  <c r="J73" i="27"/>
  <c r="J43" i="27"/>
  <c r="J84" i="27"/>
  <c r="J191" i="27"/>
  <c r="J179" i="27"/>
  <c r="J142" i="27"/>
  <c r="K48" i="27"/>
  <c r="L48" i="27"/>
  <c r="J176" i="27"/>
  <c r="J157" i="27"/>
  <c r="J181" i="27"/>
  <c r="K7" i="27"/>
  <c r="L7" i="27"/>
  <c r="J136" i="27"/>
  <c r="J15" i="27"/>
  <c r="J68" i="27"/>
  <c r="J38" i="27"/>
  <c r="J152" i="27"/>
  <c r="J193" i="27"/>
  <c r="J156" i="27"/>
  <c r="J190" i="27"/>
  <c r="J49" i="27"/>
  <c r="J155" i="27"/>
  <c r="J126" i="27"/>
  <c r="J127" i="27"/>
  <c r="J170" i="27"/>
  <c r="J78" i="27"/>
  <c r="J55" i="27"/>
  <c r="J80" i="27"/>
  <c r="J149" i="27"/>
  <c r="J132" i="27"/>
  <c r="J17" i="27"/>
  <c r="J198" i="27"/>
  <c r="J178" i="27"/>
  <c r="J137" i="27"/>
  <c r="J5" i="27"/>
  <c r="J86" i="27"/>
  <c r="J39" i="27"/>
  <c r="J47" i="27"/>
  <c r="J69" i="27"/>
  <c r="J159" i="27"/>
  <c r="J25" i="27"/>
  <c r="J60" i="27"/>
  <c r="J30" i="27"/>
  <c r="J129" i="27"/>
  <c r="J20" i="27"/>
  <c r="J52" i="27"/>
  <c r="J19" i="27"/>
  <c r="J92" i="27"/>
  <c r="J82" i="27"/>
  <c r="J186" i="27"/>
  <c r="J167" i="27"/>
  <c r="J128" i="27"/>
  <c r="J89" i="27"/>
  <c r="J28" i="27"/>
  <c r="J164" i="27"/>
  <c r="J97" i="27"/>
  <c r="J24" i="27"/>
  <c r="J153" i="27"/>
  <c r="J70" i="27"/>
  <c r="J187" i="27"/>
  <c r="J133" i="27"/>
  <c r="J116" i="27"/>
  <c r="J114" i="27"/>
  <c r="J189" i="27"/>
  <c r="J36" i="27"/>
  <c r="J22" i="27"/>
  <c r="J113" i="27"/>
  <c r="J71" i="27"/>
  <c r="J180" i="27"/>
  <c r="J65" i="27"/>
  <c r="J33" i="27"/>
  <c r="J85" i="27"/>
  <c r="J118" i="27"/>
  <c r="J40" i="27"/>
  <c r="J102" i="27"/>
  <c r="J123" i="27"/>
  <c r="J150" i="27"/>
  <c r="J75" i="27"/>
  <c r="J74" i="27"/>
  <c r="J8" i="27"/>
  <c r="J112" i="27"/>
  <c r="J107" i="27"/>
  <c r="J94" i="27"/>
  <c r="J13" i="27"/>
  <c r="J99" i="27"/>
  <c r="J185" i="27"/>
  <c r="J76" i="27"/>
  <c r="J46" i="27"/>
  <c r="J67" i="27"/>
  <c r="J160" i="27"/>
  <c r="J188" i="27"/>
  <c r="J165" i="27"/>
  <c r="J196" i="27"/>
  <c r="J98" i="27"/>
  <c r="J90" i="27"/>
  <c r="J140" i="27"/>
  <c r="J120" i="27"/>
  <c r="J147" i="27"/>
  <c r="J192" i="27"/>
  <c r="J166" i="27"/>
  <c r="J57" i="27"/>
  <c r="J162" i="27"/>
  <c r="J138" i="27"/>
  <c r="J11" i="27"/>
  <c r="J81" i="27"/>
  <c r="J16" i="27"/>
  <c r="J64" i="27"/>
  <c r="J58" i="27"/>
  <c r="J146" i="27"/>
  <c r="J34" i="27"/>
  <c r="J130" i="27"/>
  <c r="J169" i="27"/>
  <c r="J51" i="27"/>
  <c r="J168" i="27"/>
  <c r="J122" i="27"/>
  <c r="J59" i="27"/>
  <c r="J143" i="27"/>
  <c r="J10" i="27"/>
  <c r="L110" i="27"/>
  <c r="K110" i="27"/>
  <c r="K42" i="27"/>
  <c r="L42" i="27"/>
  <c r="K26" i="27"/>
  <c r="J9" i="27"/>
  <c r="J27" i="27"/>
  <c r="J41" i="27"/>
  <c r="J194" i="27"/>
  <c r="J100" i="27"/>
  <c r="J37" i="27"/>
  <c r="J103" i="27"/>
  <c r="J62" i="27"/>
  <c r="J106" i="27"/>
  <c r="J14" i="27"/>
  <c r="J109" i="27"/>
  <c r="K184" i="27"/>
  <c r="J93" i="27"/>
  <c r="J175" i="27"/>
  <c r="J154" i="27"/>
  <c r="J23" i="27"/>
  <c r="J115" i="27"/>
  <c r="J105" i="27"/>
  <c r="J45" i="27"/>
  <c r="J104" i="27"/>
  <c r="J61" i="27"/>
  <c r="J174" i="27"/>
  <c r="J119" i="27"/>
  <c r="J72" i="27"/>
  <c r="J134" i="27"/>
  <c r="J35" i="27"/>
  <c r="J87" i="27"/>
  <c r="J29" i="27"/>
  <c r="J4" i="27"/>
  <c r="L151" i="27"/>
  <c r="J21" i="27"/>
  <c r="J148" i="27"/>
  <c r="J95" i="27"/>
  <c r="J172" i="27"/>
  <c r="J141" i="27"/>
  <c r="J50" i="27"/>
  <c r="J111" i="27"/>
  <c r="J161" i="27"/>
  <c r="J77" i="27"/>
  <c r="J199" i="27"/>
  <c r="J177" i="27"/>
  <c r="J135" i="27"/>
  <c r="J56" i="27"/>
  <c r="J197" i="27"/>
  <c r="J6" i="27"/>
  <c r="J183" i="27"/>
  <c r="J124" i="27"/>
  <c r="J117" i="27"/>
  <c r="J96" i="27"/>
  <c r="J121" i="27"/>
  <c r="J31" i="27"/>
  <c r="J63" i="27"/>
  <c r="J158" i="27"/>
  <c r="J195" i="27"/>
  <c r="J88" i="27"/>
  <c r="J66" i="27"/>
  <c r="J182" i="27"/>
  <c r="J79" i="27"/>
  <c r="J83" i="27"/>
  <c r="L44" i="27"/>
  <c r="L139" i="27"/>
  <c r="F164" i="27"/>
  <c r="F171" i="27"/>
  <c r="F193" i="27"/>
  <c r="F71" i="27"/>
  <c r="F95" i="27"/>
  <c r="F179" i="27"/>
  <c r="F198" i="27"/>
  <c r="F195" i="27"/>
  <c r="F152" i="27"/>
  <c r="F176" i="27"/>
  <c r="F153" i="27"/>
  <c r="F177" i="27"/>
  <c r="F196" i="27"/>
  <c r="F184" i="27"/>
  <c r="F89" i="27"/>
  <c r="F189" i="27"/>
  <c r="F165" i="27"/>
  <c r="F141" i="27"/>
  <c r="F199" i="27"/>
  <c r="F48" i="27"/>
  <c r="F67" i="27"/>
  <c r="F162" i="27"/>
  <c r="F190" i="27"/>
  <c r="F181" i="27"/>
  <c r="F19" i="27"/>
  <c r="F43" i="27"/>
  <c r="F53" i="27"/>
  <c r="F185" i="27"/>
  <c r="F15" i="27"/>
  <c r="F39" i="27"/>
  <c r="F159" i="27"/>
  <c r="F109" i="27"/>
  <c r="F139" i="27"/>
  <c r="F110" i="27"/>
  <c r="F138" i="27"/>
  <c r="F146" i="27"/>
  <c r="F90" i="27"/>
  <c r="F114" i="27"/>
  <c r="F119" i="27"/>
  <c r="F186" i="27"/>
  <c r="F173" i="27"/>
  <c r="F148" i="27"/>
  <c r="F45" i="27"/>
  <c r="F35" i="27"/>
  <c r="F83" i="27"/>
  <c r="F100" i="27"/>
  <c r="F126" i="27"/>
  <c r="F132" i="27"/>
  <c r="F118" i="27"/>
  <c r="F33" i="27"/>
  <c r="F62" i="27"/>
  <c r="F81" i="27"/>
  <c r="F105" i="27"/>
  <c r="F129" i="27"/>
  <c r="F91" i="27"/>
  <c r="F16" i="27"/>
  <c r="F5" i="27"/>
  <c r="F29" i="27"/>
  <c r="F72" i="27"/>
  <c r="F115" i="27"/>
  <c r="F167" i="27"/>
  <c r="F187" i="27"/>
  <c r="F20" i="27"/>
  <c r="F44" i="27"/>
  <c r="F87" i="27"/>
  <c r="F182" i="27"/>
  <c r="F111" i="27"/>
  <c r="F135" i="27"/>
  <c r="F188" i="27"/>
  <c r="F175" i="27"/>
  <c r="F156" i="27"/>
  <c r="F192" i="27"/>
  <c r="F74" i="27"/>
  <c r="F93" i="27"/>
  <c r="F25" i="27"/>
  <c r="F149" i="27"/>
  <c r="F163" i="27"/>
  <c r="F36" i="27"/>
  <c r="F172" i="27"/>
  <c r="F106" i="27"/>
  <c r="F194" i="27"/>
  <c r="F10" i="27"/>
  <c r="F34" i="27"/>
  <c r="F58" i="27"/>
  <c r="F104" i="27"/>
  <c r="F30" i="27"/>
  <c r="F73" i="27"/>
  <c r="F116" i="27"/>
  <c r="F168" i="27"/>
  <c r="F140" i="27"/>
  <c r="F147" i="27"/>
  <c r="F154" i="27"/>
  <c r="F63" i="27"/>
  <c r="F125" i="27"/>
  <c r="F144" i="27"/>
  <c r="F158" i="27"/>
  <c r="F79" i="27"/>
  <c r="F18" i="27"/>
  <c r="F21" i="27"/>
  <c r="F54" i="27"/>
  <c r="F59" i="27"/>
  <c r="F9" i="27"/>
  <c r="F22" i="27"/>
  <c r="F41" i="27"/>
  <c r="F60" i="27"/>
  <c r="F28" i="27"/>
  <c r="F65" i="27"/>
  <c r="F137" i="27"/>
  <c r="F131" i="27"/>
  <c r="F178" i="27"/>
  <c r="F197" i="27"/>
  <c r="F42" i="27"/>
  <c r="F61" i="27"/>
  <c r="F117" i="27"/>
  <c r="F122" i="27"/>
  <c r="F155" i="27"/>
  <c r="F13" i="27"/>
  <c r="F51" i="27"/>
  <c r="F70" i="27"/>
  <c r="F112" i="27"/>
  <c r="F136" i="27"/>
  <c r="F150" i="27"/>
  <c r="F8" i="27"/>
  <c r="F27" i="27"/>
  <c r="F84" i="27"/>
  <c r="F64" i="27"/>
  <c r="F121" i="27"/>
  <c r="F24" i="27"/>
  <c r="F127" i="27"/>
  <c r="F151" i="27"/>
  <c r="F113" i="27"/>
  <c r="F38" i="27"/>
  <c r="F76" i="27"/>
  <c r="F4" i="27"/>
  <c r="F66" i="27"/>
  <c r="F99" i="27"/>
  <c r="F123" i="27"/>
  <c r="F142" i="27"/>
  <c r="F102" i="27"/>
  <c r="F97" i="27"/>
  <c r="F17" i="27"/>
  <c r="F31" i="27"/>
  <c r="F50" i="27"/>
  <c r="F69" i="27"/>
  <c r="F88" i="27"/>
  <c r="F107" i="27"/>
  <c r="F183" i="27"/>
  <c r="F103" i="27"/>
  <c r="F49" i="27"/>
  <c r="F23" i="27"/>
  <c r="F37" i="27"/>
  <c r="F56" i="27"/>
  <c r="F75" i="27"/>
  <c r="F174" i="27"/>
  <c r="F120" i="27"/>
  <c r="F101" i="27"/>
  <c r="F94" i="27"/>
  <c r="F157" i="27"/>
  <c r="F134" i="27"/>
  <c r="F14" i="27"/>
  <c r="F47" i="27"/>
  <c r="F85" i="27"/>
  <c r="F128" i="27"/>
  <c r="F180" i="27"/>
  <c r="F166" i="27"/>
  <c r="F52" i="27"/>
  <c r="F57" i="27"/>
  <c r="F133" i="27"/>
  <c r="F161" i="27"/>
  <c r="F68" i="27"/>
  <c r="F78" i="27"/>
  <c r="F98" i="27"/>
  <c r="F145" i="27"/>
  <c r="F108" i="27"/>
  <c r="F160" i="27"/>
  <c r="F169" i="27"/>
  <c r="F191" i="27"/>
  <c r="F46" i="27"/>
  <c r="F6" i="27"/>
  <c r="F11" i="27"/>
  <c r="F86" i="27"/>
  <c r="F124" i="27"/>
  <c r="F170" i="27"/>
  <c r="F92" i="27"/>
  <c r="F55" i="27"/>
  <c r="F80" i="27"/>
  <c r="F77" i="27"/>
  <c r="F32" i="27"/>
  <c r="F40" i="27"/>
  <c r="F96" i="27"/>
  <c r="F12" i="27"/>
  <c r="F130" i="27"/>
  <c r="F7" i="27"/>
  <c r="F26" i="27"/>
  <c r="F82" i="27"/>
  <c r="F143" i="27"/>
  <c r="L54" i="27"/>
  <c r="K173" i="27"/>
  <c r="K163" i="27"/>
  <c r="K131" i="27"/>
  <c r="L144" i="27"/>
  <c r="K101" i="27"/>
  <c r="K31" i="27"/>
  <c r="L31" i="27"/>
  <c r="K188" i="27"/>
  <c r="L188" i="27"/>
  <c r="K20" i="27"/>
  <c r="L20" i="27"/>
  <c r="K127" i="27"/>
  <c r="L127" i="27"/>
  <c r="K121" i="27"/>
  <c r="L121" i="27"/>
  <c r="L62" i="27"/>
  <c r="K62" i="27"/>
  <c r="K160" i="27"/>
  <c r="L160" i="27"/>
  <c r="K129" i="27"/>
  <c r="L129" i="27"/>
  <c r="K84" i="27"/>
  <c r="L84" i="27"/>
  <c r="L96" i="27"/>
  <c r="K96" i="27"/>
  <c r="K103" i="27"/>
  <c r="L103" i="27"/>
  <c r="L67" i="27"/>
  <c r="K67" i="27"/>
  <c r="K30" i="27"/>
  <c r="L30" i="27"/>
  <c r="K43" i="27"/>
  <c r="L43" i="27"/>
  <c r="K29" i="27"/>
  <c r="L29" i="27"/>
  <c r="K37" i="27"/>
  <c r="L37" i="27"/>
  <c r="K46" i="27"/>
  <c r="L46" i="27"/>
  <c r="K60" i="27"/>
  <c r="L60" i="27"/>
  <c r="L73" i="27"/>
  <c r="K73" i="27"/>
  <c r="K117" i="27"/>
  <c r="L117" i="27"/>
  <c r="K100" i="27"/>
  <c r="L100" i="27"/>
  <c r="L76" i="27"/>
  <c r="K76" i="27"/>
  <c r="K25" i="27"/>
  <c r="L25" i="27"/>
  <c r="K91" i="27"/>
  <c r="L91" i="27"/>
  <c r="K35" i="27"/>
  <c r="L35" i="27"/>
  <c r="K185" i="27"/>
  <c r="L185" i="27"/>
  <c r="L159" i="27"/>
  <c r="K159" i="27"/>
  <c r="L32" i="27"/>
  <c r="K32" i="27"/>
  <c r="L134" i="27"/>
  <c r="K134" i="27"/>
  <c r="L16" i="27"/>
  <c r="K16" i="27"/>
  <c r="L116" i="27"/>
  <c r="K116" i="27"/>
  <c r="L69" i="27"/>
  <c r="K69" i="27"/>
  <c r="L18" i="27"/>
  <c r="K18" i="27"/>
  <c r="K72" i="27"/>
  <c r="L72" i="27"/>
  <c r="L133" i="27"/>
  <c r="K133" i="27"/>
  <c r="L47" i="27"/>
  <c r="K47" i="27"/>
  <c r="K171" i="27"/>
  <c r="L171" i="27"/>
  <c r="K119" i="27"/>
  <c r="L119" i="27"/>
  <c r="L27" i="27"/>
  <c r="K27" i="27"/>
  <c r="K94" i="27"/>
  <c r="L94" i="27"/>
  <c r="L193" i="27"/>
  <c r="K193" i="27"/>
  <c r="K56" i="27"/>
  <c r="L56" i="27"/>
  <c r="K9" i="27"/>
  <c r="L9" i="27"/>
  <c r="L11" i="27"/>
  <c r="K11" i="27"/>
  <c r="L70" i="27"/>
  <c r="K70" i="27"/>
  <c r="L86" i="27"/>
  <c r="K86" i="27"/>
  <c r="K152" i="27"/>
  <c r="L152" i="27"/>
  <c r="L61" i="27"/>
  <c r="K61" i="27"/>
  <c r="K112" i="27"/>
  <c r="L112" i="27"/>
  <c r="L8" i="27"/>
  <c r="K8" i="27"/>
  <c r="L5" i="27"/>
  <c r="K5" i="27"/>
  <c r="L104" i="27"/>
  <c r="K104" i="27"/>
  <c r="K74" i="27"/>
  <c r="L74" i="27"/>
  <c r="L137" i="27"/>
  <c r="K137" i="27"/>
  <c r="L83" i="27"/>
  <c r="K83" i="27"/>
  <c r="K45" i="27"/>
  <c r="L45" i="27"/>
  <c r="L75" i="27"/>
  <c r="K75" i="27"/>
  <c r="L136" i="27"/>
  <c r="K136" i="27"/>
  <c r="K79" i="27"/>
  <c r="L79" i="27"/>
  <c r="L105" i="27"/>
  <c r="K105" i="27"/>
  <c r="L166" i="27"/>
  <c r="K166" i="27"/>
  <c r="L150" i="27"/>
  <c r="K150" i="27"/>
  <c r="L198" i="27"/>
  <c r="K198" i="27"/>
  <c r="K10" i="27"/>
  <c r="L10" i="27"/>
  <c r="K123" i="27"/>
  <c r="L123" i="27"/>
  <c r="L17" i="27"/>
  <c r="K17" i="27"/>
  <c r="L182" i="27"/>
  <c r="K182" i="27"/>
  <c r="K111" i="27"/>
  <c r="L111" i="27"/>
  <c r="K143" i="27"/>
  <c r="L143" i="27"/>
  <c r="K102" i="27"/>
  <c r="L102" i="27"/>
  <c r="L89" i="27"/>
  <c r="K89" i="27"/>
  <c r="K181" i="27"/>
  <c r="L181" i="27"/>
  <c r="K23" i="27"/>
  <c r="L23" i="27"/>
  <c r="K120" i="27"/>
  <c r="L120" i="27"/>
  <c r="L40" i="27"/>
  <c r="K40" i="27"/>
  <c r="K149" i="27"/>
  <c r="L149" i="27"/>
  <c r="L66" i="27"/>
  <c r="K66" i="27"/>
  <c r="K50" i="27"/>
  <c r="L50" i="27"/>
  <c r="K122" i="27"/>
  <c r="L122" i="27"/>
  <c r="K118" i="27"/>
  <c r="L118" i="27"/>
  <c r="K88" i="27"/>
  <c r="L88" i="27"/>
  <c r="K175" i="27"/>
  <c r="L175" i="27"/>
  <c r="L85" i="27"/>
  <c r="K85" i="27"/>
  <c r="K186" i="27"/>
  <c r="L186" i="27"/>
  <c r="L80" i="27"/>
  <c r="K80" i="27"/>
  <c r="K176" i="27"/>
  <c r="L176" i="27"/>
  <c r="K195" i="27"/>
  <c r="L195" i="27"/>
  <c r="K172" i="27"/>
  <c r="L172" i="27"/>
  <c r="L93" i="27"/>
  <c r="K93" i="27"/>
  <c r="K168" i="27"/>
  <c r="L168" i="27"/>
  <c r="K90" i="27"/>
  <c r="L90" i="27"/>
  <c r="K33" i="27"/>
  <c r="L33" i="27"/>
  <c r="K82" i="27"/>
  <c r="L82" i="27"/>
  <c r="L158" i="27"/>
  <c r="K158" i="27"/>
  <c r="L95" i="27"/>
  <c r="K95" i="27"/>
  <c r="L51" i="27"/>
  <c r="K51" i="27"/>
  <c r="L98" i="27"/>
  <c r="K98" i="27"/>
  <c r="K65" i="27"/>
  <c r="L65" i="27"/>
  <c r="L92" i="27"/>
  <c r="K92" i="27"/>
  <c r="L55" i="27"/>
  <c r="K55" i="27"/>
  <c r="K148" i="27"/>
  <c r="L148" i="27"/>
  <c r="K109" i="27"/>
  <c r="L109" i="27"/>
  <c r="L169" i="27"/>
  <c r="K169" i="27"/>
  <c r="K196" i="27"/>
  <c r="L196" i="27"/>
  <c r="K180" i="27"/>
  <c r="L180" i="27"/>
  <c r="K19" i="27"/>
  <c r="L19" i="27"/>
  <c r="K78" i="27"/>
  <c r="L78" i="27"/>
  <c r="L142" i="27"/>
  <c r="K142" i="27"/>
  <c r="L106" i="27"/>
  <c r="K106" i="27"/>
  <c r="L113" i="27"/>
  <c r="K113" i="27"/>
  <c r="L191" i="27"/>
  <c r="K191" i="27"/>
  <c r="K4" i="27"/>
  <c r="L4" i="27"/>
  <c r="L34" i="27"/>
  <c r="K34" i="27"/>
  <c r="K22" i="27"/>
  <c r="L22" i="27"/>
  <c r="L126" i="27"/>
  <c r="K126" i="27"/>
  <c r="L36" i="27"/>
  <c r="K36" i="27"/>
  <c r="K155" i="27"/>
  <c r="L155" i="27"/>
  <c r="L146" i="27"/>
  <c r="K146" i="27"/>
  <c r="L189" i="27"/>
  <c r="K189" i="27"/>
  <c r="K49" i="27"/>
  <c r="L49" i="27"/>
  <c r="K87" i="27"/>
  <c r="L87" i="27"/>
  <c r="L58" i="27"/>
  <c r="K58" i="27"/>
  <c r="L124" i="27"/>
  <c r="K124" i="27"/>
  <c r="L64" i="27"/>
  <c r="K64" i="27"/>
  <c r="L114" i="27"/>
  <c r="K114" i="27"/>
  <c r="K190" i="27"/>
  <c r="L190" i="27"/>
  <c r="K183" i="27"/>
  <c r="L183" i="27"/>
  <c r="K194" i="27"/>
  <c r="L194" i="27"/>
  <c r="K99" i="27"/>
  <c r="L99" i="27"/>
  <c r="L6" i="27"/>
  <c r="K6" i="27"/>
  <c r="L41" i="27"/>
  <c r="K41" i="27"/>
  <c r="K13" i="27"/>
  <c r="L13" i="27"/>
  <c r="L156" i="27"/>
  <c r="K156" i="27"/>
  <c r="L197" i="27"/>
  <c r="K197" i="27"/>
  <c r="K81" i="27"/>
  <c r="L81" i="27"/>
  <c r="K187" i="27"/>
  <c r="L187" i="27"/>
  <c r="K39" i="27"/>
  <c r="L39" i="27"/>
  <c r="K174" i="27"/>
  <c r="L174" i="27"/>
  <c r="K107" i="27"/>
  <c r="L107" i="27"/>
  <c r="L108" i="27"/>
  <c r="K108" i="27"/>
  <c r="K135" i="27"/>
  <c r="L135" i="27"/>
  <c r="L138" i="27"/>
  <c r="K138" i="27"/>
  <c r="L38" i="27"/>
  <c r="K38" i="27"/>
  <c r="L177" i="27"/>
  <c r="K177" i="27"/>
  <c r="L162" i="27"/>
  <c r="K162" i="27"/>
  <c r="L153" i="27"/>
  <c r="K153" i="27"/>
  <c r="L68" i="27"/>
  <c r="K68" i="27"/>
  <c r="K24" i="27"/>
  <c r="L24" i="27"/>
  <c r="L15" i="27"/>
  <c r="K15" i="27"/>
  <c r="L77" i="27"/>
  <c r="K77" i="27"/>
  <c r="K57" i="27"/>
  <c r="L57" i="27"/>
  <c r="L97" i="27"/>
  <c r="K97" i="27"/>
  <c r="K178" i="27"/>
  <c r="L178" i="27"/>
  <c r="L161" i="27"/>
  <c r="K161" i="27"/>
  <c r="L164" i="27"/>
  <c r="K164" i="27"/>
  <c r="K115" i="27"/>
  <c r="L115" i="27"/>
  <c r="L192" i="27"/>
  <c r="K192" i="27"/>
  <c r="L28" i="27"/>
  <c r="K28" i="27"/>
  <c r="K147" i="27"/>
  <c r="L147" i="27"/>
  <c r="L132" i="27"/>
  <c r="K132" i="27"/>
  <c r="K59" i="27"/>
  <c r="L59" i="27"/>
  <c r="K128" i="27"/>
  <c r="L128" i="27"/>
  <c r="K154" i="27"/>
  <c r="L154" i="27"/>
  <c r="L140" i="27"/>
  <c r="K140" i="27"/>
  <c r="K167" i="27"/>
  <c r="L167" i="27"/>
  <c r="L157" i="27"/>
  <c r="K157" i="27"/>
  <c r="K141" i="27"/>
  <c r="L141" i="27"/>
  <c r="L63" i="27"/>
  <c r="K63" i="27"/>
  <c r="K21" i="27"/>
  <c r="L21" i="27"/>
  <c r="L14" i="27"/>
  <c r="K14" i="27"/>
  <c r="L130" i="27"/>
  <c r="K130" i="27"/>
  <c r="K165" i="27"/>
  <c r="L165" i="27"/>
  <c r="K71" i="27"/>
  <c r="L71" i="27"/>
  <c r="L52" i="27"/>
  <c r="K52" i="27"/>
  <c r="L170" i="27"/>
  <c r="K170" i="27"/>
  <c r="K179" i="27"/>
  <c r="L179" i="27"/>
</calcChain>
</file>

<file path=xl/sharedStrings.xml><?xml version="1.0" encoding="utf-8"?>
<sst xmlns="http://schemas.openxmlformats.org/spreadsheetml/2006/main" count="1568" uniqueCount="605">
  <si>
    <t>štartovné číslo</t>
  </si>
  <si>
    <t>meno</t>
  </si>
  <si>
    <t>priezvisko</t>
  </si>
  <si>
    <t>ročník</t>
  </si>
  <si>
    <t>KAT</t>
  </si>
  <si>
    <t>Miroslav</t>
  </si>
  <si>
    <t>čas v cieli</t>
  </si>
  <si>
    <t>klub/mesto</t>
  </si>
  <si>
    <t>strata na víťaza</t>
  </si>
  <si>
    <t>body 1.kolo</t>
  </si>
  <si>
    <t>body BBL</t>
  </si>
  <si>
    <t>celkové poradie</t>
  </si>
  <si>
    <t>poradie v KAT</t>
  </si>
  <si>
    <t>body 2.kolo</t>
  </si>
  <si>
    <t>Trenčín</t>
  </si>
  <si>
    <t>body 5.kolo</t>
  </si>
  <si>
    <t>body 4.kolo</t>
  </si>
  <si>
    <t>body 3.kolo</t>
  </si>
  <si>
    <t>body 6.kolo</t>
  </si>
  <si>
    <t>body 7.kolo</t>
  </si>
  <si>
    <t>Pavol</t>
  </si>
  <si>
    <t>body 8.kolo</t>
  </si>
  <si>
    <t>poradie</t>
  </si>
  <si>
    <t>body 9.kolo</t>
  </si>
  <si>
    <t>Andrej</t>
  </si>
  <si>
    <t>Milan</t>
  </si>
  <si>
    <t>body 10.kolo</t>
  </si>
  <si>
    <t>Tomáš</t>
  </si>
  <si>
    <t>Makiš</t>
  </si>
  <si>
    <t>Peter</t>
  </si>
  <si>
    <t>ᴓ čas na 1000m</t>
  </si>
  <si>
    <t>* vlož hodnoty zo súboru "vysledky 01,kolo,txt"</t>
  </si>
  <si>
    <t>Martin</t>
  </si>
  <si>
    <t>Juraj</t>
  </si>
  <si>
    <t>Kategórie</t>
  </si>
  <si>
    <t>Muži A</t>
  </si>
  <si>
    <t xml:space="preserve">Od </t>
  </si>
  <si>
    <t>Do</t>
  </si>
  <si>
    <t>Muži B</t>
  </si>
  <si>
    <t>Muži C</t>
  </si>
  <si>
    <t>Muži D</t>
  </si>
  <si>
    <t>Muži E</t>
  </si>
  <si>
    <t>Ženy A</t>
  </si>
  <si>
    <t>Ženy B</t>
  </si>
  <si>
    <t>Poradie</t>
  </si>
  <si>
    <t>pohlavie</t>
  </si>
  <si>
    <t>Čas v cieli</t>
  </si>
  <si>
    <t>Štartovné číslo</t>
  </si>
  <si>
    <t>Čas na predchádzajúceho</t>
  </si>
  <si>
    <t>klub</t>
  </si>
  <si>
    <t>mesto</t>
  </si>
  <si>
    <t>Letko</t>
  </si>
  <si>
    <t>Ivan</t>
  </si>
  <si>
    <t>M</t>
  </si>
  <si>
    <t>Z</t>
  </si>
  <si>
    <t>Humera</t>
  </si>
  <si>
    <t>Eva</t>
  </si>
  <si>
    <t>Masarik</t>
  </si>
  <si>
    <t>Daniel</t>
  </si>
  <si>
    <t>Jana</t>
  </si>
  <si>
    <t>Ivana</t>
  </si>
  <si>
    <t>Schiller</t>
  </si>
  <si>
    <t>Liešťany</t>
  </si>
  <si>
    <t>Ženy C</t>
  </si>
  <si>
    <t xml:space="preserve">Meno </t>
  </si>
  <si>
    <t>Zuzana</t>
  </si>
  <si>
    <t>Mareková</t>
  </si>
  <si>
    <t>Michal</t>
  </si>
  <si>
    <t>Štefan</t>
  </si>
  <si>
    <t>Červenka</t>
  </si>
  <si>
    <t>Masariková</t>
  </si>
  <si>
    <t>Pavel</t>
  </si>
  <si>
    <t>MENO</t>
  </si>
  <si>
    <t>PRIEZVISKO</t>
  </si>
  <si>
    <t>Tim/Mesto</t>
  </si>
  <si>
    <t>POHLAVIE</t>
  </si>
  <si>
    <t>ROK</t>
  </si>
  <si>
    <t>Jogging klub / Dubnica nad Váhom</t>
  </si>
  <si>
    <t>Jakub</t>
  </si>
  <si>
    <t>Trenčín / Trenčín</t>
  </si>
  <si>
    <t>Branislav</t>
  </si>
  <si>
    <t>Matej</t>
  </si>
  <si>
    <t>Raz to príde / Soblahov</t>
  </si>
  <si>
    <t>Dušan</t>
  </si>
  <si>
    <t>Batka</t>
  </si>
  <si>
    <t>Katarína</t>
  </si>
  <si>
    <t>Patrik</t>
  </si>
  <si>
    <t>Bánovce nad Bebravou</t>
  </si>
  <si>
    <t>Mária</t>
  </si>
  <si>
    <t>CAS</t>
  </si>
  <si>
    <t>CAS HH:MM:SS</t>
  </si>
  <si>
    <t>Adamkovic</t>
  </si>
  <si>
    <t>Barbora</t>
  </si>
  <si>
    <t>Lukáš</t>
  </si>
  <si>
    <t>Martina</t>
  </si>
  <si>
    <t>Trepáč</t>
  </si>
  <si>
    <t>Vladimír</t>
  </si>
  <si>
    <t>Jaroslav</t>
  </si>
  <si>
    <t>Ondrejičková</t>
  </si>
  <si>
    <t>00:00:00.46</t>
  </si>
  <si>
    <t>00:00:11.32</t>
  </si>
  <si>
    <t>00:00:01.37</t>
  </si>
  <si>
    <t>00:00:04.73</t>
  </si>
  <si>
    <t>00:00:05.25</t>
  </si>
  <si>
    <t>00:00:03.92</t>
  </si>
  <si>
    <t>00:00:01.34</t>
  </si>
  <si>
    <t>00:00:01.25</t>
  </si>
  <si>
    <t>00:00:06.25</t>
  </si>
  <si>
    <t>00:00:00.31</t>
  </si>
  <si>
    <t>00:00:05.00</t>
  </si>
  <si>
    <t>00:00:03.34</t>
  </si>
  <si>
    <t>00:00:07.73</t>
  </si>
  <si>
    <t>00:00:00.56</t>
  </si>
  <si>
    <t>00:00:02.31</t>
  </si>
  <si>
    <t>00:00:01.29</t>
  </si>
  <si>
    <t>00:00:01.50</t>
  </si>
  <si>
    <t>X</t>
  </si>
  <si>
    <t>Y</t>
  </si>
  <si>
    <t>c</t>
  </si>
  <si>
    <t>Ľubomír</t>
  </si>
  <si>
    <t>00:00:01.56</t>
  </si>
  <si>
    <t>00:07:01.93</t>
  </si>
  <si>
    <t>00:01:11.70</t>
  </si>
  <si>
    <t>00:00:06.39</t>
  </si>
  <si>
    <t>00:00:32.26</t>
  </si>
  <si>
    <t>00:00:14.62</t>
  </si>
  <si>
    <t>00:00:13.31</t>
  </si>
  <si>
    <t>00:00:29.40</t>
  </si>
  <si>
    <t>00:00:06.85</t>
  </si>
  <si>
    <t>00:00:18.22</t>
  </si>
  <si>
    <t>00:00:03.50</t>
  </si>
  <si>
    <t>00:00:17.98</t>
  </si>
  <si>
    <t>00:00:07.22</t>
  </si>
  <si>
    <t>00:00:30.90</t>
  </si>
  <si>
    <t>00:00:19.89</t>
  </si>
  <si>
    <t>00:00:13.99</t>
  </si>
  <si>
    <t>00:00:39.64</t>
  </si>
  <si>
    <t>00:00:15.26</t>
  </si>
  <si>
    <t>00:00:48.52</t>
  </si>
  <si>
    <t>00:00:16.68</t>
  </si>
  <si>
    <t>00:00:01.80</t>
  </si>
  <si>
    <t>00:00:27.36</t>
  </si>
  <si>
    <t>00:00:31.76</t>
  </si>
  <si>
    <t>00:00:47.33</t>
  </si>
  <si>
    <t>00:00:03.48</t>
  </si>
  <si>
    <t>00:00:00.39</t>
  </si>
  <si>
    <t>00:00:03.06</t>
  </si>
  <si>
    <t>00:00:10.31</t>
  </si>
  <si>
    <t>00:00:09.50</t>
  </si>
  <si>
    <t>00:00:38.29</t>
  </si>
  <si>
    <t>00:00:02.40</t>
  </si>
  <si>
    <t>00:00:11.03</t>
  </si>
  <si>
    <t>00:00:18.81</t>
  </si>
  <si>
    <t>00:00:29.72</t>
  </si>
  <si>
    <t>00:00:05.12</t>
  </si>
  <si>
    <t>00:00:16.81</t>
  </si>
  <si>
    <t>00:00:00.23</t>
  </si>
  <si>
    <t>00:00:20.84</t>
  </si>
  <si>
    <t>00:00:01.48</t>
  </si>
  <si>
    <t>00:00:27.42</t>
  </si>
  <si>
    <t>00:00:00.18</t>
  </si>
  <si>
    <t>00:00:07.23</t>
  </si>
  <si>
    <t>00:00:02.39</t>
  </si>
  <si>
    <t>00:00:03.70</t>
  </si>
  <si>
    <t>00:00:04.37</t>
  </si>
  <si>
    <t>00:00:06.87</t>
  </si>
  <si>
    <t>00:00:09.96</t>
  </si>
  <si>
    <t>00:00:08.37</t>
  </si>
  <si>
    <t>00:00:46.28</t>
  </si>
  <si>
    <t>00:00:17.39</t>
  </si>
  <si>
    <t>00:00:03.98</t>
  </si>
  <si>
    <t>00:00:03.76</t>
  </si>
  <si>
    <t>00:00:03.07</t>
  </si>
  <si>
    <t>00:00:03.18</t>
  </si>
  <si>
    <t>00:00:13.12</t>
  </si>
  <si>
    <t>00:00:02.06</t>
  </si>
  <si>
    <t>00:00:02.82</t>
  </si>
  <si>
    <t>00:00:07.65</t>
  </si>
  <si>
    <t>00:00:07.37</t>
  </si>
  <si>
    <t>00:00:02.25</t>
  </si>
  <si>
    <t>00:00:12.45</t>
  </si>
  <si>
    <t>00:00:44.78</t>
  </si>
  <si>
    <t>00:00:01.68</t>
  </si>
  <si>
    <t>00:00:10.28</t>
  </si>
  <si>
    <t>00:00:02.14</t>
  </si>
  <si>
    <t>00:00:07.18</t>
  </si>
  <si>
    <t>00:00:03.75</t>
  </si>
  <si>
    <t>00:00:17.18</t>
  </si>
  <si>
    <t>00:00:05.11</t>
  </si>
  <si>
    <t>00:00:08.79</t>
  </si>
  <si>
    <t>00:00:05.31</t>
  </si>
  <si>
    <t>00:00:24.52</t>
  </si>
  <si>
    <t>00:00:05.93</t>
  </si>
  <si>
    <t>00:00:06.18</t>
  </si>
  <si>
    <t>00:00:03.14</t>
  </si>
  <si>
    <t>00:00:03.01</t>
  </si>
  <si>
    <t>00:00:18.33</t>
  </si>
  <si>
    <t>00:00:28.31</t>
  </si>
  <si>
    <t>00:00:06.37</t>
  </si>
  <si>
    <t>00:00:05.62</t>
  </si>
  <si>
    <t>00:00:01.45</t>
  </si>
  <si>
    <t>00:00:01.31</t>
  </si>
  <si>
    <t>00:00:05.68</t>
  </si>
  <si>
    <t>00:00:04.06</t>
  </si>
  <si>
    <t>00:00:10.12</t>
  </si>
  <si>
    <t>00:00:08.12</t>
  </si>
  <si>
    <t>00:00:13.25</t>
  </si>
  <si>
    <t>00:00:00.57</t>
  </si>
  <si>
    <t>00:00:03.77</t>
  </si>
  <si>
    <t>00:00:05.33</t>
  </si>
  <si>
    <t>00:00:06.82</t>
  </si>
  <si>
    <t>00:00:06.62</t>
  </si>
  <si>
    <t>00:00:04.26</t>
  </si>
  <si>
    <t>00:00:00.68</t>
  </si>
  <si>
    <t>00:00:07.93</t>
  </si>
  <si>
    <t>00:00:03.12</t>
  </si>
  <si>
    <t>00:01:01.70</t>
  </si>
  <si>
    <t>00:00:34.91</t>
  </si>
  <si>
    <t>00:00:06.17</t>
  </si>
  <si>
    <t>00:00:03.00</t>
  </si>
  <si>
    <t>00:00:04.56</t>
  </si>
  <si>
    <t>00:00:00.94</t>
  </si>
  <si>
    <t>00:00:20.19</t>
  </si>
  <si>
    <t>00:00:12.62</t>
  </si>
  <si>
    <t>00:00:12.38</t>
  </si>
  <si>
    <t>00:00:23.31</t>
  </si>
  <si>
    <t>00:00:23.25</t>
  </si>
  <si>
    <t>00:00:16.56</t>
  </si>
  <si>
    <t>00:00:13.93</t>
  </si>
  <si>
    <t>00:00:02.57</t>
  </si>
  <si>
    <t>00:00:14.00</t>
  </si>
  <si>
    <t>00:00:22.03</t>
  </si>
  <si>
    <t>00:00:22.39</t>
  </si>
  <si>
    <t>00:01:39.69</t>
  </si>
  <si>
    <t>00:03:07.15</t>
  </si>
  <si>
    <t>00:35:51.32</t>
  </si>
  <si>
    <t>00:04:53.79</t>
  </si>
  <si>
    <t>00:07:22.56</t>
  </si>
  <si>
    <t>00:17:19.17</t>
  </si>
  <si>
    <t>Miroslava</t>
  </si>
  <si>
    <t>Veronika</t>
  </si>
  <si>
    <t>Alica</t>
  </si>
  <si>
    <t>Marek</t>
  </si>
  <si>
    <t>Dubina</t>
  </si>
  <si>
    <t>Ďurža</t>
  </si>
  <si>
    <t>Dubodiel</t>
  </si>
  <si>
    <t>Ondrej</t>
  </si>
  <si>
    <t>Roman</t>
  </si>
  <si>
    <t>Lesaj</t>
  </si>
  <si>
    <t>Adamovské Kochanovce</t>
  </si>
  <si>
    <t>Samek</t>
  </si>
  <si>
    <t>Solíková</t>
  </si>
  <si>
    <t>Spusta</t>
  </si>
  <si>
    <t>Filip</t>
  </si>
  <si>
    <t>Jogging klub Dubnica / Tuchyňa</t>
  </si>
  <si>
    <t>Dubnica nad Váhom</t>
  </si>
  <si>
    <t>Ľuboš</t>
  </si>
  <si>
    <t>RunForRest / Trenčín</t>
  </si>
  <si>
    <t>Adam</t>
  </si>
  <si>
    <t>BK Svinná / Svinná</t>
  </si>
  <si>
    <t>Champion club / Dubnica nad Váhom</t>
  </si>
  <si>
    <t>Kristína</t>
  </si>
  <si>
    <t>Lesajová</t>
  </si>
  <si>
    <t>Marcel</t>
  </si>
  <si>
    <t>Mokráňová</t>
  </si>
  <si>
    <t>Adriana</t>
  </si>
  <si>
    <t>Ondrejička</t>
  </si>
  <si>
    <t>Chrome Antilopy / Kalnica</t>
  </si>
  <si>
    <t>Ilava</t>
  </si>
  <si>
    <t>Monika</t>
  </si>
  <si>
    <t>František</t>
  </si>
  <si>
    <t>Hricková</t>
  </si>
  <si>
    <t>Zamarovce</t>
  </si>
  <si>
    <t>Trenčianske Teplice</t>
  </si>
  <si>
    <t>Červeňanová</t>
  </si>
  <si>
    <t>Andrea</t>
  </si>
  <si>
    <t>Duras</t>
  </si>
  <si>
    <t>Behaj s Radosťou / Dubnica nad Váhom</t>
  </si>
  <si>
    <t>Gregorovič</t>
  </si>
  <si>
    <t>BBL / Bánovce nad Bebravou</t>
  </si>
  <si>
    <t>Raz to príde / Trenčín</t>
  </si>
  <si>
    <t>JELÍNEK</t>
  </si>
  <si>
    <t>Prokop</t>
  </si>
  <si>
    <t>Staňák</t>
  </si>
  <si>
    <t>Uhrecký</t>
  </si>
  <si>
    <t>Lenka</t>
  </si>
  <si>
    <t>Erich</t>
  </si>
  <si>
    <t>Vladár</t>
  </si>
  <si>
    <t>Riečická</t>
  </si>
  <si>
    <t>Banovce</t>
  </si>
  <si>
    <t>Ambrož</t>
  </si>
  <si>
    <t>Róbert Gabriel</t>
  </si>
  <si>
    <t>Demizonrepaku / Trenčín</t>
  </si>
  <si>
    <t>Lívia</t>
  </si>
  <si>
    <t>Drietoma</t>
  </si>
  <si>
    <t>Čúz</t>
  </si>
  <si>
    <t>Hromnik</t>
  </si>
  <si>
    <t>Brúsne / Drietoma</t>
  </si>
  <si>
    <t>Jan</t>
  </si>
  <si>
    <t>Juríček</t>
  </si>
  <si>
    <t>Michael</t>
  </si>
  <si>
    <t>Kada</t>
  </si>
  <si>
    <t>Kopecký</t>
  </si>
  <si>
    <t>Jana Lesajová</t>
  </si>
  <si>
    <t>Martin Lesaj</t>
  </si>
  <si>
    <t>Minárechová</t>
  </si>
  <si>
    <t>Mokrá</t>
  </si>
  <si>
    <t>Pavlik</t>
  </si>
  <si>
    <t>Robota</t>
  </si>
  <si>
    <t>Škorcová</t>
  </si>
  <si>
    <t>Spačková</t>
  </si>
  <si>
    <t>Nikoleta</t>
  </si>
  <si>
    <t>Kubra / Trenčín</t>
  </si>
  <si>
    <t>Laššo</t>
  </si>
  <si>
    <t>Janiga</t>
  </si>
  <si>
    <t>Bakalárová</t>
  </si>
  <si>
    <t>RunForRest / Mníchova Lehota</t>
  </si>
  <si>
    <t>Simona</t>
  </si>
  <si>
    <t>Batka ml.</t>
  </si>
  <si>
    <t>Bečár</t>
  </si>
  <si>
    <t>Benkovič</t>
  </si>
  <si>
    <t>toRun Stará Turá / Trenčianske Jastrabie</t>
  </si>
  <si>
    <t>Matúš</t>
  </si>
  <si>
    <t>Capák</t>
  </si>
  <si>
    <t>Csibreiova</t>
  </si>
  <si>
    <t>David</t>
  </si>
  <si>
    <t>Bežíme a funíme / Trenčín - Kubrá</t>
  </si>
  <si>
    <t>Gondár</t>
  </si>
  <si>
    <t>Naďa</t>
  </si>
  <si>
    <t>Hodeková</t>
  </si>
  <si>
    <t>RunforRest / Zamarovce</t>
  </si>
  <si>
    <t>Hana</t>
  </si>
  <si>
    <t>Hromnikova</t>
  </si>
  <si>
    <t>Jackulik</t>
  </si>
  <si>
    <t>Chocholná</t>
  </si>
  <si>
    <t>Kaňovský</t>
  </si>
  <si>
    <t>Raz to pride / Nová Dubnica</t>
  </si>
  <si>
    <t>Kišová</t>
  </si>
  <si>
    <t>Soblahov</t>
  </si>
  <si>
    <t>Koláriková</t>
  </si>
  <si>
    <t>Visolaje</t>
  </si>
  <si>
    <t>Robert</t>
  </si>
  <si>
    <t>Križan</t>
  </si>
  <si>
    <t>Križanová</t>
  </si>
  <si>
    <t>Ruskovce</t>
  </si>
  <si>
    <t>Marcinát</t>
  </si>
  <si>
    <t>Poláková</t>
  </si>
  <si>
    <t>Dubnica</t>
  </si>
  <si>
    <t>Behaj s Radosťou / Nová Dubnica</t>
  </si>
  <si>
    <t>Ľuboslava</t>
  </si>
  <si>
    <t>Sokolová</t>
  </si>
  <si>
    <t>Champion club / Trenčín</t>
  </si>
  <si>
    <t>Stehlikova</t>
  </si>
  <si>
    <t>Patrícia</t>
  </si>
  <si>
    <t>Vargová</t>
  </si>
  <si>
    <t>Vlk</t>
  </si>
  <si>
    <t>Kuruci bežte / Hámre</t>
  </si>
  <si>
    <t>Vrba</t>
  </si>
  <si>
    <t>Eliška</t>
  </si>
  <si>
    <t>Kadlecová</t>
  </si>
  <si>
    <t>Ježíková</t>
  </si>
  <si>
    <t>Trenčianske Jastrabie</t>
  </si>
  <si>
    <t>Rudolf</t>
  </si>
  <si>
    <t>Ján</t>
  </si>
  <si>
    <t>Matejka</t>
  </si>
  <si>
    <t>Hupčík</t>
  </si>
  <si>
    <t>Riečický</t>
  </si>
  <si>
    <t>Vronka</t>
  </si>
  <si>
    <t>Pavlacký</t>
  </si>
  <si>
    <r>
      <rPr>
        <b/>
        <sz val="18"/>
        <color indexed="10"/>
        <rFont val="Calibri"/>
        <family val="2"/>
        <charset val="238"/>
      </rPr>
      <t>T</t>
    </r>
    <r>
      <rPr>
        <b/>
        <sz val="18"/>
        <color indexed="8"/>
        <rFont val="Calibri"/>
        <family val="2"/>
        <charset val="238"/>
      </rPr>
      <t xml:space="preserve">renčianska </t>
    </r>
    <r>
      <rPr>
        <b/>
        <sz val="18"/>
        <color indexed="10"/>
        <rFont val="Calibri"/>
        <family val="2"/>
        <charset val="238"/>
      </rPr>
      <t>B</t>
    </r>
    <r>
      <rPr>
        <b/>
        <sz val="18"/>
        <color indexed="8"/>
        <rFont val="Calibri"/>
        <family val="2"/>
        <charset val="238"/>
      </rPr>
      <t xml:space="preserve">ežecká </t>
    </r>
    <r>
      <rPr>
        <b/>
        <sz val="18"/>
        <color indexed="10"/>
        <rFont val="Calibri"/>
        <family val="2"/>
        <charset val="238"/>
      </rPr>
      <t>L</t>
    </r>
    <r>
      <rPr>
        <b/>
        <sz val="18"/>
        <color indexed="8"/>
        <rFont val="Calibri"/>
        <family val="2"/>
        <charset val="238"/>
      </rPr>
      <t xml:space="preserve">iga </t>
    </r>
    <r>
      <rPr>
        <b/>
        <sz val="18"/>
        <color indexed="10"/>
        <rFont val="Calibri"/>
        <family val="2"/>
        <charset val="238"/>
      </rPr>
      <t>07.kolo</t>
    </r>
    <r>
      <rPr>
        <b/>
        <sz val="18"/>
        <color indexed="8"/>
        <rFont val="Calibri"/>
        <family val="2"/>
        <charset val="238"/>
      </rPr>
      <t xml:space="preserve">, 13.09.2026, 7,77 km, </t>
    </r>
    <r>
      <rPr>
        <b/>
        <sz val="18"/>
        <color indexed="10"/>
        <rFont val="Calibri"/>
        <family val="2"/>
        <charset val="238"/>
      </rPr>
      <t>Svinná</t>
    </r>
  </si>
  <si>
    <t>Marian</t>
  </si>
  <si>
    <t>Mariana</t>
  </si>
  <si>
    <t>Bednarikova</t>
  </si>
  <si>
    <t>RunForRest / Trencin</t>
  </si>
  <si>
    <t>PETER</t>
  </si>
  <si>
    <t>BUŠO</t>
  </si>
  <si>
    <t>TRENČÍN</t>
  </si>
  <si>
    <t>Cibiri</t>
  </si>
  <si>
    <t>Lenkine Rakety / Veľké Chlievany</t>
  </si>
  <si>
    <t>Ďurechová</t>
  </si>
  <si>
    <t>Mníchová Lehota</t>
  </si>
  <si>
    <t>Dzurik</t>
  </si>
  <si>
    <t>Dzuriková</t>
  </si>
  <si>
    <t>Alexandra</t>
  </si>
  <si>
    <t>Fabianová</t>
  </si>
  <si>
    <t>0949092897 mama</t>
  </si>
  <si>
    <t>Gáliková</t>
  </si>
  <si>
    <t>Hasičky Svinná / Svinná</t>
  </si>
  <si>
    <t>Karolína</t>
  </si>
  <si>
    <t>Goliaš</t>
  </si>
  <si>
    <t>Pajdavý jeleň / Trenčín</t>
  </si>
  <si>
    <t>Bežíme a funíme / Trenčipn</t>
  </si>
  <si>
    <t>Hertl</t>
  </si>
  <si>
    <t>Holička</t>
  </si>
  <si>
    <t>Lukas</t>
  </si>
  <si>
    <t>Trenčianske Mitice</t>
  </si>
  <si>
    <t>zuzana</t>
  </si>
  <si>
    <t>Trencianske mitice</t>
  </si>
  <si>
    <t>Milos</t>
  </si>
  <si>
    <t>Adéla</t>
  </si>
  <si>
    <t>Jadvidžáková</t>
  </si>
  <si>
    <t>Lama na bicykli / Veľké Bierovce</t>
  </si>
  <si>
    <t>Jančovič</t>
  </si>
  <si>
    <t>Piešťany</t>
  </si>
  <si>
    <t>Jančovičová</t>
  </si>
  <si>
    <t>Jánošík</t>
  </si>
  <si>
    <t>Behaj s radosťou / Dubnica nad Váhom</t>
  </si>
  <si>
    <t>Teo</t>
  </si>
  <si>
    <t>Ježík</t>
  </si>
  <si>
    <t>Dežerice</t>
  </si>
  <si>
    <t>AK DUKLA TRENČÍN,o.z. / Veľká Hradná</t>
  </si>
  <si>
    <t>Káčer</t>
  </si>
  <si>
    <t>Tatran Bobot / Bobot</t>
  </si>
  <si>
    <t>Kačic</t>
  </si>
  <si>
    <t>Nmnv</t>
  </si>
  <si>
    <t>Lucia Kačicová</t>
  </si>
  <si>
    <t>Kadák</t>
  </si>
  <si>
    <t>Kováč</t>
  </si>
  <si>
    <t>Krajčovič</t>
  </si>
  <si>
    <t>Gruppetto Bánovce nad Bebravou / Svinná</t>
  </si>
  <si>
    <t>Králiková</t>
  </si>
  <si>
    <t>BEZ VÝFUKU / Veľké Bierovce</t>
  </si>
  <si>
    <t>Bibiana</t>
  </si>
  <si>
    <t>Kukučková</t>
  </si>
  <si>
    <t>Lama na bicykli / Svinná</t>
  </si>
  <si>
    <t>Kuník</t>
  </si>
  <si>
    <t>Htp / Trenčianske Stankovce</t>
  </si>
  <si>
    <t>Kyselica</t>
  </si>
  <si>
    <t>Svinná</t>
  </si>
  <si>
    <t>Martina Kyselicová 0902 644 305</t>
  </si>
  <si>
    <t>Nikolas</t>
  </si>
  <si>
    <t>Ľahký</t>
  </si>
  <si>
    <t>Polský parlament / Trenčianske Stankovce</t>
  </si>
  <si>
    <t>Lahký</t>
  </si>
  <si>
    <t>Lauko</t>
  </si>
  <si>
    <t>Lama na bicykli / Trenčín</t>
  </si>
  <si>
    <t>Trenč. Stankovce</t>
  </si>
  <si>
    <t>Magdolen</t>
  </si>
  <si>
    <t>Chynoruny / Chynorany</t>
  </si>
  <si>
    <t>Drahoslav</t>
  </si>
  <si>
    <t>Štvorlístok / Trencin</t>
  </si>
  <si>
    <t>Janka Masariková</t>
  </si>
  <si>
    <t>Drahoslav Masarik</t>
  </si>
  <si>
    <t>Vlado</t>
  </si>
  <si>
    <t>Maťas</t>
  </si>
  <si>
    <t>TBL / Trencin</t>
  </si>
  <si>
    <t>MÁTEL</t>
  </si>
  <si>
    <t>Horňany</t>
  </si>
  <si>
    <t>Raz to príde / Drietoma</t>
  </si>
  <si>
    <t>Poľský parlament / Kočovce</t>
  </si>
  <si>
    <t>Katarina</t>
  </si>
  <si>
    <t>Mokranova</t>
  </si>
  <si>
    <t>Niková</t>
  </si>
  <si>
    <t>KK Trend Bánovce / Svinná</t>
  </si>
  <si>
    <t>Kristián</t>
  </si>
  <si>
    <t>Ondica</t>
  </si>
  <si>
    <t>Poľský parlament / Trenčín</t>
  </si>
  <si>
    <t>Ondriš</t>
  </si>
  <si>
    <t>Hlohovec</t>
  </si>
  <si>
    <t>Trenč. Teplice</t>
  </si>
  <si>
    <t>Trencin/Kubra</t>
  </si>
  <si>
    <t>Pevný</t>
  </si>
  <si>
    <t>Poľský parlament / Trenčianske Stankovce</t>
  </si>
  <si>
    <t>Piteková</t>
  </si>
  <si>
    <t>Anton</t>
  </si>
  <si>
    <t>Prno</t>
  </si>
  <si>
    <t>Climberg sport team / Nemšová</t>
  </si>
  <si>
    <t>XC Bikers / Trenčín-Kubrá</t>
  </si>
  <si>
    <t>Šarvaic</t>
  </si>
  <si>
    <t>Polský parlament / Trenčín</t>
  </si>
  <si>
    <t>Richard</t>
  </si>
  <si>
    <t>Ščepko</t>
  </si>
  <si>
    <t>Škutová</t>
  </si>
  <si>
    <t>Raz to príde / Kostolná -Záriečie</t>
  </si>
  <si>
    <t>Suranova</t>
  </si>
  <si>
    <t>Behaj s radosťou / Dubnica n/V</t>
  </si>
  <si>
    <t>Talaba</t>
  </si>
  <si>
    <t>Rozbeháme Trenčín / Trenčín</t>
  </si>
  <si>
    <t>Trenčan</t>
  </si>
  <si>
    <t>Varačka</t>
  </si>
  <si>
    <t>Raz to pride / Beckov</t>
  </si>
  <si>
    <t>TBK TORA Topoľčany / Topoľčany, Trenčín</t>
  </si>
  <si>
    <t>Klaudia</t>
  </si>
  <si>
    <t>Vavrová</t>
  </si>
  <si>
    <t>+421944340084 (manželka)</t>
  </si>
  <si>
    <t>Jogging klub Dubnica / Dubnica nad Váhom</t>
  </si>
  <si>
    <t>Zápařka</t>
  </si>
  <si>
    <t>Drietoma / DRIETOMA</t>
  </si>
  <si>
    <t>0907111123 manželka Beáta</t>
  </si>
  <si>
    <t>Zbýňovec</t>
  </si>
  <si>
    <t>AK DUKLA Trenčín / Svinná</t>
  </si>
  <si>
    <t>Zbýňovec ml</t>
  </si>
  <si>
    <t>AK Dukla Trenčín / Svinná</t>
  </si>
  <si>
    <t>Tatiana</t>
  </si>
  <si>
    <t>Lucia</t>
  </si>
  <si>
    <t>Janíková</t>
  </si>
  <si>
    <t>Dlesková</t>
  </si>
  <si>
    <t>Čulenová</t>
  </si>
  <si>
    <t>Zubová</t>
  </si>
  <si>
    <t>Kačenová</t>
  </si>
  <si>
    <t>Behaj s radosťou</t>
  </si>
  <si>
    <t>Spojená škola intarnátna Trenčín</t>
  </si>
  <si>
    <t>Jozef</t>
  </si>
  <si>
    <t>Kovalíček</t>
  </si>
  <si>
    <t>Kutiš</t>
  </si>
  <si>
    <t>Kapustová</t>
  </si>
  <si>
    <t>Ďuračka</t>
  </si>
  <si>
    <t>Gallo</t>
  </si>
  <si>
    <t>Brisuda</t>
  </si>
  <si>
    <t>Guniš</t>
  </si>
  <si>
    <t>Baťka</t>
  </si>
  <si>
    <t>Jakubec</t>
  </si>
  <si>
    <t>Jakubecová</t>
  </si>
  <si>
    <t>Kováčik</t>
  </si>
  <si>
    <t>Nemec</t>
  </si>
  <si>
    <t>Nová Dubnica</t>
  </si>
  <si>
    <t>ŠK Prusy</t>
  </si>
  <si>
    <t>Žiar nad Hronom</t>
  </si>
  <si>
    <t>Jogging klub Dubnica</t>
  </si>
  <si>
    <t>Jarmila</t>
  </si>
  <si>
    <t>Kvetoslava</t>
  </si>
  <si>
    <t>Stanislav</t>
  </si>
  <si>
    <t>Ferdinand</t>
  </si>
  <si>
    <t>Oliver</t>
  </si>
  <si>
    <t>Katerina</t>
  </si>
  <si>
    <t>Lubomír</t>
  </si>
  <si>
    <t>Kolárik</t>
  </si>
  <si>
    <t>Čelko</t>
  </si>
  <si>
    <t>Češka</t>
  </si>
  <si>
    <t>Kebísek</t>
  </si>
  <si>
    <t>Hankociová</t>
  </si>
  <si>
    <t>Krchníková</t>
  </si>
  <si>
    <t>Urbanovská</t>
  </si>
  <si>
    <t>Ďuriga</t>
  </si>
  <si>
    <t>Daňo</t>
  </si>
  <si>
    <t>Mikušinec</t>
  </si>
  <si>
    <t>Spaček</t>
  </si>
  <si>
    <t>Karakoulaki</t>
  </si>
  <si>
    <t>Jakalová</t>
  </si>
  <si>
    <t>Adame</t>
  </si>
  <si>
    <t>Tŕstie</t>
  </si>
  <si>
    <t>Krivosúd Bodovka</t>
  </si>
  <si>
    <t>Sedmerovec</t>
  </si>
  <si>
    <t>Považská Bystrica</t>
  </si>
  <si>
    <t>Trenčianska Teplá</t>
  </si>
  <si>
    <t>Grécko</t>
  </si>
  <si>
    <t>Kšinná</t>
  </si>
  <si>
    <t>Marika</t>
  </si>
  <si>
    <t>Tamarka</t>
  </si>
  <si>
    <t>Olívia</t>
  </si>
  <si>
    <t>Ľubica</t>
  </si>
  <si>
    <t>Marián</t>
  </si>
  <si>
    <t>Alena</t>
  </si>
  <si>
    <t>Petra</t>
  </si>
  <si>
    <t>Stašáková</t>
  </si>
  <si>
    <t>Chmelinová</t>
  </si>
  <si>
    <t>Olišová</t>
  </si>
  <si>
    <t>Klimek</t>
  </si>
  <si>
    <t>Gereg</t>
  </si>
  <si>
    <t>Filová</t>
  </si>
  <si>
    <t>Giertl</t>
  </si>
  <si>
    <t>Gašparovič</t>
  </si>
  <si>
    <t>Gašparovičová</t>
  </si>
  <si>
    <t>Suranová</t>
  </si>
  <si>
    <t>Malicherová</t>
  </si>
  <si>
    <t>Habová</t>
  </si>
  <si>
    <t>Šugrová</t>
  </si>
  <si>
    <t>Maláň</t>
  </si>
  <si>
    <t>Tomčány</t>
  </si>
  <si>
    <t>Šišovský</t>
  </si>
  <si>
    <t>Petrinec</t>
  </si>
  <si>
    <t>Kasala</t>
  </si>
  <si>
    <t>Korytárová</t>
  </si>
  <si>
    <t>Sokol / Čachtice</t>
  </si>
  <si>
    <t>Kvašov</t>
  </si>
  <si>
    <t>Rekonšt.</t>
  </si>
  <si>
    <t>Partizánske</t>
  </si>
  <si>
    <t>Anna</t>
  </si>
  <si>
    <t>Samuel</t>
  </si>
  <si>
    <t>Nemešová</t>
  </si>
  <si>
    <t>Vondrová</t>
  </si>
  <si>
    <t>Čerňanský</t>
  </si>
  <si>
    <t>Makyda</t>
  </si>
  <si>
    <t>Vertfein</t>
  </si>
  <si>
    <t>Klačko</t>
  </si>
  <si>
    <t>Šimečko</t>
  </si>
  <si>
    <t>Mituchová</t>
  </si>
  <si>
    <t>Šmidáková</t>
  </si>
  <si>
    <t>Rozvadská</t>
  </si>
  <si>
    <t>Tomanica</t>
  </si>
  <si>
    <t>Jančich</t>
  </si>
  <si>
    <t>Žiačik</t>
  </si>
  <si>
    <t>Struhárová</t>
  </si>
  <si>
    <t>Struhár</t>
  </si>
  <si>
    <t>Uhlár</t>
  </si>
  <si>
    <t>Vanek</t>
  </si>
  <si>
    <t>Bobot</t>
  </si>
  <si>
    <t>AK Dukla</t>
  </si>
  <si>
    <t>Chrome Antilopy / Bodovka</t>
  </si>
  <si>
    <t>Pruské</t>
  </si>
  <si>
    <t>Chynorany</t>
  </si>
  <si>
    <t>Lednické Rovne</t>
  </si>
  <si>
    <t>Vrbany</t>
  </si>
  <si>
    <t>Chocholná Velčice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</si>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</sst>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2" formatCode="[h]:mm:ss.00"/>
    <numFmt numFmtId="173" formatCode="hh:mm:ss.00"/>
    <numFmt numFmtId="174" formatCode="h:mm:ss.000"/>
    <numFmt numFmtId="176" formatCode="0.00;[Red]0.00"/>
  </numFmts>
  <fonts count="27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38"/>
    </font>
    <font>
      <b/>
      <sz val="1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9"/>
      <name val="Trebuchet MS"/>
      <family val="2"/>
      <charset val="238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rgb="FF5C5B5B"/>
      <name val="Trebuchet MS"/>
      <family val="2"/>
      <charset val="238"/>
    </font>
    <font>
      <sz val="11"/>
      <name val="Calibri"/>
      <scheme val="minor"/>
    </font>
    <font>
      <sz val="11"/>
      <color rgb="FF050505"/>
      <name val="Segoe UI Historic"/>
      <family val="2"/>
    </font>
    <font>
      <b/>
      <sz val="7"/>
      <color rgb="FF5C5B5B"/>
      <name val="Trebuchet MS"/>
      <family val="2"/>
      <charset val="238"/>
    </font>
    <font>
      <sz val="9"/>
      <color rgb="FF000000"/>
      <name val="Arial"/>
      <family val="2"/>
      <charset val="238"/>
    </font>
    <font>
      <b/>
      <sz val="6"/>
      <color rgb="FF5C5B5B"/>
      <name val="Trebuchet MS"/>
      <family val="2"/>
      <charset val="238"/>
    </font>
    <font>
      <b/>
      <sz val="18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172" fontId="0" fillId="0" borderId="0" xfId="0" applyNumberFormat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0" fontId="10" fillId="0" borderId="0" xfId="0" applyFont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73" fontId="0" fillId="0" borderId="0" xfId="0" applyNumberFormat="1" applyAlignment="1">
      <alignment horizontal="center"/>
    </xf>
    <xf numFmtId="0" fontId="10" fillId="0" borderId="1" xfId="0" applyNumberFormat="1" applyFont="1" applyFill="1" applyBorder="1"/>
    <xf numFmtId="1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74" fontId="11" fillId="0" borderId="0" xfId="0" applyNumberFormat="1" applyFont="1" applyFill="1" applyBorder="1" applyAlignment="1">
      <alignment horizontal="center" vertical="center" wrapText="1"/>
    </xf>
    <xf numFmtId="17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 wrapText="1"/>
    </xf>
    <xf numFmtId="172" fontId="16" fillId="0" borderId="1" xfId="0" applyNumberFormat="1" applyFont="1" applyBorder="1" applyAlignment="1">
      <alignment horizontal="center" vertical="center" wrapText="1"/>
    </xf>
    <xf numFmtId="172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176" fontId="0" fillId="0" borderId="0" xfId="0" applyNumberFormat="1"/>
    <xf numFmtId="0" fontId="0" fillId="0" borderId="0" xfId="0" applyNumberFormat="1"/>
    <xf numFmtId="0" fontId="17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1" xfId="0" applyFont="1" applyFill="1" applyBorder="1" applyAlignment="1">
      <alignment horizontal="center"/>
    </xf>
    <xf numFmtId="1" fontId="10" fillId="0" borderId="5" xfId="0" applyNumberFormat="1" applyFont="1" applyFill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3" fontId="14" fillId="0" borderId="0" xfId="0" applyNumberFormat="1" applyFont="1" applyAlignment="1">
      <alignment horizontal="center" vertical="center" wrapText="1"/>
    </xf>
    <xf numFmtId="173" fontId="0" fillId="0" borderId="0" xfId="0" applyNumberFormat="1"/>
    <xf numFmtId="0" fontId="18" fillId="0" borderId="0" xfId="0" applyFont="1" applyAlignment="1">
      <alignment horizontal="center" vertical="center" wrapText="1"/>
    </xf>
    <xf numFmtId="21" fontId="0" fillId="0" borderId="0" xfId="0" applyNumberFormat="1"/>
    <xf numFmtId="21" fontId="18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19" fillId="4" borderId="7" xfId="0" applyFont="1" applyFill="1" applyBorder="1" applyAlignment="1">
      <alignment vertical="center" wrapText="1"/>
    </xf>
    <xf numFmtId="0" fontId="19" fillId="4" borderId="8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/>
    </xf>
    <xf numFmtId="1" fontId="10" fillId="0" borderId="9" xfId="0" applyNumberFormat="1" applyFont="1" applyFill="1" applyBorder="1" applyAlignment="1">
      <alignment horizontal="center"/>
    </xf>
    <xf numFmtId="173" fontId="0" fillId="5" borderId="1" xfId="0" applyNumberFormat="1" applyFill="1" applyBorder="1"/>
    <xf numFmtId="173" fontId="0" fillId="0" borderId="0" xfId="0" applyNumberFormat="1" applyAlignment="1">
      <alignment horizontal="center" vertical="center" wrapText="1"/>
    </xf>
    <xf numFmtId="0" fontId="8" fillId="0" borderId="0" xfId="1" applyAlignment="1" applyProtection="1"/>
    <xf numFmtId="47" fontId="0" fillId="0" borderId="0" xfId="0" applyNumberFormat="1"/>
    <xf numFmtId="0" fontId="20" fillId="0" borderId="12" xfId="0" applyFont="1" applyFill="1" applyBorder="1" applyAlignment="1">
      <alignment horizontal="left" vertical="center" wrapText="1"/>
    </xf>
    <xf numFmtId="21" fontId="20" fillId="0" borderId="12" xfId="0" applyNumberFormat="1" applyFont="1" applyFill="1" applyBorder="1" applyAlignment="1">
      <alignment horizontal="left" vertical="center" wrapText="1"/>
    </xf>
    <xf numFmtId="47" fontId="0" fillId="0" borderId="0" xfId="0" applyNumberFormat="1" applyAlignment="1">
      <alignment horizontal="right"/>
    </xf>
    <xf numFmtId="0" fontId="0" fillId="0" borderId="0" xfId="0" applyBorder="1"/>
    <xf numFmtId="0" fontId="21" fillId="0" borderId="1" xfId="0" applyFont="1" applyFill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" fontId="21" fillId="0" borderId="5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22" fillId="0" borderId="0" xfId="0" applyFont="1"/>
    <xf numFmtId="3" fontId="20" fillId="0" borderId="12" xfId="0" applyNumberFormat="1" applyFont="1" applyFill="1" applyBorder="1" applyAlignment="1">
      <alignment horizontal="left" vertical="center" wrapText="1"/>
    </xf>
    <xf numFmtId="173" fontId="0" fillId="0" borderId="0" xfId="0" applyNumberFormat="1" applyAlignment="1">
      <alignment horizontal="right"/>
    </xf>
    <xf numFmtId="0" fontId="23" fillId="0" borderId="12" xfId="0" applyFont="1" applyFill="1" applyBorder="1" applyAlignment="1">
      <alignment horizontal="left" vertical="center" wrapText="1"/>
    </xf>
    <xf numFmtId="21" fontId="23" fillId="0" borderId="12" xfId="0" applyNumberFormat="1" applyFont="1" applyFill="1" applyBorder="1" applyAlignment="1">
      <alignment horizontal="left" vertical="center" wrapText="1"/>
    </xf>
    <xf numFmtId="3" fontId="23" fillId="0" borderId="12" xfId="0" applyNumberFormat="1" applyFont="1" applyFill="1" applyBorder="1" applyAlignment="1">
      <alignment horizontal="left" vertical="center" wrapText="1"/>
    </xf>
    <xf numFmtId="0" fontId="24" fillId="0" borderId="0" xfId="0" applyFont="1"/>
    <xf numFmtId="0" fontId="25" fillId="0" borderId="12" xfId="0" applyFont="1" applyFill="1" applyBorder="1" applyAlignment="1">
      <alignment horizontal="left" vertical="center" wrapText="1"/>
    </xf>
    <xf numFmtId="21" fontId="25" fillId="0" borderId="12" xfId="0" applyNumberFormat="1" applyFont="1" applyFill="1" applyBorder="1" applyAlignment="1">
      <alignment horizontal="left" vertical="center" wrapText="1"/>
    </xf>
    <xf numFmtId="3" fontId="25" fillId="0" borderId="12" xfId="0" applyNumberFormat="1" applyFont="1" applyFill="1" applyBorder="1" applyAlignment="1">
      <alignment horizontal="left" vertical="center" wrapText="1"/>
    </xf>
    <xf numFmtId="0" fontId="0" fillId="0" borderId="11" xfId="0" applyFill="1" applyBorder="1"/>
    <xf numFmtId="0" fontId="0" fillId="0" borderId="1" xfId="0" applyBorder="1" applyAlignment="1">
      <alignment horizontal="center" vertical="center"/>
    </xf>
    <xf numFmtId="0" fontId="26" fillId="4" borderId="0" xfId="0" applyFont="1" applyFill="1" applyBorder="1" applyAlignment="1">
      <alignment horizontal="center"/>
    </xf>
    <xf numFmtId="0" fontId="26" fillId="4" borderId="10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113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hh: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281</xdr:row>
      <xdr:rowOff>0</xdr:rowOff>
    </xdr:from>
    <xdr:to>
      <xdr:col>23</xdr:col>
      <xdr:colOff>9525</xdr:colOff>
      <xdr:row>300</xdr:row>
      <xdr:rowOff>142875</xdr:rowOff>
    </xdr:to>
    <xdr:pic>
      <xdr:nvPicPr>
        <xdr:cNvPr id="39958" name="Obrázok 1">
          <a:extLst>
            <a:ext uri="{FF2B5EF4-FFF2-40B4-BE49-F238E27FC236}">
              <a16:creationId xmlns:a16="http://schemas.microsoft.com/office/drawing/2014/main" id="{FDED5C8B-9CFB-9816-6655-E947D221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4625"/>
          <a:ext cx="10467975" cy="376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23</xdr:col>
      <xdr:colOff>9525</xdr:colOff>
      <xdr:row>346</xdr:row>
      <xdr:rowOff>142875</xdr:rowOff>
    </xdr:to>
    <xdr:pic>
      <xdr:nvPicPr>
        <xdr:cNvPr id="39959" name="Obrázok 2">
          <a:extLst>
            <a:ext uri="{FF2B5EF4-FFF2-40B4-BE49-F238E27FC236}">
              <a16:creationId xmlns:a16="http://schemas.microsoft.com/office/drawing/2014/main" id="{402BE9F8-A4F3-B44C-F55B-78194221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25125"/>
          <a:ext cx="10467975" cy="852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23</xdr:col>
      <xdr:colOff>9525</xdr:colOff>
      <xdr:row>372</xdr:row>
      <xdr:rowOff>142875</xdr:rowOff>
    </xdr:to>
    <xdr:pic>
      <xdr:nvPicPr>
        <xdr:cNvPr id="39960" name="Obrázok 3">
          <a:extLst>
            <a:ext uri="{FF2B5EF4-FFF2-40B4-BE49-F238E27FC236}">
              <a16:creationId xmlns:a16="http://schemas.microsoft.com/office/drawing/2014/main" id="{70310FF2-A98D-118C-CAD8-7C4B927E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88125"/>
          <a:ext cx="10467975" cy="471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23</xdr:col>
      <xdr:colOff>9525</xdr:colOff>
      <xdr:row>391</xdr:row>
      <xdr:rowOff>142875</xdr:rowOff>
    </xdr:to>
    <xdr:pic>
      <xdr:nvPicPr>
        <xdr:cNvPr id="39961" name="Obrázok 4">
          <a:extLst>
            <a:ext uri="{FF2B5EF4-FFF2-40B4-BE49-F238E27FC236}">
              <a16:creationId xmlns:a16="http://schemas.microsoft.com/office/drawing/2014/main" id="{1C40EF44-7AC3-E941-EFFA-91C183E2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41125"/>
          <a:ext cx="10467975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23</xdr:col>
      <xdr:colOff>9525</xdr:colOff>
      <xdr:row>419</xdr:row>
      <xdr:rowOff>142875</xdr:rowOff>
    </xdr:to>
    <xdr:pic>
      <xdr:nvPicPr>
        <xdr:cNvPr id="39962" name="Obrázok 5">
          <a:extLst>
            <a:ext uri="{FF2B5EF4-FFF2-40B4-BE49-F238E27FC236}">
              <a16:creationId xmlns:a16="http://schemas.microsoft.com/office/drawing/2014/main" id="{79753104-71E7-7DBD-DA84-8CA6C4AD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60625"/>
          <a:ext cx="10467975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23</xdr:col>
      <xdr:colOff>9525</xdr:colOff>
      <xdr:row>450</xdr:row>
      <xdr:rowOff>142875</xdr:rowOff>
    </xdr:to>
    <xdr:pic>
      <xdr:nvPicPr>
        <xdr:cNvPr id="39963" name="Obrázok 6">
          <a:extLst>
            <a:ext uri="{FF2B5EF4-FFF2-40B4-BE49-F238E27FC236}">
              <a16:creationId xmlns:a16="http://schemas.microsoft.com/office/drawing/2014/main" id="{78514B82-867C-2FE9-CCEC-8C6F34D1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94625"/>
          <a:ext cx="10467975" cy="566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23</xdr:col>
      <xdr:colOff>9525</xdr:colOff>
      <xdr:row>475</xdr:row>
      <xdr:rowOff>142875</xdr:rowOff>
    </xdr:to>
    <xdr:pic>
      <xdr:nvPicPr>
        <xdr:cNvPr id="39964" name="Obrázok 7">
          <a:extLst>
            <a:ext uri="{FF2B5EF4-FFF2-40B4-BE49-F238E27FC236}">
              <a16:creationId xmlns:a16="http://schemas.microsoft.com/office/drawing/2014/main" id="{86E67F86-AE82-BFBF-A54F-66F25CA3C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00125"/>
          <a:ext cx="10467975" cy="452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C7E4FB-6E33-4E1E-AAFD-90AAC2FF8B12}" name="Tabuľka14" displayName="Tabuľka14" ref="K1:M9" totalsRowShown="0" headerRowDxfId="106" dataDxfId="105">
  <autoFilter ref="K1:M9" xr:uid="{7670527B-1F63-4D1C-B7C8-63507A8A9257}"/>
  <sortState xmlns:xlrd2="http://schemas.microsoft.com/office/spreadsheetml/2017/richdata2" ref="K3:M8">
    <sortCondition ref="L2:L8"/>
  </sortState>
  <tableColumns count="3">
    <tableColumn id="1" xr3:uid="{00000000-0010-0000-0100-000001000000}" name="Kategórie" dataDxfId="109"/>
    <tableColumn id="2" xr3:uid="{00000000-0010-0000-0100-000002000000}" name="Od " dataDxfId="108"/>
    <tableColumn id="3" xr3:uid="{00000000-0010-0000-0100-000003000000}" name="Do" dataDxfId="10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EFF246-7879-4E77-A3EA-EB8C8C37D85E}" name="Tabuľka145" displayName="Tabuľka145" ref="O1:Q4" totalsRowShown="0" headerRowDxfId="101" dataDxfId="100">
  <autoFilter ref="O1:Q4" xr:uid="{8C9F488E-862A-4FDB-BE6A-717AEBC3D705}"/>
  <sortState xmlns:xlrd2="http://schemas.microsoft.com/office/spreadsheetml/2017/richdata2" ref="O3:Q5">
    <sortCondition ref="P2:P5"/>
  </sortState>
  <tableColumns count="3">
    <tableColumn id="1" xr3:uid="{00000000-0010-0000-0300-000001000000}" name="Kategórie" dataDxfId="104"/>
    <tableColumn id="2" xr3:uid="{00000000-0010-0000-0300-000002000000}" name="Od " dataDxfId="103"/>
    <tableColumn id="3" xr3:uid="{00000000-0010-0000-0300-000003000000}" name="Do" dataDxfId="10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0" xr:uid="{13D9CB08-545F-40B1-A47C-74631F6445E6}" name="Tabuľka5497498541" displayName="Tabuľka5497498541" ref="A3:W280" totalsRowShown="0" headerRowDxfId="64" dataDxfId="63" headerRowBorderDxfId="61" tableBorderDxfId="62" totalsRowBorderDxfId="60">
  <autoFilter ref="A3:W280" xr:uid="{12D39FE5-0A7D-40D0-AA0E-B6CFD3666503}">
    <filterColumn colId="8">
      <filters>
        <filter val="Muži A"/>
      </filters>
    </filterColumn>
  </autoFilter>
  <sortState xmlns:xlrd2="http://schemas.microsoft.com/office/spreadsheetml/2017/richdata2" ref="A4:Y118">
    <sortCondition ref="J3:J118"/>
  </sortState>
  <tableColumns count="23">
    <tableColumn id="1" xr3:uid="{00000000-0010-0000-0500-000001000000}" name="štartovné číslo" dataDxfId="87"/>
    <tableColumn id="2" xr3:uid="{00000000-0010-0000-0500-000002000000}" name="celkové poradie" dataDxfId="86"/>
    <tableColumn id="3" xr3:uid="{00000000-0010-0000-0500-000003000000}" name="poradie v KAT" dataDxfId="85"/>
    <tableColumn id="4" xr3:uid="{00000000-0010-0000-0500-000004000000}" name="meno" dataDxfId="84"/>
    <tableColumn id="5" xr3:uid="{00000000-0010-0000-0500-000005000000}" name="priezvisko" dataDxfId="83"/>
    <tableColumn id="23" xr3:uid="{00000000-0010-0000-0500-000017000000}" name="Meno " dataDxfId="82"/>
    <tableColumn id="6" xr3:uid="{00000000-0010-0000-0500-000006000000}" name="klub/mesto" dataDxfId="81"/>
    <tableColumn id="7" xr3:uid="{00000000-0010-0000-0500-000007000000}" name="ročník" dataDxfId="80"/>
    <tableColumn id="8" xr3:uid="{00000000-0010-0000-0500-000008000000}" name="KAT" dataDxfId="79"/>
    <tableColumn id="9" xr3:uid="{00000000-0010-0000-0500-000009000000}" name="čas v cieli" dataDxfId="78"/>
    <tableColumn id="10" xr3:uid="{00000000-0010-0000-0500-00000A000000}" name="ᴓ čas na 1000m" dataDxfId="77"/>
    <tableColumn id="11" xr3:uid="{00000000-0010-0000-0500-00000B000000}" name="strata na víťaza" dataDxfId="76"/>
    <tableColumn id="12" xr3:uid="{00000000-0010-0000-0500-00000C000000}" name="body 1.kolo" dataDxfId="75"/>
    <tableColumn id="13" xr3:uid="{00000000-0010-0000-0500-00000D000000}" name="body 2.kolo" dataDxfId="74"/>
    <tableColumn id="14" xr3:uid="{00000000-0010-0000-0500-00000E000000}" name="body 3.kolo" dataDxfId="73"/>
    <tableColumn id="15" xr3:uid="{00000000-0010-0000-0500-00000F000000}" name="body 4.kolo" dataDxfId="72"/>
    <tableColumn id="16" xr3:uid="{00000000-0010-0000-0500-000010000000}" name="body 5.kolo" dataDxfId="71"/>
    <tableColumn id="17" xr3:uid="{00000000-0010-0000-0500-000011000000}" name="body 6.kolo" dataDxfId="70"/>
    <tableColumn id="18" xr3:uid="{00000000-0010-0000-0500-000012000000}" name="body 7.kolo" dataDxfId="69"/>
    <tableColumn id="19" xr3:uid="{00000000-0010-0000-0500-000013000000}" name="body 8.kolo" dataDxfId="68"/>
    <tableColumn id="20" xr3:uid="{00000000-0010-0000-0500-000014000000}" name="body 9.kolo" dataDxfId="67"/>
    <tableColumn id="21" xr3:uid="{00000000-0010-0000-0500-000015000000}" name="body 10.kolo" dataDxfId="66"/>
    <tableColumn id="22" xr3:uid="{00000000-0010-0000-0500-000016000000}" name="body BBL" dataDxfId="65">
      <calculatedColumnFormula>SUM(M4:V4)</calculatedColumnFormula>
    </tableColumn>
  </tableColumns>
  <tableStyleInfo name="TableStyleDark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7" xr:uid="{C06868F4-C7DE-4C90-98FB-01E2976BE0CC}" name="Tabuľka5497498" displayName="Tabuľka5497498" ref="A3:W280" totalsRowShown="0" headerRowDxfId="24" dataDxfId="23" headerRowBorderDxfId="21" tableBorderDxfId="22" totalsRowBorderDxfId="20">
  <autoFilter ref="A3:W280" xr:uid="{2C68A742-8B59-4D99-84CC-D9F3EC92FD7C}"/>
  <sortState xmlns:xlrd2="http://schemas.microsoft.com/office/spreadsheetml/2017/richdata2" ref="A4:Y118">
    <sortCondition ref="J3:J118"/>
  </sortState>
  <tableColumns count="23">
    <tableColumn id="1" xr3:uid="{00000000-0010-0000-0700-000001000000}" name="štartovné číslo" dataDxfId="47"/>
    <tableColumn id="2" xr3:uid="{00000000-0010-0000-0700-000002000000}" name="celkové poradie" dataDxfId="46"/>
    <tableColumn id="3" xr3:uid="{00000000-0010-0000-0700-000003000000}" name="poradie v KAT" dataDxfId="45"/>
    <tableColumn id="4" xr3:uid="{00000000-0010-0000-0700-000004000000}" name="meno" dataDxfId="44"/>
    <tableColumn id="5" xr3:uid="{00000000-0010-0000-0700-000005000000}" name="priezvisko" dataDxfId="43"/>
    <tableColumn id="23" xr3:uid="{00000000-0010-0000-0700-000017000000}" name="Meno " dataDxfId="42"/>
    <tableColumn id="6" xr3:uid="{00000000-0010-0000-0700-000006000000}" name="klub/mesto" dataDxfId="41"/>
    <tableColumn id="7" xr3:uid="{00000000-0010-0000-0700-000007000000}" name="ročník" dataDxfId="40"/>
    <tableColumn id="8" xr3:uid="{00000000-0010-0000-0700-000008000000}" name="KAT" dataDxfId="39"/>
    <tableColumn id="9" xr3:uid="{00000000-0010-0000-0700-000009000000}" name="čas v cieli" dataDxfId="38"/>
    <tableColumn id="10" xr3:uid="{00000000-0010-0000-0700-00000A000000}" name="ᴓ čas na 1000m" dataDxfId="37"/>
    <tableColumn id="11" xr3:uid="{00000000-0010-0000-0700-00000B000000}" name="strata na víťaza" dataDxfId="36"/>
    <tableColumn id="12" xr3:uid="{00000000-0010-0000-0700-00000C000000}" name="body 1.kolo" dataDxfId="35"/>
    <tableColumn id="13" xr3:uid="{00000000-0010-0000-0700-00000D000000}" name="body 2.kolo" dataDxfId="34"/>
    <tableColumn id="14" xr3:uid="{00000000-0010-0000-0700-00000E000000}" name="body 3.kolo" dataDxfId="33"/>
    <tableColumn id="15" xr3:uid="{00000000-0010-0000-0700-00000F000000}" name="body 4.kolo" dataDxfId="32"/>
    <tableColumn id="16" xr3:uid="{00000000-0010-0000-0700-000010000000}" name="body 5.kolo" dataDxfId="31"/>
    <tableColumn id="17" xr3:uid="{00000000-0010-0000-0700-000011000000}" name="body 6.kolo" dataDxfId="30"/>
    <tableColumn id="18" xr3:uid="{00000000-0010-0000-0700-000012000000}" name="body 7.kolo" dataDxfId="29"/>
    <tableColumn id="19" xr3:uid="{00000000-0010-0000-0700-000013000000}" name="body 8.kolo" dataDxfId="28"/>
    <tableColumn id="20" xr3:uid="{00000000-0010-0000-0700-000014000000}" name="body 9.kolo" dataDxfId="27"/>
    <tableColumn id="21" xr3:uid="{00000000-0010-0000-0700-000015000000}" name="body 10.kolo" dataDxfId="26"/>
    <tableColumn id="22" xr3:uid="{00000000-0010-0000-0700-000016000000}" name="body BBL" dataDxfId="25">
      <calculatedColumnFormula>SUM(M4:V4)</calculatedColumnFormula>
    </tableColumn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0307-4302-480E-B0ED-CD23CF33994E}">
  <dimension ref="A1:Q861"/>
  <sheetViews>
    <sheetView topLeftCell="A134" zoomScaleNormal="80" workbookViewId="0">
      <selection activeCell="A111" sqref="A111"/>
    </sheetView>
  </sheetViews>
  <sheetFormatPr defaultRowHeight="15" x14ac:dyDescent="0.25"/>
  <cols>
    <col min="1" max="1" width="9.5703125" style="3" customWidth="1"/>
    <col min="2" max="2" width="13.5703125" style="5" customWidth="1"/>
    <col min="3" max="3" width="22" style="5" bestFit="1" customWidth="1"/>
    <col min="4" max="4" width="43.140625" style="5" customWidth="1"/>
    <col min="5" max="5" width="6.5703125" style="3" bestFit="1" customWidth="1"/>
    <col min="6" max="6" width="8.5703125" style="3" bestFit="1" customWidth="1"/>
    <col min="7" max="7" width="13.5703125" style="5" bestFit="1" customWidth="1"/>
    <col min="8" max="8" width="33.85546875" style="5" customWidth="1"/>
    <col min="9" max="9" width="23.5703125" style="5" bestFit="1" customWidth="1"/>
    <col min="10" max="10" width="9.140625" style="9"/>
    <col min="11" max="11" width="15.140625" style="9" bestFit="1" customWidth="1"/>
    <col min="12" max="14" width="9.140625" style="9"/>
    <col min="15" max="15" width="15.140625" style="9" bestFit="1" customWidth="1"/>
    <col min="16" max="16384" width="9.140625" style="9"/>
  </cols>
  <sheetData>
    <row r="1" spans="1:17" s="8" customFormat="1" ht="39.950000000000003" customHeight="1" x14ac:dyDescent="0.25">
      <c r="A1" s="49" t="s">
        <v>0</v>
      </c>
      <c r="B1" s="49" t="s">
        <v>1</v>
      </c>
      <c r="C1" s="49" t="s">
        <v>2</v>
      </c>
      <c r="D1" s="49" t="s">
        <v>7</v>
      </c>
      <c r="E1" s="49" t="s">
        <v>3</v>
      </c>
      <c r="F1" s="49" t="s">
        <v>45</v>
      </c>
      <c r="G1" s="49" t="s">
        <v>4</v>
      </c>
      <c r="H1" s="49" t="s">
        <v>49</v>
      </c>
      <c r="I1" s="49" t="s">
        <v>50</v>
      </c>
      <c r="K1" s="8" t="s">
        <v>34</v>
      </c>
      <c r="L1" s="8" t="s">
        <v>36</v>
      </c>
      <c r="M1" s="8" t="s">
        <v>37</v>
      </c>
      <c r="O1" s="8" t="s">
        <v>34</v>
      </c>
      <c r="P1" s="8" t="s">
        <v>36</v>
      </c>
      <c r="Q1" s="8" t="s">
        <v>37</v>
      </c>
    </row>
    <row r="2" spans="1:17" ht="18" customHeight="1" x14ac:dyDescent="0.25">
      <c r="A2" s="60">
        <v>25</v>
      </c>
      <c r="B2" s="5" t="s">
        <v>370</v>
      </c>
      <c r="C2" s="5" t="s">
        <v>91</v>
      </c>
      <c r="D2" s="5" t="s">
        <v>289</v>
      </c>
      <c r="E2" s="51">
        <v>1964</v>
      </c>
      <c r="F2" s="51" t="s">
        <v>53</v>
      </c>
      <c r="G2" s="45" t="str">
        <f>IF(F2="m",LOOKUP(E2,'07.kolo prezetácia '!$L$2:$L$9,'07.kolo prezetácia '!$K$2:$K$9),LOOKUP(E2,'07.kolo prezetácia '!$P$2:$P$4,'07.kolo prezetácia '!$O$2:$O$4))</f>
        <v>Muži E</v>
      </c>
      <c r="K2" s="9" t="s">
        <v>41</v>
      </c>
      <c r="L2" s="9">
        <v>1900</v>
      </c>
      <c r="M2" s="9">
        <v>1966</v>
      </c>
      <c r="O2" s="39" t="s">
        <v>63</v>
      </c>
      <c r="P2" s="9">
        <v>1900</v>
      </c>
      <c r="Q2" s="9">
        <v>1980</v>
      </c>
    </row>
    <row r="3" spans="1:17" ht="18" customHeight="1" x14ac:dyDescent="0.25">
      <c r="A3" s="60">
        <v>195</v>
      </c>
      <c r="B3" s="5" t="s">
        <v>291</v>
      </c>
      <c r="C3" s="5" t="s">
        <v>290</v>
      </c>
      <c r="D3" s="5" t="s">
        <v>292</v>
      </c>
      <c r="E3" s="51">
        <v>2001</v>
      </c>
      <c r="F3" s="51" t="s">
        <v>53</v>
      </c>
      <c r="G3" s="45" t="str">
        <f>IF(F3="m",LOOKUP(E3,'07.kolo prezetácia '!$L$2:$L$9,'07.kolo prezetácia '!$K$2:$K$9),LOOKUP(E3,'07.kolo prezetácia '!$P$2:$P$4,'07.kolo prezetácia '!$O$2:$O$4))</f>
        <v>Muži A</v>
      </c>
      <c r="H3" s="13"/>
      <c r="I3" s="13"/>
      <c r="K3" s="9" t="s">
        <v>40</v>
      </c>
      <c r="L3" s="9">
        <v>1967</v>
      </c>
      <c r="M3" s="9">
        <v>1976</v>
      </c>
      <c r="O3" s="39" t="s">
        <v>43</v>
      </c>
      <c r="P3" s="9">
        <v>1981</v>
      </c>
      <c r="Q3" s="9">
        <v>1990</v>
      </c>
    </row>
    <row r="4" spans="1:17" ht="18" customHeight="1" x14ac:dyDescent="0.25">
      <c r="A4" s="60">
        <v>122</v>
      </c>
      <c r="B4" s="5" t="s">
        <v>240</v>
      </c>
      <c r="C4" s="5" t="s">
        <v>315</v>
      </c>
      <c r="D4" s="5" t="s">
        <v>316</v>
      </c>
      <c r="E4" s="51">
        <v>1987</v>
      </c>
      <c r="F4" s="51" t="s">
        <v>54</v>
      </c>
      <c r="G4" s="45" t="str">
        <f>IF(F4="m",LOOKUP(E4,'07.kolo prezetácia '!$L$2:$L$9,'07.kolo prezetácia '!$K$2:$K$9),LOOKUP(E4,'07.kolo prezetácia '!$P$2:$P$4,'07.kolo prezetácia '!$O$2:$O$4))</f>
        <v>Ženy B</v>
      </c>
      <c r="H4" s="13"/>
      <c r="I4" s="13"/>
      <c r="K4" s="9" t="s">
        <v>39</v>
      </c>
      <c r="L4" s="9">
        <v>1977</v>
      </c>
      <c r="M4" s="9">
        <v>1986</v>
      </c>
      <c r="O4" s="39" t="s">
        <v>42</v>
      </c>
      <c r="P4" s="9">
        <v>1991</v>
      </c>
      <c r="Q4" s="9">
        <v>2026</v>
      </c>
    </row>
    <row r="5" spans="1:17" ht="18" customHeight="1" x14ac:dyDescent="0.25">
      <c r="A5" s="60">
        <v>37</v>
      </c>
      <c r="B5" s="5" t="s">
        <v>29</v>
      </c>
      <c r="C5" s="5" t="s">
        <v>84</v>
      </c>
      <c r="D5" s="5" t="s">
        <v>257</v>
      </c>
      <c r="E5" s="51">
        <v>1970</v>
      </c>
      <c r="F5" s="51" t="s">
        <v>53</v>
      </c>
      <c r="G5" s="45" t="str">
        <f>IF(F5="m",LOOKUP(E5,'07.kolo prezetácia '!$L$2:$L$9,'07.kolo prezetácia '!$K$2:$K$9),LOOKUP(E5,'07.kolo prezetácia '!$P$2:$P$4,'07.kolo prezetácia '!$O$2:$O$4))</f>
        <v>Muži D</v>
      </c>
      <c r="K5" s="9" t="s">
        <v>38</v>
      </c>
      <c r="L5" s="9">
        <v>1987</v>
      </c>
      <c r="M5" s="9">
        <v>1996</v>
      </c>
    </row>
    <row r="6" spans="1:17" ht="18" customHeight="1" x14ac:dyDescent="0.25">
      <c r="A6" s="60">
        <v>38</v>
      </c>
      <c r="B6" s="5" t="s">
        <v>29</v>
      </c>
      <c r="C6" s="5" t="s">
        <v>318</v>
      </c>
      <c r="D6" s="5" t="s">
        <v>257</v>
      </c>
      <c r="E6" s="51">
        <v>2012</v>
      </c>
      <c r="F6" s="51" t="s">
        <v>53</v>
      </c>
      <c r="G6" s="45" t="str">
        <f>IF(F6="m",LOOKUP(E6,'07.kolo prezetácia '!$L$2:$L$9,'07.kolo prezetácia '!$K$2:$K$9),LOOKUP(E6,'07.kolo prezetácia '!$P$2:$P$4,'07.kolo prezetácia '!$O$2:$O$4))</f>
        <v>Muži A</v>
      </c>
      <c r="H6" s="13"/>
      <c r="I6" s="13"/>
    </row>
    <row r="7" spans="1:17" ht="18" customHeight="1" x14ac:dyDescent="0.25">
      <c r="A7" s="60">
        <v>96</v>
      </c>
      <c r="B7" s="5" t="s">
        <v>93</v>
      </c>
      <c r="C7" s="5" t="s">
        <v>319</v>
      </c>
      <c r="D7" s="5" t="s">
        <v>249</v>
      </c>
      <c r="E7" s="51">
        <v>1986</v>
      </c>
      <c r="F7" s="51" t="s">
        <v>53</v>
      </c>
      <c r="G7" s="45" t="str">
        <f>IF(F7="m",LOOKUP(E7,'07.kolo prezetácia '!$L$2:$L$9,'07.kolo prezetácia '!$K$2:$K$9),LOOKUP(E7,'07.kolo prezetácia '!$P$2:$P$4,'07.kolo prezetácia '!$O$2:$O$4))</f>
        <v>Muži C</v>
      </c>
      <c r="H7" s="13"/>
      <c r="K7" s="9" t="s">
        <v>35</v>
      </c>
      <c r="L7" s="9">
        <v>1997</v>
      </c>
      <c r="M7" s="9">
        <v>2026</v>
      </c>
    </row>
    <row r="8" spans="1:17" ht="18" customHeight="1" x14ac:dyDescent="0.25">
      <c r="A8" s="60">
        <v>222</v>
      </c>
      <c r="B8" s="5" t="s">
        <v>371</v>
      </c>
      <c r="C8" s="5" t="s">
        <v>372</v>
      </c>
      <c r="D8" s="5" t="s">
        <v>373</v>
      </c>
      <c r="E8" s="51">
        <v>1973</v>
      </c>
      <c r="F8" s="51" t="s">
        <v>54</v>
      </c>
      <c r="G8" s="45" t="str">
        <f>IF(F8="m",LOOKUP(E8,'07.kolo prezetácia '!$L$2:$L$9,'07.kolo prezetácia '!$K$2:$K$9),LOOKUP(E8,'07.kolo prezetácia '!$P$2:$P$4,'07.kolo prezetácia '!$O$2:$O$4))</f>
        <v>Ženy C</v>
      </c>
      <c r="K8" s="39"/>
      <c r="L8" s="39"/>
      <c r="M8" s="39"/>
    </row>
    <row r="9" spans="1:17" ht="18" customHeight="1" x14ac:dyDescent="0.25">
      <c r="A9" s="60">
        <v>503</v>
      </c>
      <c r="B9" s="5" t="s">
        <v>242</v>
      </c>
      <c r="C9" s="5" t="s">
        <v>320</v>
      </c>
      <c r="D9" s="5" t="s">
        <v>321</v>
      </c>
      <c r="E9" s="51">
        <v>1983</v>
      </c>
      <c r="F9" s="51" t="s">
        <v>53</v>
      </c>
      <c r="G9" s="45" t="str">
        <f>IF(F9="m",LOOKUP(E9,'07.kolo prezetácia '!$L$2:$L$9,'07.kolo prezetácia '!$K$2:$K$9),LOOKUP(E9,'07.kolo prezetácia '!$P$2:$P$4,'07.kolo prezetácia '!$O$2:$O$4))</f>
        <v>Muži C</v>
      </c>
    </row>
    <row r="10" spans="1:17" ht="18" customHeight="1" x14ac:dyDescent="0.25">
      <c r="A10" s="60">
        <v>148</v>
      </c>
      <c r="B10" s="5" t="s">
        <v>374</v>
      </c>
      <c r="C10" s="5" t="s">
        <v>375</v>
      </c>
      <c r="D10" s="5" t="s">
        <v>376</v>
      </c>
      <c r="E10" s="51">
        <v>2007</v>
      </c>
      <c r="F10" s="51" t="s">
        <v>53</v>
      </c>
      <c r="G10" s="45" t="str">
        <f>IF(F10="m",LOOKUP(E10,'07.kolo prezetácia '!$L$2:$L$9,'07.kolo prezetácia '!$K$2:$K$9),LOOKUP(E10,'07.kolo prezetácia '!$P$2:$P$4,'07.kolo prezetácia '!$O$2:$O$4))</f>
        <v>Muži A</v>
      </c>
      <c r="H10" s="13"/>
      <c r="I10" s="44"/>
    </row>
    <row r="11" spans="1:17" s="39" customFormat="1" ht="18" customHeight="1" x14ac:dyDescent="0.25">
      <c r="A11" s="60">
        <v>100</v>
      </c>
      <c r="B11" s="5" t="s">
        <v>52</v>
      </c>
      <c r="C11" s="5" t="s">
        <v>323</v>
      </c>
      <c r="D11" s="5" t="s">
        <v>249</v>
      </c>
      <c r="E11" s="51">
        <v>1989</v>
      </c>
      <c r="F11" s="51" t="s">
        <v>53</v>
      </c>
      <c r="G11" s="45" t="str">
        <f>IF(F11="m",LOOKUP(E11,'07.kolo prezetácia '!$L$2:$L$9,'07.kolo prezetácia '!$K$2:$K$9),LOOKUP(E11,'07.kolo prezetácia '!$P$2:$P$4,'07.kolo prezetácia '!$O$2:$O$4))</f>
        <v>Muži B</v>
      </c>
      <c r="H11" s="5"/>
      <c r="I11" s="5"/>
    </row>
    <row r="12" spans="1:17" ht="18" customHeight="1" x14ac:dyDescent="0.25">
      <c r="A12" s="60">
        <v>166</v>
      </c>
      <c r="B12" s="5" t="s">
        <v>85</v>
      </c>
      <c r="C12" s="5" t="s">
        <v>274</v>
      </c>
      <c r="D12" s="5" t="s">
        <v>272</v>
      </c>
      <c r="E12" s="51">
        <v>1991</v>
      </c>
      <c r="F12" s="51" t="s">
        <v>54</v>
      </c>
      <c r="G12" s="45" t="str">
        <f>IF(F12="m",LOOKUP(E12,'07.kolo prezetácia '!$L$2:$L$9,'07.kolo prezetácia '!$K$2:$K$9),LOOKUP(E12,'07.kolo prezetácia '!$P$2:$P$4,'07.kolo prezetácia '!$O$2:$O$4))</f>
        <v>Ženy A</v>
      </c>
      <c r="H12" s="13"/>
      <c r="I12" s="13"/>
    </row>
    <row r="13" spans="1:17" ht="18" customHeight="1" x14ac:dyDescent="0.25">
      <c r="A13" s="60">
        <v>158</v>
      </c>
      <c r="B13" s="5" t="s">
        <v>68</v>
      </c>
      <c r="C13" s="5" t="s">
        <v>69</v>
      </c>
      <c r="D13" s="5" t="s">
        <v>77</v>
      </c>
      <c r="E13" s="51">
        <v>1966</v>
      </c>
      <c r="F13" s="51" t="s">
        <v>53</v>
      </c>
      <c r="G13" s="45" t="str">
        <f>IF(F13="m",LOOKUP(E13,'07.kolo prezetácia '!$L$2:$L$9,'07.kolo prezetácia '!$K$2:$K$9),LOOKUP(E13,'07.kolo prezetácia '!$P$2:$P$4,'07.kolo prezetácia '!$O$2:$O$4))</f>
        <v>Muži E</v>
      </c>
      <c r="H13" s="13"/>
      <c r="I13" s="13"/>
    </row>
    <row r="14" spans="1:17" s="39" customFormat="1" ht="18" customHeight="1" x14ac:dyDescent="0.25">
      <c r="A14" s="60">
        <v>377</v>
      </c>
      <c r="B14" s="5" t="s">
        <v>29</v>
      </c>
      <c r="C14" s="5" t="s">
        <v>377</v>
      </c>
      <c r="D14" s="5" t="s">
        <v>378</v>
      </c>
      <c r="E14" s="51">
        <v>1983</v>
      </c>
      <c r="F14" s="51" t="s">
        <v>53</v>
      </c>
      <c r="G14" s="45" t="str">
        <f>IF(F14="m",LOOKUP(E14,'07.kolo prezetácia '!$L$2:$L$9,'07.kolo prezetácia '!$K$2:$K$9),LOOKUP(E14,'07.kolo prezetácia '!$P$2:$P$4,'07.kolo prezetácia '!$O$2:$O$4))</f>
        <v>Muži C</v>
      </c>
      <c r="H14" s="13"/>
      <c r="I14" s="13"/>
    </row>
    <row r="15" spans="1:17" ht="18" customHeight="1" x14ac:dyDescent="0.25">
      <c r="A15" s="60">
        <v>323</v>
      </c>
      <c r="B15" s="5" t="s">
        <v>293</v>
      </c>
      <c r="C15" s="5" t="s">
        <v>324</v>
      </c>
      <c r="D15" s="5" t="s">
        <v>14</v>
      </c>
      <c r="E15" s="51">
        <v>1980</v>
      </c>
      <c r="F15" s="51" t="s">
        <v>54</v>
      </c>
      <c r="G15" s="45" t="str">
        <f>IF(F15="m",LOOKUP(E15,'07.kolo prezetácia '!$L$2:$L$9,'07.kolo prezetácia '!$K$2:$K$9),LOOKUP(E15,'07.kolo prezetácia '!$P$2:$P$4,'07.kolo prezetácia '!$O$2:$O$4))</f>
        <v>Ženy C</v>
      </c>
      <c r="H15" s="13"/>
      <c r="I15" s="13"/>
    </row>
    <row r="16" spans="1:17" ht="18" customHeight="1" x14ac:dyDescent="0.25">
      <c r="A16" s="60">
        <v>106</v>
      </c>
      <c r="B16" s="5" t="s">
        <v>86</v>
      </c>
      <c r="C16" s="5" t="s">
        <v>295</v>
      </c>
      <c r="D16" s="5" t="s">
        <v>277</v>
      </c>
      <c r="E16" s="51">
        <v>1977</v>
      </c>
      <c r="F16" s="51" t="s">
        <v>53</v>
      </c>
      <c r="G16" s="45" t="str">
        <f>IF(F16="m",LOOKUP(E16,'07.kolo prezetácia '!$L$2:$L$9,'07.kolo prezetácia '!$K$2:$K$9),LOOKUP(E16,'07.kolo prezetácia '!$P$2:$P$4,'07.kolo prezetácia '!$O$2:$O$4))</f>
        <v>Muži C</v>
      </c>
    </row>
    <row r="17" spans="1:9" ht="18" customHeight="1" x14ac:dyDescent="0.25">
      <c r="A17" s="60">
        <v>27</v>
      </c>
      <c r="B17" s="5" t="s">
        <v>29</v>
      </c>
      <c r="C17" s="5" t="s">
        <v>243</v>
      </c>
      <c r="D17" s="5" t="s">
        <v>280</v>
      </c>
      <c r="E17" s="51">
        <v>1977</v>
      </c>
      <c r="F17" s="51" t="s">
        <v>53</v>
      </c>
      <c r="G17" s="45" t="str">
        <f>IF(F17="m",LOOKUP(E17,'07.kolo prezetácia '!$L$2:$L$9,'07.kolo prezetácia '!$K$2:$K$9),LOOKUP(E17,'07.kolo prezetácia '!$P$2:$P$4,'07.kolo prezetácia '!$O$2:$O$4))</f>
        <v>Muži C</v>
      </c>
      <c r="H17" s="13"/>
      <c r="I17" s="13"/>
    </row>
    <row r="18" spans="1:9" ht="18" customHeight="1" x14ac:dyDescent="0.25">
      <c r="A18" s="60">
        <v>509</v>
      </c>
      <c r="B18" s="5" t="s">
        <v>253</v>
      </c>
      <c r="C18" s="5" t="s">
        <v>276</v>
      </c>
      <c r="D18" s="5" t="s">
        <v>326</v>
      </c>
      <c r="E18" s="51">
        <v>1996</v>
      </c>
      <c r="F18" s="51" t="s">
        <v>53</v>
      </c>
      <c r="G18" s="45" t="str">
        <f>IF(F18="m",LOOKUP(E18,'07.kolo prezetácia '!$L$2:$L$9,'07.kolo prezetácia '!$K$2:$K$9),LOOKUP(E18,'07.kolo prezetácia '!$P$2:$P$4,'07.kolo prezetácia '!$O$2:$O$4))</f>
        <v>Muži B</v>
      </c>
      <c r="H18" s="13"/>
    </row>
    <row r="19" spans="1:9" ht="18" customHeight="1" x14ac:dyDescent="0.25">
      <c r="A19" s="60">
        <v>532</v>
      </c>
      <c r="B19" s="5" t="s">
        <v>88</v>
      </c>
      <c r="C19" s="5" t="s">
        <v>379</v>
      </c>
      <c r="D19" s="5" t="s">
        <v>361</v>
      </c>
      <c r="E19" s="51">
        <v>1972</v>
      </c>
      <c r="F19" s="51" t="s">
        <v>54</v>
      </c>
      <c r="G19" s="45" t="str">
        <f>IF(F19="m",LOOKUP(E19,'07.kolo prezetácia '!$L$2:$L$9,'07.kolo prezetácia '!$K$2:$K$9),LOOKUP(E19,'07.kolo prezetácia '!$P$2:$P$4,'07.kolo prezetácia '!$O$2:$O$4))</f>
        <v>Ženy C</v>
      </c>
    </row>
    <row r="20" spans="1:9" ht="18" customHeight="1" x14ac:dyDescent="0.25">
      <c r="A20" s="60">
        <v>159</v>
      </c>
      <c r="B20" s="5" t="s">
        <v>81</v>
      </c>
      <c r="C20" s="5" t="s">
        <v>244</v>
      </c>
      <c r="D20" s="5" t="s">
        <v>380</v>
      </c>
      <c r="E20" s="51">
        <v>1991</v>
      </c>
      <c r="F20" s="51" t="s">
        <v>53</v>
      </c>
      <c r="G20" s="45" t="str">
        <f>IF(F20="m",LOOKUP(E20,'07.kolo prezetácia '!$L$2:$L$9,'07.kolo prezetácia '!$K$2:$K$9),LOOKUP(E20,'07.kolo prezetácia '!$P$2:$P$4,'07.kolo prezetácia '!$O$2:$O$4))</f>
        <v>Muži B</v>
      </c>
      <c r="H20" s="13"/>
      <c r="I20" s="13"/>
    </row>
    <row r="21" spans="1:9" ht="18" customHeight="1" x14ac:dyDescent="0.25">
      <c r="A21" s="60">
        <v>482</v>
      </c>
      <c r="B21" s="5" t="s">
        <v>285</v>
      </c>
      <c r="C21" s="5" t="s">
        <v>382</v>
      </c>
      <c r="D21" s="5" t="s">
        <v>294</v>
      </c>
      <c r="E21" s="51">
        <v>1993</v>
      </c>
      <c r="F21" s="51" t="s">
        <v>54</v>
      </c>
      <c r="G21" s="45" t="str">
        <f>IF(F21="m",LOOKUP(E21,'07.kolo prezetácia '!$L$2:$L$9,'07.kolo prezetácia '!$K$2:$K$9),LOOKUP(E21,'07.kolo prezetácia '!$P$2:$P$4,'07.kolo prezetácia '!$O$2:$O$4))</f>
        <v>Ženy A</v>
      </c>
      <c r="H21" s="13"/>
    </row>
    <row r="22" spans="1:9" ht="18" customHeight="1" x14ac:dyDescent="0.25">
      <c r="A22" s="60">
        <v>288</v>
      </c>
      <c r="B22" s="5" t="s">
        <v>383</v>
      </c>
      <c r="C22" s="5" t="s">
        <v>384</v>
      </c>
      <c r="D22" s="5" t="s">
        <v>14</v>
      </c>
      <c r="E22" s="51">
        <v>1995</v>
      </c>
      <c r="F22" s="51" t="s">
        <v>54</v>
      </c>
      <c r="G22" s="45" t="str">
        <f>IF(F22="m",LOOKUP(E22,'07.kolo prezetácia '!$L$2:$L$9,'07.kolo prezetácia '!$K$2:$K$9),LOOKUP(E22,'07.kolo prezetácia '!$P$2:$P$4,'07.kolo prezetácia '!$O$2:$O$4))</f>
        <v>Ženy A</v>
      </c>
      <c r="H22" s="13"/>
      <c r="I22" s="13"/>
    </row>
    <row r="23" spans="1:9" ht="18" customHeight="1" x14ac:dyDescent="0.25">
      <c r="A23" s="60">
        <v>524</v>
      </c>
      <c r="B23" s="5" t="s">
        <v>275</v>
      </c>
      <c r="C23" s="5" t="s">
        <v>386</v>
      </c>
      <c r="D23" s="5" t="s">
        <v>387</v>
      </c>
      <c r="E23" s="51">
        <v>1989</v>
      </c>
      <c r="F23" s="51" t="s">
        <v>54</v>
      </c>
      <c r="G23" s="45" t="str">
        <f>IF(F23="m",LOOKUP(E23,'07.kolo prezetácia '!$L$2:$L$9,'07.kolo prezetácia '!$K$2:$K$9),LOOKUP(E23,'07.kolo prezetácia '!$P$2:$P$4,'07.kolo prezetácia '!$O$2:$O$4))</f>
        <v>Ženy B</v>
      </c>
    </row>
    <row r="24" spans="1:9" ht="18" customHeight="1" x14ac:dyDescent="0.25">
      <c r="A24" s="60">
        <v>545</v>
      </c>
      <c r="B24" s="5" t="s">
        <v>388</v>
      </c>
      <c r="C24" s="5" t="s">
        <v>386</v>
      </c>
      <c r="D24" s="5" t="s">
        <v>387</v>
      </c>
      <c r="E24" s="51">
        <v>1999</v>
      </c>
      <c r="F24" s="51" t="s">
        <v>54</v>
      </c>
      <c r="G24" s="45" t="str">
        <f>IF(F24="m",LOOKUP(E24,'07.kolo prezetácia '!$L$2:$L$9,'07.kolo prezetácia '!$K$2:$K$9),LOOKUP(E24,'07.kolo prezetácia '!$P$2:$P$4,'07.kolo prezetácia '!$O$2:$O$4))</f>
        <v>Ženy A</v>
      </c>
    </row>
    <row r="25" spans="1:9" ht="18" customHeight="1" x14ac:dyDescent="0.25">
      <c r="A25" s="60">
        <v>543</v>
      </c>
      <c r="B25" s="5" t="s">
        <v>80</v>
      </c>
      <c r="C25" s="5" t="s">
        <v>389</v>
      </c>
      <c r="D25" s="5" t="s">
        <v>390</v>
      </c>
      <c r="E25" s="51">
        <v>1984</v>
      </c>
      <c r="F25" s="51" t="s">
        <v>53</v>
      </c>
      <c r="G25" s="45" t="str">
        <f>IF(F25="m",LOOKUP(E25,'07.kolo prezetácia '!$L$2:$L$9,'07.kolo prezetácia '!$K$2:$K$9),LOOKUP(E25,'07.kolo prezetácia '!$P$2:$P$4,'07.kolo prezetácia '!$O$2:$O$4))</f>
        <v>Muži C</v>
      </c>
    </row>
    <row r="26" spans="1:9" ht="18" customHeight="1" x14ac:dyDescent="0.25">
      <c r="A26" s="60">
        <v>143</v>
      </c>
      <c r="B26" s="5" t="s">
        <v>256</v>
      </c>
      <c r="C26" s="5" t="s">
        <v>327</v>
      </c>
      <c r="D26" s="5" t="s">
        <v>257</v>
      </c>
      <c r="E26" s="51">
        <v>1990</v>
      </c>
      <c r="F26" s="51" t="s">
        <v>53</v>
      </c>
      <c r="G26" s="45" t="str">
        <f>IF(F26="m",LOOKUP(E26,'07.kolo prezetácia '!$L$2:$L$9,'07.kolo prezetácia '!$K$2:$K$9),LOOKUP(E26,'07.kolo prezetácia '!$P$2:$P$4,'07.kolo prezetácia '!$O$2:$O$4))</f>
        <v>Muži B</v>
      </c>
    </row>
    <row r="27" spans="1:9" ht="18" customHeight="1" x14ac:dyDescent="0.25">
      <c r="A27" s="60">
        <v>396</v>
      </c>
      <c r="B27" s="5" t="s">
        <v>33</v>
      </c>
      <c r="C27" s="5" t="s">
        <v>278</v>
      </c>
      <c r="D27" s="5" t="s">
        <v>391</v>
      </c>
      <c r="E27" s="51">
        <v>1996</v>
      </c>
      <c r="F27" s="51" t="s">
        <v>53</v>
      </c>
      <c r="G27" s="45" t="str">
        <f>IF(F27="m",LOOKUP(E27,'07.kolo prezetácia '!$L$2:$L$9,'07.kolo prezetácia '!$K$2:$K$9),LOOKUP(E27,'07.kolo prezetácia '!$P$2:$P$4,'07.kolo prezetácia '!$O$2:$O$4))</f>
        <v>Muži B</v>
      </c>
    </row>
    <row r="28" spans="1:9" ht="18" customHeight="1" x14ac:dyDescent="0.25">
      <c r="A28" s="60">
        <v>479</v>
      </c>
      <c r="B28" s="5" t="s">
        <v>78</v>
      </c>
      <c r="C28" s="5" t="s">
        <v>392</v>
      </c>
      <c r="D28" s="5" t="s">
        <v>259</v>
      </c>
      <c r="E28" s="51">
        <v>2001</v>
      </c>
      <c r="F28" s="51" t="s">
        <v>53</v>
      </c>
      <c r="G28" s="45" t="str">
        <f>IF(F28="m",LOOKUP(E28,'07.kolo prezetácia '!$L$2:$L$9,'07.kolo prezetácia '!$K$2:$K$9),LOOKUP(E28,'07.kolo prezetácia '!$P$2:$P$4,'07.kolo prezetácia '!$O$2:$O$4))</f>
        <v>Muži A</v>
      </c>
    </row>
    <row r="29" spans="1:9" ht="18" customHeight="1" x14ac:dyDescent="0.25">
      <c r="A29" s="60">
        <v>440</v>
      </c>
      <c r="B29" s="5" t="s">
        <v>25</v>
      </c>
      <c r="C29" s="5" t="s">
        <v>392</v>
      </c>
      <c r="D29" s="5" t="s">
        <v>259</v>
      </c>
      <c r="E29" s="51">
        <v>1974</v>
      </c>
      <c r="F29" s="51" t="s">
        <v>53</v>
      </c>
      <c r="G29" s="45" t="str">
        <f>IF(F29="m",LOOKUP(E29,'07.kolo prezetácia '!$L$2:$L$9,'07.kolo prezetácia '!$K$2:$K$9),LOOKUP(E29,'07.kolo prezetácia '!$P$2:$P$4,'07.kolo prezetácia '!$O$2:$O$4))</f>
        <v>Muži D</v>
      </c>
    </row>
    <row r="30" spans="1:9" ht="18" customHeight="1" x14ac:dyDescent="0.25">
      <c r="A30" s="60">
        <v>193</v>
      </c>
      <c r="B30" s="5" t="s">
        <v>328</v>
      </c>
      <c r="C30" s="5" t="s">
        <v>329</v>
      </c>
      <c r="D30" s="5" t="s">
        <v>260</v>
      </c>
      <c r="E30" s="51">
        <v>1975</v>
      </c>
      <c r="F30" s="51" t="s">
        <v>54</v>
      </c>
      <c r="G30" s="45" t="str">
        <f>IF(F30="m",LOOKUP(E30,'07.kolo prezetácia '!$L$2:$L$9,'07.kolo prezetácia '!$K$2:$K$9),LOOKUP(E30,'07.kolo prezetácia '!$P$2:$P$4,'07.kolo prezetácia '!$O$2:$O$4))</f>
        <v>Ženy C</v>
      </c>
    </row>
    <row r="31" spans="1:9" ht="18" customHeight="1" x14ac:dyDescent="0.25">
      <c r="A31" s="60">
        <v>394</v>
      </c>
      <c r="B31" s="5" t="s">
        <v>25</v>
      </c>
      <c r="C31" s="5" t="s">
        <v>393</v>
      </c>
      <c r="D31" s="5" t="s">
        <v>279</v>
      </c>
      <c r="E31" s="51">
        <v>1962</v>
      </c>
      <c r="F31" s="51" t="s">
        <v>53</v>
      </c>
      <c r="G31" s="45" t="str">
        <f>IF(F31="m",LOOKUP(E31,'07.kolo prezetácia '!$L$2:$L$9,'07.kolo prezetácia '!$K$2:$K$9),LOOKUP(E31,'07.kolo prezetácia '!$P$2:$P$4,'07.kolo prezetácia '!$O$2:$O$4))</f>
        <v>Muži E</v>
      </c>
    </row>
    <row r="32" spans="1:9" ht="18" customHeight="1" x14ac:dyDescent="0.25">
      <c r="A32" s="60">
        <v>219</v>
      </c>
      <c r="B32" s="5" t="s">
        <v>240</v>
      </c>
      <c r="C32" s="5" t="s">
        <v>271</v>
      </c>
      <c r="D32" s="5" t="s">
        <v>330</v>
      </c>
      <c r="E32" s="51">
        <v>1987</v>
      </c>
      <c r="F32" s="51" t="s">
        <v>54</v>
      </c>
      <c r="G32" s="45" t="str">
        <f>IF(F32="m",LOOKUP(E32,'07.kolo prezetácia '!$L$2:$L$9,'07.kolo prezetácia '!$K$2:$K$9),LOOKUP(E32,'07.kolo prezetácia '!$P$2:$P$4,'07.kolo prezetácia '!$O$2:$O$4))</f>
        <v>Ženy B</v>
      </c>
    </row>
    <row r="33" spans="1:9" ht="18" customHeight="1" x14ac:dyDescent="0.25">
      <c r="A33" s="60">
        <v>501</v>
      </c>
      <c r="B33" s="5" t="s">
        <v>394</v>
      </c>
      <c r="C33" s="5" t="s">
        <v>296</v>
      </c>
      <c r="D33" s="5" t="s">
        <v>395</v>
      </c>
      <c r="E33" s="51">
        <v>1979</v>
      </c>
      <c r="F33" s="51" t="s">
        <v>53</v>
      </c>
      <c r="G33" s="45" t="str">
        <f>IF(F33="m",LOOKUP(E33,'07.kolo prezetácia '!$L$2:$L$9,'07.kolo prezetácia '!$K$2:$K$9),LOOKUP(E33,'07.kolo prezetácia '!$P$2:$P$4,'07.kolo prezetácia '!$O$2:$O$4))</f>
        <v>Muži C</v>
      </c>
    </row>
    <row r="34" spans="1:9" s="39" customFormat="1" ht="18" customHeight="1" x14ac:dyDescent="0.25">
      <c r="A34" s="60">
        <v>499</v>
      </c>
      <c r="B34" s="5" t="s">
        <v>65</v>
      </c>
      <c r="C34" s="5" t="s">
        <v>332</v>
      </c>
      <c r="D34" s="5" t="s">
        <v>395</v>
      </c>
      <c r="E34" s="51">
        <v>1986</v>
      </c>
      <c r="F34" s="51" t="s">
        <v>54</v>
      </c>
      <c r="G34" s="45" t="str">
        <f>IF(F34="m",LOOKUP(E34,'07.kolo prezetácia '!$L$2:$L$9,'07.kolo prezetácia '!$K$2:$K$9),LOOKUP(E34,'07.kolo prezetácia '!$P$2:$P$4,'07.kolo prezetácia '!$O$2:$O$4))</f>
        <v>Ženy B</v>
      </c>
      <c r="H34" s="5"/>
      <c r="I34" s="5"/>
    </row>
    <row r="35" spans="1:9" ht="18" customHeight="1" x14ac:dyDescent="0.25">
      <c r="A35" s="60">
        <v>10</v>
      </c>
      <c r="B35" s="5" t="s">
        <v>398</v>
      </c>
      <c r="C35" s="5" t="s">
        <v>55</v>
      </c>
      <c r="D35" s="5" t="s">
        <v>257</v>
      </c>
      <c r="E35" s="51">
        <v>1970</v>
      </c>
      <c r="F35" s="51" t="s">
        <v>53</v>
      </c>
      <c r="G35" s="45" t="str">
        <f>IF(F35="m",LOOKUP(E35,'07.kolo prezetácia '!$L$2:$L$9,'07.kolo prezetácia '!$K$2:$K$9),LOOKUP(E35,'07.kolo prezetácia '!$P$2:$P$4,'07.kolo prezetácia '!$O$2:$O$4))</f>
        <v>Muži D</v>
      </c>
    </row>
    <row r="36" spans="1:9" ht="18" customHeight="1" x14ac:dyDescent="0.25">
      <c r="A36" s="60">
        <v>481</v>
      </c>
      <c r="B36" s="5" t="s">
        <v>322</v>
      </c>
      <c r="C36" s="5" t="s">
        <v>365</v>
      </c>
      <c r="D36" s="5" t="s">
        <v>348</v>
      </c>
      <c r="E36" s="51">
        <v>2008</v>
      </c>
      <c r="F36" s="51" t="s">
        <v>53</v>
      </c>
      <c r="G36" s="45" t="str">
        <f>IF(F36="m",LOOKUP(E36,'07.kolo prezetácia '!$L$2:$L$9,'07.kolo prezetácia '!$K$2:$K$9),LOOKUP(E36,'07.kolo prezetácia '!$P$2:$P$4,'07.kolo prezetácia '!$O$2:$O$4))</f>
        <v>Muži A</v>
      </c>
    </row>
    <row r="37" spans="1:9" s="39" customFormat="1" ht="18" customHeight="1" x14ac:dyDescent="0.25">
      <c r="A37" s="60">
        <v>435</v>
      </c>
      <c r="B37" s="5" t="s">
        <v>399</v>
      </c>
      <c r="C37" s="5" t="s">
        <v>400</v>
      </c>
      <c r="D37" s="5" t="s">
        <v>401</v>
      </c>
      <c r="E37" s="51">
        <v>2002</v>
      </c>
      <c r="F37" s="51" t="s">
        <v>54</v>
      </c>
      <c r="G37" s="45" t="str">
        <f>IF(F37="m",LOOKUP(E37,'07.kolo prezetácia '!$L$2:$L$9,'07.kolo prezetácia '!$K$2:$K$9),LOOKUP(E37,'07.kolo prezetácia '!$P$2:$P$4,'07.kolo prezetácia '!$O$2:$O$4))</f>
        <v>Ženy A</v>
      </c>
      <c r="H37" s="5"/>
      <c r="I37" s="5"/>
    </row>
    <row r="38" spans="1:9" s="39" customFormat="1" ht="18" customHeight="1" x14ac:dyDescent="0.25">
      <c r="A38" s="60">
        <v>492</v>
      </c>
      <c r="B38" s="5" t="s">
        <v>29</v>
      </c>
      <c r="C38" s="5" t="s">
        <v>402</v>
      </c>
      <c r="D38" s="5" t="s">
        <v>403</v>
      </c>
      <c r="E38" s="51">
        <v>1983</v>
      </c>
      <c r="F38" s="51" t="s">
        <v>53</v>
      </c>
      <c r="G38" s="45" t="str">
        <f>IF(F38="m",LOOKUP(E38,'07.kolo prezetácia '!$L$2:$L$9,'07.kolo prezetácia '!$K$2:$K$9),LOOKUP(E38,'07.kolo prezetácia '!$P$2:$P$4,'07.kolo prezetácia '!$O$2:$O$4))</f>
        <v>Muži C</v>
      </c>
      <c r="H38" s="5"/>
      <c r="I38" s="5"/>
    </row>
    <row r="39" spans="1:9" s="39" customFormat="1" ht="18" customHeight="1" x14ac:dyDescent="0.25">
      <c r="A39" s="60">
        <v>493</v>
      </c>
      <c r="B39" s="5" t="s">
        <v>269</v>
      </c>
      <c r="C39" s="5" t="s">
        <v>404</v>
      </c>
      <c r="D39" s="5" t="s">
        <v>403</v>
      </c>
      <c r="E39" s="51">
        <v>1990</v>
      </c>
      <c r="F39" s="51" t="s">
        <v>54</v>
      </c>
      <c r="G39" s="45" t="str">
        <f>IF(F39="m",LOOKUP(E39,'07.kolo prezetácia '!$L$2:$L$9,'07.kolo prezetácia '!$K$2:$K$9),LOOKUP(E39,'07.kolo prezetácia '!$P$2:$P$4,'07.kolo prezetácia '!$O$2:$O$4))</f>
        <v>Ženy B</v>
      </c>
      <c r="H39" s="5"/>
      <c r="I39" s="5"/>
    </row>
    <row r="40" spans="1:9" ht="18" customHeight="1" x14ac:dyDescent="0.25">
      <c r="A40" s="60">
        <v>146</v>
      </c>
      <c r="B40" s="5" t="s">
        <v>325</v>
      </c>
      <c r="C40" s="5" t="s">
        <v>314</v>
      </c>
      <c r="D40" s="5" t="s">
        <v>255</v>
      </c>
      <c r="E40" s="51">
        <v>2001</v>
      </c>
      <c r="F40" s="51" t="s">
        <v>53</v>
      </c>
      <c r="G40" s="45" t="str">
        <f>IF(F40="m",LOOKUP(E40,'07.kolo prezetácia '!$L$2:$L$9,'07.kolo prezetácia '!$K$2:$K$9),LOOKUP(E40,'07.kolo prezetácia '!$P$2:$P$4,'07.kolo prezetácia '!$O$2:$O$4))</f>
        <v>Muži A</v>
      </c>
    </row>
    <row r="41" spans="1:9" ht="18" customHeight="1" x14ac:dyDescent="0.25">
      <c r="A41" s="60">
        <v>269</v>
      </c>
      <c r="B41" s="5" t="s">
        <v>97</v>
      </c>
      <c r="C41" s="5" t="s">
        <v>314</v>
      </c>
      <c r="D41" s="5" t="s">
        <v>255</v>
      </c>
      <c r="E41" s="51">
        <v>1971</v>
      </c>
      <c r="F41" s="51" t="s">
        <v>53</v>
      </c>
      <c r="G41" s="45" t="str">
        <f>IF(F41="m",LOOKUP(E41,'07.kolo prezetácia '!$L$2:$L$9,'07.kolo prezetácia '!$K$2:$K$9),LOOKUP(E41,'07.kolo prezetácia '!$P$2:$P$4,'07.kolo prezetácia '!$O$2:$O$4))</f>
        <v>Muži D</v>
      </c>
    </row>
    <row r="42" spans="1:9" ht="18" customHeight="1" x14ac:dyDescent="0.25">
      <c r="A42" s="60">
        <v>234</v>
      </c>
      <c r="B42" s="5" t="s">
        <v>67</v>
      </c>
      <c r="C42" s="5" t="s">
        <v>405</v>
      </c>
      <c r="D42" s="5" t="s">
        <v>406</v>
      </c>
      <c r="E42" s="51">
        <v>2005</v>
      </c>
      <c r="F42" s="51" t="s">
        <v>53</v>
      </c>
      <c r="G42" s="45" t="str">
        <f>IF(F42="m",LOOKUP(E42,'07.kolo prezetácia '!$L$2:$L$9,'07.kolo prezetácia '!$K$2:$K$9),LOOKUP(E42,'07.kolo prezetácia '!$P$2:$P$4,'07.kolo prezetácia '!$O$2:$O$4))</f>
        <v>Muži A</v>
      </c>
    </row>
    <row r="43" spans="1:9" ht="18" customHeight="1" x14ac:dyDescent="0.25">
      <c r="A43" s="60">
        <v>129</v>
      </c>
      <c r="B43" s="5" t="s">
        <v>83</v>
      </c>
      <c r="C43" s="5" t="s">
        <v>281</v>
      </c>
      <c r="D43" s="5" t="s">
        <v>79</v>
      </c>
      <c r="E43" s="51">
        <v>1978</v>
      </c>
      <c r="F43" s="51" t="s">
        <v>53</v>
      </c>
      <c r="G43" s="45" t="str">
        <f>IF(F43="m",LOOKUP(E43,'07.kolo prezetácia '!$L$2:$L$9,'07.kolo prezetácia '!$K$2:$K$9),LOOKUP(E43,'07.kolo prezetácia '!$P$2:$P$4,'07.kolo prezetácia '!$O$2:$O$4))</f>
        <v>Muži C</v>
      </c>
    </row>
    <row r="44" spans="1:9" ht="18" customHeight="1" x14ac:dyDescent="0.25">
      <c r="A44" s="60">
        <v>549</v>
      </c>
      <c r="B44" s="5" t="s">
        <v>407</v>
      </c>
      <c r="C44" s="5" t="s">
        <v>408</v>
      </c>
      <c r="D44" s="5" t="s">
        <v>409</v>
      </c>
      <c r="E44" s="51">
        <v>2007</v>
      </c>
      <c r="F44" s="51" t="s">
        <v>53</v>
      </c>
      <c r="G44" s="45" t="str">
        <f>IF(F44="m",LOOKUP(E44,'07.kolo prezetácia '!$L$2:$L$9,'07.kolo prezetácia '!$K$2:$K$9),LOOKUP(E44,'07.kolo prezetácia '!$P$2:$P$4,'07.kolo prezetácia '!$O$2:$O$4))</f>
        <v>Muži A</v>
      </c>
    </row>
    <row r="45" spans="1:9" ht="18" customHeight="1" x14ac:dyDescent="0.25">
      <c r="A45" s="60">
        <v>548</v>
      </c>
      <c r="B45" s="5" t="s">
        <v>32</v>
      </c>
      <c r="C45" s="5" t="s">
        <v>408</v>
      </c>
      <c r="D45" s="5" t="s">
        <v>409</v>
      </c>
      <c r="E45" s="51">
        <v>2005</v>
      </c>
      <c r="F45" s="51" t="s">
        <v>53</v>
      </c>
      <c r="G45" s="45" t="str">
        <f>IF(F45="m",LOOKUP(E45,'07.kolo prezetácia '!$L$2:$L$9,'07.kolo prezetácia '!$K$2:$K$9),LOOKUP(E45,'07.kolo prezetácia '!$P$2:$P$4,'07.kolo prezetácia '!$O$2:$O$4))</f>
        <v>Muži A</v>
      </c>
    </row>
    <row r="46" spans="1:9" ht="18" customHeight="1" x14ac:dyDescent="0.25">
      <c r="A46" s="60">
        <v>533</v>
      </c>
      <c r="B46" s="5" t="s">
        <v>358</v>
      </c>
      <c r="C46" s="5" t="s">
        <v>360</v>
      </c>
      <c r="D46" s="5" t="s">
        <v>410</v>
      </c>
      <c r="E46" s="51">
        <v>1979</v>
      </c>
      <c r="F46" s="51" t="s">
        <v>54</v>
      </c>
      <c r="G46" s="45" t="str">
        <f>IF(F46="m",LOOKUP(E46,'07.kolo prezetácia '!$L$2:$L$9,'07.kolo prezetácia '!$K$2:$K$9),LOOKUP(E46,'07.kolo prezetácia '!$P$2:$P$4,'07.kolo prezetácia '!$O$2:$O$4))</f>
        <v>Ženy C</v>
      </c>
    </row>
    <row r="47" spans="1:9" ht="18" customHeight="1" x14ac:dyDescent="0.25">
      <c r="A47" s="60">
        <v>477</v>
      </c>
      <c r="B47" s="5" t="s">
        <v>29</v>
      </c>
      <c r="C47" s="5" t="s">
        <v>413</v>
      </c>
      <c r="D47" s="5" t="s">
        <v>414</v>
      </c>
      <c r="E47" s="51">
        <v>1970</v>
      </c>
      <c r="F47" s="51" t="s">
        <v>53</v>
      </c>
      <c r="G47" s="45" t="str">
        <f>IF(F47="m",LOOKUP(E47,'07.kolo prezetácia '!$L$2:$L$9,'07.kolo prezetácia '!$K$2:$K$9),LOOKUP(E47,'07.kolo prezetácia '!$P$2:$P$4,'07.kolo prezetácia '!$O$2:$O$4))</f>
        <v>Muži D</v>
      </c>
    </row>
    <row r="48" spans="1:9" ht="18" customHeight="1" x14ac:dyDescent="0.25">
      <c r="A48" s="60">
        <v>173</v>
      </c>
      <c r="B48" s="5" t="s">
        <v>300</v>
      </c>
      <c r="C48" s="5" t="s">
        <v>301</v>
      </c>
      <c r="D48" s="5" t="s">
        <v>259</v>
      </c>
      <c r="E48" s="51">
        <v>1983</v>
      </c>
      <c r="F48" s="51" t="s">
        <v>53</v>
      </c>
      <c r="G48" s="45" t="str">
        <f>IF(F48="m",LOOKUP(E48,'07.kolo prezetácia '!$L$2:$L$9,'07.kolo prezetácia '!$K$2:$K$9),LOOKUP(E48,'07.kolo prezetácia '!$P$2:$P$4,'07.kolo prezetácia '!$O$2:$O$4))</f>
        <v>Muži C</v>
      </c>
    </row>
    <row r="49" spans="1:9" s="39" customFormat="1" ht="18" customHeight="1" x14ac:dyDescent="0.25">
      <c r="A49" s="60">
        <v>430</v>
      </c>
      <c r="B49" s="5" t="s">
        <v>27</v>
      </c>
      <c r="C49" s="5" t="s">
        <v>416</v>
      </c>
      <c r="D49" s="5" t="s">
        <v>401</v>
      </c>
      <c r="E49" s="51">
        <v>2001</v>
      </c>
      <c r="F49" s="51" t="s">
        <v>53</v>
      </c>
      <c r="G49" s="45" t="str">
        <f>IF(F49="m",LOOKUP(E49,'07.kolo prezetácia '!$L$2:$L$9,'07.kolo prezetácia '!$K$2:$K$9),LOOKUP(E49,'07.kolo prezetácia '!$P$2:$P$4,'07.kolo prezetácia '!$O$2:$O$4))</f>
        <v>Muži A</v>
      </c>
      <c r="H49" s="5"/>
      <c r="I49" s="5"/>
    </row>
    <row r="50" spans="1:9" ht="18" customHeight="1" x14ac:dyDescent="0.25">
      <c r="A50" s="60">
        <v>75</v>
      </c>
      <c r="B50" s="5" t="s">
        <v>261</v>
      </c>
      <c r="C50" s="5" t="s">
        <v>359</v>
      </c>
      <c r="D50" s="5" t="s">
        <v>14</v>
      </c>
      <c r="E50" s="51">
        <v>1989</v>
      </c>
      <c r="F50" s="51" t="s">
        <v>54</v>
      </c>
      <c r="G50" s="45" t="str">
        <f>IF(F50="m",LOOKUP(E50,'07.kolo prezetácia '!$L$2:$L$9,'07.kolo prezetácia '!$K$2:$K$9),LOOKUP(E50,'07.kolo prezetácia '!$P$2:$P$4,'07.kolo prezetácia '!$O$2:$O$4))</f>
        <v>Ženy B</v>
      </c>
    </row>
    <row r="51" spans="1:9" ht="18" customHeight="1" x14ac:dyDescent="0.25">
      <c r="A51" s="60">
        <v>4</v>
      </c>
      <c r="B51" s="5" t="s">
        <v>29</v>
      </c>
      <c r="C51" s="5" t="s">
        <v>335</v>
      </c>
      <c r="D51" s="5" t="s">
        <v>336</v>
      </c>
      <c r="E51" s="51">
        <v>1978</v>
      </c>
      <c r="F51" s="51" t="s">
        <v>53</v>
      </c>
      <c r="G51" s="45" t="str">
        <f>IF(F51="m",LOOKUP(E51,'07.kolo prezetácia '!$L$2:$L$9,'07.kolo prezetácia '!$K$2:$K$9),LOOKUP(E51,'07.kolo prezetácia '!$P$2:$P$4,'07.kolo prezetácia '!$O$2:$O$4))</f>
        <v>Muži C</v>
      </c>
    </row>
    <row r="52" spans="1:9" ht="18" customHeight="1" x14ac:dyDescent="0.25">
      <c r="A52" s="60">
        <v>249</v>
      </c>
      <c r="B52" s="5" t="s">
        <v>331</v>
      </c>
      <c r="C52" s="5" t="s">
        <v>337</v>
      </c>
      <c r="D52" s="5" t="s">
        <v>338</v>
      </c>
      <c r="E52" s="51">
        <v>2006</v>
      </c>
      <c r="F52" s="51" t="s">
        <v>54</v>
      </c>
      <c r="G52" s="45" t="str">
        <f>IF(F52="m",LOOKUP(E52,'07.kolo prezetácia '!$L$2:$L$9,'07.kolo prezetácia '!$K$2:$K$9),LOOKUP(E52,'07.kolo prezetácia '!$P$2:$P$4,'07.kolo prezetácia '!$O$2:$O$4))</f>
        <v>Ženy A</v>
      </c>
    </row>
    <row r="53" spans="1:9" ht="18" customHeight="1" x14ac:dyDescent="0.25">
      <c r="A53" s="60">
        <v>32</v>
      </c>
      <c r="B53" s="5" t="s">
        <v>88</v>
      </c>
      <c r="C53" s="5" t="s">
        <v>339</v>
      </c>
      <c r="D53" s="5" t="s">
        <v>340</v>
      </c>
      <c r="E53" s="51">
        <v>1983</v>
      </c>
      <c r="F53" s="51" t="s">
        <v>54</v>
      </c>
      <c r="G53" s="45" t="str">
        <f>IF(F53="m",LOOKUP(E53,'07.kolo prezetácia '!$L$2:$L$9,'07.kolo prezetácia '!$K$2:$K$9),LOOKUP(E53,'07.kolo prezetácia '!$P$2:$P$4,'07.kolo prezetácia '!$O$2:$O$4))</f>
        <v>Ženy B</v>
      </c>
    </row>
    <row r="54" spans="1:9" ht="18" customHeight="1" x14ac:dyDescent="0.25">
      <c r="A54" s="60">
        <v>116</v>
      </c>
      <c r="B54" s="5" t="s">
        <v>58</v>
      </c>
      <c r="C54" s="5" t="s">
        <v>302</v>
      </c>
      <c r="D54" s="5" t="s">
        <v>245</v>
      </c>
      <c r="E54" s="51">
        <v>1985</v>
      </c>
      <c r="F54" s="51" t="s">
        <v>53</v>
      </c>
      <c r="G54" s="45" t="str">
        <f>IF(F54="m",LOOKUP(E54,'07.kolo prezetácia '!$L$2:$L$9,'07.kolo prezetácia '!$K$2:$K$9),LOOKUP(E54,'07.kolo prezetácia '!$P$2:$P$4,'07.kolo prezetácia '!$O$2:$O$4))</f>
        <v>Muži C</v>
      </c>
    </row>
    <row r="55" spans="1:9" ht="18" customHeight="1" x14ac:dyDescent="0.25">
      <c r="A55" s="60">
        <v>385</v>
      </c>
      <c r="B55" s="5" t="s">
        <v>5</v>
      </c>
      <c r="C55" s="5" t="s">
        <v>417</v>
      </c>
      <c r="D55" s="5" t="s">
        <v>14</v>
      </c>
      <c r="E55" s="51">
        <v>1952</v>
      </c>
      <c r="F55" s="51" t="s">
        <v>53</v>
      </c>
      <c r="G55" s="45" t="str">
        <f>IF(F55="m",LOOKUP(E55,'07.kolo prezetácia '!$L$2:$L$9,'07.kolo prezetácia '!$K$2:$K$9),LOOKUP(E55,'07.kolo prezetácia '!$P$2:$P$4,'07.kolo prezetácia '!$O$2:$O$4))</f>
        <v>Muži E</v>
      </c>
    </row>
    <row r="56" spans="1:9" s="39" customFormat="1" ht="18" customHeight="1" x14ac:dyDescent="0.25">
      <c r="A56" s="60">
        <v>537</v>
      </c>
      <c r="B56" s="5" t="s">
        <v>29</v>
      </c>
      <c r="C56" s="5" t="s">
        <v>418</v>
      </c>
      <c r="D56" s="5" t="s">
        <v>419</v>
      </c>
      <c r="E56" s="51">
        <v>1993</v>
      </c>
      <c r="F56" s="51" t="s">
        <v>53</v>
      </c>
      <c r="G56" s="45" t="str">
        <f>IF(F56="m",LOOKUP(E56,'07.kolo prezetácia '!$L$2:$L$9,'07.kolo prezetácia '!$K$2:$K$9),LOOKUP(E56,'07.kolo prezetácia '!$P$2:$P$4,'07.kolo prezetácia '!$O$2:$O$4))</f>
        <v>Muži B</v>
      </c>
      <c r="H56" s="5"/>
      <c r="I56" s="5"/>
    </row>
    <row r="57" spans="1:9" ht="18" customHeight="1" x14ac:dyDescent="0.25">
      <c r="A57" s="60">
        <v>453</v>
      </c>
      <c r="B57" s="5" t="s">
        <v>269</v>
      </c>
      <c r="C57" s="5" t="s">
        <v>420</v>
      </c>
      <c r="D57" s="5" t="s">
        <v>421</v>
      </c>
      <c r="E57" s="51">
        <v>1993</v>
      </c>
      <c r="F57" s="51" t="s">
        <v>54</v>
      </c>
      <c r="G57" s="45" t="str">
        <f>IF(F57="m",LOOKUP(E57,'07.kolo prezetácia '!$L$2:$L$9,'07.kolo prezetácia '!$K$2:$K$9),LOOKUP(E57,'07.kolo prezetácia '!$P$2:$P$4,'07.kolo prezetácia '!$O$2:$O$4))</f>
        <v>Ženy A</v>
      </c>
    </row>
    <row r="58" spans="1:9" ht="18" customHeight="1" x14ac:dyDescent="0.25">
      <c r="A58" s="60">
        <v>253</v>
      </c>
      <c r="B58" s="5" t="s">
        <v>341</v>
      </c>
      <c r="C58" s="5" t="s">
        <v>342</v>
      </c>
      <c r="D58" s="5" t="s">
        <v>87</v>
      </c>
      <c r="E58" s="51">
        <v>1996</v>
      </c>
      <c r="F58" s="51" t="s">
        <v>53</v>
      </c>
      <c r="G58" s="45" t="str">
        <f>IF(F58="m",LOOKUP(E58,'07.kolo prezetácia '!$L$2:$L$9,'07.kolo prezetácia '!$K$2:$K$9),LOOKUP(E58,'07.kolo prezetácia '!$P$2:$P$4,'07.kolo prezetácia '!$O$2:$O$4))</f>
        <v>Muži B</v>
      </c>
    </row>
    <row r="59" spans="1:9" s="39" customFormat="1" ht="18" customHeight="1" x14ac:dyDescent="0.25">
      <c r="A59" s="60">
        <v>252</v>
      </c>
      <c r="B59" s="5" t="s">
        <v>317</v>
      </c>
      <c r="C59" s="5" t="s">
        <v>343</v>
      </c>
      <c r="D59" s="5" t="s">
        <v>344</v>
      </c>
      <c r="E59" s="51">
        <v>1997</v>
      </c>
      <c r="F59" s="51" t="s">
        <v>54</v>
      </c>
      <c r="G59" s="45" t="str">
        <f>IF(F59="m",LOOKUP(E59,'07.kolo prezetácia '!$L$2:$L$9,'07.kolo prezetácia '!$K$2:$K$9),LOOKUP(E59,'07.kolo prezetácia '!$P$2:$P$4,'07.kolo prezetácia '!$O$2:$O$4))</f>
        <v>Ženy A</v>
      </c>
      <c r="H59" s="5"/>
      <c r="I59" s="5"/>
    </row>
    <row r="60" spans="1:9" s="39" customFormat="1" ht="18" customHeight="1" x14ac:dyDescent="0.25">
      <c r="A60" s="60">
        <v>553</v>
      </c>
      <c r="B60" s="5" t="s">
        <v>422</v>
      </c>
      <c r="C60" s="5" t="s">
        <v>423</v>
      </c>
      <c r="D60" s="5" t="s">
        <v>424</v>
      </c>
      <c r="E60" s="51">
        <v>2001</v>
      </c>
      <c r="F60" s="51" t="s">
        <v>54</v>
      </c>
      <c r="G60" s="45" t="str">
        <f>IF(F60="m",LOOKUP(E60,'07.kolo prezetácia '!$L$2:$L$9,'07.kolo prezetácia '!$K$2:$K$9),LOOKUP(E60,'07.kolo prezetácia '!$P$2:$P$4,'07.kolo prezetácia '!$O$2:$O$4))</f>
        <v>Ženy A</v>
      </c>
      <c r="H60" s="5"/>
      <c r="I60" s="5"/>
    </row>
    <row r="61" spans="1:9" s="39" customFormat="1" ht="18" customHeight="1" x14ac:dyDescent="0.25">
      <c r="A61" s="60">
        <v>228</v>
      </c>
      <c r="B61" s="5" t="s">
        <v>247</v>
      </c>
      <c r="C61" s="5" t="s">
        <v>425</v>
      </c>
      <c r="D61" s="5" t="s">
        <v>426</v>
      </c>
      <c r="E61" s="51">
        <v>1973</v>
      </c>
      <c r="F61" s="51" t="s">
        <v>53</v>
      </c>
      <c r="G61" s="45" t="str">
        <f>IF(F61="m",LOOKUP(E61,'07.kolo prezetácia '!$L$2:$L$9,'07.kolo prezetácia '!$K$2:$K$9),LOOKUP(E61,'07.kolo prezetácia '!$P$2:$P$4,'07.kolo prezetácia '!$O$2:$O$4))</f>
        <v>Muži D</v>
      </c>
      <c r="H61" s="5"/>
      <c r="I61" s="5"/>
    </row>
    <row r="62" spans="1:9" s="39" customFormat="1" ht="18" customHeight="1" x14ac:dyDescent="0.25">
      <c r="A62" s="60">
        <v>528</v>
      </c>
      <c r="B62" s="5" t="s">
        <v>27</v>
      </c>
      <c r="C62" s="5" t="s">
        <v>427</v>
      </c>
      <c r="D62" s="5" t="s">
        <v>428</v>
      </c>
      <c r="E62" s="51">
        <v>1982</v>
      </c>
      <c r="F62" s="51" t="s">
        <v>53</v>
      </c>
      <c r="G62" s="45" t="str">
        <f>IF(F62="m",LOOKUP(E62,'07.kolo prezetácia '!$L$2:$L$9,'07.kolo prezetácia '!$K$2:$K$9),LOOKUP(E62,'07.kolo prezetácia '!$P$2:$P$4,'07.kolo prezetácia '!$O$2:$O$4))</f>
        <v>Muži C</v>
      </c>
      <c r="H62" s="5"/>
      <c r="I62" s="5"/>
    </row>
    <row r="63" spans="1:9" s="39" customFormat="1" ht="18" customHeight="1" x14ac:dyDescent="0.25">
      <c r="A63" s="60">
        <v>519</v>
      </c>
      <c r="B63" s="5" t="s">
        <v>430</v>
      </c>
      <c r="C63" s="5" t="s">
        <v>431</v>
      </c>
      <c r="D63" s="5" t="s">
        <v>432</v>
      </c>
      <c r="E63" s="51">
        <v>1999</v>
      </c>
      <c r="F63" s="51" t="s">
        <v>53</v>
      </c>
      <c r="G63" s="45" t="str">
        <f>IF(F63="m",LOOKUP(E63,'07.kolo prezetácia '!$L$2:$L$9,'07.kolo prezetácia '!$K$2:$K$9),LOOKUP(E63,'07.kolo prezetácia '!$P$2:$P$4,'07.kolo prezetácia '!$O$2:$O$4))</f>
        <v>Muži A</v>
      </c>
      <c r="H63" s="5"/>
      <c r="I63" s="5"/>
    </row>
    <row r="64" spans="1:9" s="39" customFormat="1" ht="18" customHeight="1" x14ac:dyDescent="0.25">
      <c r="A64" s="60">
        <v>56</v>
      </c>
      <c r="B64" s="5" t="s">
        <v>32</v>
      </c>
      <c r="C64" s="5" t="s">
        <v>433</v>
      </c>
      <c r="D64" s="5" t="s">
        <v>14</v>
      </c>
      <c r="E64" s="51">
        <v>1983</v>
      </c>
      <c r="F64" s="51" t="s">
        <v>53</v>
      </c>
      <c r="G64" s="45" t="str">
        <f>IF(F64="m",LOOKUP(E64,'07.kolo prezetácia '!$L$2:$L$9,'07.kolo prezetácia '!$K$2:$K$9),LOOKUP(E64,'07.kolo prezetácia '!$P$2:$P$4,'07.kolo prezetácia '!$O$2:$O$4))</f>
        <v>Muži C</v>
      </c>
      <c r="H64" s="5"/>
      <c r="I64" s="5"/>
    </row>
    <row r="65" spans="1:9" s="39" customFormat="1" ht="18" customHeight="1" x14ac:dyDescent="0.25">
      <c r="A65" s="60">
        <v>109</v>
      </c>
      <c r="B65" s="5" t="s">
        <v>341</v>
      </c>
      <c r="C65" s="5" t="s">
        <v>313</v>
      </c>
      <c r="D65" s="5" t="s">
        <v>14</v>
      </c>
      <c r="E65" s="51">
        <v>1982</v>
      </c>
      <c r="F65" s="51" t="s">
        <v>53</v>
      </c>
      <c r="G65" s="45" t="str">
        <f>IF(F65="m",LOOKUP(E65,'07.kolo prezetácia '!$L$2:$L$9,'07.kolo prezetácia '!$K$2:$K$9),LOOKUP(E65,'07.kolo prezetácia '!$P$2:$P$4,'07.kolo prezetácia '!$O$2:$O$4))</f>
        <v>Muži C</v>
      </c>
      <c r="H65" s="5"/>
      <c r="I65" s="5"/>
    </row>
    <row r="66" spans="1:9" s="39" customFormat="1" ht="18" customHeight="1" x14ac:dyDescent="0.25">
      <c r="A66" s="60">
        <v>552</v>
      </c>
      <c r="B66" s="5" t="s">
        <v>394</v>
      </c>
      <c r="C66" s="5" t="s">
        <v>434</v>
      </c>
      <c r="D66" s="5" t="s">
        <v>435</v>
      </c>
      <c r="E66" s="51">
        <v>2001</v>
      </c>
      <c r="F66" s="51" t="s">
        <v>53</v>
      </c>
      <c r="G66" s="45" t="str">
        <f>IF(F66="m",LOOKUP(E66,'07.kolo prezetácia '!$L$2:$L$9,'07.kolo prezetácia '!$K$2:$K$9),LOOKUP(E66,'07.kolo prezetácia '!$P$2:$P$4,'07.kolo prezetácia '!$O$2:$O$4))</f>
        <v>Muži A</v>
      </c>
      <c r="H66" s="5"/>
      <c r="I66" s="5"/>
    </row>
    <row r="67" spans="1:9" s="39" customFormat="1" ht="18" customHeight="1" x14ac:dyDescent="0.25">
      <c r="A67" s="60">
        <v>82</v>
      </c>
      <c r="B67" s="5" t="s">
        <v>32</v>
      </c>
      <c r="C67" s="5" t="s">
        <v>248</v>
      </c>
      <c r="D67" s="5" t="s">
        <v>257</v>
      </c>
      <c r="E67" s="51">
        <v>1975</v>
      </c>
      <c r="F67" s="51" t="s">
        <v>53</v>
      </c>
      <c r="G67" s="45" t="str">
        <f>IF(F67="m",LOOKUP(E67,'07.kolo prezetácia '!$L$2:$L$9,'07.kolo prezetácia '!$K$2:$K$9),LOOKUP(E67,'07.kolo prezetácia '!$P$2:$P$4,'07.kolo prezetácia '!$O$2:$O$4))</f>
        <v>Muži D</v>
      </c>
      <c r="H67" s="5"/>
      <c r="I67" s="5"/>
    </row>
    <row r="68" spans="1:9" s="39" customFormat="1" ht="18" customHeight="1" x14ac:dyDescent="0.25">
      <c r="A68" s="60">
        <v>80</v>
      </c>
      <c r="B68" s="5" t="s">
        <v>246</v>
      </c>
      <c r="C68" s="5" t="s">
        <v>248</v>
      </c>
      <c r="D68" s="5" t="s">
        <v>257</v>
      </c>
      <c r="E68" s="51">
        <v>2006</v>
      </c>
      <c r="F68" s="51" t="s">
        <v>53</v>
      </c>
      <c r="G68" s="45" t="str">
        <f>IF(F68="m",LOOKUP(E68,'07.kolo prezetácia '!$L$2:$L$9,'07.kolo prezetácia '!$K$2:$K$9),LOOKUP(E68,'07.kolo prezetácia '!$P$2:$P$4,'07.kolo prezetácia '!$O$2:$O$4))</f>
        <v>Muži A</v>
      </c>
      <c r="H68" s="5"/>
      <c r="I68" s="5"/>
    </row>
    <row r="69" spans="1:9" s="39" customFormat="1" ht="18" customHeight="1" x14ac:dyDescent="0.25">
      <c r="A69" s="60">
        <v>79</v>
      </c>
      <c r="B69" s="5" t="s">
        <v>59</v>
      </c>
      <c r="C69" s="5" t="s">
        <v>262</v>
      </c>
      <c r="D69" s="5" t="s">
        <v>257</v>
      </c>
      <c r="E69" s="51">
        <v>1978</v>
      </c>
      <c r="F69" s="51" t="s">
        <v>54</v>
      </c>
      <c r="G69" s="45" t="str">
        <f>IF(F69="m",LOOKUP(E69,'07.kolo prezetácia '!$L$2:$L$9,'07.kolo prezetácia '!$K$2:$K$9),LOOKUP(E69,'07.kolo prezetácia '!$P$2:$P$4,'07.kolo prezetácia '!$O$2:$O$4))</f>
        <v>Ženy C</v>
      </c>
      <c r="H69" s="5"/>
      <c r="I69" s="5"/>
    </row>
    <row r="70" spans="1:9" s="39" customFormat="1" ht="18" customHeight="1" x14ac:dyDescent="0.25">
      <c r="A70" s="60">
        <v>478</v>
      </c>
      <c r="B70" s="5" t="s">
        <v>5</v>
      </c>
      <c r="C70" s="5" t="s">
        <v>51</v>
      </c>
      <c r="D70" s="5" t="s">
        <v>436</v>
      </c>
      <c r="E70" s="51">
        <v>1979</v>
      </c>
      <c r="F70" s="51" t="s">
        <v>53</v>
      </c>
      <c r="G70" s="45" t="str">
        <f>IF(F70="m",LOOKUP(E70,'07.kolo prezetácia '!$L$2:$L$9,'07.kolo prezetácia '!$K$2:$K$9),LOOKUP(E70,'07.kolo prezetácia '!$P$2:$P$4,'07.kolo prezetácia '!$O$2:$O$4))</f>
        <v>Muži C</v>
      </c>
      <c r="H70" s="5"/>
      <c r="I70" s="5"/>
    </row>
    <row r="71" spans="1:9" s="39" customFormat="1" ht="18" customHeight="1" x14ac:dyDescent="0.25">
      <c r="A71" s="60">
        <v>8</v>
      </c>
      <c r="B71" s="5" t="s">
        <v>25</v>
      </c>
      <c r="C71" s="5" t="s">
        <v>28</v>
      </c>
      <c r="D71" s="5" t="s">
        <v>257</v>
      </c>
      <c r="E71" s="51">
        <v>1983</v>
      </c>
      <c r="F71" s="51" t="s">
        <v>53</v>
      </c>
      <c r="G71" s="45" t="str">
        <f>IF(F71="m",LOOKUP(E71,'07.kolo prezetácia '!$L$2:$L$9,'07.kolo prezetácia '!$K$2:$K$9),LOOKUP(E71,'07.kolo prezetácia '!$P$2:$P$4,'07.kolo prezetácia '!$O$2:$O$4))</f>
        <v>Muži C</v>
      </c>
      <c r="H71" s="5"/>
      <c r="I71" s="5"/>
    </row>
    <row r="72" spans="1:9" s="39" customFormat="1" ht="18" customHeight="1" x14ac:dyDescent="0.25">
      <c r="A72" s="60">
        <v>506</v>
      </c>
      <c r="B72" s="5" t="s">
        <v>29</v>
      </c>
      <c r="C72" s="5" t="s">
        <v>345</v>
      </c>
      <c r="D72" s="5" t="s">
        <v>14</v>
      </c>
      <c r="E72" s="51">
        <v>1986</v>
      </c>
      <c r="F72" s="51" t="s">
        <v>53</v>
      </c>
      <c r="G72" s="45" t="str">
        <f>IF(F72="m",LOOKUP(E72,'07.kolo prezetácia '!$L$2:$L$9,'07.kolo prezetácia '!$K$2:$K$9),LOOKUP(E72,'07.kolo prezetácia '!$P$2:$P$4,'07.kolo prezetácia '!$O$2:$O$4))</f>
        <v>Muži C</v>
      </c>
      <c r="H72" s="5"/>
      <c r="I72" s="5"/>
    </row>
    <row r="73" spans="1:9" s="39" customFormat="1" ht="18" customHeight="1" x14ac:dyDescent="0.25">
      <c r="A73" s="60">
        <v>520</v>
      </c>
      <c r="B73" s="5" t="s">
        <v>56</v>
      </c>
      <c r="C73" s="5" t="s">
        <v>66</v>
      </c>
      <c r="D73" s="5" t="s">
        <v>280</v>
      </c>
      <c r="E73" s="51">
        <v>1982</v>
      </c>
      <c r="F73" s="51" t="s">
        <v>54</v>
      </c>
      <c r="G73" s="45" t="str">
        <f>IF(F73="m",LOOKUP(E73,'07.kolo prezetácia '!$L$2:$L$9,'07.kolo prezetácia '!$K$2:$K$9),LOOKUP(E73,'07.kolo prezetácia '!$P$2:$P$4,'07.kolo prezetácia '!$O$2:$O$4))</f>
        <v>Ženy B</v>
      </c>
      <c r="H73" s="5"/>
      <c r="I73" s="5"/>
    </row>
    <row r="74" spans="1:9" s="39" customFormat="1" ht="18" customHeight="1" x14ac:dyDescent="0.25">
      <c r="A74" s="60">
        <v>521</v>
      </c>
      <c r="B74" s="5" t="s">
        <v>65</v>
      </c>
      <c r="C74" s="5" t="s">
        <v>66</v>
      </c>
      <c r="D74" s="5" t="s">
        <v>82</v>
      </c>
      <c r="E74" s="51">
        <v>2006</v>
      </c>
      <c r="F74" s="51" t="s">
        <v>54</v>
      </c>
      <c r="G74" s="45" t="str">
        <f>IF(F74="m",LOOKUP(E74,'07.kolo prezetácia '!$L$2:$L$9,'07.kolo prezetácia '!$K$2:$K$9),LOOKUP(E74,'07.kolo prezetácia '!$P$2:$P$4,'07.kolo prezetácia '!$O$2:$O$4))</f>
        <v>Ženy A</v>
      </c>
      <c r="H74" s="5"/>
      <c r="I74" s="5"/>
    </row>
    <row r="75" spans="1:9" s="39" customFormat="1" ht="18" customHeight="1" x14ac:dyDescent="0.25">
      <c r="A75" s="60">
        <v>178</v>
      </c>
      <c r="B75" s="5" t="s">
        <v>439</v>
      </c>
      <c r="C75" s="5" t="s">
        <v>57</v>
      </c>
      <c r="D75" s="5" t="s">
        <v>440</v>
      </c>
      <c r="E75" s="51">
        <v>1967</v>
      </c>
      <c r="F75" s="51" t="s">
        <v>53</v>
      </c>
      <c r="G75" s="45" t="str">
        <f>IF(F75="m",LOOKUP(E75,'07.kolo prezetácia '!$L$2:$L$9,'07.kolo prezetácia '!$K$2:$K$9),LOOKUP(E75,'07.kolo prezetácia '!$P$2:$P$4,'07.kolo prezetácia '!$O$2:$O$4))</f>
        <v>Muži D</v>
      </c>
      <c r="H75" s="5"/>
      <c r="I75" s="5"/>
    </row>
    <row r="76" spans="1:9" s="39" customFormat="1" ht="18" customHeight="1" x14ac:dyDescent="0.25">
      <c r="A76" s="60">
        <v>180</v>
      </c>
      <c r="B76" s="5" t="s">
        <v>59</v>
      </c>
      <c r="C76" s="5" t="s">
        <v>70</v>
      </c>
      <c r="D76" s="5" t="s">
        <v>440</v>
      </c>
      <c r="E76" s="51">
        <v>1968</v>
      </c>
      <c r="F76" s="51" t="s">
        <v>54</v>
      </c>
      <c r="G76" s="45" t="str">
        <f>IF(F76="m",LOOKUP(E76,'07.kolo prezetácia '!$L$2:$L$9,'07.kolo prezetácia '!$K$2:$K$9),LOOKUP(E76,'07.kolo prezetácia '!$P$2:$P$4,'07.kolo prezetácia '!$O$2:$O$4))</f>
        <v>Ženy C</v>
      </c>
      <c r="H76" s="5"/>
      <c r="I76" s="5"/>
    </row>
    <row r="77" spans="1:9" s="39" customFormat="1" ht="18" customHeight="1" x14ac:dyDescent="0.25">
      <c r="A77" s="60">
        <v>420</v>
      </c>
      <c r="B77" s="5" t="s">
        <v>443</v>
      </c>
      <c r="C77" s="5" t="s">
        <v>444</v>
      </c>
      <c r="D77" s="5" t="s">
        <v>259</v>
      </c>
      <c r="E77" s="51">
        <v>1987</v>
      </c>
      <c r="F77" s="51" t="s">
        <v>53</v>
      </c>
      <c r="G77" s="45" t="str">
        <f>IF(F77="m",LOOKUP(E77,'07.kolo prezetácia '!$L$2:$L$9,'07.kolo prezetácia '!$K$2:$K$9),LOOKUP(E77,'07.kolo prezetácia '!$P$2:$P$4,'07.kolo prezetácia '!$O$2:$O$4))</f>
        <v>Muži B</v>
      </c>
      <c r="H77" s="5"/>
      <c r="I77" s="5"/>
    </row>
    <row r="78" spans="1:9" s="39" customFormat="1" ht="18" customHeight="1" x14ac:dyDescent="0.25">
      <c r="A78" s="60">
        <v>470</v>
      </c>
      <c r="B78" s="5" t="s">
        <v>78</v>
      </c>
      <c r="C78" s="5" t="s">
        <v>364</v>
      </c>
      <c r="D78" s="5" t="s">
        <v>445</v>
      </c>
      <c r="E78" s="51">
        <v>2013</v>
      </c>
      <c r="F78" s="51" t="s">
        <v>53</v>
      </c>
      <c r="G78" s="45" t="str">
        <f>IF(F78="m",LOOKUP(E78,'07.kolo prezetácia '!$L$2:$L$9,'07.kolo prezetácia '!$K$2:$K$9),LOOKUP(E78,'07.kolo prezetácia '!$P$2:$P$4,'07.kolo prezetácia '!$O$2:$O$4))</f>
        <v>Muži A</v>
      </c>
      <c r="H78" s="5"/>
      <c r="I78" s="5"/>
    </row>
    <row r="79" spans="1:9" s="39" customFormat="1" ht="18" customHeight="1" x14ac:dyDescent="0.25">
      <c r="A79" s="60">
        <v>539</v>
      </c>
      <c r="B79" s="5" t="s">
        <v>33</v>
      </c>
      <c r="C79" s="5" t="s">
        <v>446</v>
      </c>
      <c r="D79" s="5" t="s">
        <v>447</v>
      </c>
      <c r="E79" s="51">
        <v>1978</v>
      </c>
      <c r="F79" s="51" t="s">
        <v>53</v>
      </c>
      <c r="G79" s="45" t="str">
        <f>IF(F79="m",LOOKUP(E79,'07.kolo prezetácia '!$L$2:$L$9,'07.kolo prezetácia '!$K$2:$K$9),LOOKUP(E79,'07.kolo prezetácia '!$P$2:$P$4,'07.kolo prezetácia '!$O$2:$O$4))</f>
        <v>Muži C</v>
      </c>
      <c r="H79" s="5"/>
      <c r="I79" s="5"/>
    </row>
    <row r="80" spans="1:9" s="39" customFormat="1" ht="18" customHeight="1" x14ac:dyDescent="0.25">
      <c r="A80" s="60">
        <v>491</v>
      </c>
      <c r="B80" s="5" t="s">
        <v>285</v>
      </c>
      <c r="C80" s="5" t="s">
        <v>305</v>
      </c>
      <c r="D80" s="5" t="s">
        <v>448</v>
      </c>
      <c r="E80" s="51">
        <v>1989</v>
      </c>
      <c r="F80" s="51" t="s">
        <v>54</v>
      </c>
      <c r="G80" s="45" t="str">
        <f>IF(F80="m",LOOKUP(E80,'07.kolo prezetácia '!$L$2:$L$9,'07.kolo prezetácia '!$K$2:$K$9),LOOKUP(E80,'07.kolo prezetácia '!$P$2:$P$4,'07.kolo prezetácia '!$O$2:$O$4))</f>
        <v>Ženy B</v>
      </c>
      <c r="H80" s="5"/>
      <c r="I80" s="5"/>
    </row>
    <row r="81" spans="1:9" s="39" customFormat="1" ht="18" customHeight="1" x14ac:dyDescent="0.25">
      <c r="A81" s="60">
        <v>78</v>
      </c>
      <c r="B81" s="5" t="s">
        <v>265</v>
      </c>
      <c r="C81" s="5" t="s">
        <v>306</v>
      </c>
      <c r="D81" s="5" t="s">
        <v>449</v>
      </c>
      <c r="E81" s="51">
        <v>2001</v>
      </c>
      <c r="F81" s="51" t="s">
        <v>54</v>
      </c>
      <c r="G81" s="45" t="str">
        <f>IF(F81="m",LOOKUP(E81,'07.kolo prezetácia '!$L$2:$L$9,'07.kolo prezetácia '!$K$2:$K$9),LOOKUP(E81,'07.kolo prezetácia '!$P$2:$P$4,'07.kolo prezetácia '!$O$2:$O$4))</f>
        <v>Ženy A</v>
      </c>
      <c r="H81" s="5"/>
      <c r="I81" s="5"/>
    </row>
    <row r="82" spans="1:9" s="39" customFormat="1" ht="18" customHeight="1" x14ac:dyDescent="0.25">
      <c r="A82" s="60">
        <v>223</v>
      </c>
      <c r="B82" s="5" t="s">
        <v>450</v>
      </c>
      <c r="C82" s="5" t="s">
        <v>451</v>
      </c>
      <c r="D82" s="5" t="s">
        <v>373</v>
      </c>
      <c r="E82" s="51">
        <v>1982</v>
      </c>
      <c r="F82" s="51" t="s">
        <v>54</v>
      </c>
      <c r="G82" s="45" t="str">
        <f>IF(F82="m",LOOKUP(E82,'07.kolo prezetácia '!$L$2:$L$9,'07.kolo prezetácia '!$K$2:$K$9),LOOKUP(E82,'07.kolo prezetácia '!$P$2:$P$4,'07.kolo prezetácia '!$O$2:$O$4))</f>
        <v>Ženy B</v>
      </c>
      <c r="H82" s="5"/>
      <c r="I82" s="5"/>
    </row>
    <row r="83" spans="1:9" s="39" customFormat="1" ht="18" customHeight="1" x14ac:dyDescent="0.25">
      <c r="A83" s="60">
        <v>342</v>
      </c>
      <c r="B83" s="5" t="s">
        <v>269</v>
      </c>
      <c r="C83" s="5" t="s">
        <v>264</v>
      </c>
      <c r="D83" s="5" t="s">
        <v>14</v>
      </c>
      <c r="E83" s="51">
        <v>1997</v>
      </c>
      <c r="F83" s="51" t="s">
        <v>54</v>
      </c>
      <c r="G83" s="45" t="str">
        <f>IF(F83="m",LOOKUP(E83,'07.kolo prezetácia '!$L$2:$L$9,'07.kolo prezetácia '!$K$2:$K$9),LOOKUP(E83,'07.kolo prezetácia '!$P$2:$P$4,'07.kolo prezetácia '!$O$2:$O$4))</f>
        <v>Ženy A</v>
      </c>
      <c r="H83" s="5"/>
      <c r="I83" s="5"/>
    </row>
    <row r="84" spans="1:9" s="39" customFormat="1" ht="18" customHeight="1" x14ac:dyDescent="0.25">
      <c r="A84" s="60">
        <v>561</v>
      </c>
      <c r="B84" s="5" t="s">
        <v>241</v>
      </c>
      <c r="C84" s="5" t="s">
        <v>452</v>
      </c>
      <c r="D84" s="5" t="s">
        <v>453</v>
      </c>
      <c r="E84" s="51">
        <v>2006</v>
      </c>
      <c r="F84" s="51" t="s">
        <v>54</v>
      </c>
      <c r="G84" s="45" t="str">
        <f>IF(F84="m",LOOKUP(E84,'07.kolo prezetácia '!$L$2:$L$9,'07.kolo prezetácia '!$K$2:$K$9),LOOKUP(E84,'07.kolo prezetácia '!$P$2:$P$4,'07.kolo prezetácia '!$O$2:$O$4))</f>
        <v>Ženy A</v>
      </c>
      <c r="H84" s="5"/>
      <c r="I84" s="5"/>
    </row>
    <row r="85" spans="1:9" s="39" customFormat="1" ht="18" customHeight="1" x14ac:dyDescent="0.25">
      <c r="A85" s="60">
        <v>551</v>
      </c>
      <c r="B85" s="5" t="s">
        <v>454</v>
      </c>
      <c r="C85" s="5" t="s">
        <v>455</v>
      </c>
      <c r="D85" s="5" t="s">
        <v>456</v>
      </c>
      <c r="E85" s="51">
        <v>1998</v>
      </c>
      <c r="F85" s="51" t="s">
        <v>53</v>
      </c>
      <c r="G85" s="45" t="str">
        <f>IF(F85="m",LOOKUP(E85,'07.kolo prezetácia '!$L$2:$L$9,'07.kolo prezetácia '!$K$2:$K$9),LOOKUP(E85,'07.kolo prezetácia '!$P$2:$P$4,'07.kolo prezetácia '!$O$2:$O$4))</f>
        <v>Muži A</v>
      </c>
      <c r="H85" s="5"/>
      <c r="I85" s="5"/>
    </row>
    <row r="86" spans="1:9" s="39" customFormat="1" ht="18" customHeight="1" x14ac:dyDescent="0.25">
      <c r="A86" s="60">
        <v>71</v>
      </c>
      <c r="B86" s="5" t="s">
        <v>58</v>
      </c>
      <c r="C86" s="5" t="s">
        <v>266</v>
      </c>
      <c r="D86" s="5" t="s">
        <v>62</v>
      </c>
      <c r="E86" s="51">
        <v>1974</v>
      </c>
      <c r="F86" s="51" t="s">
        <v>53</v>
      </c>
      <c r="G86" s="45" t="str">
        <f>IF(F86="m",LOOKUP(E86,'07.kolo prezetácia '!$L$2:$L$9,'07.kolo prezetácia '!$K$2:$K$9),LOOKUP(E86,'07.kolo prezetácia '!$P$2:$P$4,'07.kolo prezetácia '!$O$2:$O$4))</f>
        <v>Muži D</v>
      </c>
      <c r="H86" s="5"/>
      <c r="I86" s="5"/>
    </row>
    <row r="87" spans="1:9" s="39" customFormat="1" ht="18" customHeight="1" x14ac:dyDescent="0.25">
      <c r="A87" s="60">
        <v>69</v>
      </c>
      <c r="B87" s="5" t="s">
        <v>60</v>
      </c>
      <c r="C87" s="5" t="s">
        <v>98</v>
      </c>
      <c r="D87" s="5" t="s">
        <v>62</v>
      </c>
      <c r="E87" s="51">
        <v>1978</v>
      </c>
      <c r="F87" s="51" t="s">
        <v>54</v>
      </c>
      <c r="G87" s="45" t="str">
        <f>IF(F87="m",LOOKUP(E87,'07.kolo prezetácia '!$L$2:$L$9,'07.kolo prezetácia '!$K$2:$K$9),LOOKUP(E87,'07.kolo prezetácia '!$P$2:$P$4,'07.kolo prezetácia '!$O$2:$O$4))</f>
        <v>Ženy C</v>
      </c>
      <c r="H87" s="5"/>
      <c r="I87" s="5"/>
    </row>
    <row r="88" spans="1:9" s="39" customFormat="1" ht="18" customHeight="1" x14ac:dyDescent="0.25">
      <c r="A88" s="60">
        <v>395</v>
      </c>
      <c r="B88" s="5" t="s">
        <v>242</v>
      </c>
      <c r="C88" s="5" t="s">
        <v>457</v>
      </c>
      <c r="D88" s="5" t="s">
        <v>458</v>
      </c>
      <c r="E88" s="51">
        <v>1996</v>
      </c>
      <c r="F88" s="51" t="s">
        <v>53</v>
      </c>
      <c r="G88" s="45" t="str">
        <f>IF(F88="m",LOOKUP(E88,'07.kolo prezetácia '!$L$2:$L$9,'07.kolo prezetácia '!$K$2:$K$9),LOOKUP(E88,'07.kolo prezetácia '!$P$2:$P$4,'07.kolo prezetácia '!$O$2:$O$4))</f>
        <v>Muži B</v>
      </c>
      <c r="H88" s="5"/>
      <c r="I88" s="5"/>
    </row>
    <row r="89" spans="1:9" s="39" customFormat="1" ht="18" customHeight="1" x14ac:dyDescent="0.25">
      <c r="A89" s="60">
        <v>220</v>
      </c>
      <c r="B89" s="5" t="s">
        <v>97</v>
      </c>
      <c r="C89" s="5" t="s">
        <v>368</v>
      </c>
      <c r="D89" s="5" t="s">
        <v>459</v>
      </c>
      <c r="E89" s="51">
        <v>1962</v>
      </c>
      <c r="F89" s="51" t="s">
        <v>53</v>
      </c>
      <c r="G89" s="45" t="str">
        <f>IF(F89="m",LOOKUP(E89,'07.kolo prezetácia '!$L$2:$L$9,'07.kolo prezetácia '!$K$2:$K$9),LOOKUP(E89,'07.kolo prezetácia '!$P$2:$P$4,'07.kolo prezetácia '!$O$2:$O$4))</f>
        <v>Muži E</v>
      </c>
      <c r="H89" s="5"/>
      <c r="I89" s="5"/>
    </row>
    <row r="90" spans="1:9" s="39" customFormat="1" ht="18" customHeight="1" x14ac:dyDescent="0.25">
      <c r="A90" s="60">
        <v>147</v>
      </c>
      <c r="B90" s="5" t="s">
        <v>242</v>
      </c>
      <c r="C90" s="5" t="s">
        <v>307</v>
      </c>
      <c r="D90" s="5" t="s">
        <v>460</v>
      </c>
      <c r="E90" s="51">
        <v>1979</v>
      </c>
      <c r="F90" s="51" t="s">
        <v>53</v>
      </c>
      <c r="G90" s="45" t="str">
        <f>IF(F90="m",LOOKUP(E90,'07.kolo prezetácia '!$L$2:$L$9,'07.kolo prezetácia '!$K$2:$K$9),LOOKUP(E90,'07.kolo prezetácia '!$P$2:$P$4,'07.kolo prezetácia '!$O$2:$O$4))</f>
        <v>Muži C</v>
      </c>
      <c r="H90" s="5"/>
      <c r="I90" s="5"/>
    </row>
    <row r="91" spans="1:9" s="39" customFormat="1" ht="18" customHeight="1" x14ac:dyDescent="0.25">
      <c r="A91" s="60">
        <v>250</v>
      </c>
      <c r="B91" s="5" t="s">
        <v>93</v>
      </c>
      <c r="C91" s="5" t="s">
        <v>461</v>
      </c>
      <c r="D91" s="5" t="s">
        <v>462</v>
      </c>
      <c r="E91" s="51">
        <v>1999</v>
      </c>
      <c r="F91" s="51" t="s">
        <v>53</v>
      </c>
      <c r="G91" s="45" t="str">
        <f>IF(F91="m",LOOKUP(E91,'07.kolo prezetácia '!$L$2:$L$9,'07.kolo prezetácia '!$K$2:$K$9),LOOKUP(E91,'07.kolo prezetácia '!$P$2:$P$4,'07.kolo prezetácia '!$O$2:$O$4))</f>
        <v>Muži A</v>
      </c>
      <c r="H91" s="5"/>
      <c r="I91" s="5"/>
    </row>
    <row r="92" spans="1:9" s="39" customFormat="1" ht="18" customHeight="1" x14ac:dyDescent="0.25">
      <c r="A92" s="60">
        <v>340</v>
      </c>
      <c r="B92" s="5" t="s">
        <v>85</v>
      </c>
      <c r="C92" s="5" t="s">
        <v>463</v>
      </c>
      <c r="D92" s="5" t="s">
        <v>273</v>
      </c>
      <c r="E92" s="51">
        <v>1983</v>
      </c>
      <c r="F92" s="51" t="s">
        <v>54</v>
      </c>
      <c r="G92" s="45" t="str">
        <f>IF(F92="m",LOOKUP(E92,'07.kolo prezetácia '!$L$2:$L$9,'07.kolo prezetácia '!$K$2:$K$9),LOOKUP(E92,'07.kolo prezetácia '!$P$2:$P$4,'07.kolo prezetácia '!$O$2:$O$4))</f>
        <v>Ženy B</v>
      </c>
      <c r="H92" s="5"/>
      <c r="I92" s="5"/>
    </row>
    <row r="93" spans="1:9" s="39" customFormat="1" ht="18" customHeight="1" x14ac:dyDescent="0.25">
      <c r="A93" s="60">
        <v>118</v>
      </c>
      <c r="B93" s="5" t="s">
        <v>92</v>
      </c>
      <c r="C93" s="5" t="s">
        <v>346</v>
      </c>
      <c r="D93" s="5" t="s">
        <v>14</v>
      </c>
      <c r="E93" s="51">
        <v>2007</v>
      </c>
      <c r="F93" s="51" t="s">
        <v>54</v>
      </c>
      <c r="G93" s="45" t="str">
        <f>IF(F93="m",LOOKUP(E93,'07.kolo prezetácia '!$L$2:$L$9,'07.kolo prezetácia '!$K$2:$K$9),LOOKUP(E93,'07.kolo prezetácia '!$P$2:$P$4,'07.kolo prezetácia '!$O$2:$O$4))</f>
        <v>Ženy A</v>
      </c>
      <c r="H93" s="5"/>
      <c r="I93" s="5"/>
    </row>
    <row r="94" spans="1:9" s="39" customFormat="1" ht="18" customHeight="1" x14ac:dyDescent="0.25">
      <c r="A94" s="60">
        <v>507</v>
      </c>
      <c r="B94" s="5" t="s">
        <v>464</v>
      </c>
      <c r="C94" s="5" t="s">
        <v>465</v>
      </c>
      <c r="D94" s="5" t="s">
        <v>466</v>
      </c>
      <c r="E94" s="51">
        <v>2005</v>
      </c>
      <c r="F94" s="51" t="s">
        <v>53</v>
      </c>
      <c r="G94" s="45" t="str">
        <f>IF(F94="m",LOOKUP(E94,'07.kolo prezetácia '!$L$2:$L$9,'07.kolo prezetácia '!$K$2:$K$9),LOOKUP(E94,'07.kolo prezetácia '!$P$2:$P$4,'07.kolo prezetácia '!$O$2:$O$4))</f>
        <v>Muži A</v>
      </c>
      <c r="H94" s="5"/>
      <c r="I94" s="5"/>
    </row>
    <row r="95" spans="1:9" s="39" customFormat="1" ht="18" customHeight="1" x14ac:dyDescent="0.25">
      <c r="A95" s="60">
        <v>508</v>
      </c>
      <c r="B95" s="5" t="s">
        <v>464</v>
      </c>
      <c r="C95" s="5" t="s">
        <v>465</v>
      </c>
      <c r="D95" s="5" t="s">
        <v>466</v>
      </c>
      <c r="E95" s="51">
        <v>1977</v>
      </c>
      <c r="F95" s="51" t="s">
        <v>53</v>
      </c>
      <c r="G95" s="45" t="str">
        <f>IF(F95="m",LOOKUP(E95,'07.kolo prezetácia '!$L$2:$L$9,'07.kolo prezetácia '!$K$2:$K$9),LOOKUP(E95,'07.kolo prezetácia '!$P$2:$P$4,'07.kolo prezetácia '!$O$2:$O$4))</f>
        <v>Muži C</v>
      </c>
      <c r="H95" s="5"/>
      <c r="I95" s="5"/>
    </row>
    <row r="96" spans="1:9" s="39" customFormat="1" ht="18" customHeight="1" x14ac:dyDescent="0.25">
      <c r="A96" s="60">
        <v>91</v>
      </c>
      <c r="B96" s="5" t="s">
        <v>97</v>
      </c>
      <c r="C96" s="5" t="s">
        <v>282</v>
      </c>
      <c r="D96" s="5" t="s">
        <v>255</v>
      </c>
      <c r="E96" s="51">
        <v>1983</v>
      </c>
      <c r="F96" s="51" t="s">
        <v>53</v>
      </c>
      <c r="G96" s="45" t="str">
        <f>IF(F96="m",LOOKUP(E96,'07.kolo prezetácia '!$L$2:$L$9,'07.kolo prezetácia '!$K$2:$K$9),LOOKUP(E96,'07.kolo prezetácia '!$P$2:$P$4,'07.kolo prezetácia '!$O$2:$O$4))</f>
        <v>Muži C</v>
      </c>
      <c r="H96" s="5"/>
      <c r="I96" s="5"/>
    </row>
    <row r="97" spans="1:9" s="39" customFormat="1" ht="18" customHeight="1" x14ac:dyDescent="0.25">
      <c r="A97" s="60">
        <v>181</v>
      </c>
      <c r="B97" s="5" t="s">
        <v>94</v>
      </c>
      <c r="C97" s="5" t="s">
        <v>288</v>
      </c>
      <c r="D97" s="5" t="s">
        <v>257</v>
      </c>
      <c r="E97" s="51">
        <v>1987</v>
      </c>
      <c r="F97" s="51" t="s">
        <v>54</v>
      </c>
      <c r="G97" s="45" t="str">
        <f>IF(F97="m",LOOKUP(E97,'07.kolo prezetácia '!$L$2:$L$9,'07.kolo prezetácia '!$K$2:$K$9),LOOKUP(E97,'07.kolo prezetácia '!$P$2:$P$4,'07.kolo prezetácia '!$O$2:$O$4))</f>
        <v>Ženy B</v>
      </c>
      <c r="H97" s="5"/>
      <c r="I97" s="5"/>
    </row>
    <row r="98" spans="1:9" s="39" customFormat="1" ht="18" customHeight="1" x14ac:dyDescent="0.25">
      <c r="A98" s="60">
        <v>74</v>
      </c>
      <c r="B98" s="5" t="s">
        <v>362</v>
      </c>
      <c r="C98" s="5" t="s">
        <v>366</v>
      </c>
      <c r="D98" s="5" t="s">
        <v>456</v>
      </c>
      <c r="E98" s="51">
        <v>1998</v>
      </c>
      <c r="F98" s="51" t="s">
        <v>53</v>
      </c>
      <c r="G98" s="45" t="str">
        <f>IF(F98="m",LOOKUP(E98,'07.kolo prezetácia '!$L$2:$L$9,'07.kolo prezetácia '!$K$2:$K$9),LOOKUP(E98,'07.kolo prezetácia '!$P$2:$P$4,'07.kolo prezetácia '!$O$2:$O$4))</f>
        <v>Muži A</v>
      </c>
      <c r="H98" s="5"/>
      <c r="I98" s="5"/>
    </row>
    <row r="99" spans="1:9" s="39" customFormat="1" ht="18" customHeight="1" x14ac:dyDescent="0.25">
      <c r="A99" s="60">
        <v>522</v>
      </c>
      <c r="B99" s="5" t="s">
        <v>78</v>
      </c>
      <c r="C99" s="5" t="s">
        <v>308</v>
      </c>
      <c r="D99" s="5" t="s">
        <v>467</v>
      </c>
      <c r="E99" s="51">
        <v>1988</v>
      </c>
      <c r="F99" s="51" t="s">
        <v>53</v>
      </c>
      <c r="G99" s="45" t="str">
        <f>IF(F99="m",LOOKUP(E99,'07.kolo prezetácia '!$L$2:$L$9,'07.kolo prezetácia '!$K$2:$K$9),LOOKUP(E99,'07.kolo prezetácia '!$P$2:$P$4,'07.kolo prezetácia '!$O$2:$O$4))</f>
        <v>Muži B</v>
      </c>
      <c r="H99" s="5"/>
      <c r="I99" s="5"/>
    </row>
    <row r="100" spans="1:9" s="39" customFormat="1" ht="18" customHeight="1" x14ac:dyDescent="0.25">
      <c r="A100" s="60">
        <v>99</v>
      </c>
      <c r="B100" s="5" t="s">
        <v>119</v>
      </c>
      <c r="C100" s="5" t="s">
        <v>250</v>
      </c>
      <c r="D100" s="5" t="s">
        <v>267</v>
      </c>
      <c r="E100" s="51">
        <v>1980</v>
      </c>
      <c r="F100" s="51" t="s">
        <v>53</v>
      </c>
      <c r="G100" s="45" t="str">
        <f>IF(F100="m",LOOKUP(E100,'07.kolo prezetácia '!$L$2:$L$9,'07.kolo prezetácia '!$K$2:$K$9),LOOKUP(E100,'07.kolo prezetácia '!$P$2:$P$4,'07.kolo prezetácia '!$O$2:$O$4))</f>
        <v>Muži C</v>
      </c>
      <c r="H100" s="5"/>
      <c r="I100" s="5"/>
    </row>
    <row r="101" spans="1:9" s="39" customFormat="1" ht="18" customHeight="1" x14ac:dyDescent="0.25">
      <c r="A101" s="60">
        <v>504</v>
      </c>
      <c r="B101" s="5" t="s">
        <v>470</v>
      </c>
      <c r="C101" s="5" t="s">
        <v>471</v>
      </c>
      <c r="D101" s="5" t="s">
        <v>14</v>
      </c>
      <c r="E101" s="51">
        <v>1984</v>
      </c>
      <c r="F101" s="51" t="s">
        <v>53</v>
      </c>
      <c r="G101" s="45" t="str">
        <f>IF(F101="m",LOOKUP(E101,'07.kolo prezetácia '!$L$2:$L$9,'07.kolo prezetácia '!$K$2:$K$9),LOOKUP(E101,'07.kolo prezetácia '!$P$2:$P$4,'07.kolo prezetácia '!$O$2:$O$4))</f>
        <v>Muži C</v>
      </c>
      <c r="H101" s="5"/>
      <c r="I101" s="5"/>
    </row>
    <row r="102" spans="1:9" s="39" customFormat="1" ht="18" customHeight="1" x14ac:dyDescent="0.25">
      <c r="A102" s="60">
        <v>17</v>
      </c>
      <c r="B102" s="5" t="s">
        <v>33</v>
      </c>
      <c r="C102" s="5" t="s">
        <v>61</v>
      </c>
      <c r="D102" s="5" t="s">
        <v>348</v>
      </c>
      <c r="E102" s="51">
        <v>1977</v>
      </c>
      <c r="F102" s="51" t="s">
        <v>53</v>
      </c>
      <c r="G102" s="45" t="str">
        <f>IF(F102="m",LOOKUP(E102,'07.kolo prezetácia '!$L$2:$L$9,'07.kolo prezetácia '!$K$2:$K$9),LOOKUP(E102,'07.kolo prezetácia '!$P$2:$P$4,'07.kolo prezetácia '!$O$2:$O$4))</f>
        <v>Muži C</v>
      </c>
      <c r="H102" s="5"/>
      <c r="I102" s="5"/>
    </row>
    <row r="103" spans="1:9" s="39" customFormat="1" ht="18" customHeight="1" x14ac:dyDescent="0.25">
      <c r="A103" s="60">
        <v>169</v>
      </c>
      <c r="B103" s="5" t="s">
        <v>88</v>
      </c>
      <c r="C103" s="5" t="s">
        <v>309</v>
      </c>
      <c r="D103" s="5" t="s">
        <v>279</v>
      </c>
      <c r="E103" s="51">
        <v>1984</v>
      </c>
      <c r="F103" s="51" t="s">
        <v>54</v>
      </c>
      <c r="G103" s="45" t="str">
        <f>IF(F103="m",LOOKUP(E103,'07.kolo prezetácia '!$L$2:$L$9,'07.kolo prezetácia '!$K$2:$K$9),LOOKUP(E103,'07.kolo prezetácia '!$P$2:$P$4,'07.kolo prezetácia '!$O$2:$O$4))</f>
        <v>Ženy B</v>
      </c>
      <c r="H103" s="5"/>
      <c r="I103" s="5"/>
    </row>
    <row r="104" spans="1:9" s="39" customFormat="1" ht="18" customHeight="1" x14ac:dyDescent="0.25">
      <c r="A104" s="60">
        <v>433</v>
      </c>
      <c r="B104" s="5" t="s">
        <v>275</v>
      </c>
      <c r="C104" s="5" t="s">
        <v>472</v>
      </c>
      <c r="D104" s="5" t="s">
        <v>421</v>
      </c>
      <c r="E104" s="51">
        <v>1984</v>
      </c>
      <c r="F104" s="51" t="s">
        <v>54</v>
      </c>
      <c r="G104" s="45" t="str">
        <f>IF(F104="m",LOOKUP(E104,'07.kolo prezetácia '!$L$2:$L$9,'07.kolo prezetácia '!$K$2:$K$9),LOOKUP(E104,'07.kolo prezetácia '!$P$2:$P$4,'07.kolo prezetácia '!$O$2:$O$4))</f>
        <v>Ženy B</v>
      </c>
      <c r="H104" s="5"/>
      <c r="I104" s="5"/>
    </row>
    <row r="105" spans="1:9" s="39" customFormat="1" ht="18" customHeight="1" x14ac:dyDescent="0.25">
      <c r="A105" s="60">
        <v>115</v>
      </c>
      <c r="B105" s="5" t="s">
        <v>349</v>
      </c>
      <c r="C105" s="5" t="s">
        <v>350</v>
      </c>
      <c r="D105" s="5" t="s">
        <v>351</v>
      </c>
      <c r="E105" s="51">
        <v>1987</v>
      </c>
      <c r="F105" s="51" t="s">
        <v>54</v>
      </c>
      <c r="G105" s="45" t="str">
        <f>IF(F105="m",LOOKUP(E105,'07.kolo prezetácia '!$L$2:$L$9,'07.kolo prezetácia '!$K$2:$K$9),LOOKUP(E105,'07.kolo prezetácia '!$P$2:$P$4,'07.kolo prezetácia '!$O$2:$O$4))</f>
        <v>Ženy B</v>
      </c>
      <c r="H105" s="5"/>
      <c r="I105" s="5"/>
    </row>
    <row r="106" spans="1:9" s="39" customFormat="1" ht="18" customHeight="1" x14ac:dyDescent="0.25">
      <c r="A106" s="60">
        <v>162</v>
      </c>
      <c r="B106" s="5" t="s">
        <v>239</v>
      </c>
      <c r="C106" s="5" t="s">
        <v>251</v>
      </c>
      <c r="D106" s="5" t="s">
        <v>268</v>
      </c>
      <c r="E106" s="51">
        <v>1987</v>
      </c>
      <c r="F106" s="51" t="s">
        <v>54</v>
      </c>
      <c r="G106" s="45" t="str">
        <f>IF(F106="m",LOOKUP(E106,'07.kolo prezetácia '!$L$2:$L$9,'07.kolo prezetácia '!$K$2:$K$9),LOOKUP(E106,'07.kolo prezetácia '!$P$2:$P$4,'07.kolo prezetácia '!$O$2:$O$4))</f>
        <v>Ženy B</v>
      </c>
      <c r="H106" s="5"/>
      <c r="I106" s="5"/>
    </row>
    <row r="107" spans="1:9" s="39" customFormat="1" ht="18" customHeight="1" x14ac:dyDescent="0.25">
      <c r="A107" s="60">
        <v>110</v>
      </c>
      <c r="B107" s="5" t="s">
        <v>269</v>
      </c>
      <c r="C107" s="5" t="s">
        <v>310</v>
      </c>
      <c r="D107" s="5" t="s">
        <v>473</v>
      </c>
      <c r="E107" s="51">
        <v>1976</v>
      </c>
      <c r="F107" s="51" t="s">
        <v>54</v>
      </c>
      <c r="G107" s="45" t="str">
        <f>IF(F107="m",LOOKUP(E107,'07.kolo prezetácia '!$L$2:$L$9,'07.kolo prezetácia '!$K$2:$K$9),LOOKUP(E107,'07.kolo prezetácia '!$P$2:$P$4,'07.kolo prezetácia '!$O$2:$O$4))</f>
        <v>Ženy C</v>
      </c>
      <c r="H107" s="5"/>
      <c r="I107" s="5"/>
    </row>
    <row r="108" spans="1:9" s="39" customFormat="1" ht="18" customHeight="1" x14ac:dyDescent="0.25">
      <c r="A108" s="60">
        <v>108</v>
      </c>
      <c r="B108" s="5" t="s">
        <v>24</v>
      </c>
      <c r="C108" s="5" t="s">
        <v>252</v>
      </c>
      <c r="D108" s="5" t="s">
        <v>14</v>
      </c>
      <c r="E108" s="51">
        <v>1972</v>
      </c>
      <c r="F108" s="51" t="s">
        <v>53</v>
      </c>
      <c r="G108" s="45" t="str">
        <f>IF(F108="m",LOOKUP(E108,'07.kolo prezetácia '!$L$2:$L$9,'07.kolo prezetácia '!$K$2:$K$9),LOOKUP(E108,'07.kolo prezetácia '!$P$2:$P$4,'07.kolo prezetácia '!$O$2:$O$4))</f>
        <v>Muži D</v>
      </c>
      <c r="H108" s="5"/>
      <c r="I108" s="5"/>
    </row>
    <row r="109" spans="1:9" s="39" customFormat="1" ht="18" customHeight="1" x14ac:dyDescent="0.25">
      <c r="A109" s="60">
        <v>157</v>
      </c>
      <c r="B109" s="5" t="s">
        <v>96</v>
      </c>
      <c r="C109" s="5" t="s">
        <v>283</v>
      </c>
      <c r="D109" s="5" t="s">
        <v>249</v>
      </c>
      <c r="E109" s="51">
        <v>1985</v>
      </c>
      <c r="F109" s="51" t="s">
        <v>53</v>
      </c>
      <c r="G109" s="45" t="str">
        <f>IF(F109="m",LOOKUP(E109,'07.kolo prezetácia '!$L$2:$L$9,'07.kolo prezetácia '!$K$2:$K$9),LOOKUP(E109,'07.kolo prezetácia '!$P$2:$P$4,'07.kolo prezetácia '!$O$2:$O$4))</f>
        <v>Muži C</v>
      </c>
      <c r="H109" s="5"/>
      <c r="I109" s="5"/>
    </row>
    <row r="110" spans="1:9" s="39" customFormat="1" ht="18" customHeight="1" x14ac:dyDescent="0.25">
      <c r="A110" s="60">
        <v>511</v>
      </c>
      <c r="B110" s="5" t="s">
        <v>311</v>
      </c>
      <c r="C110" s="5" t="s">
        <v>352</v>
      </c>
      <c r="D110" s="5" t="s">
        <v>326</v>
      </c>
      <c r="E110" s="51">
        <v>1991</v>
      </c>
      <c r="F110" s="51" t="s">
        <v>54</v>
      </c>
      <c r="G110" s="45" t="str">
        <f>IF(F110="m",LOOKUP(E110,'07.kolo prezetácia '!$L$2:$L$9,'07.kolo prezetácia '!$K$2:$K$9),LOOKUP(E110,'07.kolo prezetácia '!$P$2:$P$4,'07.kolo prezetácia '!$O$2:$O$4))</f>
        <v>Ženy A</v>
      </c>
      <c r="H110" s="5"/>
      <c r="I110" s="5"/>
    </row>
    <row r="111" spans="1:9" s="39" customFormat="1" ht="18" customHeight="1" x14ac:dyDescent="0.25">
      <c r="A111" s="60">
        <v>541</v>
      </c>
      <c r="B111" s="5" t="s">
        <v>67</v>
      </c>
      <c r="C111" s="5" t="s">
        <v>476</v>
      </c>
      <c r="D111" s="5" t="s">
        <v>477</v>
      </c>
      <c r="E111" s="51">
        <v>1988</v>
      </c>
      <c r="F111" s="51" t="s">
        <v>53</v>
      </c>
      <c r="G111" s="45" t="str">
        <f>IF(F111="m",LOOKUP(E111,'07.kolo prezetácia '!$L$2:$L$9,'07.kolo prezetácia '!$K$2:$K$9),LOOKUP(E111,'07.kolo prezetácia '!$P$2:$P$4,'07.kolo prezetácia '!$O$2:$O$4))</f>
        <v>Muži B</v>
      </c>
      <c r="H111" s="5"/>
      <c r="I111" s="5"/>
    </row>
    <row r="112" spans="1:9" s="39" customFormat="1" ht="18" customHeight="1" x14ac:dyDescent="0.25">
      <c r="A112" s="60">
        <v>406</v>
      </c>
      <c r="B112" s="5" t="s">
        <v>96</v>
      </c>
      <c r="C112" s="5" t="s">
        <v>478</v>
      </c>
      <c r="D112" s="5" t="s">
        <v>351</v>
      </c>
      <c r="E112" s="51">
        <v>1964</v>
      </c>
      <c r="F112" s="51" t="s">
        <v>53</v>
      </c>
      <c r="G112" s="45" t="str">
        <f>IF(F112="m",LOOKUP(E112,'07.kolo prezetácia '!$L$2:$L$9,'07.kolo prezetácia '!$K$2:$K$9),LOOKUP(E112,'07.kolo prezetácia '!$P$2:$P$4,'07.kolo prezetácia '!$O$2:$O$4))</f>
        <v>Muži E</v>
      </c>
      <c r="H112" s="5"/>
      <c r="I112" s="5"/>
    </row>
    <row r="113" spans="1:9" s="39" customFormat="1" ht="18" customHeight="1" x14ac:dyDescent="0.25">
      <c r="A113" s="60">
        <v>172</v>
      </c>
      <c r="B113" s="5" t="s">
        <v>93</v>
      </c>
      <c r="C113" s="5" t="s">
        <v>95</v>
      </c>
      <c r="D113" s="5" t="s">
        <v>254</v>
      </c>
      <c r="E113" s="51">
        <v>1985</v>
      </c>
      <c r="F113" s="51" t="s">
        <v>53</v>
      </c>
      <c r="G113" s="45" t="str">
        <f>IF(F113="m",LOOKUP(E113,'07.kolo prezetácia '!$L$2:$L$9,'07.kolo prezetácia '!$K$2:$K$9),LOOKUP(E113,'07.kolo prezetácia '!$P$2:$P$4,'07.kolo prezetácia '!$O$2:$O$4))</f>
        <v>Muži C</v>
      </c>
      <c r="H113" s="5"/>
      <c r="I113" s="5"/>
    </row>
    <row r="114" spans="1:9" s="39" customFormat="1" ht="18" customHeight="1" x14ac:dyDescent="0.25">
      <c r="A114" s="60">
        <v>63</v>
      </c>
      <c r="B114" s="5" t="s">
        <v>71</v>
      </c>
      <c r="C114" s="5" t="s">
        <v>284</v>
      </c>
      <c r="D114" s="5" t="s">
        <v>257</v>
      </c>
      <c r="E114" s="51">
        <v>1974</v>
      </c>
      <c r="F114" s="51" t="s">
        <v>53</v>
      </c>
      <c r="G114" s="45" t="str">
        <f>IF(F114="m",LOOKUP(E114,'07.kolo prezetácia '!$L$2:$L$9,'07.kolo prezetácia '!$K$2:$K$9),LOOKUP(E114,'07.kolo prezetácia '!$P$2:$P$4,'07.kolo prezetácia '!$O$2:$O$4))</f>
        <v>Muži D</v>
      </c>
      <c r="H114" s="5"/>
      <c r="I114" s="5"/>
    </row>
    <row r="115" spans="1:9" s="39" customFormat="1" ht="18" customHeight="1" x14ac:dyDescent="0.25">
      <c r="A115" s="60">
        <v>510</v>
      </c>
      <c r="B115" s="5" t="s">
        <v>322</v>
      </c>
      <c r="C115" s="5" t="s">
        <v>479</v>
      </c>
      <c r="D115" s="5" t="s">
        <v>480</v>
      </c>
      <c r="E115" s="51">
        <v>1988</v>
      </c>
      <c r="F115" s="51" t="s">
        <v>53</v>
      </c>
      <c r="G115" s="45" t="str">
        <f>IF(F115="m",LOOKUP(E115,'07.kolo prezetácia '!$L$2:$L$9,'07.kolo prezetácia '!$K$2:$K$9),LOOKUP(E115,'07.kolo prezetácia '!$P$2:$P$4,'07.kolo prezetácia '!$O$2:$O$4))</f>
        <v>Muži B</v>
      </c>
      <c r="H115" s="5"/>
      <c r="I115" s="5"/>
    </row>
    <row r="116" spans="1:9" s="39" customFormat="1" ht="18" customHeight="1" x14ac:dyDescent="0.25">
      <c r="A116" s="60">
        <v>475</v>
      </c>
      <c r="B116" s="5" t="s">
        <v>353</v>
      </c>
      <c r="C116" s="5" t="s">
        <v>354</v>
      </c>
      <c r="D116" s="5" t="s">
        <v>481</v>
      </c>
      <c r="E116" s="51">
        <v>1993</v>
      </c>
      <c r="F116" s="51" t="s">
        <v>54</v>
      </c>
      <c r="G116" s="45" t="str">
        <f>IF(F116="m",LOOKUP(E116,'07.kolo prezetácia '!$L$2:$L$9,'07.kolo prezetácia '!$K$2:$K$9),LOOKUP(E116,'07.kolo prezetácia '!$P$2:$P$4,'07.kolo prezetácia '!$O$2:$O$4))</f>
        <v>Ženy A</v>
      </c>
      <c r="H116" s="5"/>
      <c r="I116" s="5"/>
    </row>
    <row r="117" spans="1:9" s="39" customFormat="1" ht="18" customHeight="1" x14ac:dyDescent="0.25">
      <c r="A117" s="60">
        <v>526</v>
      </c>
      <c r="B117" s="5" t="s">
        <v>482</v>
      </c>
      <c r="C117" s="5" t="s">
        <v>483</v>
      </c>
      <c r="D117" s="5" t="s">
        <v>387</v>
      </c>
      <c r="E117" s="51">
        <v>1998</v>
      </c>
      <c r="F117" s="51" t="s">
        <v>54</v>
      </c>
      <c r="G117" s="45" t="str">
        <f>IF(F117="m",LOOKUP(E117,'07.kolo prezetácia '!$L$2:$L$9,'07.kolo prezetácia '!$K$2:$K$9),LOOKUP(E117,'07.kolo prezetácia '!$P$2:$P$4,'07.kolo prezetácia '!$O$2:$O$4))</f>
        <v>Ženy A</v>
      </c>
      <c r="H117" s="5"/>
      <c r="I117" s="5"/>
    </row>
    <row r="118" spans="1:9" s="39" customFormat="1" ht="18" customHeight="1" x14ac:dyDescent="0.25">
      <c r="A118" s="60">
        <v>105</v>
      </c>
      <c r="B118" s="5" t="s">
        <v>286</v>
      </c>
      <c r="C118" s="5" t="s">
        <v>287</v>
      </c>
      <c r="D118" s="5" t="s">
        <v>312</v>
      </c>
      <c r="E118" s="51">
        <v>1964</v>
      </c>
      <c r="F118" s="51" t="s">
        <v>53</v>
      </c>
      <c r="G118" s="45" t="str">
        <f>IF(F118="m",LOOKUP(E118,'07.kolo prezetácia '!$L$2:$L$9,'07.kolo prezetácia '!$K$2:$K$9),LOOKUP(E118,'07.kolo prezetácia '!$P$2:$P$4,'07.kolo prezetácia '!$O$2:$O$4))</f>
        <v>Muži E</v>
      </c>
      <c r="H118" s="5"/>
      <c r="I118" s="5"/>
    </row>
    <row r="119" spans="1:9" s="39" customFormat="1" ht="18" customHeight="1" x14ac:dyDescent="0.25">
      <c r="A119" s="60">
        <v>205</v>
      </c>
      <c r="B119" s="5" t="s">
        <v>67</v>
      </c>
      <c r="C119" s="5" t="s">
        <v>355</v>
      </c>
      <c r="D119" s="5" t="s">
        <v>356</v>
      </c>
      <c r="E119" s="51">
        <v>1978</v>
      </c>
      <c r="F119" s="51" t="s">
        <v>53</v>
      </c>
      <c r="G119" s="45" t="str">
        <f>IF(F119="m",LOOKUP(E119,'07.kolo prezetácia '!$L$2:$L$9,'07.kolo prezetácia '!$K$2:$K$9),LOOKUP(E119,'07.kolo prezetácia '!$P$2:$P$4,'07.kolo prezetácia '!$O$2:$O$4))</f>
        <v>Muži C</v>
      </c>
      <c r="H119" s="5"/>
      <c r="I119" s="5"/>
    </row>
    <row r="120" spans="1:9" s="39" customFormat="1" ht="18" customHeight="1" x14ac:dyDescent="0.25">
      <c r="A120" s="60">
        <v>94</v>
      </c>
      <c r="B120" s="5" t="s">
        <v>20</v>
      </c>
      <c r="C120" s="5" t="s">
        <v>367</v>
      </c>
      <c r="D120" s="5" t="s">
        <v>347</v>
      </c>
      <c r="E120" s="51">
        <v>1968</v>
      </c>
      <c r="F120" s="51" t="s">
        <v>53</v>
      </c>
      <c r="G120" s="45" t="str">
        <f>IF(F120="m",LOOKUP(E120,'07.kolo prezetácia '!$L$2:$L$9,'07.kolo prezetácia '!$K$2:$K$9),LOOKUP(E120,'07.kolo prezetácia '!$P$2:$P$4,'07.kolo prezetácia '!$O$2:$O$4))</f>
        <v>Muži D</v>
      </c>
      <c r="H120" s="5"/>
      <c r="I120" s="5"/>
    </row>
    <row r="121" spans="1:9" s="39" customFormat="1" ht="18" customHeight="1" x14ac:dyDescent="0.25">
      <c r="A121" s="60">
        <v>95</v>
      </c>
      <c r="B121" s="5" t="s">
        <v>363</v>
      </c>
      <c r="C121" s="5" t="s">
        <v>367</v>
      </c>
      <c r="D121" s="5" t="s">
        <v>485</v>
      </c>
      <c r="E121" s="51">
        <v>1995</v>
      </c>
      <c r="F121" s="51" t="s">
        <v>53</v>
      </c>
      <c r="G121" s="45" t="str">
        <f>IF(F121="m",LOOKUP(E121,'07.kolo prezetácia '!$L$2:$L$9,'07.kolo prezetácia '!$K$2:$K$9),LOOKUP(E121,'07.kolo prezetácia '!$P$2:$P$4,'07.kolo prezetácia '!$O$2:$O$4))</f>
        <v>Muži B</v>
      </c>
      <c r="H121" s="5"/>
      <c r="I121" s="5"/>
    </row>
    <row r="122" spans="1:9" s="39" customFormat="1" ht="18" customHeight="1" x14ac:dyDescent="0.25">
      <c r="A122" s="60">
        <v>534</v>
      </c>
      <c r="B122" s="5" t="s">
        <v>258</v>
      </c>
      <c r="C122" s="5" t="s">
        <v>489</v>
      </c>
      <c r="D122" s="5" t="s">
        <v>490</v>
      </c>
      <c r="E122" s="51">
        <v>2015</v>
      </c>
      <c r="F122" s="51" t="s">
        <v>53</v>
      </c>
      <c r="G122" s="45" t="str">
        <f>IF(F122="m",LOOKUP(E122,'07.kolo prezetácia '!$L$2:$L$9,'07.kolo prezetácia '!$K$2:$K$9),LOOKUP(E122,'07.kolo prezetácia '!$P$2:$P$4,'07.kolo prezetácia '!$O$2:$O$4))</f>
        <v>Muži A</v>
      </c>
      <c r="H122" s="5"/>
      <c r="I122" s="5"/>
    </row>
    <row r="123" spans="1:9" s="39" customFormat="1" ht="18" customHeight="1" x14ac:dyDescent="0.25">
      <c r="A123" s="60">
        <v>535</v>
      </c>
      <c r="B123" s="5" t="s">
        <v>67</v>
      </c>
      <c r="C123" s="5" t="s">
        <v>491</v>
      </c>
      <c r="D123" s="5" t="s">
        <v>492</v>
      </c>
      <c r="E123" s="51">
        <v>2011</v>
      </c>
      <c r="F123" s="51" t="s">
        <v>53</v>
      </c>
      <c r="G123" s="45" t="str">
        <f>IF(F123="m",LOOKUP(E123,'07.kolo prezetácia '!$L$2:$L$9,'07.kolo prezetácia '!$K$2:$K$9),LOOKUP(E123,'07.kolo prezetácia '!$P$2:$P$4,'07.kolo prezetácia '!$O$2:$O$4))</f>
        <v>Muži A</v>
      </c>
      <c r="H123" s="5"/>
      <c r="I123" s="5"/>
    </row>
    <row r="124" spans="1:9" s="39" customFormat="1" ht="18" customHeight="1" x14ac:dyDescent="0.25">
      <c r="A124" s="60">
        <v>485</v>
      </c>
      <c r="B124" s="5" t="s">
        <v>88</v>
      </c>
      <c r="C124" s="5" t="s">
        <v>495</v>
      </c>
      <c r="D124" s="5" t="s">
        <v>501</v>
      </c>
      <c r="E124" s="51">
        <v>1991</v>
      </c>
      <c r="F124" s="51" t="s">
        <v>54</v>
      </c>
      <c r="G124" s="45" t="str">
        <f>IF(F124="m",LOOKUP(E124,'07.kolo prezetácia '!$L$2:$L$9,'07.kolo prezetácia '!$K$2:$K$9),LOOKUP(E124,'07.kolo prezetácia '!$P$2:$P$4,'07.kolo prezetácia '!$O$2:$O$4))</f>
        <v>Ženy A</v>
      </c>
      <c r="H124" s="5"/>
      <c r="I124" s="5"/>
    </row>
    <row r="125" spans="1:9" s="39" customFormat="1" ht="18" customHeight="1" x14ac:dyDescent="0.25">
      <c r="A125" s="60">
        <v>486</v>
      </c>
      <c r="B125" s="5" t="s">
        <v>493</v>
      </c>
      <c r="C125" s="5" t="s">
        <v>496</v>
      </c>
      <c r="D125" s="5" t="s">
        <v>501</v>
      </c>
      <c r="E125" s="51">
        <v>1978</v>
      </c>
      <c r="F125" s="51" t="s">
        <v>54</v>
      </c>
      <c r="G125" s="45" t="str">
        <f>IF(F125="m",LOOKUP(E125,'07.kolo prezetácia '!$L$2:$L$9,'07.kolo prezetácia '!$K$2:$K$9),LOOKUP(E125,'07.kolo prezetácia '!$P$2:$P$4,'07.kolo prezetácia '!$O$2:$O$4))</f>
        <v>Ženy C</v>
      </c>
      <c r="H125" s="5"/>
      <c r="I125" s="5"/>
    </row>
    <row r="126" spans="1:9" s="39" customFormat="1" ht="18" customHeight="1" x14ac:dyDescent="0.25">
      <c r="A126" s="60">
        <v>488</v>
      </c>
      <c r="B126" s="5" t="s">
        <v>494</v>
      </c>
      <c r="C126" s="5" t="s">
        <v>497</v>
      </c>
      <c r="D126" s="5" t="s">
        <v>501</v>
      </c>
      <c r="E126" s="51">
        <v>1986</v>
      </c>
      <c r="F126" s="51" t="s">
        <v>54</v>
      </c>
      <c r="G126" s="45" t="str">
        <f>IF(F126="m",LOOKUP(E126,'07.kolo prezetácia '!$L$2:$L$9,'07.kolo prezetácia '!$K$2:$K$9),LOOKUP(E126,'07.kolo prezetácia '!$P$2:$P$4,'07.kolo prezetácia '!$O$2:$O$4))</f>
        <v>Ženy B</v>
      </c>
      <c r="H126" s="5"/>
      <c r="I126" s="5"/>
    </row>
    <row r="127" spans="1:9" s="39" customFormat="1" ht="18" customHeight="1" x14ac:dyDescent="0.25">
      <c r="A127" s="60">
        <v>43</v>
      </c>
      <c r="B127" s="5" t="s">
        <v>494</v>
      </c>
      <c r="C127" s="5" t="s">
        <v>498</v>
      </c>
      <c r="D127" s="5" t="s">
        <v>500</v>
      </c>
      <c r="E127" s="51">
        <v>1988</v>
      </c>
      <c r="F127" s="51" t="s">
        <v>54</v>
      </c>
      <c r="G127" s="45" t="str">
        <f>IF(F127="m",LOOKUP(E127,'07.kolo prezetácia '!$L$2:$L$9,'07.kolo prezetácia '!$K$2:$K$9),LOOKUP(E127,'07.kolo prezetácia '!$P$2:$P$4,'07.kolo prezetácia '!$O$2:$O$4))</f>
        <v>Ženy B</v>
      </c>
      <c r="H127" s="5"/>
      <c r="I127" s="5"/>
    </row>
    <row r="128" spans="1:9" s="39" customFormat="1" ht="18" customHeight="1" x14ac:dyDescent="0.25">
      <c r="A128" s="60">
        <v>490</v>
      </c>
      <c r="B128" s="5" t="s">
        <v>85</v>
      </c>
      <c r="C128" s="5" t="s">
        <v>499</v>
      </c>
      <c r="D128" s="5" t="s">
        <v>501</v>
      </c>
      <c r="E128" s="51">
        <v>1993</v>
      </c>
      <c r="F128" s="51" t="s">
        <v>54</v>
      </c>
      <c r="G128" s="45" t="str">
        <f>IF(F128="m",LOOKUP(E128,'07.kolo prezetácia '!$L$2:$L$9,'07.kolo prezetácia '!$K$2:$K$9),LOOKUP(E128,'07.kolo prezetácia '!$P$2:$P$4,'07.kolo prezetácia '!$O$2:$O$4))</f>
        <v>Ženy A</v>
      </c>
      <c r="H128" s="5"/>
      <c r="I128" s="5"/>
    </row>
    <row r="129" spans="1:9" s="39" customFormat="1" ht="18" customHeight="1" x14ac:dyDescent="0.25">
      <c r="A129" s="60">
        <v>495</v>
      </c>
      <c r="B129" s="5" t="s">
        <v>502</v>
      </c>
      <c r="C129" s="5" t="s">
        <v>503</v>
      </c>
      <c r="D129" s="5" t="s">
        <v>515</v>
      </c>
      <c r="E129" s="51">
        <v>1991</v>
      </c>
      <c r="F129" s="51" t="s">
        <v>53</v>
      </c>
      <c r="G129" s="45" t="str">
        <f>IF(F129="m",LOOKUP(E129,'07.kolo prezetácia '!$L$2:$L$9,'07.kolo prezetácia '!$K$2:$K$9),LOOKUP(E129,'07.kolo prezetácia '!$P$2:$P$4,'07.kolo prezetácia '!$O$2:$O$4))</f>
        <v>Muži B</v>
      </c>
      <c r="H129" s="5"/>
      <c r="I129" s="5"/>
    </row>
    <row r="130" spans="1:9" s="39" customFormat="1" ht="18" customHeight="1" x14ac:dyDescent="0.25">
      <c r="A130" s="60">
        <v>496</v>
      </c>
      <c r="B130" s="5" t="s">
        <v>363</v>
      </c>
      <c r="C130" s="5" t="s">
        <v>504</v>
      </c>
      <c r="D130" s="5" t="s">
        <v>516</v>
      </c>
      <c r="E130" s="51">
        <v>1976</v>
      </c>
      <c r="F130" s="51" t="s">
        <v>53</v>
      </c>
      <c r="G130" s="45" t="str">
        <f>IF(F130="m",LOOKUP(E130,'07.kolo prezetácia '!$L$2:$L$9,'07.kolo prezetácia '!$K$2:$K$9),LOOKUP(E130,'07.kolo prezetácia '!$P$2:$P$4,'07.kolo prezetácia '!$O$2:$O$4))</f>
        <v>Muži D</v>
      </c>
      <c r="H130" s="5"/>
      <c r="I130" s="5"/>
    </row>
    <row r="131" spans="1:9" s="39" customFormat="1" ht="18" customHeight="1" x14ac:dyDescent="0.25">
      <c r="A131" s="60">
        <v>497</v>
      </c>
      <c r="B131" s="5" t="s">
        <v>493</v>
      </c>
      <c r="C131" s="5" t="s">
        <v>505</v>
      </c>
      <c r="D131" s="5" t="s">
        <v>517</v>
      </c>
      <c r="E131" s="51">
        <v>1987</v>
      </c>
      <c r="F131" s="51" t="s">
        <v>54</v>
      </c>
      <c r="G131" s="45" t="str">
        <f>IF(F131="m",LOOKUP(E131,'07.kolo prezetácia '!$L$2:$L$9,'07.kolo prezetácia '!$K$2:$K$9),LOOKUP(E131,'07.kolo prezetácia '!$P$2:$P$4,'07.kolo prezetácia '!$O$2:$O$4))</f>
        <v>Ženy B</v>
      </c>
      <c r="H131" s="5"/>
      <c r="I131" s="5"/>
    </row>
    <row r="132" spans="1:9" s="39" customFormat="1" ht="18" customHeight="1" x14ac:dyDescent="0.25">
      <c r="A132" s="60">
        <v>498</v>
      </c>
      <c r="B132" s="5" t="s">
        <v>25</v>
      </c>
      <c r="C132" s="5" t="s">
        <v>506</v>
      </c>
      <c r="D132" s="5" t="s">
        <v>87</v>
      </c>
      <c r="E132" s="51">
        <v>1973</v>
      </c>
      <c r="F132" s="51" t="s">
        <v>53</v>
      </c>
      <c r="G132" s="45" t="str">
        <f>IF(F132="m",LOOKUP(E132,'07.kolo prezetácia '!$L$2:$L$9,'07.kolo prezetácia '!$K$2:$K$9),LOOKUP(E132,'07.kolo prezetácia '!$P$2:$P$4,'07.kolo prezetácia '!$O$2:$O$4))</f>
        <v>Muži D</v>
      </c>
      <c r="H132" s="5"/>
      <c r="I132" s="5"/>
    </row>
    <row r="133" spans="1:9" s="39" customFormat="1" ht="18" customHeight="1" x14ac:dyDescent="0.25">
      <c r="A133" s="60">
        <v>502</v>
      </c>
      <c r="B133" s="5" t="s">
        <v>93</v>
      </c>
      <c r="C133" s="5" t="s">
        <v>507</v>
      </c>
      <c r="D133" s="5" t="s">
        <v>273</v>
      </c>
      <c r="E133" s="51">
        <v>1984</v>
      </c>
      <c r="F133" s="51" t="s">
        <v>53</v>
      </c>
      <c r="G133" s="45" t="str">
        <f>IF(F133="m",LOOKUP(E133,'07.kolo prezetácia '!$L$2:$L$9,'07.kolo prezetácia '!$K$2:$K$9),LOOKUP(E133,'07.kolo prezetácia '!$P$2:$P$4,'07.kolo prezetácia '!$O$2:$O$4))</f>
        <v>Muži C</v>
      </c>
      <c r="H133" s="5"/>
      <c r="I133" s="5"/>
    </row>
    <row r="134" spans="1:9" s="39" customFormat="1" ht="18" customHeight="1" x14ac:dyDescent="0.25">
      <c r="A134" s="60">
        <v>505</v>
      </c>
      <c r="B134" s="5" t="s">
        <v>20</v>
      </c>
      <c r="C134" s="5" t="s">
        <v>508</v>
      </c>
      <c r="D134" s="5" t="s">
        <v>14</v>
      </c>
      <c r="E134" s="51">
        <v>1970</v>
      </c>
      <c r="F134" s="51" t="s">
        <v>53</v>
      </c>
      <c r="G134" s="45" t="str">
        <f>IF(F134="m",LOOKUP(E134,'07.kolo prezetácia '!$L$2:$L$9,'07.kolo prezetácia '!$K$2:$K$9),LOOKUP(E134,'07.kolo prezetácia '!$P$2:$P$4,'07.kolo prezetácia '!$O$2:$O$4))</f>
        <v>Muži D</v>
      </c>
      <c r="H134" s="5"/>
      <c r="I134" s="5"/>
    </row>
    <row r="135" spans="1:9" s="39" customFormat="1" ht="18" customHeight="1" x14ac:dyDescent="0.25">
      <c r="A135" s="60">
        <v>448</v>
      </c>
      <c r="B135" s="5" t="s">
        <v>86</v>
      </c>
      <c r="C135" s="5" t="s">
        <v>509</v>
      </c>
      <c r="D135" s="5" t="s">
        <v>14</v>
      </c>
      <c r="E135" s="51">
        <v>1979</v>
      </c>
      <c r="F135" s="51" t="s">
        <v>53</v>
      </c>
      <c r="G135" s="45" t="str">
        <f>IF(F135="m",LOOKUP(E135,'07.kolo prezetácia '!$L$2:$L$9,'07.kolo prezetácia '!$K$2:$K$9),LOOKUP(E135,'07.kolo prezetácia '!$P$2:$P$4,'07.kolo prezetácia '!$O$2:$O$4))</f>
        <v>Muži C</v>
      </c>
      <c r="H135" s="5"/>
      <c r="I135" s="5"/>
    </row>
    <row r="136" spans="1:9" s="39" customFormat="1" ht="18" customHeight="1" x14ac:dyDescent="0.25">
      <c r="A136" s="60">
        <v>231</v>
      </c>
      <c r="B136" s="5" t="s">
        <v>256</v>
      </c>
      <c r="C136" s="5" t="s">
        <v>510</v>
      </c>
      <c r="D136" s="5" t="s">
        <v>14</v>
      </c>
      <c r="E136" s="51">
        <v>1976</v>
      </c>
      <c r="F136" s="51" t="s">
        <v>53</v>
      </c>
      <c r="G136" s="45" t="str">
        <f>IF(F136="m",LOOKUP(E136,'07.kolo prezetácia '!$L$2:$L$9,'07.kolo prezetácia '!$K$2:$K$9),LOOKUP(E136,'07.kolo prezetácia '!$P$2:$P$4,'07.kolo prezetácia '!$O$2:$O$4))</f>
        <v>Muži D</v>
      </c>
      <c r="H136" s="5"/>
      <c r="I136" s="5"/>
    </row>
    <row r="137" spans="1:9" s="39" customFormat="1" ht="18" customHeight="1" x14ac:dyDescent="0.25">
      <c r="A137" s="60">
        <v>514</v>
      </c>
      <c r="B137" s="5" t="s">
        <v>29</v>
      </c>
      <c r="C137" s="5" t="s">
        <v>511</v>
      </c>
      <c r="D137" s="5" t="s">
        <v>14</v>
      </c>
      <c r="E137" s="51">
        <v>1975</v>
      </c>
      <c r="F137" s="51" t="s">
        <v>53</v>
      </c>
      <c r="G137" s="45" t="str">
        <f>IF(F137="m",LOOKUP(E137,'07.kolo prezetácia '!$L$2:$L$9,'07.kolo prezetácia '!$K$2:$K$9),LOOKUP(E137,'07.kolo prezetácia '!$P$2:$P$4,'07.kolo prezetácia '!$O$2:$O$4))</f>
        <v>Muži D</v>
      </c>
      <c r="H137" s="5"/>
      <c r="I137" s="5"/>
    </row>
    <row r="138" spans="1:9" s="39" customFormat="1" ht="18" customHeight="1" x14ac:dyDescent="0.25">
      <c r="A138" s="60">
        <v>515</v>
      </c>
      <c r="B138" s="5" t="s">
        <v>275</v>
      </c>
      <c r="C138" s="5" t="s">
        <v>512</v>
      </c>
      <c r="D138" s="5" t="s">
        <v>14</v>
      </c>
      <c r="E138" s="51">
        <v>1977</v>
      </c>
      <c r="F138" s="51" t="s">
        <v>54</v>
      </c>
      <c r="G138" s="45" t="str">
        <f>IF(F138="m",LOOKUP(E138,'07.kolo prezetácia '!$L$2:$L$9,'07.kolo prezetácia '!$K$2:$K$9),LOOKUP(E138,'07.kolo prezetácia '!$P$2:$P$4,'07.kolo prezetácia '!$O$2:$O$4))</f>
        <v>Ženy C</v>
      </c>
      <c r="H138" s="5"/>
      <c r="I138" s="5"/>
    </row>
    <row r="139" spans="1:9" s="39" customFormat="1" ht="18" customHeight="1" x14ac:dyDescent="0.25">
      <c r="A139" s="60">
        <v>120</v>
      </c>
      <c r="B139" s="5" t="s">
        <v>32</v>
      </c>
      <c r="C139" s="5" t="s">
        <v>513</v>
      </c>
      <c r="D139" s="5" t="s">
        <v>518</v>
      </c>
      <c r="E139" s="51">
        <v>1990</v>
      </c>
      <c r="F139" s="51" t="s">
        <v>53</v>
      </c>
      <c r="G139" s="45" t="str">
        <f>IF(F139="m",LOOKUP(E139,'07.kolo prezetácia '!$L$2:$L$9,'07.kolo prezetácia '!$K$2:$K$9),LOOKUP(E139,'07.kolo prezetácia '!$P$2:$P$4,'07.kolo prezetácia '!$O$2:$O$4))</f>
        <v>Muži B</v>
      </c>
      <c r="H139" s="5"/>
      <c r="I139" s="5"/>
    </row>
    <row r="140" spans="1:9" s="39" customFormat="1" ht="18" customHeight="1" x14ac:dyDescent="0.25">
      <c r="A140" s="60">
        <v>517</v>
      </c>
      <c r="B140" s="5" t="s">
        <v>24</v>
      </c>
      <c r="C140" s="5" t="s">
        <v>302</v>
      </c>
      <c r="D140" s="5" t="s">
        <v>245</v>
      </c>
      <c r="E140" s="51">
        <v>2014</v>
      </c>
      <c r="F140" s="51" t="s">
        <v>53</v>
      </c>
      <c r="G140" s="45" t="str">
        <f>IF(F140="m",LOOKUP(E140,'07.kolo prezetácia '!$L$2:$L$9,'07.kolo prezetácia '!$K$2:$K$9),LOOKUP(E140,'07.kolo prezetácia '!$P$2:$P$4,'07.kolo prezetácia '!$O$2:$O$4))</f>
        <v>Muži A</v>
      </c>
      <c r="H140" s="5"/>
      <c r="I140" s="5"/>
    </row>
    <row r="141" spans="1:9" s="39" customFormat="1" ht="18" customHeight="1" x14ac:dyDescent="0.25">
      <c r="A141" s="60">
        <v>518</v>
      </c>
      <c r="B141" s="5" t="s">
        <v>29</v>
      </c>
      <c r="C141" s="5" t="s">
        <v>514</v>
      </c>
      <c r="D141" s="5" t="s">
        <v>428</v>
      </c>
      <c r="E141" s="51">
        <v>1971</v>
      </c>
      <c r="F141" s="51" t="s">
        <v>53</v>
      </c>
      <c r="G141" s="45" t="str">
        <f>IF(F141="m",LOOKUP(E141,'07.kolo prezetácia '!$L$2:$L$9,'07.kolo prezetácia '!$K$2:$K$9),LOOKUP(E141,'07.kolo prezetácia '!$P$2:$P$4,'07.kolo prezetácia '!$O$2:$O$4))</f>
        <v>Muži D</v>
      </c>
      <c r="H141" s="5"/>
      <c r="I141" s="5"/>
    </row>
    <row r="142" spans="1:9" s="39" customFormat="1" ht="18" customHeight="1" x14ac:dyDescent="0.25">
      <c r="A142" s="60">
        <v>378</v>
      </c>
      <c r="B142" s="5" t="s">
        <v>394</v>
      </c>
      <c r="C142" s="5" t="s">
        <v>526</v>
      </c>
      <c r="D142" s="5" t="s">
        <v>340</v>
      </c>
      <c r="E142" s="51">
        <v>2012</v>
      </c>
      <c r="F142" s="51" t="s">
        <v>53</v>
      </c>
      <c r="G142" s="45" t="str">
        <f>IF(F142="m",LOOKUP(E142,'07.kolo prezetácia '!$L$2:$L$9,'07.kolo prezetácia '!$K$2:$K$9),LOOKUP(E142,'07.kolo prezetácia '!$P$2:$P$4,'07.kolo prezetácia '!$O$2:$O$4))</f>
        <v>Muži A</v>
      </c>
      <c r="H142" s="5"/>
      <c r="I142" s="5"/>
    </row>
    <row r="143" spans="1:9" s="39" customFormat="1" ht="18" customHeight="1" x14ac:dyDescent="0.25">
      <c r="A143" s="60">
        <v>469</v>
      </c>
      <c r="B143" s="5" t="s">
        <v>33</v>
      </c>
      <c r="C143" s="5" t="s">
        <v>527</v>
      </c>
      <c r="D143" s="5" t="s">
        <v>540</v>
      </c>
      <c r="E143" s="51">
        <v>1997</v>
      </c>
      <c r="F143" s="51" t="s">
        <v>53</v>
      </c>
      <c r="G143" s="45" t="str">
        <f>IF(F143="m",LOOKUP(E143,'07.kolo prezetácia '!$L$2:$L$9,'07.kolo prezetácia '!$K$2:$K$9),LOOKUP(E143,'07.kolo prezetácia '!$P$2:$P$4,'07.kolo prezetácia '!$O$2:$O$4))</f>
        <v>Muži A</v>
      </c>
      <c r="H143" s="5"/>
      <c r="I143" s="5"/>
    </row>
    <row r="144" spans="1:9" s="39" customFormat="1" ht="18" customHeight="1" x14ac:dyDescent="0.25">
      <c r="A144" s="60">
        <v>536</v>
      </c>
      <c r="B144" s="5" t="s">
        <v>247</v>
      </c>
      <c r="C144" s="5" t="s">
        <v>528</v>
      </c>
      <c r="D144" s="5" t="s">
        <v>14</v>
      </c>
      <c r="E144" s="51">
        <v>1979</v>
      </c>
      <c r="F144" s="51" t="s">
        <v>53</v>
      </c>
      <c r="G144" s="45" t="str">
        <f>IF(F144="m",LOOKUP(E144,'07.kolo prezetácia '!$L$2:$L$9,'07.kolo prezetácia '!$K$2:$K$9),LOOKUP(E144,'07.kolo prezetácia '!$P$2:$P$4,'07.kolo prezetácia '!$O$2:$O$4))</f>
        <v>Muži C</v>
      </c>
      <c r="H144" s="5"/>
      <c r="I144" s="5"/>
    </row>
    <row r="145" spans="1:9" s="39" customFormat="1" ht="18" customHeight="1" x14ac:dyDescent="0.25">
      <c r="A145" s="60">
        <v>179</v>
      </c>
      <c r="B145" s="5" t="s">
        <v>25</v>
      </c>
      <c r="C145" s="5" t="s">
        <v>529</v>
      </c>
      <c r="D145" s="5" t="s">
        <v>541</v>
      </c>
      <c r="E145" s="51">
        <v>1980</v>
      </c>
      <c r="F145" s="51" t="s">
        <v>53</v>
      </c>
      <c r="G145" s="45" t="str">
        <f>IF(F145="m",LOOKUP(E145,'07.kolo prezetácia '!$L$2:$L$9,'07.kolo prezetácia '!$K$2:$K$9),LOOKUP(E145,'07.kolo prezetácia '!$P$2:$P$4,'07.kolo prezetácia '!$O$2:$O$4))</f>
        <v>Muži C</v>
      </c>
      <c r="H145" s="5"/>
      <c r="I145" s="5"/>
    </row>
    <row r="146" spans="1:9" s="39" customFormat="1" ht="18" customHeight="1" x14ac:dyDescent="0.25">
      <c r="A146" s="60">
        <v>538</v>
      </c>
      <c r="B146" s="5" t="s">
        <v>88</v>
      </c>
      <c r="C146" s="5" t="s">
        <v>530</v>
      </c>
      <c r="D146" s="5" t="s">
        <v>428</v>
      </c>
      <c r="E146" s="51">
        <v>1952</v>
      </c>
      <c r="F146" s="51" t="s">
        <v>54</v>
      </c>
      <c r="G146" s="45" t="str">
        <f>IF(F146="m",LOOKUP(E146,'07.kolo prezetácia '!$L$2:$L$9,'07.kolo prezetácia '!$K$2:$K$9),LOOKUP(E146,'07.kolo prezetácia '!$P$2:$P$4,'07.kolo prezetácia '!$O$2:$O$4))</f>
        <v>Ženy C</v>
      </c>
      <c r="H146" s="5"/>
      <c r="I146" s="5"/>
    </row>
    <row r="147" spans="1:9" s="39" customFormat="1" ht="18" customHeight="1" x14ac:dyDescent="0.25">
      <c r="A147" s="60">
        <v>540</v>
      </c>
      <c r="B147" s="5" t="s">
        <v>519</v>
      </c>
      <c r="C147" s="5" t="s">
        <v>531</v>
      </c>
      <c r="D147" s="5" t="s">
        <v>428</v>
      </c>
      <c r="E147" s="51">
        <v>1951</v>
      </c>
      <c r="F147" s="51" t="s">
        <v>54</v>
      </c>
      <c r="G147" s="45" t="str">
        <f>IF(F147="m",LOOKUP(E147,'07.kolo prezetácia '!$L$2:$L$9,'07.kolo prezetácia '!$K$2:$K$9),LOOKUP(E147,'07.kolo prezetácia '!$P$2:$P$4,'07.kolo prezetácia '!$O$2:$O$4))</f>
        <v>Ženy C</v>
      </c>
      <c r="H147" s="5"/>
      <c r="I147" s="5"/>
    </row>
    <row r="148" spans="1:9" s="39" customFormat="1" ht="18" customHeight="1" x14ac:dyDescent="0.25">
      <c r="A148" s="60">
        <v>542</v>
      </c>
      <c r="B148" s="5" t="s">
        <v>520</v>
      </c>
      <c r="C148" s="5" t="s">
        <v>532</v>
      </c>
      <c r="D148" s="5" t="s">
        <v>428</v>
      </c>
      <c r="E148" s="51">
        <v>1957</v>
      </c>
      <c r="F148" s="51" t="s">
        <v>54</v>
      </c>
      <c r="G148" s="45" t="str">
        <f>IF(F148="m",LOOKUP(E148,'07.kolo prezetácia '!$L$2:$L$9,'07.kolo prezetácia '!$K$2:$K$9),LOOKUP(E148,'07.kolo prezetácia '!$P$2:$P$4,'07.kolo prezetácia '!$O$2:$O$4))</f>
        <v>Ženy C</v>
      </c>
      <c r="H148" s="5"/>
      <c r="I148" s="5"/>
    </row>
    <row r="149" spans="1:9" s="39" customFormat="1" ht="18" customHeight="1" x14ac:dyDescent="0.25">
      <c r="A149" s="60">
        <v>214</v>
      </c>
      <c r="B149" s="5" t="s">
        <v>521</v>
      </c>
      <c r="C149" s="5" t="s">
        <v>533</v>
      </c>
      <c r="D149" s="5" t="s">
        <v>14</v>
      </c>
      <c r="E149" s="51">
        <v>1961</v>
      </c>
      <c r="F149" s="51" t="s">
        <v>53</v>
      </c>
      <c r="G149" s="45" t="str">
        <f>IF(F149="m",LOOKUP(E149,'07.kolo prezetácia '!$L$2:$L$9,'07.kolo prezetácia '!$K$2:$K$9),LOOKUP(E149,'07.kolo prezetácia '!$P$2:$P$4,'07.kolo prezetácia '!$O$2:$O$4))</f>
        <v>Muži E</v>
      </c>
      <c r="H149" s="5"/>
      <c r="I149" s="5"/>
    </row>
    <row r="150" spans="1:9" s="39" customFormat="1" ht="18" customHeight="1" x14ac:dyDescent="0.25">
      <c r="A150" s="60">
        <v>134</v>
      </c>
      <c r="B150" s="5" t="s">
        <v>522</v>
      </c>
      <c r="C150" s="5" t="s">
        <v>534</v>
      </c>
      <c r="D150" s="5" t="s">
        <v>542</v>
      </c>
      <c r="E150" s="51">
        <v>1963</v>
      </c>
      <c r="F150" s="51" t="s">
        <v>53</v>
      </c>
      <c r="G150" s="45" t="str">
        <f>IF(F150="m",LOOKUP(E150,'07.kolo prezetácia '!$L$2:$L$9,'07.kolo prezetácia '!$K$2:$K$9),LOOKUP(E150,'07.kolo prezetácia '!$P$2:$P$4,'07.kolo prezetácia '!$O$2:$O$4))</f>
        <v>Muži E</v>
      </c>
      <c r="H150" s="5"/>
      <c r="I150" s="5"/>
    </row>
    <row r="151" spans="1:9" s="39" customFormat="1" ht="18" customHeight="1" x14ac:dyDescent="0.25">
      <c r="A151" s="60">
        <v>556</v>
      </c>
      <c r="B151" s="5" t="s">
        <v>5</v>
      </c>
      <c r="C151" s="5" t="s">
        <v>535</v>
      </c>
      <c r="D151" s="5" t="s">
        <v>543</v>
      </c>
      <c r="E151" s="51">
        <v>1983</v>
      </c>
      <c r="F151" s="51" t="s">
        <v>53</v>
      </c>
      <c r="G151" s="45" t="str">
        <f>IF(F151="m",LOOKUP(E151,'07.kolo prezetácia '!$L$2:$L$9,'07.kolo prezetácia '!$K$2:$K$9),LOOKUP(E151,'07.kolo prezetácia '!$P$2:$P$4,'07.kolo prezetácia '!$O$2:$O$4))</f>
        <v>Muži C</v>
      </c>
      <c r="H151" s="5"/>
      <c r="I151" s="5"/>
    </row>
    <row r="152" spans="1:9" s="39" customFormat="1" ht="18" customHeight="1" x14ac:dyDescent="0.25">
      <c r="A152" s="60">
        <v>557</v>
      </c>
      <c r="B152" s="5" t="s">
        <v>71</v>
      </c>
      <c r="C152" s="5" t="s">
        <v>536</v>
      </c>
      <c r="D152" s="5" t="s">
        <v>544</v>
      </c>
      <c r="E152" s="51">
        <v>1971</v>
      </c>
      <c r="F152" s="51" t="s">
        <v>53</v>
      </c>
      <c r="G152" s="45" t="str">
        <f>IF(F152="m",LOOKUP(E152,'07.kolo prezetácia '!$L$2:$L$9,'07.kolo prezetácia '!$K$2:$K$9),LOOKUP(E152,'07.kolo prezetácia '!$P$2:$P$4,'07.kolo prezetácia '!$O$2:$O$4))</f>
        <v>Muži D</v>
      </c>
      <c r="H152" s="5"/>
      <c r="I152" s="5"/>
    </row>
    <row r="153" spans="1:9" ht="18" customHeight="1" x14ac:dyDescent="0.25">
      <c r="A153" s="60">
        <v>558</v>
      </c>
      <c r="B153" s="5" t="s">
        <v>523</v>
      </c>
      <c r="C153" s="5" t="s">
        <v>536</v>
      </c>
      <c r="D153" s="5" t="s">
        <v>544</v>
      </c>
      <c r="E153" s="51">
        <v>1999</v>
      </c>
      <c r="F153" s="51" t="s">
        <v>53</v>
      </c>
      <c r="G153" s="45" t="str">
        <f>IF(F153="m",LOOKUP(E153,'07.kolo prezetácia '!$L$2:$L$9,'07.kolo prezetácia '!$K$2:$K$9),LOOKUP(E153,'07.kolo prezetácia '!$P$2:$P$4,'07.kolo prezetácia '!$O$2:$O$4))</f>
        <v>Muži A</v>
      </c>
    </row>
    <row r="154" spans="1:9" ht="18" customHeight="1" x14ac:dyDescent="0.25">
      <c r="A154" s="60">
        <v>559</v>
      </c>
      <c r="B154" s="5" t="s">
        <v>524</v>
      </c>
      <c r="C154" s="5" t="s">
        <v>537</v>
      </c>
      <c r="D154" s="5" t="s">
        <v>545</v>
      </c>
      <c r="E154" s="51">
        <v>1996</v>
      </c>
      <c r="F154" s="51" t="s">
        <v>54</v>
      </c>
      <c r="G154" s="45" t="str">
        <f>IF(F154="m",LOOKUP(E154,'07.kolo prezetácia '!$L$2:$L$9,'07.kolo prezetácia '!$K$2:$K$9),LOOKUP(E154,'07.kolo prezetácia '!$P$2:$P$4,'07.kolo prezetácia '!$O$2:$O$4))</f>
        <v>Ženy A</v>
      </c>
    </row>
    <row r="155" spans="1:9" ht="18" customHeight="1" x14ac:dyDescent="0.25">
      <c r="A155" s="60">
        <v>560</v>
      </c>
      <c r="B155" s="5" t="s">
        <v>275</v>
      </c>
      <c r="C155" s="5" t="s">
        <v>538</v>
      </c>
      <c r="D155" s="5" t="s">
        <v>428</v>
      </c>
      <c r="E155" s="51">
        <v>1976</v>
      </c>
      <c r="F155" s="51" t="s">
        <v>54</v>
      </c>
      <c r="G155" s="45" t="str">
        <f>IF(F155="m",LOOKUP(E155,'07.kolo prezetácia '!$L$2:$L$9,'07.kolo prezetácia '!$K$2:$K$9),LOOKUP(E155,'07.kolo prezetácia '!$P$2:$P$4,'07.kolo prezetácia '!$O$2:$O$4))</f>
        <v>Ženy C</v>
      </c>
    </row>
    <row r="156" spans="1:9" s="39" customFormat="1" ht="18" customHeight="1" x14ac:dyDescent="0.25">
      <c r="A156" s="60">
        <v>286</v>
      </c>
      <c r="B156" s="5" t="s">
        <v>525</v>
      </c>
      <c r="C156" s="5" t="s">
        <v>539</v>
      </c>
      <c r="D156" s="5" t="s">
        <v>546</v>
      </c>
      <c r="E156" s="51">
        <v>1980</v>
      </c>
      <c r="F156" s="51" t="s">
        <v>53</v>
      </c>
      <c r="G156" s="45" t="str">
        <f>IF(F156="m",LOOKUP(E156,'07.kolo prezetácia '!$L$2:$L$9,'07.kolo prezetácia '!$K$2:$K$9),LOOKUP(E156,'07.kolo prezetácia '!$P$2:$P$4,'07.kolo prezetácia '!$O$2:$O$4))</f>
        <v>Muži C</v>
      </c>
      <c r="H156" s="5"/>
      <c r="I156" s="5"/>
    </row>
    <row r="157" spans="1:9" s="39" customFormat="1" ht="18" customHeight="1" x14ac:dyDescent="0.25">
      <c r="A157" s="60">
        <v>368</v>
      </c>
      <c r="B157" s="5" t="s">
        <v>65</v>
      </c>
      <c r="C157" s="5" t="s">
        <v>554</v>
      </c>
      <c r="D157" s="5" t="s">
        <v>501</v>
      </c>
      <c r="E157" s="51">
        <v>1971</v>
      </c>
      <c r="F157" s="51" t="s">
        <v>54</v>
      </c>
      <c r="G157" s="45" t="str">
        <f>IF(F157="m",LOOKUP(E157,'07.kolo prezetácia '!$L$2:$L$9,'07.kolo prezetácia '!$K$2:$K$9),LOOKUP(E157,'07.kolo prezetácia '!$P$2:$P$4,'07.kolo prezetácia '!$O$2:$O$4))</f>
        <v>Ženy C</v>
      </c>
      <c r="H157" s="5"/>
      <c r="I157" s="5"/>
    </row>
    <row r="158" spans="1:9" s="39" customFormat="1" ht="18" customHeight="1" x14ac:dyDescent="0.25">
      <c r="A158" s="60">
        <v>369</v>
      </c>
      <c r="B158" s="5" t="s">
        <v>547</v>
      </c>
      <c r="C158" s="5" t="s">
        <v>555</v>
      </c>
      <c r="D158" s="5" t="s">
        <v>501</v>
      </c>
      <c r="E158" s="51">
        <v>1986</v>
      </c>
      <c r="F158" s="51" t="s">
        <v>54</v>
      </c>
      <c r="G158" s="45" t="str">
        <f>IF(F158="m",LOOKUP(E158,'07.kolo prezetácia '!$L$2:$L$9,'07.kolo prezetácia '!$K$2:$K$9),LOOKUP(E158,'07.kolo prezetácia '!$P$2:$P$4,'07.kolo prezetácia '!$O$2:$O$4))</f>
        <v>Ženy B</v>
      </c>
      <c r="H158" s="5"/>
      <c r="I158" s="5"/>
    </row>
    <row r="159" spans="1:9" s="39" customFormat="1" ht="18" customHeight="1" x14ac:dyDescent="0.25">
      <c r="A159" s="60">
        <v>379</v>
      </c>
      <c r="B159" s="5" t="s">
        <v>548</v>
      </c>
      <c r="C159" s="5" t="s">
        <v>555</v>
      </c>
      <c r="D159" s="5" t="s">
        <v>501</v>
      </c>
      <c r="E159" s="51">
        <v>2010</v>
      </c>
      <c r="F159" s="51" t="s">
        <v>54</v>
      </c>
      <c r="G159" s="45" t="str">
        <f>IF(F159="m",LOOKUP(E159,'07.kolo prezetácia '!$L$2:$L$9,'07.kolo prezetácia '!$K$2:$K$9),LOOKUP(E159,'07.kolo prezetácia '!$P$2:$P$4,'07.kolo prezetácia '!$O$2:$O$4))</f>
        <v>Ženy A</v>
      </c>
      <c r="H159" s="5"/>
      <c r="I159" s="5"/>
    </row>
    <row r="160" spans="1:9" s="39" customFormat="1" ht="18" customHeight="1" x14ac:dyDescent="0.25">
      <c r="A160" s="60">
        <v>419</v>
      </c>
      <c r="B160" s="5" t="s">
        <v>549</v>
      </c>
      <c r="C160" s="5" t="s">
        <v>556</v>
      </c>
      <c r="D160" s="5" t="s">
        <v>501</v>
      </c>
      <c r="E160" s="51">
        <v>2010</v>
      </c>
      <c r="F160" s="51" t="s">
        <v>54</v>
      </c>
      <c r="G160" s="45" t="str">
        <f>IF(F160="m",LOOKUP(E160,'07.kolo prezetácia '!$L$2:$L$9,'07.kolo prezetácia '!$K$2:$K$9),LOOKUP(E160,'07.kolo prezetácia '!$P$2:$P$4,'07.kolo prezetácia '!$O$2:$O$4))</f>
        <v>Ženy A</v>
      </c>
      <c r="H160" s="5"/>
      <c r="I160" s="5"/>
    </row>
    <row r="161" spans="1:9" s="39" customFormat="1" ht="18" customHeight="1" x14ac:dyDescent="0.25">
      <c r="A161" s="60">
        <v>295</v>
      </c>
      <c r="B161" s="5" t="s">
        <v>363</v>
      </c>
      <c r="C161" s="5" t="s">
        <v>557</v>
      </c>
      <c r="D161" s="5" t="s">
        <v>573</v>
      </c>
      <c r="E161" s="51">
        <v>1944</v>
      </c>
      <c r="F161" s="51" t="s">
        <v>53</v>
      </c>
      <c r="G161" s="45" t="str">
        <f>IF(F161="m",LOOKUP(E161,'07.kolo prezetácia '!$L$2:$L$9,'07.kolo prezetácia '!$K$2:$K$9),LOOKUP(E161,'07.kolo prezetácia '!$P$2:$P$4,'07.kolo prezetácia '!$O$2:$O$4))</f>
        <v>Muži E</v>
      </c>
      <c r="H161" s="5"/>
      <c r="I161" s="5"/>
    </row>
    <row r="162" spans="1:9" s="39" customFormat="1" ht="18" customHeight="1" x14ac:dyDescent="0.25">
      <c r="A162" s="60">
        <v>24</v>
      </c>
      <c r="B162" s="5" t="s">
        <v>97</v>
      </c>
      <c r="C162" s="5" t="s">
        <v>558</v>
      </c>
      <c r="D162" s="5" t="s">
        <v>574</v>
      </c>
      <c r="E162" s="51">
        <v>1957</v>
      </c>
      <c r="F162" s="51" t="s">
        <v>53</v>
      </c>
      <c r="G162" s="45" t="str">
        <f>IF(F162="m",LOOKUP(E162,'07.kolo prezetácia '!$L$2:$L$9,'07.kolo prezetácia '!$K$2:$K$9),LOOKUP(E162,'07.kolo prezetácia '!$P$2:$P$4,'07.kolo prezetácia '!$O$2:$O$4))</f>
        <v>Muži E</v>
      </c>
      <c r="H162" s="5"/>
      <c r="I162" s="5"/>
    </row>
    <row r="163" spans="1:9" s="39" customFormat="1" ht="18" customHeight="1" x14ac:dyDescent="0.25">
      <c r="A163" s="60">
        <v>463</v>
      </c>
      <c r="B163" s="5" t="s">
        <v>550</v>
      </c>
      <c r="C163" s="5" t="s">
        <v>559</v>
      </c>
      <c r="D163" s="5" t="s">
        <v>87</v>
      </c>
      <c r="E163" s="51">
        <v>1963</v>
      </c>
      <c r="F163" s="51" t="s">
        <v>54</v>
      </c>
      <c r="G163" s="45" t="str">
        <f>IF(F163="m",LOOKUP(E163,'07.kolo prezetácia '!$L$2:$L$9,'07.kolo prezetácia '!$K$2:$K$9),LOOKUP(E163,'07.kolo prezetácia '!$P$2:$P$4,'07.kolo prezetácia '!$O$2:$O$4))</f>
        <v>Ženy C</v>
      </c>
      <c r="H163" s="5"/>
      <c r="I163" s="5"/>
    </row>
    <row r="164" spans="1:9" s="39" customFormat="1" ht="18" customHeight="1" x14ac:dyDescent="0.25">
      <c r="A164" s="60">
        <v>474</v>
      </c>
      <c r="B164" s="5" t="s">
        <v>494</v>
      </c>
      <c r="C164" s="5" t="s">
        <v>559</v>
      </c>
      <c r="D164" s="5" t="s">
        <v>87</v>
      </c>
      <c r="E164" s="51">
        <v>1987</v>
      </c>
      <c r="F164" s="51" t="s">
        <v>54</v>
      </c>
      <c r="G164" s="45" t="str">
        <f>IF(F164="m",LOOKUP(E164,'07.kolo prezetácia '!$L$2:$L$9,'07.kolo prezetácia '!$K$2:$K$9),LOOKUP(E164,'07.kolo prezetácia '!$P$2:$P$4,'07.kolo prezetácia '!$O$2:$O$4))</f>
        <v>Ženy B</v>
      </c>
      <c r="H164" s="5"/>
      <c r="I164" s="5"/>
    </row>
    <row r="165" spans="1:9" s="39" customFormat="1" ht="18" customHeight="1" x14ac:dyDescent="0.25">
      <c r="A165" s="60">
        <v>476</v>
      </c>
      <c r="B165" s="5" t="s">
        <v>551</v>
      </c>
      <c r="C165" s="5" t="s">
        <v>560</v>
      </c>
      <c r="D165" s="5" t="s">
        <v>87</v>
      </c>
      <c r="E165" s="51">
        <v>1950</v>
      </c>
      <c r="F165" s="51" t="s">
        <v>53</v>
      </c>
      <c r="G165" s="45" t="str">
        <f>IF(F165="m",LOOKUP(E165,'07.kolo prezetácia '!$L$2:$L$9,'07.kolo prezetácia '!$K$2:$K$9),LOOKUP(E165,'07.kolo prezetácia '!$P$2:$P$4,'07.kolo prezetácia '!$O$2:$O$4))</f>
        <v>Muži E</v>
      </c>
      <c r="H165" s="5"/>
      <c r="I165" s="5"/>
    </row>
    <row r="166" spans="1:9" s="39" customFormat="1" ht="18" customHeight="1" x14ac:dyDescent="0.25">
      <c r="A166" s="60">
        <v>5</v>
      </c>
      <c r="B166" s="5" t="s">
        <v>25</v>
      </c>
      <c r="C166" s="5" t="s">
        <v>561</v>
      </c>
      <c r="D166" s="5" t="s">
        <v>14</v>
      </c>
      <c r="E166" s="51">
        <v>1964</v>
      </c>
      <c r="F166" s="51" t="s">
        <v>53</v>
      </c>
      <c r="G166" s="45" t="str">
        <f>IF(F166="m",LOOKUP(E166,'07.kolo prezetácia '!$L$2:$L$9,'07.kolo prezetácia '!$K$2:$K$9),LOOKUP(E166,'07.kolo prezetácia '!$P$2:$P$4,'07.kolo prezetácia '!$O$2:$O$4))</f>
        <v>Muži E</v>
      </c>
      <c r="H166" s="5"/>
      <c r="I166" s="5"/>
    </row>
    <row r="167" spans="1:9" ht="18" customHeight="1" x14ac:dyDescent="0.25">
      <c r="A167" s="60">
        <v>480</v>
      </c>
      <c r="B167" s="5" t="s">
        <v>552</v>
      </c>
      <c r="C167" s="5" t="s">
        <v>562</v>
      </c>
      <c r="D167" s="5" t="s">
        <v>501</v>
      </c>
      <c r="E167" s="51">
        <v>1964</v>
      </c>
      <c r="F167" s="51" t="s">
        <v>54</v>
      </c>
      <c r="G167" s="45" t="str">
        <f>IF(F167="m",LOOKUP(E167,'07.kolo prezetácia '!$L$2:$L$9,'07.kolo prezetácia '!$K$2:$K$9),LOOKUP(E167,'07.kolo prezetácia '!$P$2:$P$4,'07.kolo prezetácia '!$O$2:$O$4))</f>
        <v>Ženy C</v>
      </c>
    </row>
    <row r="168" spans="1:9" ht="18" customHeight="1" x14ac:dyDescent="0.25">
      <c r="A168" s="60">
        <v>233</v>
      </c>
      <c r="B168" s="5" t="s">
        <v>94</v>
      </c>
      <c r="C168" s="5" t="s">
        <v>563</v>
      </c>
      <c r="D168" s="5" t="s">
        <v>500</v>
      </c>
      <c r="E168" s="51">
        <v>1976</v>
      </c>
      <c r="F168" s="51" t="s">
        <v>54</v>
      </c>
      <c r="G168" s="45" t="str">
        <f>IF(F168="m",LOOKUP(E168,'07.kolo prezetácia '!$L$2:$L$9,'07.kolo prezetácia '!$K$2:$K$9),LOOKUP(E168,'07.kolo prezetácia '!$P$2:$P$4,'07.kolo prezetácia '!$O$2:$O$4))</f>
        <v>Ženy C</v>
      </c>
    </row>
    <row r="169" spans="1:9" ht="18" customHeight="1" x14ac:dyDescent="0.25">
      <c r="A169" s="60">
        <v>483</v>
      </c>
      <c r="B169" s="5" t="s">
        <v>285</v>
      </c>
      <c r="C169" s="5" t="s">
        <v>564</v>
      </c>
      <c r="D169" s="5" t="s">
        <v>501</v>
      </c>
      <c r="E169" s="51">
        <v>1985</v>
      </c>
      <c r="F169" s="51" t="s">
        <v>54</v>
      </c>
      <c r="G169" s="45" t="str">
        <f>IF(F169="m",LOOKUP(E169,'07.kolo prezetácia '!$L$2:$L$9,'07.kolo prezetácia '!$K$2:$K$9),LOOKUP(E169,'07.kolo prezetácia '!$P$2:$P$4,'07.kolo prezetácia '!$O$2:$O$4))</f>
        <v>Ženy B</v>
      </c>
    </row>
    <row r="170" spans="1:9" ht="18" customHeight="1" x14ac:dyDescent="0.25">
      <c r="A170" s="60">
        <v>484</v>
      </c>
      <c r="B170" s="5" t="s">
        <v>265</v>
      </c>
      <c r="C170" s="5" t="s">
        <v>565</v>
      </c>
      <c r="D170" s="5" t="s">
        <v>501</v>
      </c>
      <c r="E170" s="51">
        <v>1975</v>
      </c>
      <c r="F170" s="51" t="s">
        <v>54</v>
      </c>
      <c r="G170" s="45" t="str">
        <f>IF(F170="m",LOOKUP(E170,'07.kolo prezetácia '!$L$2:$L$9,'07.kolo prezetácia '!$K$2:$K$9),LOOKUP(E170,'07.kolo prezetácia '!$P$2:$P$4,'07.kolo prezetácia '!$O$2:$O$4))</f>
        <v>Ženy C</v>
      </c>
    </row>
    <row r="171" spans="1:9" ht="18" customHeight="1" x14ac:dyDescent="0.25">
      <c r="A171" s="60">
        <v>487</v>
      </c>
      <c r="B171" s="5" t="s">
        <v>261</v>
      </c>
      <c r="C171" s="5" t="s">
        <v>566</v>
      </c>
      <c r="D171" s="5" t="s">
        <v>501</v>
      </c>
      <c r="E171" s="51">
        <v>1993</v>
      </c>
      <c r="F171" s="51" t="s">
        <v>54</v>
      </c>
      <c r="G171" s="45" t="str">
        <f>IF(F171="m",LOOKUP(E171,'07.kolo prezetácia '!$L$2:$L$9,'07.kolo prezetácia '!$K$2:$K$9),LOOKUP(E171,'07.kolo prezetácia '!$P$2:$P$4,'07.kolo prezetácia '!$O$2:$O$4))</f>
        <v>Ženy A</v>
      </c>
    </row>
    <row r="172" spans="1:9" ht="18" customHeight="1" x14ac:dyDescent="0.25">
      <c r="A172" s="60">
        <v>489</v>
      </c>
      <c r="B172" s="5" t="s">
        <v>78</v>
      </c>
      <c r="C172" s="5" t="s">
        <v>248</v>
      </c>
      <c r="D172" s="5" t="s">
        <v>575</v>
      </c>
      <c r="E172" s="51">
        <v>2010</v>
      </c>
      <c r="F172" s="51" t="s">
        <v>53</v>
      </c>
      <c r="G172" s="45" t="str">
        <f>IF(F172="m",LOOKUP(E172,'07.kolo prezetácia '!$L$2:$L$9,'07.kolo prezetácia '!$K$2:$K$9),LOOKUP(E172,'07.kolo prezetácia '!$P$2:$P$4,'07.kolo prezetácia '!$O$2:$O$4))</f>
        <v>Muži A</v>
      </c>
    </row>
    <row r="173" spans="1:9" s="39" customFormat="1" ht="18" customHeight="1" x14ac:dyDescent="0.25">
      <c r="A173" s="60">
        <v>48</v>
      </c>
      <c r="B173" s="5" t="s">
        <v>33</v>
      </c>
      <c r="C173" s="5" t="s">
        <v>567</v>
      </c>
      <c r="D173" s="5" t="s">
        <v>338</v>
      </c>
      <c r="E173" s="51">
        <v>1977</v>
      </c>
      <c r="F173" s="51" t="s">
        <v>53</v>
      </c>
      <c r="G173" s="45" t="str">
        <f>IF(F173="m",LOOKUP(E173,'07.kolo prezetácia '!$L$2:$L$9,'07.kolo prezetácia '!$K$2:$K$9),LOOKUP(E173,'07.kolo prezetácia '!$P$2:$P$4,'07.kolo prezetácia '!$O$2:$O$4))</f>
        <v>Muži C</v>
      </c>
      <c r="H173" s="5"/>
      <c r="I173" s="5"/>
    </row>
    <row r="174" spans="1:9" ht="18" customHeight="1" x14ac:dyDescent="0.25">
      <c r="A174" s="60">
        <v>50</v>
      </c>
      <c r="B174" s="5" t="s">
        <v>5</v>
      </c>
      <c r="C174" s="5" t="s">
        <v>568</v>
      </c>
      <c r="D174" s="5" t="s">
        <v>500</v>
      </c>
      <c r="E174" s="51">
        <v>1971</v>
      </c>
      <c r="F174" s="51" t="s">
        <v>53</v>
      </c>
      <c r="G174" s="45" t="str">
        <f>IF(F174="m",LOOKUP(E174,'07.kolo prezetácia '!$L$2:$L$9,'07.kolo prezetácia '!$K$2:$K$9),LOOKUP(E174,'07.kolo prezetácia '!$P$2:$P$4,'07.kolo prezetácia '!$O$2:$O$4))</f>
        <v>Muži D</v>
      </c>
    </row>
    <row r="175" spans="1:9" ht="18" customHeight="1" x14ac:dyDescent="0.25">
      <c r="A175" s="60">
        <v>494</v>
      </c>
      <c r="B175" s="5" t="s">
        <v>29</v>
      </c>
      <c r="C175" s="5" t="s">
        <v>569</v>
      </c>
      <c r="D175" s="5" t="s">
        <v>294</v>
      </c>
      <c r="E175" s="51">
        <v>1978</v>
      </c>
      <c r="F175" s="51" t="s">
        <v>53</v>
      </c>
      <c r="G175" s="45" t="str">
        <f>IF(F175="m",LOOKUP(E175,'07.kolo prezetácia '!$L$2:$L$9,'07.kolo prezetácia '!$K$2:$K$9),LOOKUP(E175,'07.kolo prezetácia '!$P$2:$P$4,'07.kolo prezetácia '!$O$2:$O$4))</f>
        <v>Muži C</v>
      </c>
    </row>
    <row r="176" spans="1:9" s="39" customFormat="1" ht="18" customHeight="1" x14ac:dyDescent="0.25">
      <c r="A176" s="60">
        <v>9</v>
      </c>
      <c r="B176" s="5" t="s">
        <v>32</v>
      </c>
      <c r="C176" s="5" t="s">
        <v>570</v>
      </c>
      <c r="D176" s="5" t="s">
        <v>14</v>
      </c>
      <c r="E176" s="51">
        <v>1978</v>
      </c>
      <c r="F176" s="51" t="s">
        <v>53</v>
      </c>
      <c r="G176" s="45" t="str">
        <f>IF(F176="m",LOOKUP(E176,'07.kolo prezetácia '!$L$2:$L$9,'07.kolo prezetácia '!$K$2:$K$9),LOOKUP(E176,'07.kolo prezetácia '!$P$2:$P$4,'07.kolo prezetácia '!$O$2:$O$4))</f>
        <v>Muži C</v>
      </c>
      <c r="H176" s="5"/>
      <c r="I176" s="5"/>
    </row>
    <row r="177" spans="1:9" ht="18" customHeight="1" x14ac:dyDescent="0.25">
      <c r="A177" s="60">
        <v>512</v>
      </c>
      <c r="B177" s="5" t="s">
        <v>242</v>
      </c>
      <c r="C177" s="5" t="s">
        <v>571</v>
      </c>
      <c r="D177" s="5" t="s">
        <v>14</v>
      </c>
      <c r="E177" s="51">
        <v>1982</v>
      </c>
      <c r="F177" s="51" t="s">
        <v>53</v>
      </c>
      <c r="G177" s="45" t="str">
        <f>IF(F177="m",LOOKUP(E177,'07.kolo prezetácia '!$L$2:$L$9,'07.kolo prezetácia '!$K$2:$K$9),LOOKUP(E177,'07.kolo prezetácia '!$P$2:$P$4,'07.kolo prezetácia '!$O$2:$O$4))</f>
        <v>Muži C</v>
      </c>
    </row>
    <row r="178" spans="1:9" ht="18" customHeight="1" x14ac:dyDescent="0.25">
      <c r="A178" s="60">
        <v>513</v>
      </c>
      <c r="B178" s="5" t="s">
        <v>553</v>
      </c>
      <c r="C178" s="5" t="s">
        <v>572</v>
      </c>
      <c r="D178" s="5" t="s">
        <v>576</v>
      </c>
      <c r="E178" s="51">
        <v>1984</v>
      </c>
      <c r="F178" s="51" t="s">
        <v>54</v>
      </c>
      <c r="G178" s="45" t="str">
        <f>IF(F178="m",LOOKUP(E178,'07.kolo prezetácia '!$L$2:$L$9,'07.kolo prezetácia '!$K$2:$K$9),LOOKUP(E178,'07.kolo prezetácia '!$P$2:$P$4,'07.kolo prezetácia '!$O$2:$O$4))</f>
        <v>Ženy B</v>
      </c>
    </row>
    <row r="179" spans="1:9" ht="18" customHeight="1" x14ac:dyDescent="0.25">
      <c r="A179" s="60">
        <v>516</v>
      </c>
      <c r="B179" s="5" t="s">
        <v>494</v>
      </c>
      <c r="C179" s="5" t="s">
        <v>579</v>
      </c>
      <c r="D179" s="5" t="s">
        <v>14</v>
      </c>
      <c r="E179" s="51">
        <v>1987</v>
      </c>
      <c r="F179" s="51" t="s">
        <v>54</v>
      </c>
      <c r="G179" s="45" t="str">
        <f>IF(F179="m",LOOKUP(E179,'07.kolo prezetácia '!$L$2:$L$9,'07.kolo prezetácia '!$K$2:$K$9),LOOKUP(E179,'07.kolo prezetácia '!$P$2:$P$4,'07.kolo prezetácia '!$O$2:$O$4))</f>
        <v>Ženy B</v>
      </c>
    </row>
    <row r="180" spans="1:9" ht="18" customHeight="1" x14ac:dyDescent="0.25">
      <c r="A180" s="60">
        <v>523</v>
      </c>
      <c r="B180" s="5" t="s">
        <v>577</v>
      </c>
      <c r="C180" s="5" t="s">
        <v>580</v>
      </c>
      <c r="D180" s="5" t="s">
        <v>428</v>
      </c>
      <c r="E180" s="51">
        <v>1991</v>
      </c>
      <c r="F180" s="51" t="s">
        <v>54</v>
      </c>
      <c r="G180" s="45" t="str">
        <f>IF(F180="m",LOOKUP(E180,'07.kolo prezetácia '!$L$2:$L$9,'07.kolo prezetácia '!$K$2:$K$9),LOOKUP(E180,'07.kolo prezetácia '!$P$2:$P$4,'07.kolo prezetácia '!$O$2:$O$4))</f>
        <v>Ženy A</v>
      </c>
    </row>
    <row r="181" spans="1:9" ht="18" customHeight="1" x14ac:dyDescent="0.25">
      <c r="A181" s="60">
        <v>525</v>
      </c>
      <c r="B181" s="5" t="s">
        <v>322</v>
      </c>
      <c r="C181" s="5" t="s">
        <v>581</v>
      </c>
      <c r="D181" s="5" t="s">
        <v>500</v>
      </c>
      <c r="E181" s="51">
        <v>2019</v>
      </c>
      <c r="F181" s="51" t="s">
        <v>53</v>
      </c>
      <c r="G181" s="45" t="str">
        <f>IF(F181="m",LOOKUP(E181,'07.kolo prezetácia '!$L$2:$L$9,'07.kolo prezetácia '!$K$2:$K$9),LOOKUP(E181,'07.kolo prezetácia '!$P$2:$P$4,'07.kolo prezetácia '!$O$2:$O$4))</f>
        <v>Muži A</v>
      </c>
    </row>
    <row r="182" spans="1:9" s="39" customFormat="1" ht="18" customHeight="1" x14ac:dyDescent="0.25">
      <c r="A182" s="60">
        <v>527</v>
      </c>
      <c r="B182" s="5" t="s">
        <v>32</v>
      </c>
      <c r="C182" s="5" t="s">
        <v>582</v>
      </c>
      <c r="D182" s="5" t="s">
        <v>361</v>
      </c>
      <c r="E182" s="51">
        <v>1987</v>
      </c>
      <c r="F182" s="51" t="s">
        <v>53</v>
      </c>
      <c r="G182" s="45" t="str">
        <f>IF(F182="m",LOOKUP(E182,'07.kolo prezetácia '!$L$2:$L$9,'07.kolo prezetácia '!$K$2:$K$9),LOOKUP(E182,'07.kolo prezetácia '!$P$2:$P$4,'07.kolo prezetácia '!$O$2:$O$4))</f>
        <v>Muži B</v>
      </c>
      <c r="H182" s="5"/>
      <c r="I182" s="5"/>
    </row>
    <row r="183" spans="1:9" ht="18" customHeight="1" x14ac:dyDescent="0.25">
      <c r="A183" s="60">
        <v>529</v>
      </c>
      <c r="B183" s="5" t="s">
        <v>83</v>
      </c>
      <c r="C183" s="5" t="s">
        <v>583</v>
      </c>
      <c r="D183" s="5" t="s">
        <v>596</v>
      </c>
      <c r="E183" s="51">
        <v>1981</v>
      </c>
      <c r="F183" s="51" t="s">
        <v>53</v>
      </c>
      <c r="G183" s="45" t="str">
        <f>IF(F183="m",LOOKUP(E183,'07.kolo prezetácia '!$L$2:$L$9,'07.kolo prezetácia '!$K$2:$K$9),LOOKUP(E183,'07.kolo prezetácia '!$P$2:$P$4,'07.kolo prezetácia '!$O$2:$O$4))</f>
        <v>Muži C</v>
      </c>
    </row>
    <row r="184" spans="1:9" ht="18" customHeight="1" x14ac:dyDescent="0.25">
      <c r="A184" s="60">
        <v>530</v>
      </c>
      <c r="B184" s="5" t="s">
        <v>67</v>
      </c>
      <c r="C184" s="5" t="s">
        <v>584</v>
      </c>
      <c r="D184" s="5" t="s">
        <v>361</v>
      </c>
      <c r="E184" s="51">
        <v>1982</v>
      </c>
      <c r="F184" s="51" t="s">
        <v>53</v>
      </c>
      <c r="G184" s="45" t="str">
        <f>IF(F184="m",LOOKUP(E184,'07.kolo prezetácia '!$L$2:$L$9,'07.kolo prezetácia '!$K$2:$K$9),LOOKUP(E184,'07.kolo prezetácia '!$P$2:$P$4,'07.kolo prezetácia '!$O$2:$O$4))</f>
        <v>Muži C</v>
      </c>
    </row>
    <row r="185" spans="1:9" s="39" customFormat="1" ht="18" customHeight="1" x14ac:dyDescent="0.25">
      <c r="A185" s="60">
        <v>183</v>
      </c>
      <c r="B185" s="5" t="s">
        <v>578</v>
      </c>
      <c r="C185" s="5" t="s">
        <v>585</v>
      </c>
      <c r="D185" s="5" t="s">
        <v>597</v>
      </c>
      <c r="E185" s="51">
        <v>2009</v>
      </c>
      <c r="F185" s="51" t="s">
        <v>53</v>
      </c>
      <c r="G185" s="45" t="str">
        <f>IF(F185="m",LOOKUP(E185,'07.kolo prezetácia '!$L$2:$L$9,'07.kolo prezetácia '!$K$2:$K$9),LOOKUP(E185,'07.kolo prezetácia '!$P$2:$P$4,'07.kolo prezetácia '!$O$2:$O$4))</f>
        <v>Muži A</v>
      </c>
      <c r="H185" s="5"/>
      <c r="I185" s="5"/>
    </row>
    <row r="186" spans="1:9" ht="18" customHeight="1" x14ac:dyDescent="0.25">
      <c r="A186" s="60">
        <v>64</v>
      </c>
      <c r="B186" s="5" t="s">
        <v>494</v>
      </c>
      <c r="C186" s="5" t="s">
        <v>586</v>
      </c>
      <c r="D186" s="5" t="s">
        <v>14</v>
      </c>
      <c r="E186" s="51">
        <v>1981</v>
      </c>
      <c r="F186" s="51" t="s">
        <v>54</v>
      </c>
      <c r="G186" s="45" t="str">
        <f>IF(F186="m",LOOKUP(E186,'07.kolo prezetácia '!$L$2:$L$9,'07.kolo prezetácia '!$K$2:$K$9),LOOKUP(E186,'07.kolo prezetácia '!$P$2:$P$4,'07.kolo prezetácia '!$O$2:$O$4))</f>
        <v>Ženy B</v>
      </c>
    </row>
    <row r="187" spans="1:9" ht="18" customHeight="1" x14ac:dyDescent="0.25">
      <c r="A187" s="60">
        <v>339</v>
      </c>
      <c r="B187" s="5" t="s">
        <v>59</v>
      </c>
      <c r="C187" s="5" t="s">
        <v>587</v>
      </c>
      <c r="D187" s="5" t="s">
        <v>272</v>
      </c>
      <c r="E187" s="51">
        <v>1983</v>
      </c>
      <c r="F187" s="51" t="s">
        <v>54</v>
      </c>
      <c r="G187" s="45" t="str">
        <f>IF(F187="m",LOOKUP(E187,'07.kolo prezetácia '!$L$2:$L$9,'07.kolo prezetácia '!$K$2:$K$9),LOOKUP(E187,'07.kolo prezetácia '!$P$2:$P$4,'07.kolo prezetácia '!$O$2:$O$4))</f>
        <v>Ženy B</v>
      </c>
    </row>
    <row r="188" spans="1:9" ht="18" customHeight="1" x14ac:dyDescent="0.25">
      <c r="A188" s="60">
        <v>190</v>
      </c>
      <c r="B188" s="5" t="s">
        <v>261</v>
      </c>
      <c r="C188" s="5" t="s">
        <v>588</v>
      </c>
      <c r="D188" s="5" t="s">
        <v>598</v>
      </c>
      <c r="E188" s="51">
        <v>1979</v>
      </c>
      <c r="F188" s="51" t="s">
        <v>54</v>
      </c>
      <c r="G188" s="45" t="str">
        <f>IF(F188="m",LOOKUP(E188,'07.kolo prezetácia '!$L$2:$L$9,'07.kolo prezetácia '!$K$2:$K$9),LOOKUP(E188,'07.kolo prezetácia '!$P$2:$P$4,'07.kolo prezetácia '!$O$2:$O$4))</f>
        <v>Ženy C</v>
      </c>
    </row>
    <row r="189" spans="1:9" s="39" customFormat="1" ht="18" customHeight="1" x14ac:dyDescent="0.25">
      <c r="A189" s="60">
        <v>312</v>
      </c>
      <c r="B189" s="5" t="s">
        <v>67</v>
      </c>
      <c r="C189" s="5" t="s">
        <v>589</v>
      </c>
      <c r="D189" s="5" t="s">
        <v>599</v>
      </c>
      <c r="E189" s="51">
        <v>1992</v>
      </c>
      <c r="F189" s="51" t="s">
        <v>53</v>
      </c>
      <c r="G189" s="45" t="str">
        <f>IF(F189="m",LOOKUP(E189,'07.kolo prezetácia '!$L$2:$L$9,'07.kolo prezetácia '!$K$2:$K$9),LOOKUP(E189,'07.kolo prezetácia '!$P$2:$P$4,'07.kolo prezetácia '!$O$2:$O$4))</f>
        <v>Muži B</v>
      </c>
      <c r="H189" s="5"/>
      <c r="I189" s="5"/>
    </row>
    <row r="190" spans="1:9" ht="18" customHeight="1" x14ac:dyDescent="0.25">
      <c r="A190" s="60">
        <v>544</v>
      </c>
      <c r="B190" s="5" t="s">
        <v>525</v>
      </c>
      <c r="C190" s="5" t="s">
        <v>437</v>
      </c>
      <c r="D190" s="5" t="s">
        <v>600</v>
      </c>
      <c r="E190" s="51">
        <v>1964</v>
      </c>
      <c r="F190" s="51" t="s">
        <v>53</v>
      </c>
      <c r="G190" s="45" t="str">
        <f>IF(F190="m",LOOKUP(E190,'07.kolo prezetácia '!$L$2:$L$9,'07.kolo prezetácia '!$K$2:$K$9),LOOKUP(E190,'07.kolo prezetácia '!$P$2:$P$4,'07.kolo prezetácia '!$O$2:$O$4))</f>
        <v>Muži E</v>
      </c>
    </row>
    <row r="191" spans="1:9" ht="18" customHeight="1" x14ac:dyDescent="0.25">
      <c r="A191" s="60">
        <v>546</v>
      </c>
      <c r="B191" s="5" t="s">
        <v>502</v>
      </c>
      <c r="C191" s="5" t="s">
        <v>590</v>
      </c>
      <c r="D191" s="5" t="s">
        <v>601</v>
      </c>
      <c r="E191" s="51">
        <v>1975</v>
      </c>
      <c r="F191" s="51" t="s">
        <v>53</v>
      </c>
      <c r="G191" s="45" t="str">
        <f>IF(F191="m",LOOKUP(E191,'07.kolo prezetácia '!$L$2:$L$9,'07.kolo prezetácia '!$K$2:$K$9),LOOKUP(E191,'07.kolo prezetácia '!$P$2:$P$4,'07.kolo prezetácia '!$O$2:$O$4))</f>
        <v>Muži D</v>
      </c>
    </row>
    <row r="192" spans="1:9" ht="18" customHeight="1" x14ac:dyDescent="0.25">
      <c r="A192" s="60">
        <v>547</v>
      </c>
      <c r="B192" s="5" t="s">
        <v>578</v>
      </c>
      <c r="C192" s="5" t="s">
        <v>590</v>
      </c>
      <c r="D192" s="5" t="s">
        <v>601</v>
      </c>
      <c r="E192" s="51">
        <v>2009</v>
      </c>
      <c r="F192" s="51" t="s">
        <v>53</v>
      </c>
      <c r="G192" s="45" t="str">
        <f>IF(F192="m",LOOKUP(E192,'07.kolo prezetácia '!$L$2:$L$9,'07.kolo prezetácia '!$K$2:$K$9),LOOKUP(E192,'07.kolo prezetácia '!$P$2:$P$4,'07.kolo prezetácia '!$O$2:$O$4))</f>
        <v>Muži A</v>
      </c>
    </row>
    <row r="193" spans="1:9" ht="18" customHeight="1" x14ac:dyDescent="0.25">
      <c r="A193" s="60">
        <v>550</v>
      </c>
      <c r="B193" s="5" t="s">
        <v>97</v>
      </c>
      <c r="C193" s="5" t="s">
        <v>591</v>
      </c>
      <c r="D193" s="5" t="s">
        <v>361</v>
      </c>
      <c r="E193" s="51">
        <v>1958</v>
      </c>
      <c r="F193" s="51" t="s">
        <v>53</v>
      </c>
      <c r="G193" s="45" t="str">
        <f>IF(F193="m",LOOKUP(E193,'07.kolo prezetácia '!$L$2:$L$9,'07.kolo prezetácia '!$K$2:$K$9),LOOKUP(E193,'07.kolo prezetácia '!$P$2:$P$4,'07.kolo prezetácia '!$O$2:$O$4))</f>
        <v>Muži E</v>
      </c>
    </row>
    <row r="194" spans="1:9" ht="18" customHeight="1" x14ac:dyDescent="0.25">
      <c r="A194" s="60">
        <v>554</v>
      </c>
      <c r="B194" s="5" t="s">
        <v>353</v>
      </c>
      <c r="C194" s="5" t="s">
        <v>592</v>
      </c>
      <c r="D194" s="5" t="s">
        <v>14</v>
      </c>
      <c r="E194" s="51">
        <v>1987</v>
      </c>
      <c r="F194" s="51" t="s">
        <v>54</v>
      </c>
      <c r="G194" s="45" t="str">
        <f>IF(F194="m",LOOKUP(E194,'07.kolo prezetácia '!$L$2:$L$9,'07.kolo prezetácia '!$K$2:$K$9),LOOKUP(E194,'07.kolo prezetácia '!$P$2:$P$4,'07.kolo prezetácia '!$O$2:$O$4))</f>
        <v>Ženy B</v>
      </c>
    </row>
    <row r="195" spans="1:9" ht="18" customHeight="1" x14ac:dyDescent="0.25">
      <c r="A195" s="60">
        <v>555</v>
      </c>
      <c r="B195" s="5" t="s">
        <v>97</v>
      </c>
      <c r="C195" s="5" t="s">
        <v>593</v>
      </c>
      <c r="D195" s="5" t="s">
        <v>14</v>
      </c>
      <c r="E195" s="51">
        <v>1983</v>
      </c>
      <c r="F195" s="51" t="s">
        <v>53</v>
      </c>
      <c r="G195" s="45" t="str">
        <f>IF(F195="m",LOOKUP(E195,'07.kolo prezetácia '!$L$2:$L$9,'07.kolo prezetácia '!$K$2:$K$9),LOOKUP(E195,'07.kolo prezetácia '!$P$2:$P$4,'07.kolo prezetácia '!$O$2:$O$4))</f>
        <v>Muži C</v>
      </c>
    </row>
    <row r="196" spans="1:9" s="39" customFormat="1" ht="18" customHeight="1" x14ac:dyDescent="0.25">
      <c r="A196" s="60">
        <v>151</v>
      </c>
      <c r="B196" s="5" t="s">
        <v>5</v>
      </c>
      <c r="C196" s="5" t="s">
        <v>594</v>
      </c>
      <c r="D196" s="5" t="s">
        <v>602</v>
      </c>
      <c r="E196" s="51">
        <v>1974</v>
      </c>
      <c r="F196" s="51" t="s">
        <v>53</v>
      </c>
      <c r="G196" s="45" t="str">
        <f>IF(F196="m",LOOKUP(E196,'07.kolo prezetácia '!$L$2:$L$9,'07.kolo prezetácia '!$K$2:$K$9),LOOKUP(E196,'07.kolo prezetácia '!$P$2:$P$4,'07.kolo prezetácia '!$O$2:$O$4))</f>
        <v>Muži D</v>
      </c>
      <c r="H196" s="5"/>
      <c r="I196" s="5"/>
    </row>
    <row r="197" spans="1:9" ht="18" customHeight="1" x14ac:dyDescent="0.25">
      <c r="A197" s="60">
        <v>456</v>
      </c>
      <c r="B197" s="5" t="s">
        <v>20</v>
      </c>
      <c r="C197" s="5" t="s">
        <v>595</v>
      </c>
      <c r="D197" s="5" t="s">
        <v>603</v>
      </c>
      <c r="E197" s="51">
        <v>1977</v>
      </c>
      <c r="F197" s="51" t="s">
        <v>53</v>
      </c>
      <c r="G197" s="45" t="str">
        <f>IF(F197="m",LOOKUP(E197,'07.kolo prezetácia '!$L$2:$L$9,'07.kolo prezetácia '!$K$2:$K$9),LOOKUP(E197,'07.kolo prezetácia '!$P$2:$P$4,'07.kolo prezetácia '!$O$2:$O$4))</f>
        <v>Muži C</v>
      </c>
    </row>
    <row r="198" spans="1:9" ht="18" customHeight="1" x14ac:dyDescent="0.25">
      <c r="A198" s="60"/>
      <c r="E198" s="51"/>
      <c r="F198" s="51"/>
      <c r="G198" s="45"/>
    </row>
    <row r="199" spans="1:9" ht="18" customHeight="1" x14ac:dyDescent="0.25">
      <c r="A199" s="60"/>
      <c r="E199" s="51"/>
      <c r="F199" s="51"/>
      <c r="G199" s="45"/>
    </row>
    <row r="200" spans="1:9" ht="18" customHeight="1" x14ac:dyDescent="0.25">
      <c r="A200" s="60"/>
      <c r="E200" s="51"/>
      <c r="F200" s="51"/>
      <c r="G200" s="45"/>
    </row>
    <row r="201" spans="1:9" ht="18" customHeight="1" x14ac:dyDescent="0.25">
      <c r="A201" s="60"/>
      <c r="E201" s="51"/>
      <c r="F201" s="51"/>
      <c r="G201" s="45"/>
    </row>
    <row r="202" spans="1:9" ht="18" customHeight="1" x14ac:dyDescent="0.25">
      <c r="A202" s="60"/>
      <c r="E202" s="51"/>
      <c r="F202" s="51"/>
      <c r="G202" s="45"/>
    </row>
    <row r="203" spans="1:9" ht="18" customHeight="1" x14ac:dyDescent="0.25">
      <c r="A203" s="60"/>
      <c r="E203" s="51"/>
      <c r="F203" s="51"/>
      <c r="G203" s="45"/>
    </row>
    <row r="204" spans="1:9" ht="18" customHeight="1" x14ac:dyDescent="0.25">
      <c r="A204" s="60"/>
      <c r="E204" s="51"/>
      <c r="F204" s="51"/>
      <c r="G204" s="45"/>
    </row>
    <row r="205" spans="1:9" ht="18" customHeight="1" x14ac:dyDescent="0.25">
      <c r="A205" s="60"/>
      <c r="E205" s="51"/>
      <c r="F205" s="51"/>
      <c r="G205" s="45"/>
    </row>
    <row r="206" spans="1:9" ht="18" customHeight="1" x14ac:dyDescent="0.25">
      <c r="A206" s="60"/>
      <c r="E206" s="51"/>
      <c r="F206" s="51"/>
      <c r="G206" s="45"/>
    </row>
    <row r="207" spans="1:9" ht="18" customHeight="1" x14ac:dyDescent="0.25">
      <c r="A207" s="60"/>
      <c r="E207" s="51"/>
      <c r="F207" s="51"/>
      <c r="G207" s="45"/>
    </row>
    <row r="208" spans="1:9" ht="18" customHeight="1" x14ac:dyDescent="0.25">
      <c r="A208" s="60"/>
      <c r="E208" s="51"/>
      <c r="F208" s="51"/>
      <c r="G208" s="45"/>
    </row>
    <row r="209" spans="1:7" ht="18" customHeight="1" x14ac:dyDescent="0.25">
      <c r="A209" s="60"/>
      <c r="E209" s="51"/>
      <c r="F209" s="51"/>
      <c r="G209" s="45"/>
    </row>
    <row r="210" spans="1:7" ht="18" customHeight="1" x14ac:dyDescent="0.25">
      <c r="A210" s="60"/>
      <c r="E210" s="51"/>
      <c r="F210" s="51"/>
      <c r="G210" s="45"/>
    </row>
    <row r="211" spans="1:7" ht="18" customHeight="1" x14ac:dyDescent="0.25">
      <c r="A211" s="60"/>
      <c r="E211" s="51"/>
      <c r="F211" s="51"/>
      <c r="G211" s="45"/>
    </row>
    <row r="212" spans="1:7" ht="18" customHeight="1" x14ac:dyDescent="0.25">
      <c r="A212" s="60"/>
      <c r="C212" s="83"/>
      <c r="E212" s="51"/>
      <c r="F212" s="51"/>
      <c r="G212" s="45"/>
    </row>
    <row r="213" spans="1:7" ht="18" customHeight="1" x14ac:dyDescent="0.25">
      <c r="A213" s="60"/>
      <c r="E213" s="51"/>
      <c r="F213" s="51"/>
      <c r="G213" s="45"/>
    </row>
    <row r="214" spans="1:7" ht="18" customHeight="1" x14ac:dyDescent="0.25">
      <c r="A214" s="60"/>
      <c r="E214" s="51"/>
      <c r="F214" s="51"/>
      <c r="G214" s="45"/>
    </row>
    <row r="215" spans="1:7" ht="18" customHeight="1" x14ac:dyDescent="0.25">
      <c r="A215" s="60"/>
      <c r="E215" s="51"/>
      <c r="F215" s="51"/>
      <c r="G215" s="45"/>
    </row>
    <row r="216" spans="1:7" ht="18" customHeight="1" x14ac:dyDescent="0.25">
      <c r="A216" s="60"/>
      <c r="E216" s="51"/>
      <c r="F216" s="51"/>
      <c r="G216" s="45"/>
    </row>
    <row r="217" spans="1:7" ht="18" customHeight="1" x14ac:dyDescent="0.25">
      <c r="A217" s="60"/>
      <c r="E217" s="51"/>
      <c r="F217" s="51"/>
      <c r="G217" s="45"/>
    </row>
    <row r="218" spans="1:7" ht="18" customHeight="1" x14ac:dyDescent="0.25">
      <c r="A218" s="60"/>
      <c r="E218" s="51"/>
      <c r="F218" s="51"/>
      <c r="G218" s="45"/>
    </row>
    <row r="219" spans="1:7" ht="18" customHeight="1" x14ac:dyDescent="0.25">
      <c r="A219" s="60"/>
      <c r="E219" s="51"/>
      <c r="F219" s="51"/>
      <c r="G219" s="45"/>
    </row>
    <row r="220" spans="1:7" ht="18" customHeight="1" x14ac:dyDescent="0.25">
      <c r="A220" s="60"/>
      <c r="E220" s="51"/>
      <c r="F220" s="51"/>
      <c r="G220" s="45"/>
    </row>
    <row r="221" spans="1:7" ht="18" customHeight="1" x14ac:dyDescent="0.25">
      <c r="A221" s="60"/>
      <c r="E221" s="51"/>
      <c r="F221" s="51"/>
      <c r="G221" s="45"/>
    </row>
    <row r="222" spans="1:7" ht="18" customHeight="1" x14ac:dyDescent="0.25">
      <c r="A222" s="60"/>
      <c r="E222" s="51"/>
      <c r="F222" s="51"/>
      <c r="G222" s="45"/>
    </row>
    <row r="223" spans="1:7" ht="18" customHeight="1" x14ac:dyDescent="0.25">
      <c r="A223" s="60"/>
      <c r="E223" s="51"/>
      <c r="F223" s="51"/>
      <c r="G223" s="45"/>
    </row>
    <row r="224" spans="1:7" ht="18" customHeight="1" x14ac:dyDescent="0.25">
      <c r="A224" s="60"/>
      <c r="E224" s="51"/>
      <c r="F224" s="51"/>
      <c r="G224" s="45"/>
    </row>
    <row r="225" spans="1:7" ht="18" customHeight="1" x14ac:dyDescent="0.25">
      <c r="A225" s="60"/>
      <c r="E225" s="51"/>
      <c r="F225" s="51"/>
      <c r="G225" s="45"/>
    </row>
    <row r="226" spans="1:7" ht="18" customHeight="1" x14ac:dyDescent="0.25">
      <c r="A226" s="60"/>
      <c r="E226" s="51"/>
      <c r="F226" s="51"/>
      <c r="G226" s="45"/>
    </row>
    <row r="227" spans="1:7" ht="18" customHeight="1" x14ac:dyDescent="0.25">
      <c r="A227" s="60"/>
      <c r="E227" s="51"/>
      <c r="F227" s="51"/>
      <c r="G227" s="45"/>
    </row>
    <row r="228" spans="1:7" ht="18" customHeight="1" x14ac:dyDescent="0.25">
      <c r="A228" s="60"/>
      <c r="G228" s="45"/>
    </row>
    <row r="229" spans="1:7" ht="18" customHeight="1" x14ac:dyDescent="0.25">
      <c r="A229" s="60"/>
      <c r="G229" s="45"/>
    </row>
    <row r="230" spans="1:7" ht="18" customHeight="1" x14ac:dyDescent="0.25">
      <c r="A230" s="60"/>
      <c r="F230" s="51"/>
      <c r="G230" s="45"/>
    </row>
    <row r="231" spans="1:7" ht="18" customHeight="1" x14ac:dyDescent="0.25">
      <c r="A231" s="60"/>
      <c r="F231" s="51"/>
      <c r="G231" s="45"/>
    </row>
    <row r="232" spans="1:7" ht="18" customHeight="1" x14ac:dyDescent="0.25">
      <c r="A232" s="60"/>
      <c r="F232" s="51"/>
      <c r="G232" s="45"/>
    </row>
    <row r="233" spans="1:7" ht="18" customHeight="1" x14ac:dyDescent="0.3">
      <c r="A233" s="60"/>
      <c r="D233" s="77"/>
      <c r="F233" s="51"/>
      <c r="G233" s="45"/>
    </row>
    <row r="234" spans="1:7" ht="18" customHeight="1" x14ac:dyDescent="0.25">
      <c r="A234" s="60"/>
      <c r="F234" s="51"/>
      <c r="G234" s="45"/>
    </row>
    <row r="235" spans="1:7" ht="18" customHeight="1" x14ac:dyDescent="0.25">
      <c r="A235" s="60"/>
      <c r="F235" s="51"/>
      <c r="G235" s="45"/>
    </row>
    <row r="236" spans="1:7" ht="18" customHeight="1" x14ac:dyDescent="0.25">
      <c r="A236" s="60"/>
      <c r="F236" s="51"/>
      <c r="G236" s="45"/>
    </row>
    <row r="237" spans="1:7" ht="18" customHeight="1" x14ac:dyDescent="0.25">
      <c r="A237" s="60"/>
      <c r="F237" s="51"/>
      <c r="G237" s="45"/>
    </row>
    <row r="238" spans="1:7" ht="18" customHeight="1" x14ac:dyDescent="0.25">
      <c r="A238" s="60"/>
      <c r="F238" s="51"/>
      <c r="G238" s="45"/>
    </row>
    <row r="239" spans="1:7" ht="18" customHeight="1" x14ac:dyDescent="0.25">
      <c r="A239" s="60"/>
      <c r="F239" s="51"/>
      <c r="G239" s="45"/>
    </row>
    <row r="240" spans="1:7" ht="18" customHeight="1" x14ac:dyDescent="0.25">
      <c r="A240" s="60"/>
      <c r="F240" s="51"/>
      <c r="G240" s="45"/>
    </row>
    <row r="241" spans="1:7" ht="18" customHeight="1" x14ac:dyDescent="0.25">
      <c r="A241" s="60"/>
      <c r="F241" s="51"/>
      <c r="G241" s="45"/>
    </row>
    <row r="242" spans="1:7" ht="18" customHeight="1" x14ac:dyDescent="0.25">
      <c r="A242" s="60"/>
      <c r="F242" s="51"/>
      <c r="G242" s="45"/>
    </row>
    <row r="243" spans="1:7" ht="18" customHeight="1" x14ac:dyDescent="0.25">
      <c r="A243" s="60"/>
      <c r="F243" s="51"/>
      <c r="G243" s="45"/>
    </row>
    <row r="244" spans="1:7" ht="18" customHeight="1" x14ac:dyDescent="0.25">
      <c r="A244" s="60"/>
      <c r="F244" s="51"/>
      <c r="G244" s="45"/>
    </row>
    <row r="245" spans="1:7" ht="18" customHeight="1" x14ac:dyDescent="0.25">
      <c r="A245" s="60"/>
      <c r="F245" s="51"/>
      <c r="G245" s="45"/>
    </row>
    <row r="246" spans="1:7" ht="18" customHeight="1" x14ac:dyDescent="0.25">
      <c r="A246" s="60"/>
      <c r="F246" s="51"/>
      <c r="G246" s="45"/>
    </row>
    <row r="247" spans="1:7" ht="18" customHeight="1" x14ac:dyDescent="0.25">
      <c r="A247" s="60"/>
      <c r="G247" s="45"/>
    </row>
    <row r="248" spans="1:7" ht="18" customHeight="1" x14ac:dyDescent="0.25">
      <c r="A248" s="60"/>
      <c r="G248" s="45"/>
    </row>
    <row r="249" spans="1:7" ht="18" customHeight="1" x14ac:dyDescent="0.25">
      <c r="A249" s="60"/>
      <c r="G249" s="45"/>
    </row>
    <row r="250" spans="1:7" ht="18" customHeight="1" x14ac:dyDescent="0.25">
      <c r="A250" s="60"/>
      <c r="G250" s="45"/>
    </row>
    <row r="251" spans="1:7" ht="18" customHeight="1" x14ac:dyDescent="0.25">
      <c r="A251" s="60"/>
      <c r="G251" s="45"/>
    </row>
    <row r="252" spans="1:7" ht="18" customHeight="1" x14ac:dyDescent="0.25"/>
    <row r="253" spans="1:7" ht="18" customHeight="1" x14ac:dyDescent="0.25"/>
    <row r="254" spans="1:7" ht="18" customHeight="1" x14ac:dyDescent="0.25"/>
    <row r="255" spans="1:7" ht="18" customHeight="1" x14ac:dyDescent="0.25"/>
    <row r="256" spans="1:7" ht="18" customHeight="1" x14ac:dyDescent="0.25"/>
    <row r="257" spans="1:7" ht="18" customHeight="1" x14ac:dyDescent="0.25"/>
    <row r="258" spans="1:7" ht="18" customHeight="1" x14ac:dyDescent="0.25"/>
    <row r="259" spans="1:7" ht="18" customHeight="1" x14ac:dyDescent="0.25"/>
    <row r="260" spans="1:7" ht="18" customHeight="1" x14ac:dyDescent="0.25"/>
    <row r="261" spans="1:7" ht="18" customHeight="1" x14ac:dyDescent="0.25">
      <c r="A261" s="30"/>
      <c r="B261" s="6"/>
      <c r="C261" s="6"/>
      <c r="D261" s="6"/>
      <c r="E261" s="63"/>
      <c r="F261" s="63"/>
    </row>
    <row r="262" spans="1:7" ht="18" customHeight="1" x14ac:dyDescent="0.25">
      <c r="A262" s="51"/>
      <c r="E262" s="51"/>
      <c r="F262" s="51"/>
    </row>
    <row r="263" spans="1:7" ht="18" customHeight="1" x14ac:dyDescent="0.25">
      <c r="A263" s="51"/>
      <c r="E263" s="51"/>
      <c r="F263" s="51"/>
    </row>
    <row r="264" spans="1:7" ht="18" customHeight="1" x14ac:dyDescent="0.25">
      <c r="A264" s="60"/>
      <c r="E264" s="51"/>
      <c r="F264" s="51"/>
      <c r="G264" s="45"/>
    </row>
    <row r="265" spans="1:7" ht="18" customHeight="1" x14ac:dyDescent="0.25">
      <c r="A265" s="51"/>
      <c r="E265" s="51"/>
      <c r="F265" s="51"/>
    </row>
    <row r="266" spans="1:7" ht="18" customHeight="1" x14ac:dyDescent="0.25">
      <c r="A266" s="51"/>
      <c r="E266" s="51"/>
      <c r="F266" s="51"/>
    </row>
    <row r="267" spans="1:7" ht="18" customHeight="1" x14ac:dyDescent="0.25">
      <c r="A267" s="51"/>
      <c r="E267" s="51"/>
      <c r="F267" s="51"/>
    </row>
    <row r="268" spans="1:7" ht="18" customHeight="1" x14ac:dyDescent="0.25">
      <c r="A268" s="51"/>
      <c r="E268" s="51"/>
      <c r="F268" s="51"/>
    </row>
    <row r="269" spans="1:7" ht="18" customHeight="1" x14ac:dyDescent="0.25">
      <c r="A269" s="51"/>
      <c r="E269" s="51"/>
      <c r="F269" s="51"/>
    </row>
    <row r="270" spans="1:7" ht="18" customHeight="1" x14ac:dyDescent="0.25">
      <c r="A270" s="51"/>
      <c r="E270" s="51"/>
      <c r="F270" s="51"/>
    </row>
    <row r="271" spans="1:7" ht="18" customHeight="1" x14ac:dyDescent="0.25">
      <c r="A271" s="51"/>
      <c r="E271" s="51"/>
      <c r="F271" s="51"/>
    </row>
    <row r="272" spans="1:7" ht="18" customHeight="1" x14ac:dyDescent="0.25">
      <c r="A272" s="51"/>
      <c r="E272" s="51"/>
      <c r="F272" s="51"/>
    </row>
    <row r="273" spans="1:6" ht="18" customHeight="1" x14ac:dyDescent="0.25">
      <c r="A273" s="51"/>
      <c r="E273" s="51"/>
      <c r="F273" s="51"/>
    </row>
    <row r="274" spans="1:6" ht="18" customHeight="1" x14ac:dyDescent="0.25">
      <c r="A274" s="51"/>
      <c r="E274" s="51"/>
      <c r="F274" s="51"/>
    </row>
    <row r="275" spans="1:6" ht="18" customHeight="1" x14ac:dyDescent="0.25">
      <c r="A275" s="51"/>
      <c r="E275" s="51"/>
      <c r="F275" s="51"/>
    </row>
    <row r="276" spans="1:6" ht="18" customHeight="1" x14ac:dyDescent="0.25">
      <c r="A276" s="51"/>
      <c r="E276" s="51"/>
      <c r="F276" s="51"/>
    </row>
    <row r="277" spans="1:6" ht="18" customHeight="1" x14ac:dyDescent="0.25">
      <c r="A277" s="51"/>
      <c r="E277" s="51"/>
      <c r="F277" s="51"/>
    </row>
    <row r="278" spans="1:6" ht="18" customHeight="1" x14ac:dyDescent="0.25">
      <c r="A278" s="51"/>
      <c r="E278" s="51"/>
      <c r="F278" s="51"/>
    </row>
    <row r="279" spans="1:6" ht="18" customHeight="1" x14ac:dyDescent="0.25">
      <c r="A279" s="51"/>
      <c r="E279" s="51"/>
      <c r="F279" s="51"/>
    </row>
    <row r="280" spans="1:6" ht="18" customHeight="1" x14ac:dyDescent="0.25">
      <c r="A280" s="51"/>
      <c r="E280" s="51"/>
      <c r="F280" s="51"/>
    </row>
    <row r="281" spans="1:6" ht="18" customHeight="1" x14ac:dyDescent="0.25">
      <c r="A281" s="51"/>
      <c r="E281" s="51"/>
      <c r="F281" s="51"/>
    </row>
    <row r="282" spans="1:6" ht="18" customHeight="1" x14ac:dyDescent="0.25">
      <c r="A282" s="51"/>
      <c r="E282" s="51"/>
      <c r="F282" s="51"/>
    </row>
    <row r="283" spans="1:6" ht="18" customHeight="1" x14ac:dyDescent="0.25">
      <c r="A283" s="51"/>
      <c r="E283" s="51"/>
      <c r="F283" s="51"/>
    </row>
    <row r="284" spans="1:6" ht="18" customHeight="1" x14ac:dyDescent="0.25">
      <c r="A284" s="51"/>
      <c r="E284" s="51"/>
      <c r="F284" s="51"/>
    </row>
    <row r="285" spans="1:6" ht="18" customHeight="1" x14ac:dyDescent="0.25">
      <c r="A285" s="51"/>
      <c r="E285" s="51"/>
      <c r="F285" s="51"/>
    </row>
    <row r="286" spans="1:6" ht="18" customHeight="1" x14ac:dyDescent="0.25">
      <c r="A286" s="51"/>
      <c r="E286" s="51"/>
      <c r="F286" s="51"/>
    </row>
    <row r="287" spans="1:6" ht="18" customHeight="1" x14ac:dyDescent="0.25">
      <c r="A287" s="51"/>
      <c r="E287" s="51"/>
      <c r="F287" s="51"/>
    </row>
    <row r="288" spans="1:6" ht="18" customHeight="1" x14ac:dyDescent="0.25">
      <c r="A288" s="51"/>
      <c r="E288" s="51"/>
      <c r="F288" s="51"/>
    </row>
    <row r="289" spans="1:6" ht="18" customHeight="1" x14ac:dyDescent="0.25">
      <c r="A289" s="51"/>
      <c r="E289" s="51"/>
      <c r="F289" s="51"/>
    </row>
    <row r="290" spans="1:6" ht="18" customHeight="1" x14ac:dyDescent="0.25">
      <c r="A290" s="51"/>
      <c r="E290" s="51"/>
      <c r="F290" s="51"/>
    </row>
    <row r="291" spans="1:6" ht="18" customHeight="1" x14ac:dyDescent="0.25">
      <c r="A291" s="51"/>
      <c r="E291" s="51"/>
      <c r="F291" s="51"/>
    </row>
    <row r="292" spans="1:6" ht="18" customHeight="1" x14ac:dyDescent="0.25">
      <c r="A292" s="51"/>
      <c r="E292" s="51"/>
      <c r="F292" s="51"/>
    </row>
    <row r="293" spans="1:6" ht="18" customHeight="1" x14ac:dyDescent="0.25">
      <c r="A293" s="51"/>
      <c r="E293" s="51"/>
      <c r="F293" s="51"/>
    </row>
    <row r="294" spans="1:6" ht="18" customHeight="1" x14ac:dyDescent="0.25">
      <c r="A294" s="51"/>
      <c r="E294" s="51"/>
      <c r="F294" s="51"/>
    </row>
    <row r="295" spans="1:6" ht="18" customHeight="1" x14ac:dyDescent="0.25">
      <c r="A295" s="51"/>
      <c r="E295" s="51"/>
      <c r="F295" s="51"/>
    </row>
    <row r="296" spans="1:6" ht="18" customHeight="1" x14ac:dyDescent="0.25">
      <c r="A296" s="51"/>
      <c r="E296" s="51"/>
      <c r="F296" s="51"/>
    </row>
    <row r="297" spans="1:6" ht="18" customHeight="1" x14ac:dyDescent="0.25">
      <c r="A297" s="51"/>
      <c r="E297" s="51"/>
      <c r="F297" s="51"/>
    </row>
    <row r="298" spans="1:6" ht="18" customHeight="1" x14ac:dyDescent="0.25">
      <c r="A298" s="51"/>
      <c r="E298" s="51"/>
      <c r="F298" s="51"/>
    </row>
    <row r="299" spans="1:6" ht="18" customHeight="1" x14ac:dyDescent="0.25">
      <c r="A299" s="51"/>
      <c r="E299" s="51"/>
      <c r="F299" s="51"/>
    </row>
    <row r="300" spans="1:6" ht="18" customHeight="1" x14ac:dyDescent="0.25">
      <c r="A300" s="51"/>
      <c r="E300" s="51"/>
      <c r="F300" s="51"/>
    </row>
    <row r="301" spans="1:6" ht="18" customHeight="1" x14ac:dyDescent="0.25">
      <c r="A301" s="51"/>
      <c r="E301" s="51"/>
      <c r="F301" s="51"/>
    </row>
    <row r="302" spans="1:6" ht="18" customHeight="1" x14ac:dyDescent="0.25">
      <c r="A302" s="51"/>
      <c r="E302" s="51"/>
      <c r="F302" s="51"/>
    </row>
    <row r="303" spans="1:6" ht="18" customHeight="1" x14ac:dyDescent="0.25">
      <c r="A303" s="51"/>
      <c r="E303" s="51"/>
      <c r="F303" s="51"/>
    </row>
    <row r="304" spans="1:6" ht="18" customHeight="1" x14ac:dyDescent="0.25">
      <c r="A304" s="51"/>
      <c r="E304" s="51"/>
      <c r="F304" s="51"/>
    </row>
    <row r="305" spans="1:6" ht="18" customHeight="1" x14ac:dyDescent="0.25">
      <c r="A305" s="51"/>
      <c r="E305" s="51"/>
      <c r="F305" s="51"/>
    </row>
    <row r="306" spans="1:6" ht="18" customHeight="1" x14ac:dyDescent="0.25">
      <c r="A306" s="51"/>
      <c r="E306" s="51"/>
      <c r="F306" s="51"/>
    </row>
    <row r="307" spans="1:6" ht="18" customHeight="1" x14ac:dyDescent="0.25">
      <c r="A307" s="51"/>
      <c r="E307" s="51"/>
      <c r="F307" s="51"/>
    </row>
    <row r="308" spans="1:6" ht="18" customHeight="1" x14ac:dyDescent="0.25">
      <c r="A308" s="51"/>
      <c r="E308" s="51"/>
      <c r="F308" s="51"/>
    </row>
    <row r="309" spans="1:6" ht="18" customHeight="1" x14ac:dyDescent="0.25">
      <c r="A309" s="51"/>
      <c r="E309" s="51"/>
      <c r="F309" s="51"/>
    </row>
    <row r="310" spans="1:6" ht="18" customHeight="1" x14ac:dyDescent="0.25">
      <c r="A310" s="51"/>
      <c r="E310" s="51"/>
      <c r="F310" s="51"/>
    </row>
    <row r="311" spans="1:6" ht="18" customHeight="1" x14ac:dyDescent="0.25">
      <c r="A311" s="51"/>
      <c r="E311" s="51"/>
      <c r="F311" s="51"/>
    </row>
    <row r="312" spans="1:6" ht="18" customHeight="1" x14ac:dyDescent="0.25">
      <c r="A312" s="51"/>
      <c r="E312" s="51"/>
      <c r="F312" s="51"/>
    </row>
    <row r="313" spans="1:6" ht="18" customHeight="1" x14ac:dyDescent="0.25">
      <c r="A313" s="51"/>
      <c r="E313" s="51"/>
      <c r="F313" s="51"/>
    </row>
    <row r="314" spans="1:6" ht="18" customHeight="1" x14ac:dyDescent="0.25">
      <c r="A314" s="51"/>
      <c r="E314" s="51"/>
      <c r="F314" s="51"/>
    </row>
    <row r="315" spans="1:6" ht="18" customHeight="1" x14ac:dyDescent="0.25">
      <c r="A315" s="51"/>
      <c r="E315" s="51"/>
      <c r="F315" s="51"/>
    </row>
    <row r="316" spans="1:6" ht="18" customHeight="1" x14ac:dyDescent="0.25">
      <c r="A316" s="51"/>
      <c r="E316" s="51"/>
      <c r="F316" s="51"/>
    </row>
    <row r="317" spans="1:6" ht="18" customHeight="1" x14ac:dyDescent="0.25">
      <c r="A317" s="51"/>
      <c r="E317" s="51"/>
      <c r="F317" s="51"/>
    </row>
    <row r="318" spans="1:6" ht="18" customHeight="1" x14ac:dyDescent="0.25">
      <c r="A318" s="51"/>
      <c r="E318" s="51"/>
      <c r="F318" s="51"/>
    </row>
    <row r="319" spans="1:6" ht="18" customHeight="1" x14ac:dyDescent="0.25">
      <c r="A319" s="51"/>
      <c r="E319" s="51"/>
      <c r="F319" s="51"/>
    </row>
    <row r="320" spans="1:6" ht="18" customHeight="1" x14ac:dyDescent="0.25">
      <c r="A320" s="51"/>
      <c r="E320" s="51"/>
      <c r="F320" s="51"/>
    </row>
    <row r="321" spans="1:6" ht="18" customHeight="1" x14ac:dyDescent="0.25">
      <c r="A321" s="51"/>
      <c r="E321" s="51"/>
      <c r="F321" s="51"/>
    </row>
    <row r="322" spans="1:6" ht="18" customHeight="1" x14ac:dyDescent="0.25">
      <c r="A322" s="51"/>
      <c r="E322" s="51"/>
      <c r="F322" s="51"/>
    </row>
    <row r="323" spans="1:6" ht="18" customHeight="1" x14ac:dyDescent="0.25">
      <c r="A323" s="51"/>
      <c r="E323" s="51"/>
      <c r="F323" s="51"/>
    </row>
    <row r="324" spans="1:6" ht="18" customHeight="1" x14ac:dyDescent="0.25">
      <c r="A324" s="51"/>
      <c r="E324" s="51"/>
      <c r="F324" s="51"/>
    </row>
    <row r="325" spans="1:6" ht="18" customHeight="1" x14ac:dyDescent="0.25">
      <c r="A325" s="51"/>
      <c r="E325" s="51"/>
      <c r="F325" s="51"/>
    </row>
    <row r="326" spans="1:6" ht="18" customHeight="1" x14ac:dyDescent="0.25">
      <c r="A326" s="51"/>
      <c r="E326" s="51"/>
      <c r="F326" s="51"/>
    </row>
    <row r="327" spans="1:6" ht="18" customHeight="1" x14ac:dyDescent="0.25">
      <c r="A327" s="51"/>
      <c r="E327" s="51"/>
      <c r="F327" s="51"/>
    </row>
    <row r="328" spans="1:6" ht="18" customHeight="1" x14ac:dyDescent="0.25">
      <c r="A328" s="51"/>
      <c r="E328" s="51"/>
      <c r="F328" s="51"/>
    </row>
    <row r="329" spans="1:6" ht="18" customHeight="1" x14ac:dyDescent="0.25">
      <c r="A329" s="51"/>
      <c r="E329" s="51"/>
      <c r="F329" s="51"/>
    </row>
    <row r="330" spans="1:6" ht="18" customHeight="1" x14ac:dyDescent="0.25">
      <c r="A330" s="51"/>
      <c r="E330" s="51"/>
      <c r="F330" s="51"/>
    </row>
    <row r="331" spans="1:6" ht="18" customHeight="1" x14ac:dyDescent="0.25">
      <c r="A331" s="51"/>
      <c r="E331" s="51"/>
      <c r="F331" s="51"/>
    </row>
    <row r="332" spans="1:6" ht="18" customHeight="1" x14ac:dyDescent="0.25">
      <c r="A332" s="51"/>
      <c r="E332" s="51"/>
      <c r="F332" s="51"/>
    </row>
    <row r="333" spans="1:6" ht="18" customHeight="1" x14ac:dyDescent="0.25">
      <c r="A333" s="51"/>
      <c r="E333" s="51"/>
      <c r="F333" s="51"/>
    </row>
    <row r="334" spans="1:6" ht="18" customHeight="1" x14ac:dyDescent="0.25">
      <c r="A334" s="51"/>
      <c r="E334" s="51"/>
      <c r="F334" s="51"/>
    </row>
    <row r="335" spans="1:6" ht="18" customHeight="1" x14ac:dyDescent="0.25">
      <c r="A335" s="51"/>
      <c r="E335" s="51"/>
      <c r="F335" s="51"/>
    </row>
    <row r="336" spans="1:6" ht="18" customHeight="1" x14ac:dyDescent="0.25">
      <c r="A336" s="51"/>
      <c r="E336" s="51"/>
      <c r="F336" s="51"/>
    </row>
    <row r="337" spans="1:6" ht="18" customHeight="1" x14ac:dyDescent="0.25">
      <c r="A337" s="51"/>
      <c r="E337" s="51"/>
      <c r="F337" s="51"/>
    </row>
    <row r="338" spans="1:6" ht="18" customHeight="1" x14ac:dyDescent="0.25">
      <c r="A338" s="51"/>
      <c r="E338" s="51"/>
      <c r="F338" s="51"/>
    </row>
    <row r="339" spans="1:6" ht="18" customHeight="1" x14ac:dyDescent="0.25">
      <c r="A339" s="51"/>
      <c r="E339" s="51"/>
      <c r="F339" s="51"/>
    </row>
    <row r="340" spans="1:6" ht="18" customHeight="1" x14ac:dyDescent="0.25">
      <c r="A340" s="51"/>
      <c r="E340" s="51"/>
      <c r="F340" s="51"/>
    </row>
    <row r="341" spans="1:6" ht="18" customHeight="1" x14ac:dyDescent="0.25">
      <c r="A341" s="51"/>
      <c r="E341" s="51"/>
      <c r="F341" s="51"/>
    </row>
    <row r="342" spans="1:6" ht="18" customHeight="1" x14ac:dyDescent="0.25">
      <c r="A342" s="51"/>
      <c r="E342" s="51"/>
      <c r="F342" s="51"/>
    </row>
    <row r="343" spans="1:6" ht="18" customHeight="1" x14ac:dyDescent="0.25">
      <c r="A343" s="51"/>
      <c r="E343" s="51"/>
      <c r="F343" s="51"/>
    </row>
    <row r="344" spans="1:6" ht="18" customHeight="1" x14ac:dyDescent="0.25">
      <c r="A344" s="51"/>
      <c r="E344" s="51"/>
      <c r="F344" s="51"/>
    </row>
    <row r="345" spans="1:6" ht="18" customHeight="1" x14ac:dyDescent="0.25">
      <c r="A345" s="51"/>
      <c r="E345" s="51"/>
      <c r="F345" s="51"/>
    </row>
    <row r="346" spans="1:6" ht="18" customHeight="1" x14ac:dyDescent="0.25">
      <c r="A346" s="51"/>
      <c r="E346" s="51"/>
      <c r="F346" s="51"/>
    </row>
    <row r="347" spans="1:6" ht="18" customHeight="1" x14ac:dyDescent="0.25">
      <c r="A347" s="51"/>
      <c r="E347" s="51"/>
      <c r="F347" s="51"/>
    </row>
    <row r="348" spans="1:6" ht="18" customHeight="1" x14ac:dyDescent="0.25">
      <c r="A348" s="51"/>
      <c r="E348" s="51"/>
      <c r="F348" s="51"/>
    </row>
    <row r="349" spans="1:6" ht="18" customHeight="1" x14ac:dyDescent="0.25">
      <c r="A349" s="51"/>
      <c r="E349" s="51"/>
      <c r="F349" s="51"/>
    </row>
    <row r="350" spans="1:6" ht="18" customHeight="1" x14ac:dyDescent="0.25">
      <c r="A350" s="51"/>
      <c r="E350" s="51"/>
      <c r="F350" s="51"/>
    </row>
    <row r="351" spans="1:6" ht="18" customHeight="1" x14ac:dyDescent="0.25">
      <c r="A351" s="51"/>
      <c r="E351" s="51"/>
      <c r="F351" s="51"/>
    </row>
    <row r="352" spans="1:6" ht="18" customHeight="1" x14ac:dyDescent="0.25">
      <c r="A352" s="51"/>
      <c r="E352" s="51"/>
      <c r="F352" s="51"/>
    </row>
    <row r="353" spans="1:6" ht="18" customHeight="1" x14ac:dyDescent="0.25">
      <c r="A353" s="51"/>
      <c r="E353" s="51"/>
      <c r="F353" s="51"/>
    </row>
    <row r="354" spans="1:6" ht="18" customHeight="1" x14ac:dyDescent="0.25">
      <c r="A354" s="51"/>
      <c r="E354" s="51"/>
      <c r="F354" s="51"/>
    </row>
    <row r="355" spans="1:6" ht="18" customHeight="1" x14ac:dyDescent="0.25">
      <c r="A355" s="51"/>
      <c r="E355" s="51"/>
      <c r="F355" s="51"/>
    </row>
    <row r="356" spans="1:6" ht="18" customHeight="1" x14ac:dyDescent="0.25">
      <c r="A356" s="51"/>
      <c r="E356" s="51"/>
      <c r="F356" s="51"/>
    </row>
    <row r="357" spans="1:6" ht="18" customHeight="1" x14ac:dyDescent="0.25">
      <c r="A357" s="51"/>
      <c r="E357" s="51"/>
      <c r="F357" s="51"/>
    </row>
    <row r="358" spans="1:6" ht="18" customHeight="1" x14ac:dyDescent="0.25">
      <c r="A358" s="51"/>
      <c r="E358" s="51"/>
      <c r="F358" s="51"/>
    </row>
    <row r="359" spans="1:6" ht="18" customHeight="1" x14ac:dyDescent="0.25">
      <c r="A359" s="51"/>
      <c r="E359" s="51"/>
      <c r="F359" s="51"/>
    </row>
    <row r="360" spans="1:6" ht="18" customHeight="1" x14ac:dyDescent="0.25">
      <c r="A360" s="51"/>
      <c r="E360" s="51"/>
      <c r="F360" s="51"/>
    </row>
    <row r="361" spans="1:6" ht="18" customHeight="1" x14ac:dyDescent="0.25">
      <c r="A361" s="51"/>
      <c r="E361" s="51"/>
      <c r="F361" s="51"/>
    </row>
    <row r="362" spans="1:6" ht="18" customHeight="1" x14ac:dyDescent="0.25">
      <c r="A362" s="51"/>
      <c r="E362" s="51"/>
      <c r="F362" s="51"/>
    </row>
    <row r="363" spans="1:6" ht="18" customHeight="1" x14ac:dyDescent="0.25">
      <c r="A363" s="51"/>
      <c r="E363" s="51"/>
      <c r="F363" s="51"/>
    </row>
    <row r="364" spans="1:6" ht="18" customHeight="1" x14ac:dyDescent="0.25">
      <c r="A364" s="51"/>
      <c r="E364" s="51"/>
      <c r="F364" s="51"/>
    </row>
    <row r="365" spans="1:6" ht="18" customHeight="1" x14ac:dyDescent="0.25">
      <c r="A365" s="51"/>
      <c r="E365" s="51"/>
      <c r="F365" s="51"/>
    </row>
    <row r="366" spans="1:6" ht="18" customHeight="1" x14ac:dyDescent="0.25">
      <c r="A366" s="51"/>
      <c r="E366" s="51"/>
      <c r="F366" s="51"/>
    </row>
    <row r="367" spans="1:6" ht="18" customHeight="1" x14ac:dyDescent="0.25">
      <c r="A367" s="51"/>
      <c r="E367" s="51"/>
      <c r="F367" s="51"/>
    </row>
    <row r="368" spans="1:6" ht="18" customHeight="1" x14ac:dyDescent="0.25">
      <c r="A368" s="51"/>
      <c r="E368" s="51"/>
      <c r="F368" s="51"/>
    </row>
    <row r="369" spans="1:6" ht="18" customHeight="1" x14ac:dyDescent="0.25">
      <c r="A369" s="51"/>
      <c r="E369" s="51"/>
      <c r="F369" s="51"/>
    </row>
    <row r="370" spans="1:6" ht="18" customHeight="1" x14ac:dyDescent="0.25">
      <c r="A370" s="51"/>
      <c r="E370" s="51"/>
      <c r="F370" s="51"/>
    </row>
    <row r="371" spans="1:6" ht="18" customHeight="1" x14ac:dyDescent="0.25">
      <c r="A371" s="51"/>
      <c r="E371" s="51"/>
      <c r="F371" s="51"/>
    </row>
    <row r="372" spans="1:6" ht="18" customHeight="1" x14ac:dyDescent="0.25">
      <c r="A372" s="51"/>
      <c r="E372" s="51"/>
      <c r="F372" s="51"/>
    </row>
    <row r="373" spans="1:6" ht="18" customHeight="1" x14ac:dyDescent="0.25">
      <c r="A373" s="51"/>
      <c r="E373" s="51"/>
      <c r="F373" s="51"/>
    </row>
    <row r="374" spans="1:6" ht="18" customHeight="1" x14ac:dyDescent="0.25">
      <c r="A374" s="51"/>
      <c r="E374" s="51"/>
      <c r="F374" s="51"/>
    </row>
    <row r="375" spans="1:6" ht="18" customHeight="1" x14ac:dyDescent="0.25">
      <c r="A375" s="51"/>
      <c r="E375" s="51"/>
      <c r="F375" s="51"/>
    </row>
    <row r="376" spans="1:6" ht="18" customHeight="1" x14ac:dyDescent="0.25">
      <c r="A376" s="51"/>
      <c r="E376" s="51"/>
      <c r="F376" s="51"/>
    </row>
    <row r="377" spans="1:6" ht="18" customHeight="1" x14ac:dyDescent="0.25">
      <c r="A377" s="51"/>
      <c r="E377" s="51"/>
      <c r="F377" s="51"/>
    </row>
    <row r="378" spans="1:6" ht="18" customHeight="1" x14ac:dyDescent="0.25">
      <c r="A378" s="51"/>
      <c r="E378" s="51"/>
      <c r="F378" s="51"/>
    </row>
    <row r="379" spans="1:6" ht="18" customHeight="1" x14ac:dyDescent="0.25">
      <c r="A379" s="51"/>
      <c r="E379" s="51"/>
      <c r="F379" s="51"/>
    </row>
    <row r="380" spans="1:6" ht="18" customHeight="1" x14ac:dyDescent="0.25">
      <c r="A380" s="51"/>
      <c r="E380" s="51"/>
      <c r="F380" s="51"/>
    </row>
    <row r="381" spans="1:6" ht="18" customHeight="1" x14ac:dyDescent="0.25">
      <c r="A381" s="51"/>
      <c r="E381" s="51"/>
      <c r="F381" s="51"/>
    </row>
    <row r="382" spans="1:6" ht="18" customHeight="1" x14ac:dyDescent="0.25">
      <c r="A382" s="51"/>
      <c r="E382" s="51"/>
      <c r="F382" s="51"/>
    </row>
    <row r="383" spans="1:6" ht="18" customHeight="1" x14ac:dyDescent="0.25">
      <c r="A383" s="51"/>
      <c r="E383" s="51"/>
      <c r="F383" s="51"/>
    </row>
    <row r="384" spans="1:6" ht="18" customHeight="1" x14ac:dyDescent="0.25">
      <c r="A384" s="51"/>
      <c r="E384" s="51"/>
      <c r="F384" s="51"/>
    </row>
    <row r="385" spans="1:6" ht="18" customHeight="1" x14ac:dyDescent="0.25">
      <c r="A385" s="51"/>
      <c r="E385" s="51"/>
      <c r="F385" s="51"/>
    </row>
    <row r="386" spans="1:6" ht="18" customHeight="1" x14ac:dyDescent="0.25">
      <c r="A386" s="51"/>
      <c r="E386" s="51"/>
      <c r="F386" s="51"/>
    </row>
    <row r="387" spans="1:6" ht="18" customHeight="1" x14ac:dyDescent="0.25">
      <c r="A387" s="51"/>
      <c r="E387" s="51"/>
      <c r="F387" s="51"/>
    </row>
    <row r="388" spans="1:6" ht="18" customHeight="1" x14ac:dyDescent="0.25">
      <c r="A388" s="51"/>
      <c r="E388" s="51"/>
      <c r="F388" s="51"/>
    </row>
    <row r="389" spans="1:6" ht="18" customHeight="1" x14ac:dyDescent="0.25">
      <c r="A389" s="51"/>
      <c r="E389" s="51"/>
      <c r="F389" s="51"/>
    </row>
    <row r="390" spans="1:6" ht="18" customHeight="1" x14ac:dyDescent="0.25">
      <c r="A390" s="51"/>
      <c r="E390" s="51"/>
      <c r="F390" s="51"/>
    </row>
    <row r="391" spans="1:6" ht="18" customHeight="1" x14ac:dyDescent="0.25">
      <c r="A391" s="51"/>
      <c r="E391" s="51"/>
      <c r="F391" s="51"/>
    </row>
    <row r="392" spans="1:6" ht="18" customHeight="1" x14ac:dyDescent="0.25">
      <c r="A392" s="51"/>
      <c r="E392" s="51"/>
      <c r="F392" s="51"/>
    </row>
    <row r="393" spans="1:6" ht="18" customHeight="1" x14ac:dyDescent="0.25">
      <c r="A393" s="51"/>
      <c r="E393" s="51"/>
      <c r="F393" s="51"/>
    </row>
    <row r="394" spans="1:6" ht="18" customHeight="1" x14ac:dyDescent="0.25">
      <c r="A394" s="51"/>
      <c r="E394" s="51"/>
      <c r="F394" s="51"/>
    </row>
    <row r="395" spans="1:6" ht="18" customHeight="1" x14ac:dyDescent="0.25">
      <c r="A395" s="51"/>
      <c r="E395" s="51"/>
      <c r="F395" s="51"/>
    </row>
    <row r="396" spans="1:6" ht="18" customHeight="1" x14ac:dyDescent="0.25">
      <c r="A396" s="51"/>
      <c r="E396" s="51"/>
      <c r="F396" s="51"/>
    </row>
    <row r="397" spans="1:6" ht="18" customHeight="1" x14ac:dyDescent="0.25">
      <c r="A397" s="51"/>
      <c r="E397" s="51"/>
      <c r="F397" s="51"/>
    </row>
    <row r="398" spans="1:6" ht="18" customHeight="1" x14ac:dyDescent="0.25">
      <c r="A398" s="51"/>
      <c r="E398" s="51"/>
      <c r="F398" s="51"/>
    </row>
    <row r="399" spans="1:6" ht="18" customHeight="1" x14ac:dyDescent="0.25">
      <c r="A399" s="51"/>
      <c r="E399" s="51"/>
      <c r="F399" s="51"/>
    </row>
    <row r="400" spans="1:6" ht="18" customHeight="1" x14ac:dyDescent="0.25">
      <c r="A400" s="51"/>
      <c r="E400" s="51"/>
      <c r="F400" s="51"/>
    </row>
    <row r="401" spans="1:6" ht="18" customHeight="1" x14ac:dyDescent="0.25">
      <c r="A401" s="51"/>
      <c r="E401" s="51"/>
      <c r="F401" s="51"/>
    </row>
    <row r="402" spans="1:6" ht="18" customHeight="1" x14ac:dyDescent="0.25">
      <c r="A402" s="51"/>
      <c r="E402" s="51"/>
      <c r="F402" s="51"/>
    </row>
    <row r="403" spans="1:6" ht="18" customHeight="1" x14ac:dyDescent="0.25">
      <c r="A403" s="51"/>
      <c r="E403" s="51"/>
      <c r="F403" s="51"/>
    </row>
    <row r="404" spans="1:6" ht="18" customHeight="1" x14ac:dyDescent="0.25">
      <c r="A404" s="51"/>
      <c r="E404" s="51"/>
      <c r="F404" s="51"/>
    </row>
    <row r="405" spans="1:6" ht="18" customHeight="1" x14ac:dyDescent="0.25">
      <c r="A405" s="51"/>
      <c r="E405" s="51"/>
      <c r="F405" s="51"/>
    </row>
    <row r="406" spans="1:6" ht="20.100000000000001" customHeight="1" x14ac:dyDescent="0.25">
      <c r="A406" s="51"/>
      <c r="E406" s="51"/>
      <c r="F406" s="51"/>
    </row>
    <row r="407" spans="1:6" ht="20.100000000000001" customHeight="1" x14ac:dyDescent="0.25">
      <c r="A407" s="51"/>
      <c r="E407" s="51"/>
      <c r="F407" s="51"/>
    </row>
    <row r="408" spans="1:6" ht="20.100000000000001" customHeight="1" x14ac:dyDescent="0.25">
      <c r="A408" s="51"/>
      <c r="E408" s="51"/>
      <c r="F408" s="51"/>
    </row>
    <row r="409" spans="1:6" ht="20.100000000000001" customHeight="1" x14ac:dyDescent="0.25">
      <c r="A409" s="51"/>
      <c r="E409" s="51"/>
      <c r="F409" s="51"/>
    </row>
    <row r="410" spans="1:6" ht="20.100000000000001" customHeight="1" x14ac:dyDescent="0.25">
      <c r="A410" s="51"/>
      <c r="E410" s="51"/>
      <c r="F410" s="51"/>
    </row>
    <row r="411" spans="1:6" ht="20.100000000000001" customHeight="1" x14ac:dyDescent="0.25">
      <c r="A411" s="51"/>
      <c r="E411" s="51"/>
      <c r="F411" s="51"/>
    </row>
    <row r="412" spans="1:6" ht="20.100000000000001" customHeight="1" x14ac:dyDescent="0.25">
      <c r="A412" s="51"/>
      <c r="E412" s="51"/>
      <c r="F412" s="51"/>
    </row>
    <row r="413" spans="1:6" ht="20.100000000000001" customHeight="1" x14ac:dyDescent="0.25">
      <c r="A413" s="51"/>
      <c r="E413" s="51"/>
      <c r="F413" s="51"/>
    </row>
    <row r="414" spans="1:6" ht="20.100000000000001" customHeight="1" x14ac:dyDescent="0.25">
      <c r="A414" s="51"/>
      <c r="E414" s="51"/>
      <c r="F414" s="51"/>
    </row>
    <row r="415" spans="1:6" ht="20.100000000000001" customHeight="1" x14ac:dyDescent="0.25">
      <c r="A415" s="51"/>
      <c r="E415" s="51"/>
      <c r="F415" s="51"/>
    </row>
    <row r="416" spans="1:6" ht="20.100000000000001" customHeight="1" x14ac:dyDescent="0.25">
      <c r="A416" s="51"/>
      <c r="E416" s="51"/>
      <c r="F416" s="51"/>
    </row>
    <row r="417" spans="1:6" ht="20.100000000000001" customHeight="1" x14ac:dyDescent="0.25">
      <c r="A417" s="51"/>
      <c r="E417" s="51"/>
      <c r="F417" s="51"/>
    </row>
    <row r="418" spans="1:6" ht="20.100000000000001" customHeight="1" x14ac:dyDescent="0.25">
      <c r="A418" s="51"/>
      <c r="E418" s="51"/>
      <c r="F418" s="51"/>
    </row>
    <row r="419" spans="1:6" ht="20.100000000000001" customHeight="1" x14ac:dyDescent="0.25">
      <c r="A419" s="51"/>
      <c r="E419" s="51"/>
      <c r="F419" s="51"/>
    </row>
    <row r="420" spans="1:6" ht="20.100000000000001" customHeight="1" x14ac:dyDescent="0.25">
      <c r="A420" s="51"/>
      <c r="E420" s="51"/>
      <c r="F420" s="51"/>
    </row>
    <row r="421" spans="1:6" ht="20.100000000000001" customHeight="1" x14ac:dyDescent="0.25">
      <c r="A421" s="51"/>
      <c r="E421" s="51"/>
      <c r="F421" s="51"/>
    </row>
    <row r="422" spans="1:6" ht="20.100000000000001" customHeight="1" x14ac:dyDescent="0.25">
      <c r="A422" s="51"/>
      <c r="E422" s="51"/>
      <c r="F422" s="51"/>
    </row>
    <row r="423" spans="1:6" ht="20.100000000000001" customHeight="1" x14ac:dyDescent="0.25">
      <c r="A423" s="51"/>
      <c r="E423" s="51"/>
      <c r="F423" s="51"/>
    </row>
    <row r="424" spans="1:6" ht="20.100000000000001" customHeight="1" x14ac:dyDescent="0.25">
      <c r="A424" s="51"/>
      <c r="E424" s="51"/>
      <c r="F424" s="51"/>
    </row>
    <row r="425" spans="1:6" ht="20.100000000000001" customHeight="1" x14ac:dyDescent="0.25">
      <c r="A425" s="51"/>
      <c r="E425" s="51"/>
      <c r="F425" s="51"/>
    </row>
    <row r="426" spans="1:6" ht="20.100000000000001" customHeight="1" x14ac:dyDescent="0.25">
      <c r="A426" s="51"/>
      <c r="E426" s="51"/>
      <c r="F426" s="51"/>
    </row>
    <row r="427" spans="1:6" ht="20.100000000000001" customHeight="1" x14ac:dyDescent="0.25">
      <c r="A427" s="51"/>
      <c r="E427" s="51"/>
      <c r="F427" s="51"/>
    </row>
    <row r="428" spans="1:6" ht="20.100000000000001" customHeight="1" x14ac:dyDescent="0.25">
      <c r="A428" s="51"/>
      <c r="E428" s="51"/>
      <c r="F428" s="51"/>
    </row>
    <row r="429" spans="1:6" ht="20.100000000000001" customHeight="1" x14ac:dyDescent="0.25">
      <c r="A429" s="51"/>
      <c r="E429" s="51"/>
      <c r="F429" s="51"/>
    </row>
    <row r="430" spans="1:6" ht="20.100000000000001" customHeight="1" x14ac:dyDescent="0.25">
      <c r="A430" s="51"/>
      <c r="E430" s="51"/>
      <c r="F430" s="51"/>
    </row>
    <row r="431" spans="1:6" ht="20.100000000000001" customHeight="1" x14ac:dyDescent="0.25">
      <c r="A431" s="51"/>
      <c r="E431" s="51"/>
      <c r="F431" s="51"/>
    </row>
    <row r="432" spans="1:6" ht="20.100000000000001" customHeight="1" x14ac:dyDescent="0.25">
      <c r="A432" s="51"/>
      <c r="E432" s="51"/>
      <c r="F432" s="51"/>
    </row>
    <row r="433" spans="1:6" ht="20.100000000000001" customHeight="1" x14ac:dyDescent="0.25">
      <c r="A433" s="51"/>
      <c r="E433" s="51"/>
      <c r="F433" s="51"/>
    </row>
    <row r="434" spans="1:6" ht="20.100000000000001" customHeight="1" x14ac:dyDescent="0.25">
      <c r="A434" s="51"/>
      <c r="E434" s="51"/>
      <c r="F434" s="51"/>
    </row>
    <row r="435" spans="1:6" ht="20.100000000000001" customHeight="1" x14ac:dyDescent="0.25">
      <c r="A435" s="51"/>
      <c r="E435" s="51"/>
      <c r="F435" s="51"/>
    </row>
    <row r="436" spans="1:6" ht="20.100000000000001" customHeight="1" x14ac:dyDescent="0.25">
      <c r="A436" s="51"/>
      <c r="E436" s="51"/>
      <c r="F436" s="51"/>
    </row>
    <row r="437" spans="1:6" ht="20.100000000000001" customHeight="1" x14ac:dyDescent="0.25">
      <c r="A437" s="51"/>
      <c r="E437" s="51"/>
      <c r="F437" s="51"/>
    </row>
    <row r="438" spans="1:6" ht="20.100000000000001" customHeight="1" x14ac:dyDescent="0.25">
      <c r="A438" s="51"/>
      <c r="E438" s="51"/>
      <c r="F438" s="51"/>
    </row>
    <row r="439" spans="1:6" ht="20.100000000000001" customHeight="1" x14ac:dyDescent="0.25">
      <c r="A439" s="51"/>
      <c r="E439" s="51"/>
      <c r="F439" s="51"/>
    </row>
    <row r="440" spans="1:6" ht="20.100000000000001" customHeight="1" x14ac:dyDescent="0.25">
      <c r="A440" s="51"/>
      <c r="E440" s="51"/>
      <c r="F440" s="51"/>
    </row>
    <row r="441" spans="1:6" ht="20.100000000000001" customHeight="1" x14ac:dyDescent="0.25">
      <c r="A441" s="51"/>
      <c r="E441" s="51"/>
      <c r="F441" s="51"/>
    </row>
    <row r="442" spans="1:6" ht="20.100000000000001" customHeight="1" x14ac:dyDescent="0.25">
      <c r="A442" s="51"/>
      <c r="E442" s="51"/>
      <c r="F442" s="51"/>
    </row>
    <row r="443" spans="1:6" ht="20.100000000000001" customHeight="1" x14ac:dyDescent="0.25">
      <c r="A443" s="51"/>
      <c r="E443" s="51"/>
      <c r="F443" s="51"/>
    </row>
    <row r="444" spans="1:6" ht="20.100000000000001" customHeight="1" x14ac:dyDescent="0.25">
      <c r="A444" s="51"/>
      <c r="E444" s="51"/>
      <c r="F444" s="51"/>
    </row>
    <row r="445" spans="1:6" ht="20.100000000000001" customHeight="1" x14ac:dyDescent="0.25">
      <c r="A445" s="51"/>
      <c r="E445" s="51"/>
      <c r="F445" s="51"/>
    </row>
    <row r="446" spans="1:6" ht="20.100000000000001" customHeight="1" x14ac:dyDescent="0.25">
      <c r="A446" s="51"/>
      <c r="E446" s="51"/>
      <c r="F446" s="51"/>
    </row>
    <row r="447" spans="1:6" ht="20.100000000000001" customHeight="1" x14ac:dyDescent="0.25">
      <c r="A447" s="51"/>
      <c r="E447" s="51"/>
      <c r="F447" s="51"/>
    </row>
    <row r="448" spans="1:6" ht="20.100000000000001" customHeight="1" x14ac:dyDescent="0.25">
      <c r="A448" s="51"/>
      <c r="E448" s="51"/>
      <c r="F448" s="51"/>
    </row>
    <row r="449" spans="1:6" ht="20.100000000000001" customHeight="1" x14ac:dyDescent="0.25">
      <c r="A449" s="51"/>
      <c r="E449" s="51"/>
      <c r="F449" s="51"/>
    </row>
    <row r="450" spans="1:6" ht="20.100000000000001" customHeight="1" x14ac:dyDescent="0.25">
      <c r="A450" s="51"/>
      <c r="E450" s="51"/>
      <c r="F450" s="51"/>
    </row>
    <row r="451" spans="1:6" ht="20.100000000000001" customHeight="1" x14ac:dyDescent="0.25">
      <c r="A451" s="51"/>
      <c r="E451" s="51"/>
      <c r="F451" s="51"/>
    </row>
    <row r="452" spans="1:6" ht="20.100000000000001" customHeight="1" x14ac:dyDescent="0.25">
      <c r="A452" s="51"/>
      <c r="E452" s="51"/>
      <c r="F452" s="51"/>
    </row>
    <row r="453" spans="1:6" ht="20.100000000000001" customHeight="1" x14ac:dyDescent="0.25">
      <c r="A453" s="51"/>
      <c r="E453" s="51"/>
      <c r="F453" s="51"/>
    </row>
    <row r="454" spans="1:6" ht="20.100000000000001" customHeight="1" x14ac:dyDescent="0.25">
      <c r="A454" s="51"/>
      <c r="E454" s="51"/>
      <c r="F454" s="51"/>
    </row>
    <row r="455" spans="1:6" ht="20.100000000000001" customHeight="1" x14ac:dyDescent="0.25">
      <c r="A455" s="51"/>
      <c r="E455" s="51"/>
      <c r="F455" s="51"/>
    </row>
    <row r="456" spans="1:6" ht="20.100000000000001" customHeight="1" x14ac:dyDescent="0.25">
      <c r="A456" s="51"/>
      <c r="E456" s="51"/>
      <c r="F456" s="51"/>
    </row>
    <row r="457" spans="1:6" ht="20.100000000000001" customHeight="1" x14ac:dyDescent="0.25">
      <c r="A457" s="51"/>
      <c r="E457" s="51"/>
      <c r="F457" s="51"/>
    </row>
    <row r="458" spans="1:6" ht="20.100000000000001" customHeight="1" x14ac:dyDescent="0.25">
      <c r="A458" s="51"/>
      <c r="E458" s="51"/>
      <c r="F458" s="51"/>
    </row>
    <row r="459" spans="1:6" ht="20.100000000000001" customHeight="1" x14ac:dyDescent="0.25">
      <c r="A459" s="51"/>
      <c r="E459" s="51"/>
      <c r="F459" s="51"/>
    </row>
    <row r="460" spans="1:6" ht="20.100000000000001" customHeight="1" x14ac:dyDescent="0.25">
      <c r="A460" s="51"/>
      <c r="E460" s="51"/>
      <c r="F460" s="51"/>
    </row>
    <row r="461" spans="1:6" ht="20.100000000000001" customHeight="1" x14ac:dyDescent="0.25">
      <c r="A461" s="51"/>
      <c r="E461" s="51"/>
      <c r="F461" s="51"/>
    </row>
    <row r="462" spans="1:6" ht="20.100000000000001" customHeight="1" x14ac:dyDescent="0.25">
      <c r="A462" s="51"/>
      <c r="E462" s="51"/>
      <c r="F462" s="51"/>
    </row>
    <row r="463" spans="1:6" ht="20.100000000000001" customHeight="1" x14ac:dyDescent="0.25">
      <c r="A463" s="51"/>
      <c r="E463" s="51"/>
      <c r="F463" s="51"/>
    </row>
    <row r="464" spans="1:6" ht="20.100000000000001" customHeight="1" x14ac:dyDescent="0.25">
      <c r="A464" s="51"/>
      <c r="E464" s="51"/>
      <c r="F464" s="51"/>
    </row>
    <row r="465" spans="1:6" ht="20.100000000000001" customHeight="1" x14ac:dyDescent="0.25">
      <c r="A465" s="51"/>
      <c r="E465" s="51"/>
      <c r="F465" s="51"/>
    </row>
    <row r="466" spans="1:6" ht="20.100000000000001" customHeight="1" x14ac:dyDescent="0.25">
      <c r="A466" s="51"/>
      <c r="E466" s="51"/>
      <c r="F466" s="51"/>
    </row>
    <row r="467" spans="1:6" ht="20.100000000000001" customHeight="1" x14ac:dyDescent="0.25">
      <c r="A467" s="51"/>
      <c r="E467" s="51"/>
      <c r="F467" s="51"/>
    </row>
    <row r="468" spans="1:6" ht="20.100000000000001" customHeight="1" x14ac:dyDescent="0.25">
      <c r="A468" s="51"/>
      <c r="E468" s="51"/>
      <c r="F468" s="51"/>
    </row>
    <row r="469" spans="1:6" ht="20.100000000000001" customHeight="1" x14ac:dyDescent="0.25">
      <c r="A469" s="51"/>
      <c r="E469" s="51"/>
      <c r="F469" s="51"/>
    </row>
    <row r="470" spans="1:6" ht="20.100000000000001" customHeight="1" x14ac:dyDescent="0.25">
      <c r="A470" s="51"/>
      <c r="E470" s="51"/>
      <c r="F470" s="51"/>
    </row>
    <row r="471" spans="1:6" ht="20.100000000000001" customHeight="1" x14ac:dyDescent="0.25">
      <c r="A471" s="51"/>
      <c r="E471" s="51"/>
      <c r="F471" s="51"/>
    </row>
    <row r="472" spans="1:6" ht="20.100000000000001" customHeight="1" x14ac:dyDescent="0.25">
      <c r="A472" s="51"/>
      <c r="E472" s="51"/>
      <c r="F472" s="51"/>
    </row>
    <row r="473" spans="1:6" ht="20.100000000000001" customHeight="1" x14ac:dyDescent="0.25">
      <c r="A473" s="51"/>
      <c r="E473" s="51"/>
      <c r="F473" s="51"/>
    </row>
    <row r="474" spans="1:6" ht="20.100000000000001" customHeight="1" x14ac:dyDescent="0.25">
      <c r="A474" s="51"/>
      <c r="E474" s="51"/>
      <c r="F474" s="51"/>
    </row>
    <row r="475" spans="1:6" ht="20.100000000000001" customHeight="1" x14ac:dyDescent="0.25">
      <c r="A475" s="51"/>
      <c r="E475" s="51"/>
      <c r="F475" s="51"/>
    </row>
    <row r="476" spans="1:6" ht="20.100000000000001" customHeight="1" x14ac:dyDescent="0.25">
      <c r="A476" s="51"/>
      <c r="E476" s="51"/>
      <c r="F476" s="51"/>
    </row>
    <row r="477" spans="1:6" ht="20.100000000000001" customHeight="1" x14ac:dyDescent="0.25">
      <c r="A477" s="51"/>
      <c r="E477" s="51"/>
      <c r="F477" s="51"/>
    </row>
    <row r="478" spans="1:6" ht="20.100000000000001" customHeight="1" x14ac:dyDescent="0.25">
      <c r="A478" s="51"/>
      <c r="E478" s="51"/>
      <c r="F478" s="51"/>
    </row>
    <row r="479" spans="1:6" ht="20.100000000000001" customHeight="1" x14ac:dyDescent="0.25">
      <c r="A479" s="51"/>
      <c r="E479" s="51"/>
      <c r="F479" s="51"/>
    </row>
    <row r="480" spans="1:6" ht="20.100000000000001" customHeight="1" x14ac:dyDescent="0.25">
      <c r="A480" s="51"/>
      <c r="E480" s="51"/>
      <c r="F480" s="51"/>
    </row>
    <row r="481" spans="1:6" ht="20.100000000000001" customHeight="1" x14ac:dyDescent="0.25">
      <c r="A481" s="51"/>
      <c r="E481" s="51"/>
      <c r="F481" s="51"/>
    </row>
    <row r="482" spans="1:6" ht="20.100000000000001" customHeight="1" x14ac:dyDescent="0.25">
      <c r="A482" s="51"/>
      <c r="E482" s="51"/>
      <c r="F482" s="51"/>
    </row>
    <row r="483" spans="1:6" ht="20.100000000000001" customHeight="1" x14ac:dyDescent="0.25">
      <c r="A483" s="51"/>
      <c r="E483" s="51"/>
      <c r="F483" s="51"/>
    </row>
    <row r="484" spans="1:6" ht="20.100000000000001" customHeight="1" x14ac:dyDescent="0.25">
      <c r="A484" s="51"/>
      <c r="E484" s="51"/>
      <c r="F484" s="51"/>
    </row>
    <row r="485" spans="1:6" ht="20.100000000000001" customHeight="1" x14ac:dyDescent="0.25">
      <c r="A485" s="51"/>
      <c r="E485" s="51"/>
      <c r="F485" s="51"/>
    </row>
    <row r="486" spans="1:6" ht="20.100000000000001" customHeight="1" x14ac:dyDescent="0.25">
      <c r="A486" s="51"/>
      <c r="E486" s="51"/>
      <c r="F486" s="51"/>
    </row>
    <row r="487" spans="1:6" ht="20.100000000000001" customHeight="1" x14ac:dyDescent="0.25">
      <c r="A487" s="51"/>
      <c r="E487" s="51"/>
      <c r="F487" s="51"/>
    </row>
    <row r="488" spans="1:6" ht="20.100000000000001" customHeight="1" x14ac:dyDescent="0.25">
      <c r="A488" s="51"/>
      <c r="E488" s="51"/>
      <c r="F488" s="51"/>
    </row>
    <row r="489" spans="1:6" ht="20.100000000000001" customHeight="1" x14ac:dyDescent="0.25">
      <c r="A489" s="51"/>
      <c r="E489" s="51"/>
      <c r="F489" s="51"/>
    </row>
    <row r="490" spans="1:6" ht="20.100000000000001" customHeight="1" x14ac:dyDescent="0.25">
      <c r="A490" s="51"/>
      <c r="E490" s="51"/>
      <c r="F490" s="51"/>
    </row>
    <row r="491" spans="1:6" ht="20.100000000000001" customHeight="1" x14ac:dyDescent="0.25">
      <c r="A491" s="51"/>
      <c r="E491" s="51"/>
      <c r="F491" s="51"/>
    </row>
    <row r="492" spans="1:6" ht="20.100000000000001" customHeight="1" x14ac:dyDescent="0.25">
      <c r="A492" s="51"/>
      <c r="E492" s="51"/>
      <c r="F492" s="51"/>
    </row>
    <row r="493" spans="1:6" ht="20.100000000000001" customHeight="1" x14ac:dyDescent="0.25">
      <c r="A493" s="51"/>
      <c r="E493" s="51"/>
      <c r="F493" s="51"/>
    </row>
    <row r="494" spans="1:6" ht="20.100000000000001" customHeight="1" x14ac:dyDescent="0.25">
      <c r="A494" s="51"/>
      <c r="E494" s="51"/>
      <c r="F494" s="51"/>
    </row>
    <row r="495" spans="1:6" ht="20.100000000000001" customHeight="1" x14ac:dyDescent="0.25">
      <c r="A495" s="51"/>
      <c r="E495" s="51"/>
      <c r="F495" s="51"/>
    </row>
    <row r="496" spans="1:6" ht="20.100000000000001" customHeight="1" x14ac:dyDescent="0.25">
      <c r="A496" s="51"/>
      <c r="E496" s="51"/>
      <c r="F496" s="51"/>
    </row>
    <row r="497" spans="1:6" ht="20.100000000000001" customHeight="1" x14ac:dyDescent="0.25">
      <c r="A497" s="51"/>
      <c r="E497" s="51"/>
      <c r="F497" s="51"/>
    </row>
    <row r="498" spans="1:6" ht="20.100000000000001" customHeight="1" x14ac:dyDescent="0.25">
      <c r="A498" s="51"/>
      <c r="E498" s="51"/>
      <c r="F498" s="51"/>
    </row>
    <row r="499" spans="1:6" ht="20.100000000000001" customHeight="1" x14ac:dyDescent="0.25">
      <c r="A499" s="51"/>
      <c r="E499" s="51"/>
      <c r="F499" s="51"/>
    </row>
    <row r="500" spans="1:6" ht="20.100000000000001" customHeight="1" x14ac:dyDescent="0.25">
      <c r="A500" s="51"/>
      <c r="E500" s="51"/>
      <c r="F500" s="51"/>
    </row>
    <row r="501" spans="1:6" ht="20.100000000000001" customHeight="1" x14ac:dyDescent="0.25">
      <c r="A501" s="51"/>
      <c r="E501" s="51"/>
      <c r="F501" s="51"/>
    </row>
    <row r="502" spans="1:6" ht="20.100000000000001" customHeight="1" x14ac:dyDescent="0.25">
      <c r="A502" s="51"/>
      <c r="E502" s="51"/>
      <c r="F502" s="51"/>
    </row>
    <row r="503" spans="1:6" ht="20.100000000000001" customHeight="1" x14ac:dyDescent="0.25">
      <c r="A503" s="51"/>
      <c r="E503" s="51"/>
      <c r="F503" s="51"/>
    </row>
    <row r="504" spans="1:6" ht="20.100000000000001" customHeight="1" x14ac:dyDescent="0.25">
      <c r="A504" s="51"/>
      <c r="E504" s="51"/>
      <c r="F504" s="51"/>
    </row>
    <row r="505" spans="1:6" ht="20.100000000000001" customHeight="1" x14ac:dyDescent="0.25">
      <c r="A505" s="51"/>
      <c r="E505" s="51"/>
      <c r="F505" s="51"/>
    </row>
    <row r="506" spans="1:6" ht="20.100000000000001" customHeight="1" x14ac:dyDescent="0.25">
      <c r="A506" s="51"/>
      <c r="E506" s="51"/>
      <c r="F506" s="51"/>
    </row>
    <row r="507" spans="1:6" ht="20.100000000000001" customHeight="1" x14ac:dyDescent="0.25">
      <c r="A507" s="51"/>
      <c r="E507" s="51"/>
      <c r="F507" s="51"/>
    </row>
    <row r="508" spans="1:6" ht="20.100000000000001" customHeight="1" x14ac:dyDescent="0.25">
      <c r="A508" s="51"/>
      <c r="E508" s="51"/>
      <c r="F508" s="51"/>
    </row>
    <row r="509" spans="1:6" ht="20.100000000000001" customHeight="1" x14ac:dyDescent="0.25">
      <c r="A509" s="51"/>
      <c r="E509" s="51"/>
      <c r="F509" s="51"/>
    </row>
    <row r="510" spans="1:6" ht="20.100000000000001" customHeight="1" x14ac:dyDescent="0.25">
      <c r="A510" s="51"/>
      <c r="E510" s="51"/>
      <c r="F510" s="51"/>
    </row>
    <row r="511" spans="1:6" ht="20.100000000000001" customHeight="1" x14ac:dyDescent="0.25">
      <c r="A511" s="51"/>
      <c r="E511" s="51"/>
      <c r="F511" s="51"/>
    </row>
    <row r="512" spans="1:6" ht="20.100000000000001" customHeight="1" x14ac:dyDescent="0.25">
      <c r="A512" s="51"/>
      <c r="E512" s="51"/>
      <c r="F512" s="51"/>
    </row>
    <row r="513" spans="1:6" ht="20.100000000000001" customHeight="1" x14ac:dyDescent="0.25">
      <c r="A513" s="51"/>
      <c r="E513" s="51"/>
      <c r="F513" s="51"/>
    </row>
    <row r="514" spans="1:6" ht="20.100000000000001" customHeight="1" x14ac:dyDescent="0.25">
      <c r="A514" s="51"/>
      <c r="E514" s="51"/>
      <c r="F514" s="51"/>
    </row>
    <row r="515" spans="1:6" ht="20.100000000000001" customHeight="1" x14ac:dyDescent="0.25">
      <c r="A515" s="51"/>
      <c r="E515" s="51"/>
      <c r="F515" s="51"/>
    </row>
    <row r="516" spans="1:6" ht="20.100000000000001" customHeight="1" x14ac:dyDescent="0.25">
      <c r="A516" s="51"/>
      <c r="E516" s="51"/>
      <c r="F516" s="51"/>
    </row>
    <row r="517" spans="1:6" ht="20.100000000000001" customHeight="1" x14ac:dyDescent="0.25">
      <c r="A517" s="51"/>
      <c r="E517" s="51"/>
      <c r="F517" s="51"/>
    </row>
    <row r="518" spans="1:6" ht="20.100000000000001" customHeight="1" x14ac:dyDescent="0.25">
      <c r="A518" s="51"/>
      <c r="E518" s="51"/>
      <c r="F518" s="51"/>
    </row>
    <row r="519" spans="1:6" ht="20.100000000000001" customHeight="1" x14ac:dyDescent="0.25">
      <c r="A519" s="51"/>
      <c r="E519" s="51"/>
      <c r="F519" s="51"/>
    </row>
    <row r="520" spans="1:6" ht="20.100000000000001" customHeight="1" x14ac:dyDescent="0.25">
      <c r="A520" s="51"/>
      <c r="E520" s="51"/>
      <c r="F520" s="51"/>
    </row>
    <row r="521" spans="1:6" ht="20.100000000000001" customHeight="1" x14ac:dyDescent="0.25">
      <c r="A521" s="51"/>
      <c r="E521" s="51"/>
      <c r="F521" s="51"/>
    </row>
    <row r="522" spans="1:6" ht="20.100000000000001" customHeight="1" x14ac:dyDescent="0.25">
      <c r="A522" s="51"/>
      <c r="E522" s="51"/>
      <c r="F522" s="51"/>
    </row>
    <row r="523" spans="1:6" ht="20.100000000000001" customHeight="1" x14ac:dyDescent="0.25">
      <c r="A523" s="51"/>
      <c r="E523" s="51"/>
      <c r="F523" s="51"/>
    </row>
    <row r="524" spans="1:6" ht="20.100000000000001" customHeight="1" x14ac:dyDescent="0.25">
      <c r="A524" s="51"/>
      <c r="E524" s="51"/>
      <c r="F524" s="51"/>
    </row>
    <row r="525" spans="1:6" ht="20.100000000000001" customHeight="1" x14ac:dyDescent="0.25">
      <c r="A525" s="51"/>
      <c r="E525" s="51"/>
      <c r="F525" s="51"/>
    </row>
    <row r="526" spans="1:6" ht="20.100000000000001" customHeight="1" x14ac:dyDescent="0.25">
      <c r="A526" s="51"/>
      <c r="E526" s="51"/>
      <c r="F526" s="51"/>
    </row>
    <row r="527" spans="1:6" ht="20.100000000000001" customHeight="1" x14ac:dyDescent="0.25">
      <c r="A527" s="51"/>
      <c r="E527" s="51"/>
      <c r="F527" s="51"/>
    </row>
    <row r="528" spans="1:6" ht="20.100000000000001" customHeight="1" x14ac:dyDescent="0.25">
      <c r="A528" s="51"/>
      <c r="E528" s="51"/>
      <c r="F528" s="51"/>
    </row>
    <row r="529" spans="1:6" ht="20.100000000000001" customHeight="1" x14ac:dyDescent="0.25">
      <c r="A529" s="51"/>
      <c r="E529" s="51"/>
      <c r="F529" s="51"/>
    </row>
    <row r="530" spans="1:6" ht="20.100000000000001" customHeight="1" x14ac:dyDescent="0.25">
      <c r="A530" s="51"/>
      <c r="E530" s="51"/>
      <c r="F530" s="51"/>
    </row>
    <row r="531" spans="1:6" ht="20.100000000000001" customHeight="1" x14ac:dyDescent="0.25">
      <c r="A531" s="51"/>
      <c r="E531" s="51"/>
      <c r="F531" s="51"/>
    </row>
    <row r="532" spans="1:6" ht="20.100000000000001" customHeight="1" x14ac:dyDescent="0.25">
      <c r="A532" s="51"/>
      <c r="E532" s="51"/>
      <c r="F532" s="51"/>
    </row>
    <row r="533" spans="1:6" ht="20.100000000000001" customHeight="1" x14ac:dyDescent="0.25">
      <c r="A533" s="51"/>
      <c r="E533" s="51"/>
      <c r="F533" s="51"/>
    </row>
    <row r="534" spans="1:6" ht="20.100000000000001" customHeight="1" x14ac:dyDescent="0.25">
      <c r="A534" s="51"/>
      <c r="E534" s="51"/>
      <c r="F534" s="51"/>
    </row>
    <row r="535" spans="1:6" ht="20.100000000000001" customHeight="1" x14ac:dyDescent="0.25">
      <c r="A535" s="51"/>
      <c r="E535" s="51"/>
      <c r="F535" s="51"/>
    </row>
    <row r="536" spans="1:6" ht="20.100000000000001" customHeight="1" x14ac:dyDescent="0.25">
      <c r="A536" s="51"/>
      <c r="E536" s="51"/>
      <c r="F536" s="51"/>
    </row>
    <row r="537" spans="1:6" ht="20.100000000000001" customHeight="1" x14ac:dyDescent="0.25">
      <c r="A537" s="51"/>
      <c r="E537" s="51"/>
      <c r="F537" s="51"/>
    </row>
    <row r="538" spans="1:6" ht="20.100000000000001" customHeight="1" x14ac:dyDescent="0.25">
      <c r="A538" s="51"/>
      <c r="E538" s="51"/>
      <c r="F538" s="51"/>
    </row>
    <row r="539" spans="1:6" ht="20.100000000000001" customHeight="1" x14ac:dyDescent="0.25">
      <c r="A539" s="51"/>
      <c r="E539" s="51"/>
      <c r="F539" s="51"/>
    </row>
    <row r="540" spans="1:6" ht="20.100000000000001" customHeight="1" x14ac:dyDescent="0.25">
      <c r="A540" s="51"/>
      <c r="E540" s="51"/>
      <c r="F540" s="51"/>
    </row>
    <row r="541" spans="1:6" ht="20.100000000000001" customHeight="1" x14ac:dyDescent="0.25">
      <c r="A541" s="51"/>
      <c r="E541" s="51"/>
      <c r="F541" s="51"/>
    </row>
    <row r="542" spans="1:6" ht="20.100000000000001" customHeight="1" x14ac:dyDescent="0.25">
      <c r="A542" s="51"/>
      <c r="E542" s="51"/>
      <c r="F542" s="51"/>
    </row>
    <row r="543" spans="1:6" ht="20.100000000000001" customHeight="1" x14ac:dyDescent="0.25">
      <c r="A543" s="51"/>
      <c r="E543" s="51"/>
      <c r="F543" s="51"/>
    </row>
    <row r="544" spans="1:6" ht="20.100000000000001" customHeight="1" x14ac:dyDescent="0.25">
      <c r="A544" s="51"/>
      <c r="E544" s="51"/>
      <c r="F544" s="51"/>
    </row>
    <row r="545" spans="1:6" ht="20.100000000000001" customHeight="1" x14ac:dyDescent="0.25">
      <c r="A545" s="51"/>
      <c r="E545" s="51"/>
      <c r="F545" s="51"/>
    </row>
    <row r="546" spans="1:6" ht="20.100000000000001" customHeight="1" x14ac:dyDescent="0.25">
      <c r="A546" s="51"/>
      <c r="E546" s="51"/>
      <c r="F546" s="51"/>
    </row>
    <row r="547" spans="1:6" ht="20.100000000000001" customHeight="1" x14ac:dyDescent="0.25">
      <c r="A547" s="51"/>
      <c r="E547" s="51"/>
      <c r="F547" s="51"/>
    </row>
    <row r="548" spans="1:6" ht="20.100000000000001" customHeight="1" x14ac:dyDescent="0.25">
      <c r="A548" s="51"/>
      <c r="E548" s="51"/>
      <c r="F548" s="51"/>
    </row>
    <row r="549" spans="1:6" ht="20.100000000000001" customHeight="1" x14ac:dyDescent="0.25">
      <c r="A549" s="51"/>
      <c r="E549" s="51"/>
      <c r="F549" s="51"/>
    </row>
    <row r="550" spans="1:6" ht="20.100000000000001" customHeight="1" x14ac:dyDescent="0.25">
      <c r="A550" s="51"/>
      <c r="E550" s="51"/>
      <c r="F550" s="51"/>
    </row>
    <row r="551" spans="1:6" ht="20.100000000000001" customHeight="1" x14ac:dyDescent="0.25">
      <c r="A551" s="51"/>
      <c r="E551" s="51"/>
      <c r="F551" s="51"/>
    </row>
    <row r="552" spans="1:6" ht="20.100000000000001" customHeight="1" x14ac:dyDescent="0.25">
      <c r="A552" s="51"/>
      <c r="E552" s="51"/>
      <c r="F552" s="51"/>
    </row>
    <row r="553" spans="1:6" ht="20.100000000000001" customHeight="1" x14ac:dyDescent="0.25">
      <c r="A553" s="51"/>
      <c r="E553" s="51"/>
      <c r="F553" s="51"/>
    </row>
    <row r="554" spans="1:6" ht="20.100000000000001" customHeight="1" x14ac:dyDescent="0.25">
      <c r="A554" s="51"/>
      <c r="E554" s="51"/>
      <c r="F554" s="51"/>
    </row>
    <row r="555" spans="1:6" ht="20.100000000000001" customHeight="1" x14ac:dyDescent="0.25">
      <c r="A555" s="51"/>
      <c r="E555" s="51"/>
      <c r="F555" s="51"/>
    </row>
    <row r="556" spans="1:6" ht="20.100000000000001" customHeight="1" x14ac:dyDescent="0.25">
      <c r="A556" s="51"/>
      <c r="E556" s="51"/>
      <c r="F556" s="51"/>
    </row>
    <row r="557" spans="1:6" ht="20.100000000000001" customHeight="1" x14ac:dyDescent="0.25">
      <c r="A557" s="51"/>
      <c r="E557" s="51"/>
      <c r="F557" s="51"/>
    </row>
    <row r="558" spans="1:6" ht="20.100000000000001" customHeight="1" x14ac:dyDescent="0.25">
      <c r="A558" s="51"/>
      <c r="E558" s="51"/>
      <c r="F558" s="51"/>
    </row>
    <row r="559" spans="1:6" ht="20.100000000000001" customHeight="1" x14ac:dyDescent="0.25">
      <c r="A559" s="51"/>
      <c r="E559" s="51"/>
      <c r="F559" s="51"/>
    </row>
    <row r="560" spans="1:6" ht="20.100000000000001" customHeight="1" x14ac:dyDescent="0.25">
      <c r="A560" s="51"/>
      <c r="E560" s="51"/>
      <c r="F560" s="51"/>
    </row>
    <row r="561" spans="1:6" ht="20.100000000000001" customHeight="1" x14ac:dyDescent="0.25">
      <c r="A561" s="51"/>
      <c r="E561" s="51"/>
      <c r="F561" s="51"/>
    </row>
    <row r="562" spans="1:6" ht="20.100000000000001" customHeight="1" x14ac:dyDescent="0.25">
      <c r="A562" s="51"/>
      <c r="E562" s="51"/>
      <c r="F562" s="51"/>
    </row>
    <row r="563" spans="1:6" ht="20.100000000000001" customHeight="1" x14ac:dyDescent="0.25">
      <c r="A563" s="51"/>
      <c r="E563" s="51"/>
      <c r="F563" s="51"/>
    </row>
    <row r="564" spans="1:6" ht="20.100000000000001" customHeight="1" x14ac:dyDescent="0.25">
      <c r="A564" s="51"/>
      <c r="E564" s="51"/>
      <c r="F564" s="51"/>
    </row>
    <row r="565" spans="1:6" ht="20.100000000000001" customHeight="1" x14ac:dyDescent="0.25">
      <c r="A565" s="51"/>
      <c r="E565" s="51"/>
      <c r="F565" s="51"/>
    </row>
    <row r="566" spans="1:6" ht="20.100000000000001" customHeight="1" x14ac:dyDescent="0.25">
      <c r="A566" s="51"/>
      <c r="E566" s="51"/>
      <c r="F566" s="51"/>
    </row>
    <row r="567" spans="1:6" ht="20.100000000000001" customHeight="1" x14ac:dyDescent="0.25">
      <c r="A567" s="51"/>
      <c r="E567" s="51"/>
      <c r="F567" s="51"/>
    </row>
    <row r="568" spans="1:6" ht="20.100000000000001" customHeight="1" x14ac:dyDescent="0.25">
      <c r="A568" s="51"/>
      <c r="E568" s="51"/>
      <c r="F568" s="51"/>
    </row>
    <row r="569" spans="1:6" ht="20.100000000000001" customHeight="1" x14ac:dyDescent="0.25">
      <c r="A569" s="51"/>
      <c r="E569" s="51"/>
      <c r="F569" s="51"/>
    </row>
    <row r="570" spans="1:6" ht="20.100000000000001" customHeight="1" x14ac:dyDescent="0.25">
      <c r="A570" s="51"/>
      <c r="E570" s="51"/>
      <c r="F570" s="51"/>
    </row>
    <row r="571" spans="1:6" ht="20.100000000000001" customHeight="1" x14ac:dyDescent="0.25">
      <c r="A571" s="51"/>
      <c r="E571" s="51"/>
      <c r="F571" s="51"/>
    </row>
    <row r="572" spans="1:6" ht="20.100000000000001" customHeight="1" x14ac:dyDescent="0.25">
      <c r="A572" s="51"/>
      <c r="E572" s="51"/>
      <c r="F572" s="51"/>
    </row>
    <row r="573" spans="1:6" ht="20.100000000000001" customHeight="1" x14ac:dyDescent="0.25">
      <c r="A573" s="51"/>
      <c r="E573" s="51"/>
      <c r="F573" s="51"/>
    </row>
    <row r="574" spans="1:6" ht="20.100000000000001" customHeight="1" x14ac:dyDescent="0.25">
      <c r="A574" s="51"/>
      <c r="E574" s="51"/>
      <c r="F574" s="51"/>
    </row>
    <row r="575" spans="1:6" ht="20.100000000000001" customHeight="1" x14ac:dyDescent="0.25">
      <c r="A575" s="51"/>
      <c r="E575" s="51"/>
      <c r="F575" s="51"/>
    </row>
    <row r="576" spans="1:6" ht="20.100000000000001" customHeight="1" x14ac:dyDescent="0.25">
      <c r="A576" s="51"/>
      <c r="E576" s="51"/>
      <c r="F576" s="51"/>
    </row>
    <row r="577" spans="1:6" ht="20.100000000000001" customHeight="1" x14ac:dyDescent="0.25">
      <c r="A577" s="51"/>
      <c r="E577" s="51"/>
      <c r="F577" s="51"/>
    </row>
    <row r="578" spans="1:6" ht="20.100000000000001" customHeight="1" x14ac:dyDescent="0.25">
      <c r="A578" s="51"/>
      <c r="E578" s="51"/>
      <c r="F578" s="51"/>
    </row>
    <row r="579" spans="1:6" ht="20.100000000000001" customHeight="1" x14ac:dyDescent="0.25">
      <c r="A579" s="51"/>
      <c r="E579" s="51"/>
      <c r="F579" s="51"/>
    </row>
    <row r="580" spans="1:6" ht="20.100000000000001" customHeight="1" x14ac:dyDescent="0.25">
      <c r="A580" s="51"/>
      <c r="E580" s="51"/>
      <c r="F580" s="51"/>
    </row>
    <row r="581" spans="1:6" ht="20.100000000000001" customHeight="1" x14ac:dyDescent="0.25">
      <c r="A581" s="51"/>
      <c r="E581" s="51"/>
      <c r="F581" s="51"/>
    </row>
    <row r="582" spans="1:6" ht="20.100000000000001" customHeight="1" x14ac:dyDescent="0.25">
      <c r="A582" s="51"/>
      <c r="E582" s="51"/>
      <c r="F582" s="51"/>
    </row>
    <row r="583" spans="1:6" ht="20.100000000000001" customHeight="1" x14ac:dyDescent="0.25">
      <c r="A583" s="51"/>
      <c r="E583" s="51"/>
      <c r="F583" s="51"/>
    </row>
    <row r="584" spans="1:6" ht="20.100000000000001" customHeight="1" x14ac:dyDescent="0.25">
      <c r="A584" s="51"/>
      <c r="E584" s="51"/>
      <c r="F584" s="51"/>
    </row>
    <row r="585" spans="1:6" ht="20.100000000000001" customHeight="1" x14ac:dyDescent="0.25">
      <c r="A585" s="51"/>
      <c r="E585" s="51"/>
      <c r="F585" s="51"/>
    </row>
    <row r="586" spans="1:6" ht="20.100000000000001" customHeight="1" x14ac:dyDescent="0.25">
      <c r="A586" s="51"/>
      <c r="E586" s="51"/>
      <c r="F586" s="51"/>
    </row>
    <row r="587" spans="1:6" ht="20.100000000000001" customHeight="1" x14ac:dyDescent="0.25">
      <c r="A587" s="51"/>
      <c r="E587" s="51"/>
      <c r="F587" s="51"/>
    </row>
    <row r="588" spans="1:6" ht="20.100000000000001" customHeight="1" x14ac:dyDescent="0.25">
      <c r="A588" s="51"/>
      <c r="E588" s="51"/>
      <c r="F588" s="51"/>
    </row>
    <row r="589" spans="1:6" ht="20.100000000000001" customHeight="1" x14ac:dyDescent="0.25">
      <c r="A589" s="51"/>
      <c r="E589" s="51"/>
      <c r="F589" s="51"/>
    </row>
    <row r="590" spans="1:6" ht="20.100000000000001" customHeight="1" x14ac:dyDescent="0.25">
      <c r="A590" s="51"/>
      <c r="E590" s="51"/>
      <c r="F590" s="51"/>
    </row>
    <row r="591" spans="1:6" ht="20.100000000000001" customHeight="1" x14ac:dyDescent="0.25">
      <c r="A591" s="51"/>
      <c r="E591" s="51"/>
      <c r="F591" s="51"/>
    </row>
    <row r="592" spans="1:6" ht="20.100000000000001" customHeight="1" x14ac:dyDescent="0.25">
      <c r="A592" s="51"/>
      <c r="E592" s="51"/>
      <c r="F592" s="51"/>
    </row>
    <row r="593" spans="1:6" ht="20.100000000000001" customHeight="1" x14ac:dyDescent="0.25">
      <c r="A593" s="51"/>
      <c r="E593" s="51"/>
      <c r="F593" s="51"/>
    </row>
    <row r="594" spans="1:6" ht="20.100000000000001" customHeight="1" x14ac:dyDescent="0.25">
      <c r="A594" s="51"/>
      <c r="E594" s="51"/>
      <c r="F594" s="51"/>
    </row>
    <row r="595" spans="1:6" ht="20.100000000000001" customHeight="1" x14ac:dyDescent="0.25">
      <c r="A595" s="51"/>
      <c r="E595" s="51"/>
      <c r="F595" s="51"/>
    </row>
    <row r="596" spans="1:6" ht="20.100000000000001" customHeight="1" x14ac:dyDescent="0.25">
      <c r="A596" s="51"/>
      <c r="E596" s="51"/>
      <c r="F596" s="51"/>
    </row>
    <row r="597" spans="1:6" ht="20.100000000000001" customHeight="1" x14ac:dyDescent="0.25">
      <c r="A597" s="51"/>
      <c r="E597" s="51"/>
      <c r="F597" s="51"/>
    </row>
    <row r="598" spans="1:6" ht="20.100000000000001" customHeight="1" x14ac:dyDescent="0.25">
      <c r="A598" s="51"/>
      <c r="E598" s="51"/>
      <c r="F598" s="51"/>
    </row>
    <row r="599" spans="1:6" ht="20.100000000000001" customHeight="1" x14ac:dyDescent="0.25">
      <c r="A599" s="51"/>
      <c r="E599" s="51"/>
      <c r="F599" s="51"/>
    </row>
    <row r="600" spans="1:6" ht="20.100000000000001" customHeight="1" x14ac:dyDescent="0.25">
      <c r="A600" s="51"/>
      <c r="E600" s="51"/>
      <c r="F600" s="51"/>
    </row>
    <row r="601" spans="1:6" ht="20.100000000000001" customHeight="1" x14ac:dyDescent="0.25">
      <c r="A601" s="51"/>
      <c r="E601" s="51"/>
      <c r="F601" s="51"/>
    </row>
    <row r="602" spans="1:6" ht="20.100000000000001" customHeight="1" x14ac:dyDescent="0.25">
      <c r="A602" s="51"/>
      <c r="E602" s="51"/>
      <c r="F602" s="51"/>
    </row>
    <row r="603" spans="1:6" ht="20.100000000000001" customHeight="1" x14ac:dyDescent="0.25">
      <c r="A603" s="51"/>
      <c r="E603" s="51"/>
      <c r="F603" s="51"/>
    </row>
    <row r="604" spans="1:6" ht="20.100000000000001" customHeight="1" x14ac:dyDescent="0.25">
      <c r="A604" s="51"/>
      <c r="E604" s="51"/>
      <c r="F604" s="51"/>
    </row>
    <row r="605" spans="1:6" ht="20.100000000000001" customHeight="1" x14ac:dyDescent="0.25">
      <c r="A605" s="51"/>
      <c r="E605" s="51"/>
      <c r="F605" s="51"/>
    </row>
    <row r="606" spans="1:6" ht="20.100000000000001" customHeight="1" x14ac:dyDescent="0.25">
      <c r="A606" s="51"/>
      <c r="E606" s="51"/>
      <c r="F606" s="51"/>
    </row>
    <row r="607" spans="1:6" ht="20.100000000000001" customHeight="1" x14ac:dyDescent="0.25">
      <c r="A607" s="51"/>
      <c r="E607" s="51"/>
      <c r="F607" s="51"/>
    </row>
    <row r="608" spans="1:6" ht="20.100000000000001" customHeight="1" x14ac:dyDescent="0.25">
      <c r="A608" s="51"/>
      <c r="E608" s="51"/>
      <c r="F608" s="51"/>
    </row>
    <row r="609" spans="1:6" ht="20.100000000000001" customHeight="1" x14ac:dyDescent="0.25">
      <c r="A609" s="51"/>
      <c r="E609" s="51"/>
      <c r="F609" s="51"/>
    </row>
    <row r="610" spans="1:6" ht="20.100000000000001" customHeight="1" x14ac:dyDescent="0.25">
      <c r="A610" s="51"/>
      <c r="E610" s="51"/>
      <c r="F610" s="51"/>
    </row>
    <row r="611" spans="1:6" ht="20.100000000000001" customHeight="1" x14ac:dyDescent="0.25">
      <c r="A611" s="51"/>
      <c r="E611" s="51"/>
      <c r="F611" s="51"/>
    </row>
    <row r="612" spans="1:6" ht="20.100000000000001" customHeight="1" x14ac:dyDescent="0.25">
      <c r="A612" s="51"/>
      <c r="E612" s="51"/>
      <c r="F612" s="51"/>
    </row>
    <row r="613" spans="1:6" ht="20.100000000000001" customHeight="1" x14ac:dyDescent="0.25">
      <c r="A613" s="51"/>
      <c r="E613" s="51"/>
      <c r="F613" s="51"/>
    </row>
    <row r="614" spans="1:6" ht="20.100000000000001" customHeight="1" x14ac:dyDescent="0.25">
      <c r="A614" s="51"/>
      <c r="E614" s="51"/>
      <c r="F614" s="51"/>
    </row>
    <row r="615" spans="1:6" ht="20.100000000000001" customHeight="1" x14ac:dyDescent="0.25">
      <c r="A615" s="51"/>
      <c r="E615" s="51"/>
      <c r="F615" s="51"/>
    </row>
    <row r="616" spans="1:6" ht="20.100000000000001" customHeight="1" x14ac:dyDescent="0.25">
      <c r="A616" s="51"/>
      <c r="E616" s="51"/>
      <c r="F616" s="51"/>
    </row>
    <row r="617" spans="1:6" ht="20.100000000000001" customHeight="1" x14ac:dyDescent="0.25">
      <c r="A617" s="51"/>
      <c r="E617" s="51"/>
      <c r="F617" s="51"/>
    </row>
    <row r="618" spans="1:6" ht="20.100000000000001" customHeight="1" x14ac:dyDescent="0.25">
      <c r="A618" s="51"/>
      <c r="E618" s="51"/>
      <c r="F618" s="51"/>
    </row>
    <row r="619" spans="1:6" ht="20.100000000000001" customHeight="1" x14ac:dyDescent="0.25">
      <c r="A619" s="51"/>
      <c r="E619" s="51"/>
      <c r="F619" s="51"/>
    </row>
    <row r="620" spans="1:6" ht="20.100000000000001" customHeight="1" x14ac:dyDescent="0.25">
      <c r="A620" s="51"/>
      <c r="E620" s="51"/>
      <c r="F620" s="51"/>
    </row>
    <row r="621" spans="1:6" ht="20.100000000000001" customHeight="1" x14ac:dyDescent="0.25">
      <c r="A621" s="51"/>
      <c r="E621" s="51"/>
      <c r="F621" s="51"/>
    </row>
    <row r="622" spans="1:6" ht="20.100000000000001" customHeight="1" x14ac:dyDescent="0.25">
      <c r="A622" s="51"/>
      <c r="E622" s="51"/>
      <c r="F622" s="51"/>
    </row>
    <row r="623" spans="1:6" ht="20.100000000000001" customHeight="1" x14ac:dyDescent="0.25">
      <c r="A623" s="51"/>
      <c r="E623" s="51"/>
      <c r="F623" s="51"/>
    </row>
    <row r="624" spans="1:6" ht="20.100000000000001" customHeight="1" x14ac:dyDescent="0.25">
      <c r="A624" s="51"/>
      <c r="E624" s="51"/>
      <c r="F624" s="51"/>
    </row>
    <row r="625" spans="1:6" ht="20.100000000000001" customHeight="1" x14ac:dyDescent="0.25">
      <c r="A625" s="51"/>
      <c r="E625" s="51"/>
      <c r="F625" s="51"/>
    </row>
    <row r="626" spans="1:6" ht="20.100000000000001" customHeight="1" x14ac:dyDescent="0.25">
      <c r="A626" s="51"/>
      <c r="E626" s="51"/>
      <c r="F626" s="51"/>
    </row>
    <row r="627" spans="1:6" ht="20.100000000000001" customHeight="1" x14ac:dyDescent="0.25">
      <c r="A627" s="51"/>
      <c r="E627" s="51"/>
      <c r="F627" s="51"/>
    </row>
    <row r="628" spans="1:6" ht="20.100000000000001" customHeight="1" x14ac:dyDescent="0.25">
      <c r="A628" s="51"/>
      <c r="E628" s="51"/>
      <c r="F628" s="51"/>
    </row>
    <row r="629" spans="1:6" ht="20.100000000000001" customHeight="1" x14ac:dyDescent="0.25">
      <c r="A629" s="51"/>
      <c r="E629" s="51"/>
      <c r="F629" s="51"/>
    </row>
    <row r="630" spans="1:6" ht="20.100000000000001" customHeight="1" x14ac:dyDescent="0.25">
      <c r="A630" s="51"/>
      <c r="E630" s="51"/>
      <c r="F630" s="51"/>
    </row>
    <row r="631" spans="1:6" ht="20.100000000000001" customHeight="1" x14ac:dyDescent="0.25">
      <c r="A631" s="51"/>
      <c r="E631" s="51"/>
      <c r="F631" s="51"/>
    </row>
    <row r="632" spans="1:6" ht="20.100000000000001" customHeight="1" x14ac:dyDescent="0.25">
      <c r="A632" s="51"/>
      <c r="E632" s="51"/>
      <c r="F632" s="51"/>
    </row>
    <row r="633" spans="1:6" ht="20.100000000000001" customHeight="1" x14ac:dyDescent="0.25">
      <c r="A633" s="51"/>
      <c r="E633" s="51"/>
      <c r="F633" s="51"/>
    </row>
    <row r="634" spans="1:6" ht="20.100000000000001" customHeight="1" x14ac:dyDescent="0.25">
      <c r="A634" s="51"/>
      <c r="E634" s="51"/>
      <c r="F634" s="51"/>
    </row>
    <row r="635" spans="1:6" ht="20.100000000000001" customHeight="1" x14ac:dyDescent="0.25">
      <c r="A635" s="51"/>
      <c r="E635" s="51"/>
      <c r="F635" s="51"/>
    </row>
    <row r="636" spans="1:6" ht="20.100000000000001" customHeight="1" x14ac:dyDescent="0.25">
      <c r="A636" s="51"/>
      <c r="E636" s="51"/>
      <c r="F636" s="51"/>
    </row>
    <row r="637" spans="1:6" ht="20.100000000000001" customHeight="1" x14ac:dyDescent="0.25">
      <c r="A637" s="51"/>
      <c r="E637" s="51"/>
      <c r="F637" s="51"/>
    </row>
    <row r="638" spans="1:6" ht="20.100000000000001" customHeight="1" x14ac:dyDescent="0.25">
      <c r="A638" s="51"/>
      <c r="E638" s="51"/>
      <c r="F638" s="51"/>
    </row>
    <row r="639" spans="1:6" ht="20.100000000000001" customHeight="1" x14ac:dyDescent="0.25">
      <c r="A639" s="51"/>
      <c r="E639" s="51"/>
      <c r="F639" s="51"/>
    </row>
    <row r="640" spans="1:6" ht="20.100000000000001" customHeight="1" x14ac:dyDescent="0.25">
      <c r="A640" s="51"/>
      <c r="E640" s="51"/>
      <c r="F640" s="51"/>
    </row>
    <row r="641" spans="1:6" ht="20.100000000000001" customHeight="1" x14ac:dyDescent="0.25">
      <c r="A641" s="51"/>
      <c r="E641" s="51"/>
      <c r="F641" s="51"/>
    </row>
    <row r="642" spans="1:6" ht="20.100000000000001" customHeight="1" x14ac:dyDescent="0.25">
      <c r="A642" s="51"/>
      <c r="E642" s="51"/>
      <c r="F642" s="51"/>
    </row>
    <row r="643" spans="1:6" ht="20.100000000000001" customHeight="1" x14ac:dyDescent="0.25">
      <c r="A643" s="51"/>
      <c r="E643" s="51"/>
      <c r="F643" s="51"/>
    </row>
    <row r="644" spans="1:6" ht="20.100000000000001" customHeight="1" x14ac:dyDescent="0.25">
      <c r="A644" s="51"/>
      <c r="E644" s="51"/>
      <c r="F644" s="51"/>
    </row>
    <row r="645" spans="1:6" ht="20.100000000000001" customHeight="1" x14ac:dyDescent="0.25">
      <c r="A645" s="51"/>
      <c r="E645" s="51"/>
      <c r="F645" s="51"/>
    </row>
    <row r="646" spans="1:6" ht="20.100000000000001" customHeight="1" x14ac:dyDescent="0.25">
      <c r="A646" s="51"/>
      <c r="E646" s="51"/>
      <c r="F646" s="51"/>
    </row>
    <row r="647" spans="1:6" ht="20.100000000000001" customHeight="1" x14ac:dyDescent="0.25">
      <c r="A647" s="51"/>
      <c r="E647" s="51"/>
      <c r="F647" s="51"/>
    </row>
    <row r="648" spans="1:6" ht="20.100000000000001" customHeight="1" x14ac:dyDescent="0.25">
      <c r="A648" s="51"/>
      <c r="E648" s="51"/>
      <c r="F648" s="51"/>
    </row>
    <row r="649" spans="1:6" ht="20.100000000000001" customHeight="1" x14ac:dyDescent="0.25">
      <c r="A649" s="51"/>
      <c r="E649" s="51"/>
      <c r="F649" s="51"/>
    </row>
    <row r="650" spans="1:6" ht="20.100000000000001" customHeight="1" x14ac:dyDescent="0.25">
      <c r="A650" s="51"/>
      <c r="E650" s="51"/>
      <c r="F650" s="51"/>
    </row>
    <row r="651" spans="1:6" ht="20.100000000000001" customHeight="1" x14ac:dyDescent="0.25">
      <c r="A651" s="51"/>
      <c r="E651" s="51"/>
      <c r="F651" s="51"/>
    </row>
    <row r="652" spans="1:6" ht="20.100000000000001" customHeight="1" x14ac:dyDescent="0.25">
      <c r="A652" s="51"/>
      <c r="E652" s="51"/>
      <c r="F652" s="51"/>
    </row>
    <row r="653" spans="1:6" ht="20.100000000000001" customHeight="1" x14ac:dyDescent="0.25">
      <c r="A653" s="51"/>
      <c r="E653" s="51"/>
      <c r="F653" s="51"/>
    </row>
    <row r="654" spans="1:6" ht="20.100000000000001" customHeight="1" x14ac:dyDescent="0.25">
      <c r="A654" s="51"/>
      <c r="E654" s="51"/>
      <c r="F654" s="51"/>
    </row>
    <row r="655" spans="1:6" ht="20.100000000000001" customHeight="1" x14ac:dyDescent="0.25">
      <c r="A655" s="51"/>
      <c r="E655" s="51"/>
      <c r="F655" s="51"/>
    </row>
    <row r="656" spans="1:6" ht="20.100000000000001" customHeight="1" x14ac:dyDescent="0.25">
      <c r="A656" s="51"/>
      <c r="E656" s="51"/>
      <c r="F656" s="51"/>
    </row>
    <row r="657" spans="1:6" ht="20.100000000000001" customHeight="1" x14ac:dyDescent="0.25">
      <c r="A657" s="51"/>
      <c r="E657" s="51"/>
      <c r="F657" s="51"/>
    </row>
    <row r="658" spans="1:6" ht="20.100000000000001" customHeight="1" x14ac:dyDescent="0.25">
      <c r="A658" s="51"/>
      <c r="E658" s="51"/>
      <c r="F658" s="51"/>
    </row>
    <row r="659" spans="1:6" ht="20.100000000000001" customHeight="1" x14ac:dyDescent="0.25">
      <c r="A659" s="51"/>
      <c r="E659" s="51"/>
      <c r="F659" s="51"/>
    </row>
    <row r="660" spans="1:6" ht="20.100000000000001" customHeight="1" x14ac:dyDescent="0.25">
      <c r="A660" s="51"/>
      <c r="E660" s="51"/>
      <c r="F660" s="51"/>
    </row>
    <row r="661" spans="1:6" ht="20.100000000000001" customHeight="1" x14ac:dyDescent="0.25">
      <c r="A661" s="51"/>
      <c r="E661" s="51"/>
      <c r="F661" s="51"/>
    </row>
    <row r="662" spans="1:6" ht="20.100000000000001" customHeight="1" x14ac:dyDescent="0.25">
      <c r="A662" s="51"/>
      <c r="E662" s="51"/>
      <c r="F662" s="51"/>
    </row>
    <row r="663" spans="1:6" ht="20.100000000000001" customHeight="1" x14ac:dyDescent="0.25">
      <c r="A663" s="51"/>
      <c r="E663" s="51"/>
      <c r="F663" s="51"/>
    </row>
    <row r="664" spans="1:6" ht="20.100000000000001" customHeight="1" x14ac:dyDescent="0.25">
      <c r="A664" s="51"/>
      <c r="E664" s="51"/>
      <c r="F664" s="51"/>
    </row>
    <row r="665" spans="1:6" ht="20.100000000000001" customHeight="1" x14ac:dyDescent="0.25">
      <c r="A665" s="51"/>
      <c r="E665" s="51"/>
      <c r="F665" s="51"/>
    </row>
    <row r="666" spans="1:6" ht="20.100000000000001" customHeight="1" x14ac:dyDescent="0.25">
      <c r="A666" s="51"/>
      <c r="E666" s="51"/>
      <c r="F666" s="51"/>
    </row>
    <row r="667" spans="1:6" ht="20.100000000000001" customHeight="1" x14ac:dyDescent="0.25">
      <c r="A667" s="51"/>
      <c r="E667" s="51"/>
      <c r="F667" s="51"/>
    </row>
    <row r="668" spans="1:6" ht="20.100000000000001" customHeight="1" x14ac:dyDescent="0.25">
      <c r="A668" s="51"/>
      <c r="E668" s="51"/>
      <c r="F668" s="51"/>
    </row>
    <row r="669" spans="1:6" ht="20.100000000000001" customHeight="1" x14ac:dyDescent="0.25">
      <c r="A669" s="51"/>
      <c r="E669" s="51"/>
      <c r="F669" s="51"/>
    </row>
    <row r="670" spans="1:6" ht="20.100000000000001" customHeight="1" x14ac:dyDescent="0.25">
      <c r="A670" s="51"/>
      <c r="E670" s="51"/>
      <c r="F670" s="51"/>
    </row>
    <row r="671" spans="1:6" ht="20.100000000000001" customHeight="1" x14ac:dyDescent="0.25">
      <c r="A671" s="51"/>
      <c r="E671" s="51"/>
      <c r="F671" s="51"/>
    </row>
    <row r="672" spans="1:6" ht="20.100000000000001" customHeight="1" x14ac:dyDescent="0.25">
      <c r="A672" s="51"/>
      <c r="E672" s="51"/>
      <c r="F672" s="51"/>
    </row>
    <row r="673" spans="1:6" ht="20.100000000000001" customHeight="1" x14ac:dyDescent="0.25">
      <c r="A673" s="51"/>
      <c r="E673" s="51"/>
      <c r="F673" s="51"/>
    </row>
    <row r="674" spans="1:6" ht="20.100000000000001" customHeight="1" x14ac:dyDescent="0.25">
      <c r="A674" s="51"/>
      <c r="E674" s="51"/>
      <c r="F674" s="51"/>
    </row>
    <row r="675" spans="1:6" ht="20.100000000000001" customHeight="1" x14ac:dyDescent="0.25">
      <c r="A675" s="51"/>
      <c r="E675" s="51"/>
      <c r="F675" s="51"/>
    </row>
    <row r="676" spans="1:6" ht="20.100000000000001" customHeight="1" x14ac:dyDescent="0.25">
      <c r="A676" s="51"/>
      <c r="E676" s="51"/>
      <c r="F676" s="51"/>
    </row>
    <row r="677" spans="1:6" ht="20.100000000000001" customHeight="1" x14ac:dyDescent="0.25">
      <c r="A677" s="51"/>
      <c r="E677" s="51"/>
      <c r="F677" s="51"/>
    </row>
    <row r="678" spans="1:6" ht="20.100000000000001" customHeight="1" x14ac:dyDescent="0.25">
      <c r="A678" s="51"/>
      <c r="E678" s="51"/>
      <c r="F678" s="51"/>
    </row>
    <row r="679" spans="1:6" ht="20.100000000000001" customHeight="1" x14ac:dyDescent="0.25">
      <c r="A679" s="51"/>
      <c r="E679" s="51"/>
      <c r="F679" s="51"/>
    </row>
    <row r="680" spans="1:6" ht="20.100000000000001" customHeight="1" x14ac:dyDescent="0.25">
      <c r="A680" s="51"/>
      <c r="E680" s="51"/>
      <c r="F680" s="51"/>
    </row>
    <row r="681" spans="1:6" ht="20.100000000000001" customHeight="1" x14ac:dyDescent="0.25">
      <c r="A681" s="51"/>
      <c r="E681" s="51"/>
      <c r="F681" s="51"/>
    </row>
    <row r="682" spans="1:6" ht="20.100000000000001" customHeight="1" x14ac:dyDescent="0.25">
      <c r="A682" s="51"/>
      <c r="E682" s="51"/>
      <c r="F682" s="51"/>
    </row>
    <row r="683" spans="1:6" ht="20.100000000000001" customHeight="1" x14ac:dyDescent="0.25">
      <c r="A683" s="51"/>
      <c r="E683" s="51"/>
      <c r="F683" s="51"/>
    </row>
    <row r="684" spans="1:6" ht="20.100000000000001" customHeight="1" x14ac:dyDescent="0.25">
      <c r="A684" s="51"/>
      <c r="E684" s="51"/>
      <c r="F684" s="51"/>
    </row>
    <row r="685" spans="1:6" ht="20.100000000000001" customHeight="1" x14ac:dyDescent="0.25">
      <c r="A685" s="51"/>
      <c r="E685" s="51"/>
      <c r="F685" s="51"/>
    </row>
    <row r="686" spans="1:6" ht="20.100000000000001" customHeight="1" x14ac:dyDescent="0.25">
      <c r="A686" s="51"/>
      <c r="E686" s="51"/>
      <c r="F686" s="51"/>
    </row>
    <row r="687" spans="1:6" ht="20.100000000000001" customHeight="1" x14ac:dyDescent="0.25">
      <c r="A687" s="51"/>
      <c r="E687" s="51"/>
      <c r="F687" s="51"/>
    </row>
    <row r="688" spans="1:6" ht="20.100000000000001" customHeight="1" x14ac:dyDescent="0.25">
      <c r="A688" s="51"/>
      <c r="E688" s="51"/>
      <c r="F688" s="51"/>
    </row>
    <row r="689" spans="1:6" ht="20.100000000000001" customHeight="1" x14ac:dyDescent="0.25">
      <c r="A689" s="51"/>
      <c r="E689" s="51"/>
      <c r="F689" s="51"/>
    </row>
    <row r="690" spans="1:6" ht="20.100000000000001" customHeight="1" x14ac:dyDescent="0.25">
      <c r="A690" s="51"/>
      <c r="E690" s="51"/>
      <c r="F690" s="51"/>
    </row>
    <row r="691" spans="1:6" ht="20.100000000000001" customHeight="1" x14ac:dyDescent="0.25">
      <c r="A691" s="51"/>
      <c r="E691" s="51"/>
      <c r="F691" s="51"/>
    </row>
    <row r="692" spans="1:6" ht="20.100000000000001" customHeight="1" x14ac:dyDescent="0.25">
      <c r="A692" s="51"/>
      <c r="E692" s="51"/>
      <c r="F692" s="51"/>
    </row>
    <row r="693" spans="1:6" ht="20.100000000000001" customHeight="1" x14ac:dyDescent="0.25">
      <c r="A693" s="51"/>
      <c r="E693" s="51"/>
      <c r="F693" s="51"/>
    </row>
    <row r="694" spans="1:6" ht="20.100000000000001" customHeight="1" x14ac:dyDescent="0.25">
      <c r="A694" s="51"/>
      <c r="E694" s="51"/>
      <c r="F694" s="51"/>
    </row>
    <row r="695" spans="1:6" ht="20.100000000000001" customHeight="1" x14ac:dyDescent="0.25">
      <c r="A695" s="51"/>
      <c r="E695" s="51"/>
      <c r="F695" s="51"/>
    </row>
    <row r="696" spans="1:6" ht="20.100000000000001" customHeight="1" x14ac:dyDescent="0.25">
      <c r="A696" s="51"/>
      <c r="E696" s="51"/>
      <c r="F696" s="51"/>
    </row>
    <row r="697" spans="1:6" ht="20.100000000000001" customHeight="1" x14ac:dyDescent="0.25">
      <c r="A697" s="51"/>
      <c r="E697" s="51"/>
      <c r="F697" s="51"/>
    </row>
    <row r="698" spans="1:6" ht="20.100000000000001" customHeight="1" x14ac:dyDescent="0.25">
      <c r="A698" s="51"/>
      <c r="E698" s="51"/>
      <c r="F698" s="51"/>
    </row>
    <row r="699" spans="1:6" ht="20.100000000000001" customHeight="1" x14ac:dyDescent="0.25">
      <c r="A699" s="51"/>
      <c r="E699" s="51"/>
      <c r="F699" s="51"/>
    </row>
    <row r="700" spans="1:6" ht="20.100000000000001" customHeight="1" x14ac:dyDescent="0.25">
      <c r="A700" s="51"/>
      <c r="E700" s="51"/>
      <c r="F700" s="51"/>
    </row>
    <row r="701" spans="1:6" ht="20.100000000000001" customHeight="1" x14ac:dyDescent="0.25">
      <c r="A701" s="51"/>
      <c r="E701" s="51"/>
      <c r="F701" s="51"/>
    </row>
    <row r="702" spans="1:6" ht="20.100000000000001" customHeight="1" x14ac:dyDescent="0.25">
      <c r="A702" s="51"/>
      <c r="E702" s="51"/>
      <c r="F702" s="51"/>
    </row>
    <row r="703" spans="1:6" ht="20.100000000000001" customHeight="1" x14ac:dyDescent="0.25"/>
    <row r="704" spans="1:6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</sheetData>
  <autoFilter ref="A1:I189" xr:uid="{DB8E96D2-D86E-4A43-8BF1-1A273AFF544E}">
    <sortState xmlns:xlrd2="http://schemas.microsoft.com/office/spreadsheetml/2017/richdata2" ref="A2:I25">
      <sortCondition ref="C1:C25"/>
    </sortState>
  </autoFilter>
  <dataConsolidate/>
  <phoneticPr fontId="6" type="noConversion"/>
  <conditionalFormatting sqref="A250:A251">
    <cfRule type="duplicateValues" dxfId="112" priority="2" stopIfTrue="1"/>
  </conditionalFormatting>
  <conditionalFormatting sqref="A212:A249">
    <cfRule type="duplicateValues" dxfId="111" priority="172" stopIfTrue="1"/>
  </conditionalFormatting>
  <conditionalFormatting sqref="A2:A211">
    <cfRule type="duplicateValues" dxfId="110" priority="416" stopIfTrue="1"/>
  </conditionalFormatting>
  <pageMargins left="0" right="0" top="0.60416666666666663" bottom="0.85416666666666663" header="0.31496062992125984" footer="0.31496062992125984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960A-BDEB-4D55-822C-CCCC7CCAF33B}">
  <sheetPr>
    <pageSetUpPr fitToPage="1"/>
  </sheetPr>
  <dimension ref="A1:Z280"/>
  <sheetViews>
    <sheetView showGridLines="0" zoomScale="80" zoomScaleNormal="80" workbookViewId="0">
      <pane ySplit="3" topLeftCell="A6" activePane="bottomLeft" state="frozen"/>
      <selection pane="bottomLeft" activeCell="Y46" sqref="Y46"/>
    </sheetView>
  </sheetViews>
  <sheetFormatPr defaultRowHeight="15" x14ac:dyDescent="0.25"/>
  <cols>
    <col min="1" max="1" width="10.5703125" style="1" customWidth="1"/>
    <col min="2" max="2" width="10.42578125" style="19" customWidth="1"/>
    <col min="3" max="3" width="7.5703125" style="19" customWidth="1"/>
    <col min="4" max="4" width="0.5703125" style="7" hidden="1" customWidth="1"/>
    <col min="5" max="5" width="0.42578125" hidden="1" customWidth="1"/>
    <col min="6" max="6" width="22" customWidth="1"/>
    <col min="7" max="7" width="46" customWidth="1"/>
    <col min="8" max="8" width="8.42578125" style="1" customWidth="1"/>
    <col min="9" max="9" width="8.42578125" customWidth="1"/>
    <col min="10" max="10" width="11.42578125" style="12" customWidth="1"/>
    <col min="11" max="11" width="16.140625" style="4" customWidth="1"/>
    <col min="12" max="12" width="15.85546875" style="4" customWidth="1"/>
    <col min="13" max="13" width="6.5703125" style="23" hidden="1" customWidth="1"/>
    <col min="14" max="21" width="6.5703125" style="2" hidden="1" customWidth="1"/>
    <col min="22" max="22" width="8.5703125" style="2" hidden="1" customWidth="1"/>
    <col min="23" max="23" width="10.5703125" style="14" hidden="1" customWidth="1"/>
    <col min="24" max="24" width="13.5703125" customWidth="1"/>
    <col min="25" max="25" width="20.85546875" style="42" customWidth="1"/>
    <col min="26" max="26" width="12.140625" bestFit="1" customWidth="1"/>
    <col min="27" max="27" width="11.42578125" bestFit="1" customWidth="1"/>
  </cols>
  <sheetData>
    <row r="1" spans="1:26" ht="24" thickBot="1" x14ac:dyDescent="0.4">
      <c r="A1" s="89" t="s">
        <v>369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61"/>
      <c r="N1" s="61"/>
      <c r="O1" s="61"/>
      <c r="P1" s="61"/>
      <c r="Q1" s="61"/>
      <c r="R1" s="61"/>
      <c r="S1" s="61"/>
      <c r="T1" s="61"/>
      <c r="U1" s="61"/>
      <c r="V1" s="61"/>
      <c r="W1" s="62"/>
    </row>
    <row r="2" spans="1:26" x14ac:dyDescent="0.25">
      <c r="A2"/>
      <c r="B2" s="20"/>
      <c r="C2" s="20"/>
      <c r="D2"/>
      <c r="H2"/>
      <c r="J2" s="56"/>
      <c r="K2"/>
      <c r="L2"/>
      <c r="M2"/>
      <c r="N2"/>
      <c r="O2"/>
      <c r="P2"/>
      <c r="Q2"/>
      <c r="R2"/>
      <c r="S2"/>
      <c r="T2"/>
      <c r="U2"/>
      <c r="V2"/>
      <c r="W2"/>
    </row>
    <row r="3" spans="1:26" s="15" customFormat="1" ht="39.75" customHeight="1" x14ac:dyDescent="0.25">
      <c r="A3" s="11" t="s">
        <v>0</v>
      </c>
      <c r="B3" s="33" t="s">
        <v>11</v>
      </c>
      <c r="C3" s="33" t="s">
        <v>12</v>
      </c>
      <c r="D3" s="34" t="s">
        <v>1</v>
      </c>
      <c r="E3" s="11" t="s">
        <v>2</v>
      </c>
      <c r="F3" s="11" t="s">
        <v>64</v>
      </c>
      <c r="G3" s="11" t="s">
        <v>7</v>
      </c>
      <c r="H3" s="11" t="s">
        <v>3</v>
      </c>
      <c r="I3" s="11" t="s">
        <v>4</v>
      </c>
      <c r="J3" s="35" t="s">
        <v>6</v>
      </c>
      <c r="K3" s="36" t="s">
        <v>30</v>
      </c>
      <c r="L3" s="37" t="s">
        <v>8</v>
      </c>
      <c r="M3" s="27" t="s">
        <v>9</v>
      </c>
      <c r="N3" s="27" t="s">
        <v>13</v>
      </c>
      <c r="O3" s="27" t="s">
        <v>17</v>
      </c>
      <c r="P3" s="27" t="s">
        <v>16</v>
      </c>
      <c r="Q3" s="27" t="s">
        <v>15</v>
      </c>
      <c r="R3" s="27" t="s">
        <v>18</v>
      </c>
      <c r="S3" s="27" t="s">
        <v>19</v>
      </c>
      <c r="T3" s="27" t="s">
        <v>21</v>
      </c>
      <c r="U3" s="27" t="s">
        <v>23</v>
      </c>
      <c r="V3" s="27" t="s">
        <v>26</v>
      </c>
      <c r="W3" s="28" t="s">
        <v>10</v>
      </c>
      <c r="X3" s="47">
        <v>7.77</v>
      </c>
      <c r="Y3" s="65">
        <v>1.9399768518518518E-2</v>
      </c>
    </row>
    <row r="4" spans="1:26" s="2" customFormat="1" hidden="1" x14ac:dyDescent="0.25">
      <c r="A4" s="88">
        <v>395</v>
      </c>
      <c r="B4" s="53">
        <v>1</v>
      </c>
      <c r="C4" s="43">
        <v>1</v>
      </c>
      <c r="D4" s="6" t="str">
        <f>VLOOKUP(A4,'07.kolo prezetácia '!A:G,2,FALSE)</f>
        <v>Marek</v>
      </c>
      <c r="E4" s="6" t="str">
        <f>VLOOKUP(A4,'07.kolo prezetácia '!A:G,3,FALSE)</f>
        <v>Ondriš</v>
      </c>
      <c r="F4" s="5" t="str">
        <f>CONCATENATE('07.kolo výsledky KAT'!$D4," ",'07.kolo výsledky KAT'!$E4)</f>
        <v>Marek Ondriš</v>
      </c>
      <c r="G4" s="6" t="str">
        <f>VLOOKUP(A4,'07.kolo prezetácia '!A:G,4,FALSE)</f>
        <v>Hlohovec</v>
      </c>
      <c r="H4" s="63">
        <f>VLOOKUP(A4,'07.kolo prezetácia '!A:G,5,FALSE)</f>
        <v>1996</v>
      </c>
      <c r="I4" s="31" t="str">
        <f>VLOOKUP(A4,'07.kolo prezetácia '!A:G,7,FALSE)</f>
        <v>Muži B</v>
      </c>
      <c r="J4" s="21">
        <f>VLOOKUP('07.kolo výsledky KAT'!$A4,'07.kolo stopky'!A:C,3,FALSE)</f>
        <v>1.9399814814814814E-2</v>
      </c>
      <c r="K4" s="21">
        <f t="shared" ref="K4:K67" si="0">J4/$X$3</f>
        <v>2.4967586634253303E-3</v>
      </c>
      <c r="L4" s="21">
        <f t="shared" ref="L4:L67" si="1">J4-Y$3</f>
        <v>4.6296296296599593E-8</v>
      </c>
      <c r="M4" s="22"/>
      <c r="N4" s="51"/>
      <c r="O4" s="51"/>
      <c r="P4" s="51"/>
      <c r="Q4" s="51"/>
      <c r="R4" s="51"/>
      <c r="S4" s="51"/>
      <c r="T4" s="51"/>
      <c r="U4" s="51"/>
      <c r="V4" s="51"/>
      <c r="W4" s="52">
        <f t="shared" ref="W4:W53" si="2">SUM(M4:V4)</f>
        <v>0</v>
      </c>
      <c r="X4" s="66"/>
    </row>
    <row r="5" spans="1:26" s="2" customFormat="1" hidden="1" x14ac:dyDescent="0.25">
      <c r="A5" s="88">
        <v>95</v>
      </c>
      <c r="B5" s="53">
        <v>2</v>
      </c>
      <c r="C5" s="43">
        <v>2</v>
      </c>
      <c r="D5" s="6" t="str">
        <f>VLOOKUP(A5,'07.kolo prezetácia '!A:G,2,FALSE)</f>
        <v>Ján</v>
      </c>
      <c r="E5" s="6" t="str">
        <f>VLOOKUP(A5,'07.kolo prezetácia '!A:G,3,FALSE)</f>
        <v>Vronka</v>
      </c>
      <c r="F5" s="5" t="str">
        <f>CONCATENATE('07.kolo výsledky KAT'!$D5," ",'07.kolo výsledky KAT'!$E5)</f>
        <v>Ján Vronka</v>
      </c>
      <c r="G5" s="6" t="str">
        <f>VLOOKUP(A5,'07.kolo prezetácia '!A:G,4,FALSE)</f>
        <v>Jogging klub Dubnica / Dubnica nad Váhom</v>
      </c>
      <c r="H5" s="63">
        <f>VLOOKUP(A5,'07.kolo prezetácia '!$A$2:$G$492,5,FALSE)</f>
        <v>1995</v>
      </c>
      <c r="I5" s="31" t="str">
        <f>VLOOKUP(A5,'07.kolo prezetácia '!$A$2:$G$492,7,FALSE)</f>
        <v>Muži B</v>
      </c>
      <c r="J5" s="21">
        <f>VLOOKUP('07.kolo výsledky KAT'!$A5,'07.kolo stopky'!A:C,3,FALSE)</f>
        <v>1.9826458333333335E-2</v>
      </c>
      <c r="K5" s="21">
        <f t="shared" si="0"/>
        <v>2.5516677391677397E-3</v>
      </c>
      <c r="L5" s="21">
        <f t="shared" si="1"/>
        <v>4.2668981481481724E-4</v>
      </c>
      <c r="M5" s="22"/>
      <c r="N5" s="51"/>
      <c r="O5" s="51"/>
      <c r="P5" s="51"/>
      <c r="Q5" s="51"/>
      <c r="R5" s="51"/>
      <c r="S5" s="51"/>
      <c r="T5" s="51"/>
      <c r="U5" s="51"/>
      <c r="V5" s="51"/>
      <c r="W5" s="52">
        <f t="shared" si="2"/>
        <v>0</v>
      </c>
    </row>
    <row r="6" spans="1:26" s="2" customFormat="1" x14ac:dyDescent="0.25">
      <c r="A6" s="88">
        <v>183</v>
      </c>
      <c r="B6" s="53">
        <v>3</v>
      </c>
      <c r="C6" s="43">
        <v>1</v>
      </c>
      <c r="D6" s="6" t="str">
        <f>VLOOKUP(A6,'07.kolo prezetácia '!A:G,2,FALSE)</f>
        <v>Samuel</v>
      </c>
      <c r="E6" s="6" t="str">
        <f>VLOOKUP(A6,'07.kolo prezetácia '!A:G,3,FALSE)</f>
        <v>Šimečko</v>
      </c>
      <c r="F6" s="5" t="str">
        <f>CONCATENATE('07.kolo výsledky KAT'!$D6," ",'07.kolo výsledky KAT'!$E6)</f>
        <v>Samuel Šimečko</v>
      </c>
      <c r="G6" s="6" t="str">
        <f>VLOOKUP(A6,'07.kolo prezetácia '!A:G,4,FALSE)</f>
        <v>AK Dukla</v>
      </c>
      <c r="H6" s="63">
        <f>VLOOKUP(A6,'07.kolo prezetácia '!$A$2:$G$492,5,FALSE)</f>
        <v>2009</v>
      </c>
      <c r="I6" s="31" t="str">
        <f>VLOOKUP(A6,'07.kolo prezetácia '!$A$2:$G$492,7,FALSE)</f>
        <v>Muži A</v>
      </c>
      <c r="J6" s="21">
        <f>VLOOKUP('07.kolo výsledky KAT'!$A6,'07.kolo stopky'!A:C,3,FALSE)</f>
        <v>2.0257719907407407E-2</v>
      </c>
      <c r="K6" s="21">
        <f t="shared" si="0"/>
        <v>2.6071711592544925E-3</v>
      </c>
      <c r="L6" s="21">
        <f t="shared" si="1"/>
        <v>8.57951388888889E-4</v>
      </c>
      <c r="M6" s="22"/>
      <c r="N6" s="51"/>
      <c r="O6" s="51"/>
      <c r="P6" s="51"/>
      <c r="Q6" s="51"/>
      <c r="R6" s="51"/>
      <c r="S6" s="51"/>
      <c r="T6" s="51"/>
      <c r="U6" s="51"/>
      <c r="V6" s="51"/>
      <c r="W6" s="52">
        <f t="shared" si="2"/>
        <v>0</v>
      </c>
      <c r="Z6"/>
    </row>
    <row r="7" spans="1:26" s="2" customFormat="1" hidden="1" x14ac:dyDescent="0.25">
      <c r="A7" s="88">
        <v>172</v>
      </c>
      <c r="B7" s="54">
        <v>4</v>
      </c>
      <c r="C7" s="43">
        <v>1</v>
      </c>
      <c r="D7" s="6" t="str">
        <f>VLOOKUP(A7,'07.kolo prezetácia '!A:G,2,FALSE)</f>
        <v>Lukáš</v>
      </c>
      <c r="E7" s="6" t="str">
        <f>VLOOKUP(A7,'07.kolo prezetácia '!A:G,3,FALSE)</f>
        <v>Trepáč</v>
      </c>
      <c r="F7" s="5" t="str">
        <f>CONCATENATE('07.kolo výsledky KAT'!$D7," ",'07.kolo výsledky KAT'!$E7)</f>
        <v>Lukáš Trepáč</v>
      </c>
      <c r="G7" s="6" t="str">
        <f>VLOOKUP(A7,'07.kolo prezetácia '!A:G,4,FALSE)</f>
        <v>Jogging klub Dubnica / Tuchyňa</v>
      </c>
      <c r="H7" s="63">
        <f>VLOOKUP(A7,'07.kolo prezetácia '!$A$2:$G$492,5,FALSE)</f>
        <v>1985</v>
      </c>
      <c r="I7" s="31" t="str">
        <f>VLOOKUP(A7,'07.kolo prezetácia '!$A$2:$G$492,7,FALSE)</f>
        <v>Muži C</v>
      </c>
      <c r="J7" s="21">
        <f>VLOOKUP('07.kolo výsledky KAT'!$A7,'07.kolo stopky'!A:C,3,FALSE)</f>
        <v>2.0383564814814816E-2</v>
      </c>
      <c r="K7" s="21">
        <f t="shared" si="0"/>
        <v>2.6233674150340819E-3</v>
      </c>
      <c r="L7" s="21">
        <f t="shared" si="1"/>
        <v>9.8379629629629858E-4</v>
      </c>
      <c r="M7" s="22"/>
      <c r="N7" s="51"/>
      <c r="O7" s="51"/>
      <c r="P7" s="51"/>
      <c r="Q7" s="51"/>
      <c r="R7" s="51"/>
      <c r="S7" s="51"/>
      <c r="T7" s="51"/>
      <c r="U7" s="51"/>
      <c r="V7" s="51"/>
      <c r="W7" s="52">
        <f t="shared" si="2"/>
        <v>0</v>
      </c>
    </row>
    <row r="8" spans="1:26" s="2" customFormat="1" hidden="1" x14ac:dyDescent="0.25">
      <c r="A8" s="88">
        <v>120</v>
      </c>
      <c r="B8" s="54">
        <v>5</v>
      </c>
      <c r="C8" s="43">
        <v>3</v>
      </c>
      <c r="D8" s="6" t="str">
        <f>VLOOKUP(A8,'07.kolo prezetácia '!A:G,2,FALSE)</f>
        <v>Martin</v>
      </c>
      <c r="E8" s="6" t="str">
        <f>VLOOKUP(A8,'07.kolo prezetácia '!A:G,3,FALSE)</f>
        <v>Kováčik</v>
      </c>
      <c r="F8" s="5" t="str">
        <f>CONCATENATE('07.kolo výsledky KAT'!$D8," ",'07.kolo výsledky KAT'!$E8)</f>
        <v>Martin Kováčik</v>
      </c>
      <c r="G8" s="6" t="str">
        <f>VLOOKUP(A8,'07.kolo prezetácia '!A:G,4,FALSE)</f>
        <v>Jogging klub Dubnica</v>
      </c>
      <c r="H8" s="63">
        <f>VLOOKUP(A8,'07.kolo prezetácia '!$A$2:$G$492,5,FALSE)</f>
        <v>1990</v>
      </c>
      <c r="I8" s="31" t="str">
        <f>VLOOKUP(A8,'07.kolo prezetácia '!$A$2:$G$492,7,FALSE)</f>
        <v>Muži B</v>
      </c>
      <c r="J8" s="21">
        <f>VLOOKUP('07.kolo výsledky KAT'!$A8,'07.kolo stopky'!A:C,3,FALSE)</f>
        <v>2.0774432870370372E-2</v>
      </c>
      <c r="K8" s="21">
        <f t="shared" si="0"/>
        <v>2.6736721840888511E-3</v>
      </c>
      <c r="L8" s="21">
        <f t="shared" si="1"/>
        <v>1.3746643518518543E-3</v>
      </c>
      <c r="M8" s="22"/>
      <c r="N8" s="51"/>
      <c r="O8" s="51"/>
      <c r="P8" s="51"/>
      <c r="Q8" s="51"/>
      <c r="R8" s="51"/>
      <c r="S8" s="51"/>
      <c r="T8" s="51"/>
      <c r="U8" s="51"/>
      <c r="V8" s="51"/>
      <c r="W8" s="52">
        <f t="shared" si="2"/>
        <v>0</v>
      </c>
    </row>
    <row r="9" spans="1:26" x14ac:dyDescent="0.25">
      <c r="A9" s="88">
        <v>481</v>
      </c>
      <c r="B9" s="54">
        <v>6</v>
      </c>
      <c r="C9" s="43">
        <v>2</v>
      </c>
      <c r="D9" s="6" t="str">
        <f>VLOOKUP(A9,'07.kolo prezetácia '!A:G,2,FALSE)</f>
        <v>Matúš</v>
      </c>
      <c r="E9" s="6" t="str">
        <f>VLOOKUP(A9,'07.kolo prezetácia '!A:G,3,FALSE)</f>
        <v>Hupčík</v>
      </c>
      <c r="F9" s="5" t="str">
        <f>CONCATENATE('07.kolo výsledky KAT'!$D9," ",'07.kolo výsledky KAT'!$E9)</f>
        <v>Matúš Hupčík</v>
      </c>
      <c r="G9" s="6" t="str">
        <f>VLOOKUP(A9,'07.kolo prezetácia '!A:G,4,FALSE)</f>
        <v>Behaj s Radosťou / Nová Dubnica</v>
      </c>
      <c r="H9" s="63">
        <f>VLOOKUP(A9,'07.kolo prezetácia '!$A$2:$G$492,5,FALSE)</f>
        <v>2008</v>
      </c>
      <c r="I9" s="31" t="str">
        <f>VLOOKUP(A9,'07.kolo prezetácia '!$A$2:$G$492,7,FALSE)</f>
        <v>Muži A</v>
      </c>
      <c r="J9" s="21">
        <f>VLOOKUP('07.kolo výsledky KAT'!$A9,'07.kolo stopky'!A:C,3,FALSE)</f>
        <v>2.1050266203703705E-2</v>
      </c>
      <c r="K9" s="21">
        <f t="shared" si="0"/>
        <v>2.7091719695886366E-3</v>
      </c>
      <c r="L9" s="21">
        <f t="shared" si="1"/>
        <v>1.6504976851851871E-3</v>
      </c>
      <c r="M9" s="22"/>
      <c r="N9" s="51"/>
      <c r="O9" s="51"/>
      <c r="P9" s="51"/>
      <c r="Q9" s="51"/>
      <c r="R9" s="51"/>
      <c r="S9" s="51"/>
      <c r="T9" s="51"/>
      <c r="U9" s="51"/>
      <c r="V9" s="51"/>
      <c r="W9" s="52">
        <f t="shared" si="2"/>
        <v>0</v>
      </c>
      <c r="Y9"/>
    </row>
    <row r="10" spans="1:26" hidden="1" x14ac:dyDescent="0.25">
      <c r="A10" s="88">
        <v>4</v>
      </c>
      <c r="B10" s="54">
        <v>7</v>
      </c>
      <c r="C10" s="43">
        <v>2</v>
      </c>
      <c r="D10" s="6" t="str">
        <f>VLOOKUP(A10,'07.kolo prezetácia '!A:G,2,FALSE)</f>
        <v>Peter</v>
      </c>
      <c r="E10" s="6" t="str">
        <f>VLOOKUP(A10,'07.kolo prezetácia '!A:G,3,FALSE)</f>
        <v>Kaňovský</v>
      </c>
      <c r="F10" s="5" t="str">
        <f>CONCATENATE('07.kolo výsledky KAT'!$D10," ",'07.kolo výsledky KAT'!$E10)</f>
        <v>Peter Kaňovský</v>
      </c>
      <c r="G10" s="6" t="str">
        <f>VLOOKUP(A10,'07.kolo prezetácia '!A:G,4,FALSE)</f>
        <v>Raz to pride / Nová Dubnica</v>
      </c>
      <c r="H10" s="63">
        <f>VLOOKUP(A10,'07.kolo prezetácia '!$A$2:$G$492,5,FALSE)</f>
        <v>1978</v>
      </c>
      <c r="I10" s="31" t="str">
        <f>VLOOKUP(A10,'07.kolo prezetácia '!$A$2:$G$492,7,FALSE)</f>
        <v>Muži C</v>
      </c>
      <c r="J10" s="21">
        <f>VLOOKUP('07.kolo výsledky KAT'!$A10,'07.kolo stopky'!A:C,3,FALSE)</f>
        <v>2.1207835648148151E-2</v>
      </c>
      <c r="K10" s="21">
        <f t="shared" si="0"/>
        <v>2.7294511773678447E-3</v>
      </c>
      <c r="L10" s="21">
        <f t="shared" si="1"/>
        <v>1.8080671296296334E-3</v>
      </c>
      <c r="M10" s="22"/>
      <c r="N10" s="51"/>
      <c r="O10" s="51"/>
      <c r="P10" s="51"/>
      <c r="Q10" s="51"/>
      <c r="R10" s="51"/>
      <c r="S10" s="51"/>
      <c r="T10" s="51"/>
      <c r="U10" s="51"/>
      <c r="V10" s="51"/>
      <c r="W10" s="52">
        <f t="shared" si="2"/>
        <v>0</v>
      </c>
      <c r="Y10"/>
    </row>
    <row r="11" spans="1:26" hidden="1" x14ac:dyDescent="0.25">
      <c r="A11" s="88">
        <v>116</v>
      </c>
      <c r="B11" s="54">
        <v>8</v>
      </c>
      <c r="C11" s="43">
        <v>3</v>
      </c>
      <c r="D11" s="6" t="str">
        <f>VLOOKUP(A11,'07.kolo prezetácia '!A:G,2,FALSE)</f>
        <v>Daniel</v>
      </c>
      <c r="E11" s="6" t="str">
        <f>VLOOKUP(A11,'07.kolo prezetácia '!A:G,3,FALSE)</f>
        <v>Kopecký</v>
      </c>
      <c r="F11" s="5" t="str">
        <f>CONCATENATE('07.kolo výsledky KAT'!$D11," ",'07.kolo výsledky KAT'!$E11)</f>
        <v>Daniel Kopecký</v>
      </c>
      <c r="G11" s="6" t="str">
        <f>VLOOKUP(A11,'07.kolo prezetácia '!A:G,4,FALSE)</f>
        <v>Dubodiel</v>
      </c>
      <c r="H11" s="63">
        <f>VLOOKUP(A11,'07.kolo prezetácia '!$A$2:$G$492,5,FALSE)</f>
        <v>1985</v>
      </c>
      <c r="I11" s="31" t="str">
        <f>VLOOKUP(A11,'07.kolo prezetácia '!$A$2:$G$492,7,FALSE)</f>
        <v>Muži C</v>
      </c>
      <c r="J11" s="21">
        <f>VLOOKUP('07.kolo výsledky KAT'!$A11,'07.kolo stopky'!A:C,3,FALSE)</f>
        <v>2.1280277777777776E-2</v>
      </c>
      <c r="K11" s="21">
        <f t="shared" si="0"/>
        <v>2.7387744887744886E-3</v>
      </c>
      <c r="L11" s="21">
        <f t="shared" si="1"/>
        <v>1.8805092592592589E-3</v>
      </c>
      <c r="M11" s="22"/>
      <c r="N11" s="40"/>
      <c r="O11" s="40"/>
      <c r="P11" s="40"/>
      <c r="Q11" s="40"/>
      <c r="R11" s="40"/>
      <c r="S11" s="40"/>
      <c r="T11" s="40"/>
      <c r="U11" s="40"/>
      <c r="V11" s="40"/>
      <c r="W11" s="52">
        <f t="shared" si="2"/>
        <v>0</v>
      </c>
      <c r="X11" s="41"/>
      <c r="Y11"/>
    </row>
    <row r="12" spans="1:26" hidden="1" x14ac:dyDescent="0.25">
      <c r="A12" s="88">
        <v>492</v>
      </c>
      <c r="B12" s="54">
        <v>9</v>
      </c>
      <c r="C12" s="46">
        <v>4</v>
      </c>
      <c r="D12" s="6" t="str">
        <f>VLOOKUP(A12,'07.kolo prezetácia '!A:G,2,FALSE)</f>
        <v>Peter</v>
      </c>
      <c r="E12" s="6" t="str">
        <f>VLOOKUP(A12,'07.kolo prezetácia '!A:G,3,FALSE)</f>
        <v>Jančovič</v>
      </c>
      <c r="F12" s="5" t="str">
        <f>CONCATENATE('07.kolo výsledky KAT'!$D12," ",'07.kolo výsledky KAT'!$E12)</f>
        <v>Peter Jančovič</v>
      </c>
      <c r="G12" s="6" t="str">
        <f>VLOOKUP(A12,'07.kolo prezetácia '!A:G,4,FALSE)</f>
        <v>Piešťany</v>
      </c>
      <c r="H12" s="63">
        <f>VLOOKUP(A12,'07.kolo prezetácia '!$A$2:$G$492,5,FALSE)</f>
        <v>1983</v>
      </c>
      <c r="I12" s="31" t="str">
        <f>VLOOKUP(A12,'07.kolo prezetácia '!$A$2:$G$492,7,FALSE)</f>
        <v>Muži C</v>
      </c>
      <c r="J12" s="21">
        <f>VLOOKUP('07.kolo výsledky KAT'!$A12,'07.kolo stopky'!A:C,3,FALSE)</f>
        <v>2.1614097222222226E-2</v>
      </c>
      <c r="K12" s="21">
        <f t="shared" si="0"/>
        <v>2.781737094237095E-3</v>
      </c>
      <c r="L12" s="21">
        <f t="shared" si="1"/>
        <v>2.2143287037037079E-3</v>
      </c>
      <c r="M12" s="22"/>
      <c r="N12" s="51"/>
      <c r="O12" s="51"/>
      <c r="P12" s="51"/>
      <c r="Q12" s="51"/>
      <c r="R12" s="51"/>
      <c r="S12" s="51"/>
      <c r="T12" s="51"/>
      <c r="U12" s="51"/>
      <c r="V12" s="51"/>
      <c r="W12" s="52">
        <f t="shared" si="2"/>
        <v>0</v>
      </c>
      <c r="Y12"/>
    </row>
    <row r="13" spans="1:26" x14ac:dyDescent="0.25">
      <c r="A13" s="88">
        <v>195</v>
      </c>
      <c r="B13" s="54">
        <v>10</v>
      </c>
      <c r="C13" s="43">
        <v>3</v>
      </c>
      <c r="D13" s="6" t="str">
        <f>VLOOKUP(A13,'07.kolo prezetácia '!A:G,2,FALSE)</f>
        <v>Róbert Gabriel</v>
      </c>
      <c r="E13" s="6" t="str">
        <f>VLOOKUP(A13,'07.kolo prezetácia '!A:G,3,FALSE)</f>
        <v>Ambrož</v>
      </c>
      <c r="F13" s="5" t="str">
        <f>CONCATENATE('07.kolo výsledky KAT'!$D13," ",'07.kolo výsledky KAT'!$E13)</f>
        <v>Róbert Gabriel Ambrož</v>
      </c>
      <c r="G13" s="6" t="str">
        <f>VLOOKUP(A13,'07.kolo prezetácia '!A:G,4,FALSE)</f>
        <v>Demizonrepaku / Trenčín</v>
      </c>
      <c r="H13" s="63">
        <f>VLOOKUP(A13,'07.kolo prezetácia '!$A$2:$G$492,5,FALSE)</f>
        <v>2001</v>
      </c>
      <c r="I13" s="31" t="str">
        <f>VLOOKUP(A13,'07.kolo prezetácia '!$A$2:$G$492,7,FALSE)</f>
        <v>Muži A</v>
      </c>
      <c r="J13" s="21">
        <f>VLOOKUP('07.kolo výsledky KAT'!$A13,'07.kolo stopky'!A:C,3,FALSE)</f>
        <v>2.2073680555555558E-2</v>
      </c>
      <c r="K13" s="21">
        <f t="shared" si="0"/>
        <v>2.8408855283855289E-3</v>
      </c>
      <c r="L13" s="21">
        <f t="shared" si="1"/>
        <v>2.6739120370370406E-3</v>
      </c>
      <c r="M13" s="22"/>
      <c r="N13" s="51"/>
      <c r="O13" s="51"/>
      <c r="P13" s="51"/>
      <c r="Q13" s="51"/>
      <c r="R13" s="51"/>
      <c r="S13" s="51"/>
      <c r="T13" s="51"/>
      <c r="U13" s="51"/>
      <c r="V13" s="51"/>
      <c r="W13" s="52">
        <f t="shared" si="2"/>
        <v>0</v>
      </c>
      <c r="Y13"/>
    </row>
    <row r="14" spans="1:26" hidden="1" x14ac:dyDescent="0.25">
      <c r="A14" s="88">
        <v>478</v>
      </c>
      <c r="B14" s="54">
        <v>11</v>
      </c>
      <c r="C14" s="46">
        <v>5</v>
      </c>
      <c r="D14" s="6" t="str">
        <f>VLOOKUP(A14,'07.kolo prezetácia '!A:G,2,FALSE)</f>
        <v>Miroslav</v>
      </c>
      <c r="E14" s="6" t="str">
        <f>VLOOKUP(A14,'07.kolo prezetácia '!A:G,3,FALSE)</f>
        <v>Letko</v>
      </c>
      <c r="F14" s="5" t="str">
        <f>CONCATENATE('07.kolo výsledky KAT'!$D14," ",'07.kolo výsledky KAT'!$E14)</f>
        <v>Miroslav Letko</v>
      </c>
      <c r="G14" s="6" t="str">
        <f>VLOOKUP(A14,'07.kolo prezetácia '!A:G,4,FALSE)</f>
        <v>Trenč. Stankovce</v>
      </c>
      <c r="H14" s="63">
        <f>VLOOKUP(A14,'07.kolo prezetácia '!$A$2:$G$492,5,FALSE)</f>
        <v>1979</v>
      </c>
      <c r="I14" s="31" t="str">
        <f>VLOOKUP(A14,'07.kolo prezetácia '!$A$2:$G$492,7,FALSE)</f>
        <v>Muži C</v>
      </c>
      <c r="J14" s="21">
        <f>VLOOKUP('07.kolo výsledky KAT'!$A14,'07.kolo stopky'!A:C,3,FALSE)</f>
        <v>2.213127314814815E-2</v>
      </c>
      <c r="K14" s="21">
        <f t="shared" si="0"/>
        <v>2.8482977024643697E-3</v>
      </c>
      <c r="L14" s="21">
        <f t="shared" si="1"/>
        <v>2.7315046296296323E-3</v>
      </c>
      <c r="M14" s="22"/>
      <c r="N14" s="51"/>
      <c r="O14" s="51"/>
      <c r="P14" s="51"/>
      <c r="Q14" s="51"/>
      <c r="R14" s="51"/>
      <c r="S14" s="51"/>
      <c r="T14" s="51"/>
      <c r="U14" s="51"/>
      <c r="V14" s="51"/>
      <c r="W14" s="52">
        <f t="shared" si="2"/>
        <v>0</v>
      </c>
      <c r="Y14"/>
    </row>
    <row r="15" spans="1:26" hidden="1" x14ac:dyDescent="0.25">
      <c r="A15" s="88">
        <v>506</v>
      </c>
      <c r="B15" s="54">
        <v>12</v>
      </c>
      <c r="C15" s="46">
        <v>6</v>
      </c>
      <c r="D15" s="6" t="str">
        <f>VLOOKUP(A15,'07.kolo prezetácia '!A:G,2,FALSE)</f>
        <v>Peter</v>
      </c>
      <c r="E15" s="6" t="str">
        <f>VLOOKUP(A15,'07.kolo prezetácia '!A:G,3,FALSE)</f>
        <v>Marcinát</v>
      </c>
      <c r="F15" s="5" t="str">
        <f>CONCATENATE('07.kolo výsledky KAT'!$D15," ",'07.kolo výsledky KAT'!$E15)</f>
        <v>Peter Marcinát</v>
      </c>
      <c r="G15" s="6" t="str">
        <f>VLOOKUP(A15,'07.kolo prezetácia '!A:G,4,FALSE)</f>
        <v>Trenčín</v>
      </c>
      <c r="H15" s="63">
        <f>VLOOKUP(A15,'07.kolo prezetácia '!$A$2:$G$492,5,FALSE)</f>
        <v>1986</v>
      </c>
      <c r="I15" s="31" t="str">
        <f>VLOOKUP(A15,'07.kolo prezetácia '!$A$2:$G$492,7,FALSE)</f>
        <v>Muži C</v>
      </c>
      <c r="J15" s="21">
        <f>VLOOKUP('07.kolo výsledky KAT'!$A15,'07.kolo stopky'!A:C,3,FALSE)</f>
        <v>2.2157430555555555E-2</v>
      </c>
      <c r="K15" s="21">
        <f t="shared" si="0"/>
        <v>2.8516641641641643E-3</v>
      </c>
      <c r="L15" s="21">
        <f t="shared" si="1"/>
        <v>2.7576620370370376E-3</v>
      </c>
      <c r="M15" s="22"/>
      <c r="N15" s="51"/>
      <c r="O15" s="51"/>
      <c r="P15" s="51"/>
      <c r="Q15" s="51"/>
      <c r="R15" s="51"/>
      <c r="S15" s="51"/>
      <c r="T15" s="51"/>
      <c r="U15" s="51"/>
      <c r="V15" s="51"/>
      <c r="W15" s="52">
        <f t="shared" si="2"/>
        <v>0</v>
      </c>
      <c r="Y15"/>
    </row>
    <row r="16" spans="1:26" hidden="1" x14ac:dyDescent="0.25">
      <c r="A16" s="88">
        <v>63</v>
      </c>
      <c r="B16" s="54">
        <v>13</v>
      </c>
      <c r="C16" s="43">
        <v>1</v>
      </c>
      <c r="D16" s="6" t="str">
        <f>VLOOKUP(A16,'07.kolo prezetácia '!A:G,2,FALSE)</f>
        <v>Pavel</v>
      </c>
      <c r="E16" s="6" t="str">
        <f>VLOOKUP(A16,'07.kolo prezetácia '!A:G,3,FALSE)</f>
        <v>Uhrecký</v>
      </c>
      <c r="F16" s="5" t="str">
        <f>CONCATENATE('07.kolo výsledky KAT'!$D16," ",'07.kolo výsledky KAT'!$E16)</f>
        <v>Pavel Uhrecký</v>
      </c>
      <c r="G16" s="6" t="str">
        <f>VLOOKUP(A16,'07.kolo prezetácia '!A:G,4,FALSE)</f>
        <v>RunForRest / Trenčín</v>
      </c>
      <c r="H16" s="63">
        <f>VLOOKUP(A16,'07.kolo prezetácia '!$A$2:$G$492,5,FALSE)</f>
        <v>1974</v>
      </c>
      <c r="I16" s="31" t="str">
        <f>VLOOKUP(A16,'07.kolo prezetácia '!$A$2:$G$492,7,FALSE)</f>
        <v>Muži D</v>
      </c>
      <c r="J16" s="21">
        <f>VLOOKUP('07.kolo výsledky KAT'!$A16,'07.kolo stopky'!A:C,3,FALSE)</f>
        <v>2.2400763888888887E-2</v>
      </c>
      <c r="K16" s="21">
        <f t="shared" si="0"/>
        <v>2.8829811954811952E-3</v>
      </c>
      <c r="L16" s="21">
        <f t="shared" si="1"/>
        <v>3.0009953703703691E-3</v>
      </c>
      <c r="M16" s="22"/>
      <c r="N16" s="51"/>
      <c r="O16" s="51"/>
      <c r="P16" s="51"/>
      <c r="Q16" s="51"/>
      <c r="R16" s="51"/>
      <c r="S16" s="51"/>
      <c r="T16" s="51"/>
      <c r="U16" s="51"/>
      <c r="V16" s="51"/>
      <c r="W16" s="52">
        <f t="shared" si="2"/>
        <v>0</v>
      </c>
      <c r="Y16"/>
    </row>
    <row r="17" spans="1:25" hidden="1" x14ac:dyDescent="0.25">
      <c r="A17" s="88">
        <v>8</v>
      </c>
      <c r="B17" s="54">
        <v>14</v>
      </c>
      <c r="C17" s="46">
        <v>7</v>
      </c>
      <c r="D17" s="6" t="str">
        <f>VLOOKUP(A17,'07.kolo prezetácia '!A:G,2,FALSE)</f>
        <v>Milan</v>
      </c>
      <c r="E17" s="6" t="str">
        <f>VLOOKUP(A17,'07.kolo prezetácia '!A:G,3,FALSE)</f>
        <v>Makiš</v>
      </c>
      <c r="F17" s="5" t="str">
        <f>CONCATENATE('07.kolo výsledky KAT'!$D17," ",'07.kolo výsledky KAT'!$E17)</f>
        <v>Milan Makiš</v>
      </c>
      <c r="G17" s="6" t="str">
        <f>VLOOKUP(A17,'07.kolo prezetácia '!A:G,4,FALSE)</f>
        <v>RunForRest / Trenčín</v>
      </c>
      <c r="H17" s="63">
        <f>VLOOKUP(A17,'07.kolo prezetácia '!$A$2:$G$492,5,FALSE)</f>
        <v>1983</v>
      </c>
      <c r="I17" s="31" t="str">
        <f>VLOOKUP(A17,'07.kolo prezetácia '!$A$2:$G$492,7,FALSE)</f>
        <v>Muži C</v>
      </c>
      <c r="J17" s="21">
        <f>VLOOKUP('07.kolo výsledky KAT'!$A17,'07.kolo stopky'!A:C,3,FALSE)</f>
        <v>2.247644675925926E-2</v>
      </c>
      <c r="K17" s="21">
        <f t="shared" si="0"/>
        <v>2.8927215906382575E-3</v>
      </c>
      <c r="L17" s="21">
        <f t="shared" si="1"/>
        <v>3.0766782407407427E-3</v>
      </c>
      <c r="M17" s="22"/>
      <c r="N17" s="51"/>
      <c r="O17" s="51"/>
      <c r="P17" s="51"/>
      <c r="Q17" s="51"/>
      <c r="R17" s="51"/>
      <c r="S17" s="51"/>
      <c r="T17" s="51"/>
      <c r="U17" s="51"/>
      <c r="V17" s="51"/>
      <c r="W17" s="52">
        <f t="shared" si="2"/>
        <v>0</v>
      </c>
      <c r="Y17"/>
    </row>
    <row r="18" spans="1:25" hidden="1" x14ac:dyDescent="0.25">
      <c r="A18" s="88">
        <v>27</v>
      </c>
      <c r="B18" s="54">
        <v>15</v>
      </c>
      <c r="C18" s="46">
        <v>8</v>
      </c>
      <c r="D18" s="6" t="str">
        <f>VLOOKUP(A18,'07.kolo prezetácia '!A:G,2,FALSE)</f>
        <v>Peter</v>
      </c>
      <c r="E18" s="6" t="str">
        <f>VLOOKUP(A18,'07.kolo prezetácia '!A:G,3,FALSE)</f>
        <v>Dubina</v>
      </c>
      <c r="F18" s="5" t="str">
        <f>CONCATENATE('07.kolo výsledky KAT'!$D18," ",'07.kolo výsledky KAT'!$E18)</f>
        <v>Peter Dubina</v>
      </c>
      <c r="G18" s="6" t="str">
        <f>VLOOKUP(A18,'07.kolo prezetácia '!A:G,4,FALSE)</f>
        <v>Raz to príde / Trenčín</v>
      </c>
      <c r="H18" s="63">
        <f>VLOOKUP(A18,'07.kolo prezetácia '!$A$2:$G$492,5,FALSE)</f>
        <v>1977</v>
      </c>
      <c r="I18" s="31" t="str">
        <f>VLOOKUP(A18,'07.kolo prezetácia '!$A$2:$G$492,7,FALSE)</f>
        <v>Muži C</v>
      </c>
      <c r="J18" s="21">
        <f>VLOOKUP('07.kolo výsledky KAT'!$A18,'07.kolo stopky'!A:C,3,FALSE)</f>
        <v>2.2741342592592594E-2</v>
      </c>
      <c r="K18" s="21">
        <f t="shared" si="0"/>
        <v>2.9268137184803853E-3</v>
      </c>
      <c r="L18" s="21">
        <f t="shared" si="1"/>
        <v>3.3415740740740767E-3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  <c r="W18" s="52">
        <f t="shared" si="2"/>
        <v>0</v>
      </c>
      <c r="Y18"/>
    </row>
    <row r="19" spans="1:25" x14ac:dyDescent="0.25">
      <c r="A19" s="88">
        <v>558</v>
      </c>
      <c r="B19" s="54">
        <v>16</v>
      </c>
      <c r="C19" s="46">
        <v>4</v>
      </c>
      <c r="D19" s="6" t="str">
        <f>VLOOKUP(A19,'07.kolo prezetácia '!A:G,2,FALSE)</f>
        <v>Oliver</v>
      </c>
      <c r="E19" s="6" t="str">
        <f>VLOOKUP(A19,'07.kolo prezetácia '!A:G,3,FALSE)</f>
        <v>Spaček</v>
      </c>
      <c r="F19" s="5" t="str">
        <f>CONCATENATE('07.kolo výsledky KAT'!$D19," ",'07.kolo výsledky KAT'!$E19)</f>
        <v>Oliver Spaček</v>
      </c>
      <c r="G19" s="6" t="str">
        <f>VLOOKUP(A19,'07.kolo prezetácia '!A:G,4,FALSE)</f>
        <v>Trenčianska Teplá</v>
      </c>
      <c r="H19" s="63">
        <f>VLOOKUP(A19,'07.kolo prezetácia '!$A$2:$G$492,5,FALSE)</f>
        <v>1999</v>
      </c>
      <c r="I19" s="31" t="str">
        <f>VLOOKUP(A19,'07.kolo prezetácia '!$A$2:$G$492,7,FALSE)</f>
        <v>Muži A</v>
      </c>
      <c r="J19" s="21">
        <f>VLOOKUP('07.kolo výsledky KAT'!$A19,'07.kolo stopky'!A:C,3,FALSE)</f>
        <v>2.2784305555555554E-2</v>
      </c>
      <c r="K19" s="21">
        <f t="shared" si="0"/>
        <v>2.9323430573430574E-3</v>
      </c>
      <c r="L19" s="21">
        <f t="shared" si="1"/>
        <v>3.3845370370370366E-3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  <c r="W19" s="52">
        <f t="shared" si="2"/>
        <v>0</v>
      </c>
      <c r="Y19"/>
    </row>
    <row r="20" spans="1:25" x14ac:dyDescent="0.25">
      <c r="A20" s="88">
        <v>507</v>
      </c>
      <c r="B20" s="54">
        <v>17</v>
      </c>
      <c r="C20" s="46">
        <v>5</v>
      </c>
      <c r="D20" s="6" t="str">
        <f>VLOOKUP(A20,'07.kolo prezetácia '!A:G,2,FALSE)</f>
        <v>Anton</v>
      </c>
      <c r="E20" s="6" t="str">
        <f>VLOOKUP(A20,'07.kolo prezetácia '!A:G,3,FALSE)</f>
        <v>Prno</v>
      </c>
      <c r="F20" s="5" t="str">
        <f>CONCATENATE('07.kolo výsledky KAT'!$D20," ",'07.kolo výsledky KAT'!$E20)</f>
        <v>Anton Prno</v>
      </c>
      <c r="G20" s="6" t="str">
        <f>VLOOKUP(A20,'07.kolo prezetácia '!A:G,4,FALSE)</f>
        <v>Climberg sport team / Nemšová</v>
      </c>
      <c r="H20" s="63">
        <f>VLOOKUP(A20,'07.kolo prezetácia '!$A$2:$G$492,5,FALSE)</f>
        <v>2005</v>
      </c>
      <c r="I20" s="31" t="str">
        <f>VLOOKUP(A20,'07.kolo prezetácia '!$A$2:$G$492,7,FALSE)</f>
        <v>Muži A</v>
      </c>
      <c r="J20" s="21">
        <f>VLOOKUP('07.kolo výsledky KAT'!$A20,'07.kolo stopky'!A:C,3,FALSE)</f>
        <v>2.3055231481481486E-2</v>
      </c>
      <c r="K20" s="21">
        <f t="shared" si="0"/>
        <v>2.967211258877926E-3</v>
      </c>
      <c r="L20" s="21">
        <f t="shared" si="1"/>
        <v>3.655462962962968E-3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  <c r="W20" s="52">
        <f t="shared" si="2"/>
        <v>0</v>
      </c>
      <c r="Y20"/>
    </row>
    <row r="21" spans="1:25" hidden="1" x14ac:dyDescent="0.25">
      <c r="A21" s="88">
        <v>17</v>
      </c>
      <c r="B21" s="54">
        <v>18</v>
      </c>
      <c r="C21" s="46">
        <v>9</v>
      </c>
      <c r="D21" s="6" t="str">
        <f>VLOOKUP(A21,'07.kolo prezetácia '!A:G,2,FALSE)</f>
        <v>Juraj</v>
      </c>
      <c r="E21" s="6" t="str">
        <f>VLOOKUP(A21,'07.kolo prezetácia '!A:G,3,FALSE)</f>
        <v>Schiller</v>
      </c>
      <c r="F21" s="5" t="str">
        <f>CONCATENATE('07.kolo výsledky KAT'!$D21," ",'07.kolo výsledky KAT'!$E21)</f>
        <v>Juraj Schiller</v>
      </c>
      <c r="G21" s="6" t="str">
        <f>VLOOKUP(A21,'07.kolo prezetácia '!A:G,4,FALSE)</f>
        <v>Behaj s Radosťou / Nová Dubnica</v>
      </c>
      <c r="H21" s="63">
        <f>VLOOKUP(A21,'07.kolo prezetácia '!$A$2:$G$492,5,FALSE)</f>
        <v>1977</v>
      </c>
      <c r="I21" s="31" t="str">
        <f>VLOOKUP(A21,'07.kolo prezetácia '!$A$2:$G$492,7,FALSE)</f>
        <v>Muži C</v>
      </c>
      <c r="J21" s="21">
        <f>VLOOKUP('07.kolo výsledky KAT'!$A21,'07.kolo stopky'!A:C,3,FALSE)</f>
        <v>2.3082592592592596E-2</v>
      </c>
      <c r="K21" s="21">
        <f t="shared" si="0"/>
        <v>2.9707326373993046E-3</v>
      </c>
      <c r="L21" s="21">
        <f t="shared" si="1"/>
        <v>3.6828240740740779E-3</v>
      </c>
      <c r="M21" s="22"/>
      <c r="N21" s="51"/>
      <c r="O21" s="51"/>
      <c r="P21" s="51"/>
      <c r="Q21" s="51"/>
      <c r="R21" s="51"/>
      <c r="S21" s="51"/>
      <c r="T21" s="51"/>
      <c r="U21" s="51"/>
      <c r="V21" s="51"/>
      <c r="W21" s="52">
        <f t="shared" si="2"/>
        <v>0</v>
      </c>
      <c r="Y21"/>
    </row>
    <row r="22" spans="1:25" hidden="1" x14ac:dyDescent="0.25">
      <c r="A22" s="88">
        <v>56</v>
      </c>
      <c r="B22" s="54">
        <v>19</v>
      </c>
      <c r="C22" s="46">
        <v>10</v>
      </c>
      <c r="D22" s="6" t="str">
        <f>VLOOKUP(A22,'07.kolo prezetácia '!A:G,2,FALSE)</f>
        <v>Martin</v>
      </c>
      <c r="E22" s="6" t="str">
        <f>VLOOKUP(A22,'07.kolo prezetácia '!A:G,3,FALSE)</f>
        <v>Lahký</v>
      </c>
      <c r="F22" s="5" t="str">
        <f>CONCATENATE('07.kolo výsledky KAT'!$D22," ",'07.kolo výsledky KAT'!$E22)</f>
        <v>Martin Lahký</v>
      </c>
      <c r="G22" s="6" t="str">
        <f>VLOOKUP(A22,'07.kolo prezetácia '!A:G,4,FALSE)</f>
        <v>Trenčín</v>
      </c>
      <c r="H22" s="63">
        <f>VLOOKUP(A22,'07.kolo prezetácia '!$A$2:$G$492,5,FALSE)</f>
        <v>1983</v>
      </c>
      <c r="I22" s="31" t="str">
        <f>VLOOKUP(A22,'07.kolo prezetácia '!$A$2:$G$492,7,FALSE)</f>
        <v>Muži C</v>
      </c>
      <c r="J22" s="21">
        <f>VLOOKUP('07.kolo výsledky KAT'!$A22,'07.kolo stopky'!A:C,3,FALSE)</f>
        <v>2.3242303240740739E-2</v>
      </c>
      <c r="K22" s="21">
        <f t="shared" si="0"/>
        <v>2.9912874183707517E-3</v>
      </c>
      <c r="L22" s="21">
        <f t="shared" si="1"/>
        <v>3.8425347222222211E-3</v>
      </c>
      <c r="M22" s="22"/>
      <c r="N22" s="51"/>
      <c r="O22" s="51"/>
      <c r="P22" s="51"/>
      <c r="Q22" s="51"/>
      <c r="R22" s="51"/>
      <c r="S22" s="51"/>
      <c r="T22" s="51"/>
      <c r="U22" s="51"/>
      <c r="V22" s="51"/>
      <c r="W22" s="52">
        <f t="shared" si="2"/>
        <v>0</v>
      </c>
      <c r="Y22"/>
    </row>
    <row r="23" spans="1:25" hidden="1" x14ac:dyDescent="0.25">
      <c r="A23" s="88">
        <v>143</v>
      </c>
      <c r="B23" s="54">
        <v>20</v>
      </c>
      <c r="C23" s="46">
        <v>4</v>
      </c>
      <c r="D23" s="6" t="str">
        <f>VLOOKUP(A23,'07.kolo prezetácia '!A:G,2,FALSE)</f>
        <v>Ľuboš</v>
      </c>
      <c r="E23" s="6" t="str">
        <f>VLOOKUP(A23,'07.kolo prezetácia '!A:G,3,FALSE)</f>
        <v>Gondár</v>
      </c>
      <c r="F23" s="5" t="str">
        <f>CONCATENATE('07.kolo výsledky KAT'!$D23," ",'07.kolo výsledky KAT'!$E23)</f>
        <v>Ľuboš Gondár</v>
      </c>
      <c r="G23" s="6" t="str">
        <f>VLOOKUP(A23,'07.kolo prezetácia '!A:G,4,FALSE)</f>
        <v>RunForRest / Trenčín</v>
      </c>
      <c r="H23" s="63">
        <f>VLOOKUP(A23,'07.kolo prezetácia '!$A$2:$G$492,5,FALSE)</f>
        <v>1990</v>
      </c>
      <c r="I23" s="31" t="str">
        <f>VLOOKUP(A23,'07.kolo prezetácia '!$A$2:$G$492,7,FALSE)</f>
        <v>Muži B</v>
      </c>
      <c r="J23" s="21">
        <f>VLOOKUP('07.kolo výsledky KAT'!$A23,'07.kolo stopky'!A:C,3,FALSE)</f>
        <v>2.332326388888889E-2</v>
      </c>
      <c r="K23" s="21">
        <f t="shared" si="0"/>
        <v>3.0017070642070643E-3</v>
      </c>
      <c r="L23" s="21">
        <f t="shared" si="1"/>
        <v>3.9234953703703723E-3</v>
      </c>
      <c r="M23" s="22"/>
      <c r="N23" s="51"/>
      <c r="O23" s="51"/>
      <c r="P23" s="51"/>
      <c r="Q23" s="51"/>
      <c r="R23" s="51"/>
      <c r="S23" s="51"/>
      <c r="T23" s="51"/>
      <c r="U23" s="51"/>
      <c r="V23" s="51"/>
      <c r="W23" s="52">
        <f t="shared" si="2"/>
        <v>0</v>
      </c>
      <c r="Y23"/>
    </row>
    <row r="24" spans="1:25" hidden="1" x14ac:dyDescent="0.25">
      <c r="A24" s="88">
        <v>537</v>
      </c>
      <c r="B24" s="54">
        <v>21</v>
      </c>
      <c r="C24" s="46">
        <v>5</v>
      </c>
      <c r="D24" s="6" t="str">
        <f>VLOOKUP(A24,'07.kolo prezetácia '!A:G,2,FALSE)</f>
        <v>Peter</v>
      </c>
      <c r="E24" s="6" t="str">
        <f>VLOOKUP(A24,'07.kolo prezetácia '!A:G,3,FALSE)</f>
        <v>Krajčovič</v>
      </c>
      <c r="F24" s="5" t="str">
        <f>CONCATENATE('07.kolo výsledky KAT'!$D24," ",'07.kolo výsledky KAT'!$E24)</f>
        <v>Peter Krajčovič</v>
      </c>
      <c r="G24" s="6" t="str">
        <f>VLOOKUP(A24,'07.kolo prezetácia '!A:G,4,FALSE)</f>
        <v>Gruppetto Bánovce nad Bebravou / Svinná</v>
      </c>
      <c r="H24" s="63">
        <f>VLOOKUP(A24,'07.kolo prezetácia '!$A$2:$G$492,5,FALSE)</f>
        <v>1993</v>
      </c>
      <c r="I24" s="31" t="str">
        <f>VLOOKUP(A24,'07.kolo prezetácia '!$A$2:$G$492,7,FALSE)</f>
        <v>Muži B</v>
      </c>
      <c r="J24" s="21">
        <f>VLOOKUP('07.kolo výsledky KAT'!$A24,'07.kolo stopky'!A:C,3,FALSE)</f>
        <v>2.3375787037037035E-2</v>
      </c>
      <c r="K24" s="21">
        <f t="shared" si="0"/>
        <v>3.0084668001334669E-3</v>
      </c>
      <c r="L24" s="21">
        <f t="shared" si="1"/>
        <v>3.9760185185185176E-3</v>
      </c>
      <c r="M24" s="22"/>
      <c r="N24" s="51"/>
      <c r="O24" s="51"/>
      <c r="P24" s="51"/>
      <c r="Q24" s="51"/>
      <c r="R24" s="51"/>
      <c r="S24" s="51"/>
      <c r="T24" s="51"/>
      <c r="U24" s="51"/>
      <c r="V24" s="51"/>
      <c r="W24" s="52">
        <f t="shared" si="2"/>
        <v>0</v>
      </c>
      <c r="Y24"/>
    </row>
    <row r="25" spans="1:25" hidden="1" x14ac:dyDescent="0.25">
      <c r="A25" s="88">
        <v>91</v>
      </c>
      <c r="B25" s="54">
        <v>22</v>
      </c>
      <c r="C25" s="46">
        <v>11</v>
      </c>
      <c r="D25" s="6" t="str">
        <f>VLOOKUP(A25,'07.kolo prezetácia '!A:G,2,FALSE)</f>
        <v>Jaroslav</v>
      </c>
      <c r="E25" s="6" t="str">
        <f>VLOOKUP(A25,'07.kolo prezetácia '!A:G,3,FALSE)</f>
        <v>Prokop</v>
      </c>
      <c r="F25" s="5" t="str">
        <f>CONCATENATE('07.kolo výsledky KAT'!$D25," ",'07.kolo výsledky KAT'!$E25)</f>
        <v>Jaroslav Prokop</v>
      </c>
      <c r="G25" s="6" t="str">
        <f>VLOOKUP(A25,'07.kolo prezetácia '!A:G,4,FALSE)</f>
        <v>Dubnica nad Váhom</v>
      </c>
      <c r="H25" s="63">
        <f>VLOOKUP(A25,'07.kolo prezetácia '!$A$2:$G$492,5,FALSE)</f>
        <v>1983</v>
      </c>
      <c r="I25" s="31" t="str">
        <f>VLOOKUP(A25,'07.kolo prezetácia '!$A$2:$G$492,7,FALSE)</f>
        <v>Muži C</v>
      </c>
      <c r="J25" s="21">
        <f>VLOOKUP('07.kolo výsledky KAT'!$A25,'07.kolo stopky'!A:C,3,FALSE)</f>
        <v>2.3468078703703699E-2</v>
      </c>
      <c r="K25" s="21">
        <f t="shared" si="0"/>
        <v>3.0203447495114159E-3</v>
      </c>
      <c r="L25" s="21">
        <f t="shared" si="1"/>
        <v>4.0683101851851818E-3</v>
      </c>
      <c r="M25" s="22"/>
      <c r="N25" s="51"/>
      <c r="O25" s="51"/>
      <c r="P25" s="51"/>
      <c r="Q25" s="51"/>
      <c r="R25" s="51"/>
      <c r="S25" s="51"/>
      <c r="T25" s="51"/>
      <c r="U25" s="51"/>
      <c r="V25" s="51"/>
      <c r="W25" s="52">
        <f t="shared" si="2"/>
        <v>0</v>
      </c>
      <c r="Y25"/>
    </row>
    <row r="26" spans="1:25" x14ac:dyDescent="0.25">
      <c r="A26" s="88">
        <v>547</v>
      </c>
      <c r="B26" s="54">
        <v>23</v>
      </c>
      <c r="C26" s="46">
        <v>6</v>
      </c>
      <c r="D26" s="6" t="str">
        <f>VLOOKUP(A26,'07.kolo prezetácia '!A:G,2,FALSE)</f>
        <v>Samuel</v>
      </c>
      <c r="E26" s="6" t="str">
        <f>VLOOKUP(A26,'07.kolo prezetácia '!A:G,3,FALSE)</f>
        <v>Jančich</v>
      </c>
      <c r="F26" s="5" t="str">
        <f>CONCATENATE('07.kolo výsledky KAT'!$D26," ",'07.kolo výsledky KAT'!$E26)</f>
        <v>Samuel Jančich</v>
      </c>
      <c r="G26" s="6" t="str">
        <f>VLOOKUP(A26,'07.kolo prezetácia '!A:G,4,FALSE)</f>
        <v>Lednické Rovne</v>
      </c>
      <c r="H26" s="63">
        <f>VLOOKUP(A26,'07.kolo prezetácia '!$A$2:$G$492,5,FALSE)</f>
        <v>2009</v>
      </c>
      <c r="I26" s="31" t="str">
        <f>VLOOKUP(A26,'07.kolo prezetácia '!$A$2:$G$492,7,FALSE)</f>
        <v>Muži A</v>
      </c>
      <c r="J26" s="21">
        <f>VLOOKUP('07.kolo výsledky KAT'!$A26,'07.kolo stopky'!A:C,3,FALSE)</f>
        <v>2.3475578703703703E-2</v>
      </c>
      <c r="K26" s="21">
        <f t="shared" si="0"/>
        <v>3.0213100004766675E-3</v>
      </c>
      <c r="L26" s="21">
        <f t="shared" si="1"/>
        <v>4.0758101851851858E-3</v>
      </c>
      <c r="M26" s="22"/>
      <c r="N26" s="40"/>
      <c r="O26" s="40"/>
      <c r="P26" s="40"/>
      <c r="Q26" s="40"/>
      <c r="R26" s="40"/>
      <c r="S26" s="40"/>
      <c r="T26" s="40"/>
      <c r="U26" s="40"/>
      <c r="V26" s="40"/>
      <c r="W26" s="52">
        <f t="shared" si="2"/>
        <v>0</v>
      </c>
      <c r="Y26"/>
    </row>
    <row r="27" spans="1:25" x14ac:dyDescent="0.25">
      <c r="A27" s="88">
        <v>148</v>
      </c>
      <c r="B27" s="54">
        <v>24</v>
      </c>
      <c r="C27" s="46">
        <v>7</v>
      </c>
      <c r="D27" s="6" t="str">
        <f>VLOOKUP(A27,'07.kolo prezetácia '!A:G,2,FALSE)</f>
        <v>PETER</v>
      </c>
      <c r="E27" s="6" t="str">
        <f>VLOOKUP(A27,'07.kolo prezetácia '!A:G,3,FALSE)</f>
        <v>BUŠO</v>
      </c>
      <c r="F27" s="5" t="str">
        <f>CONCATENATE('07.kolo výsledky KAT'!$D27," ",'07.kolo výsledky KAT'!$E27)</f>
        <v>PETER BUŠO</v>
      </c>
      <c r="G27" s="6" t="str">
        <f>VLOOKUP(A27,'07.kolo prezetácia '!A:G,4,FALSE)</f>
        <v>TRENČÍN</v>
      </c>
      <c r="H27" s="63">
        <f>VLOOKUP(A27,'07.kolo prezetácia '!$A$2:$G$492,5,FALSE)</f>
        <v>2007</v>
      </c>
      <c r="I27" s="31" t="str">
        <f>VLOOKUP(A27,'07.kolo prezetácia '!$A$2:$G$492,7,FALSE)</f>
        <v>Muži A</v>
      </c>
      <c r="J27" s="21">
        <f>VLOOKUP('07.kolo výsledky KAT'!$A27,'07.kolo stopky'!A:C,3,FALSE)</f>
        <v>2.3503634259259259E-2</v>
      </c>
      <c r="K27" s="21">
        <f t="shared" si="0"/>
        <v>3.0249207540874209E-3</v>
      </c>
      <c r="L27" s="21">
        <f t="shared" si="1"/>
        <v>4.1038657407407413E-3</v>
      </c>
      <c r="M27" s="22"/>
      <c r="N27" s="51"/>
      <c r="O27" s="51"/>
      <c r="P27" s="51"/>
      <c r="Q27" s="51"/>
      <c r="R27" s="51"/>
      <c r="S27" s="51"/>
      <c r="T27" s="51"/>
      <c r="U27" s="51"/>
      <c r="V27" s="51"/>
      <c r="W27" s="52">
        <f t="shared" si="2"/>
        <v>0</v>
      </c>
      <c r="Y27"/>
    </row>
    <row r="28" spans="1:25" hidden="1" x14ac:dyDescent="0.25">
      <c r="A28" s="88">
        <v>71</v>
      </c>
      <c r="B28" s="54">
        <v>25</v>
      </c>
      <c r="C28" s="43">
        <v>2</v>
      </c>
      <c r="D28" s="6" t="str">
        <f>VLOOKUP(A28,'07.kolo prezetácia '!A:G,2,FALSE)</f>
        <v>Daniel</v>
      </c>
      <c r="E28" s="6" t="str">
        <f>VLOOKUP(A28,'07.kolo prezetácia '!A:G,3,FALSE)</f>
        <v>Ondrejička</v>
      </c>
      <c r="F28" s="5" t="str">
        <f>CONCATENATE('07.kolo výsledky KAT'!$D28," ",'07.kolo výsledky KAT'!$E28)</f>
        <v>Daniel Ondrejička</v>
      </c>
      <c r="G28" s="6" t="str">
        <f>VLOOKUP(A28,'07.kolo prezetácia '!A:G,4,FALSE)</f>
        <v>Liešťany</v>
      </c>
      <c r="H28" s="63">
        <f>VLOOKUP(A28,'07.kolo prezetácia '!$A$2:$G$492,5,FALSE)</f>
        <v>1974</v>
      </c>
      <c r="I28" s="31" t="str">
        <f>VLOOKUP(A28,'07.kolo prezetácia '!$A$2:$G$492,7,FALSE)</f>
        <v>Muži D</v>
      </c>
      <c r="J28" s="21">
        <f>VLOOKUP('07.kolo výsledky KAT'!$A28,'07.kolo stopky'!A:C,3,FALSE)</f>
        <v>2.3518287037037035E-2</v>
      </c>
      <c r="K28" s="21">
        <f t="shared" si="0"/>
        <v>3.026806568473235E-3</v>
      </c>
      <c r="L28" s="21">
        <f t="shared" si="1"/>
        <v>4.1185185185185179E-3</v>
      </c>
      <c r="M28" s="22"/>
      <c r="N28" s="51"/>
      <c r="O28" s="51"/>
      <c r="P28" s="51"/>
      <c r="Q28" s="51"/>
      <c r="R28" s="51"/>
      <c r="S28" s="51"/>
      <c r="T28" s="51"/>
      <c r="U28" s="51"/>
      <c r="V28" s="51"/>
      <c r="W28" s="52">
        <f t="shared" si="2"/>
        <v>0</v>
      </c>
      <c r="Y28"/>
    </row>
    <row r="29" spans="1:25" hidden="1" x14ac:dyDescent="0.25">
      <c r="A29" s="88">
        <v>151</v>
      </c>
      <c r="B29" s="54">
        <v>26</v>
      </c>
      <c r="C29" s="43">
        <v>3</v>
      </c>
      <c r="D29" s="6" t="str">
        <f>VLOOKUP(A29,'07.kolo prezetácia '!A:G,2,FALSE)</f>
        <v>Miroslav</v>
      </c>
      <c r="E29" s="6" t="str">
        <f>VLOOKUP(A29,'07.kolo prezetácia '!A:G,3,FALSE)</f>
        <v>Uhlár</v>
      </c>
      <c r="F29" s="5" t="str">
        <f>CONCATENATE('07.kolo výsledky KAT'!$D29," ",'07.kolo výsledky KAT'!$E29)</f>
        <v>Miroslav Uhlár</v>
      </c>
      <c r="G29" s="6" t="str">
        <f>VLOOKUP(A29,'07.kolo prezetácia '!A:G,4,FALSE)</f>
        <v>Vrbany</v>
      </c>
      <c r="H29" s="63">
        <f>VLOOKUP(A29,'07.kolo prezetácia '!$A$2:$G$492,5,FALSE)</f>
        <v>1974</v>
      </c>
      <c r="I29" s="31" t="str">
        <f>VLOOKUP(A29,'07.kolo prezetácia '!$A$2:$G$492,7,FALSE)</f>
        <v>Muži D</v>
      </c>
      <c r="J29" s="21">
        <f>VLOOKUP('07.kolo výsledky KAT'!$A29,'07.kolo stopky'!A:C,3,FALSE)</f>
        <v>2.3592569444444447E-2</v>
      </c>
      <c r="K29" s="21">
        <f t="shared" si="0"/>
        <v>3.0363667238667244E-3</v>
      </c>
      <c r="L29" s="21">
        <f t="shared" si="1"/>
        <v>4.1928009259259297E-3</v>
      </c>
      <c r="M29" s="22"/>
      <c r="N29" s="51"/>
      <c r="O29" s="51"/>
      <c r="P29" s="51"/>
      <c r="Q29" s="51"/>
      <c r="R29" s="51"/>
      <c r="S29" s="51"/>
      <c r="T29" s="51"/>
      <c r="U29" s="51"/>
      <c r="V29" s="51"/>
      <c r="W29" s="52">
        <f t="shared" si="2"/>
        <v>0</v>
      </c>
      <c r="Y29"/>
    </row>
    <row r="30" spans="1:25" hidden="1" x14ac:dyDescent="0.25">
      <c r="A30" s="88">
        <v>448</v>
      </c>
      <c r="B30" s="54">
        <v>27</v>
      </c>
      <c r="C30" s="46">
        <v>12</v>
      </c>
      <c r="D30" s="6" t="str">
        <f>VLOOKUP(A30,'07.kolo prezetácia '!A:G,2,FALSE)</f>
        <v>Patrik</v>
      </c>
      <c r="E30" s="6" t="str">
        <f>VLOOKUP(A30,'07.kolo prezetácia '!A:G,3,FALSE)</f>
        <v>Guniš</v>
      </c>
      <c r="F30" s="5" t="str">
        <f>CONCATENATE('07.kolo výsledky KAT'!$D30," ",'07.kolo výsledky KAT'!$E30)</f>
        <v>Patrik Guniš</v>
      </c>
      <c r="G30" s="6" t="str">
        <f>VLOOKUP(A30,'07.kolo prezetácia '!A:G,4,FALSE)</f>
        <v>Trenčín</v>
      </c>
      <c r="H30" s="63">
        <f>VLOOKUP(A30,'07.kolo prezetácia '!$A$2:$G$492,5,FALSE)</f>
        <v>1979</v>
      </c>
      <c r="I30" s="31" t="str">
        <f>VLOOKUP(A30,'07.kolo prezetácia '!$A$2:$G$492,7,FALSE)</f>
        <v>Muži C</v>
      </c>
      <c r="J30" s="21">
        <f>VLOOKUP('07.kolo výsledky KAT'!$A30,'07.kolo stopky'!A:C,3,FALSE)</f>
        <v>2.3782893518518519E-2</v>
      </c>
      <c r="K30" s="21">
        <f t="shared" si="0"/>
        <v>3.0608614566947903E-3</v>
      </c>
      <c r="L30" s="21">
        <f t="shared" si="1"/>
        <v>4.3831250000000016E-3</v>
      </c>
      <c r="M30" s="22"/>
      <c r="N30" s="51"/>
      <c r="O30" s="51"/>
      <c r="P30" s="51"/>
      <c r="Q30" s="51"/>
      <c r="R30" s="51"/>
      <c r="S30" s="51"/>
      <c r="T30" s="51"/>
      <c r="U30" s="51"/>
      <c r="V30" s="51"/>
      <c r="W30" s="52">
        <f t="shared" si="2"/>
        <v>0</v>
      </c>
      <c r="Y30"/>
    </row>
    <row r="31" spans="1:25" x14ac:dyDescent="0.25">
      <c r="A31" s="88">
        <v>234</v>
      </c>
      <c r="B31" s="54">
        <v>28</v>
      </c>
      <c r="C31" s="46">
        <v>8</v>
      </c>
      <c r="D31" s="6" t="str">
        <f>VLOOKUP(A31,'07.kolo prezetácia '!A:G,2,FALSE)</f>
        <v>Michal</v>
      </c>
      <c r="E31" s="6" t="str">
        <f>VLOOKUP(A31,'07.kolo prezetácia '!A:G,3,FALSE)</f>
        <v>Jánošík</v>
      </c>
      <c r="F31" s="5" t="str">
        <f>CONCATENATE('07.kolo výsledky KAT'!$D31," ",'07.kolo výsledky KAT'!$E31)</f>
        <v>Michal Jánošík</v>
      </c>
      <c r="G31" s="6" t="str">
        <f>VLOOKUP(A31,'07.kolo prezetácia '!A:G,4,FALSE)</f>
        <v>Behaj s radosťou / Dubnica nad Váhom</v>
      </c>
      <c r="H31" s="63">
        <f>VLOOKUP(A31,'07.kolo prezetácia '!$A$2:$G$492,5,FALSE)</f>
        <v>2005</v>
      </c>
      <c r="I31" s="31" t="str">
        <f>VLOOKUP(A31,'07.kolo prezetácia '!$A$2:$G$492,7,FALSE)</f>
        <v>Muži A</v>
      </c>
      <c r="J31" s="21">
        <f>VLOOKUP('07.kolo výsledky KAT'!$A31,'07.kolo stopky'!A:C,3,FALSE)</f>
        <v>2.3829120370370369E-2</v>
      </c>
      <c r="K31" s="21">
        <f t="shared" si="0"/>
        <v>3.0668108584775253E-3</v>
      </c>
      <c r="L31" s="21">
        <f t="shared" si="1"/>
        <v>4.429351851851851E-3</v>
      </c>
      <c r="M31" s="22"/>
      <c r="N31" s="51"/>
      <c r="O31" s="51"/>
      <c r="P31" s="51"/>
      <c r="Q31" s="51"/>
      <c r="R31" s="51"/>
      <c r="S31" s="51"/>
      <c r="T31" s="51"/>
      <c r="U31" s="51"/>
      <c r="V31" s="51"/>
      <c r="W31" s="52">
        <f t="shared" si="2"/>
        <v>0</v>
      </c>
      <c r="Y31"/>
    </row>
    <row r="32" spans="1:25" hidden="1" x14ac:dyDescent="0.25">
      <c r="A32" s="88">
        <v>219</v>
      </c>
      <c r="B32" s="54">
        <v>29</v>
      </c>
      <c r="C32" s="43">
        <v>1</v>
      </c>
      <c r="D32" s="6" t="str">
        <f>VLOOKUP(A32,'07.kolo prezetácia '!A:G,2,FALSE)</f>
        <v>Veronika</v>
      </c>
      <c r="E32" s="6" t="str">
        <f>VLOOKUP(A32,'07.kolo prezetácia '!A:G,3,FALSE)</f>
        <v>Hricková</v>
      </c>
      <c r="F32" s="5" t="str">
        <f>CONCATENATE('07.kolo výsledky KAT'!$D32," ",'07.kolo výsledky KAT'!$E32)</f>
        <v>Veronika Hricková</v>
      </c>
      <c r="G32" s="6" t="str">
        <f>VLOOKUP(A32,'07.kolo prezetácia '!A:G,4,FALSE)</f>
        <v>RunforRest / Zamarovce</v>
      </c>
      <c r="H32" s="63">
        <f>VLOOKUP(A32,'07.kolo prezetácia '!$A$2:$G$492,5,FALSE)</f>
        <v>1987</v>
      </c>
      <c r="I32" s="31" t="str">
        <f>VLOOKUP(A32,'07.kolo prezetácia '!$A$2:$G$492,7,FALSE)</f>
        <v>Ženy B</v>
      </c>
      <c r="J32" s="21">
        <f>VLOOKUP('07.kolo výsledky KAT'!$A32,'07.kolo stopky'!A:C,3,FALSE)</f>
        <v>2.3996400462962964E-2</v>
      </c>
      <c r="K32" s="21">
        <f t="shared" si="0"/>
        <v>3.0883398279231617E-3</v>
      </c>
      <c r="L32" s="21">
        <f t="shared" si="1"/>
        <v>4.5966319444444466E-3</v>
      </c>
      <c r="M32" s="22"/>
      <c r="N32" s="51"/>
      <c r="O32" s="51"/>
      <c r="P32" s="51"/>
      <c r="Q32" s="51"/>
      <c r="R32" s="51"/>
      <c r="S32" s="51"/>
      <c r="T32" s="51"/>
      <c r="U32" s="51"/>
      <c r="V32" s="51"/>
      <c r="W32" s="52">
        <f t="shared" si="2"/>
        <v>0</v>
      </c>
      <c r="Y32"/>
    </row>
    <row r="33" spans="1:25" hidden="1" x14ac:dyDescent="0.25">
      <c r="A33" s="88">
        <v>173</v>
      </c>
      <c r="B33" s="54">
        <v>30</v>
      </c>
      <c r="C33" s="46">
        <v>13</v>
      </c>
      <c r="D33" s="6" t="str">
        <f>VLOOKUP(A33,'07.kolo prezetácia '!A:G,2,FALSE)</f>
        <v>Michael</v>
      </c>
      <c r="E33" s="6" t="str">
        <f>VLOOKUP(A33,'07.kolo prezetácia '!A:G,3,FALSE)</f>
        <v>Kada</v>
      </c>
      <c r="F33" s="5" t="str">
        <f>CONCATENATE('07.kolo výsledky KAT'!$D33," ",'07.kolo výsledky KAT'!$E33)</f>
        <v>Michael Kada</v>
      </c>
      <c r="G33" s="6" t="str">
        <f>VLOOKUP(A33,'07.kolo prezetácia '!A:G,4,FALSE)</f>
        <v>BK Svinná / Svinná</v>
      </c>
      <c r="H33" s="63">
        <f>VLOOKUP(A33,'07.kolo prezetácia '!$A$2:$G$492,5,FALSE)</f>
        <v>1983</v>
      </c>
      <c r="I33" s="31" t="str">
        <f>VLOOKUP(A33,'07.kolo prezetácia '!$A$2:$G$492,7,FALSE)</f>
        <v>Muži C</v>
      </c>
      <c r="J33" s="21">
        <f>VLOOKUP('07.kolo výsledky KAT'!$A33,'07.kolo stopky'!A:C,3,FALSE)</f>
        <v>2.4009305555555555E-2</v>
      </c>
      <c r="K33" s="21">
        <f t="shared" si="0"/>
        <v>3.0900007150007152E-3</v>
      </c>
      <c r="L33" s="21">
        <f t="shared" si="1"/>
        <v>4.609537037037037E-3</v>
      </c>
      <c r="M33" s="22"/>
      <c r="N33" s="51"/>
      <c r="O33" s="51"/>
      <c r="P33" s="51"/>
      <c r="Q33" s="51"/>
      <c r="R33" s="51"/>
      <c r="S33" s="51"/>
      <c r="T33" s="51"/>
      <c r="U33" s="51"/>
      <c r="V33" s="51"/>
      <c r="W33" s="52">
        <f t="shared" si="2"/>
        <v>0</v>
      </c>
      <c r="Y33"/>
    </row>
    <row r="34" spans="1:25" hidden="1" x14ac:dyDescent="0.25">
      <c r="A34" s="88">
        <v>539</v>
      </c>
      <c r="B34" s="54">
        <v>31</v>
      </c>
      <c r="C34" s="46">
        <v>14</v>
      </c>
      <c r="D34" s="6" t="str">
        <f>VLOOKUP(A34,'07.kolo prezetácia '!A:G,2,FALSE)</f>
        <v>Juraj</v>
      </c>
      <c r="E34" s="6" t="str">
        <f>VLOOKUP(A34,'07.kolo prezetácia '!A:G,3,FALSE)</f>
        <v>MÁTEL</v>
      </c>
      <c r="F34" s="5" t="str">
        <f>CONCATENATE('07.kolo výsledky KAT'!$D34," ",'07.kolo výsledky KAT'!$E34)</f>
        <v>Juraj MÁTEL</v>
      </c>
      <c r="G34" s="6" t="str">
        <f>VLOOKUP(A34,'07.kolo prezetácia '!A:G,4,FALSE)</f>
        <v>Horňany</v>
      </c>
      <c r="H34" s="63">
        <f>VLOOKUP(A34,'07.kolo prezetácia '!$A$2:$G$492,5,FALSE)</f>
        <v>1978</v>
      </c>
      <c r="I34" s="31" t="str">
        <f>VLOOKUP(A34,'07.kolo prezetácia '!$A$2:$G$492,7,FALSE)</f>
        <v>Muži C</v>
      </c>
      <c r="J34" s="21">
        <f>VLOOKUP('07.kolo výsledky KAT'!$A34,'07.kolo stopky'!A:C,3,FALSE)</f>
        <v>2.4056550925925926E-2</v>
      </c>
      <c r="K34" s="21">
        <f t="shared" si="0"/>
        <v>3.096081200247867E-3</v>
      </c>
      <c r="L34" s="21">
        <f t="shared" si="1"/>
        <v>4.6567824074074081E-3</v>
      </c>
      <c r="M34" s="22"/>
      <c r="N34" s="51"/>
      <c r="O34" s="51"/>
      <c r="P34" s="51"/>
      <c r="Q34" s="51"/>
      <c r="R34" s="51"/>
      <c r="S34" s="51"/>
      <c r="T34" s="51"/>
      <c r="U34" s="51"/>
      <c r="V34" s="51"/>
      <c r="W34" s="52">
        <f t="shared" si="2"/>
        <v>0</v>
      </c>
      <c r="Y34"/>
    </row>
    <row r="35" spans="1:25" hidden="1" x14ac:dyDescent="0.25">
      <c r="A35" s="88">
        <v>510</v>
      </c>
      <c r="B35" s="54">
        <v>32</v>
      </c>
      <c r="C35" s="46">
        <v>6</v>
      </c>
      <c r="D35" s="6" t="str">
        <f>VLOOKUP(A35,'07.kolo prezetácia '!A:G,2,FALSE)</f>
        <v>Matúš</v>
      </c>
      <c r="E35" s="6" t="str">
        <f>VLOOKUP(A35,'07.kolo prezetácia '!A:G,3,FALSE)</f>
        <v>Varačka</v>
      </c>
      <c r="F35" s="5" t="str">
        <f>CONCATENATE('07.kolo výsledky KAT'!$D35," ",'07.kolo výsledky KAT'!$E35)</f>
        <v>Matúš Varačka</v>
      </c>
      <c r="G35" s="6" t="str">
        <f>VLOOKUP(A35,'07.kolo prezetácia '!A:G,4,FALSE)</f>
        <v>Raz to pride / Beckov</v>
      </c>
      <c r="H35" s="63">
        <f>VLOOKUP(A35,'07.kolo prezetácia '!$A$2:$G$492,5,FALSE)</f>
        <v>1988</v>
      </c>
      <c r="I35" s="31" t="str">
        <f>VLOOKUP(A35,'07.kolo prezetácia '!$A$2:$G$492,7,FALSE)</f>
        <v>Muži B</v>
      </c>
      <c r="J35" s="21">
        <f>VLOOKUP('07.kolo výsledky KAT'!$A35,'07.kolo stopky'!A:C,3,FALSE)</f>
        <v>2.4164004629629629E-2</v>
      </c>
      <c r="K35" s="21">
        <f t="shared" si="0"/>
        <v>3.1099105057438392E-3</v>
      </c>
      <c r="L35" s="21">
        <f t="shared" si="1"/>
        <v>4.7642361111111114E-3</v>
      </c>
      <c r="M35" s="22"/>
      <c r="N35" s="51"/>
      <c r="O35" s="51"/>
      <c r="P35" s="51"/>
      <c r="Q35" s="51"/>
      <c r="R35" s="51"/>
      <c r="S35" s="51"/>
      <c r="T35" s="51"/>
      <c r="U35" s="51"/>
      <c r="V35" s="51"/>
      <c r="W35" s="52">
        <f t="shared" si="2"/>
        <v>0</v>
      </c>
      <c r="Y35"/>
    </row>
    <row r="36" spans="1:25" hidden="1" x14ac:dyDescent="0.25">
      <c r="A36" s="88">
        <v>559</v>
      </c>
      <c r="B36" s="54">
        <v>33</v>
      </c>
      <c r="C36" s="43">
        <v>1</v>
      </c>
      <c r="D36" s="6" t="str">
        <f>VLOOKUP(A36,'07.kolo prezetácia '!A:G,2,FALSE)</f>
        <v>Katerina</v>
      </c>
      <c r="E36" s="6" t="str">
        <f>VLOOKUP(A36,'07.kolo prezetácia '!A:G,3,FALSE)</f>
        <v>Karakoulaki</v>
      </c>
      <c r="F36" s="5" t="str">
        <f>CONCATENATE('07.kolo výsledky KAT'!$D36," ",'07.kolo výsledky KAT'!$E36)</f>
        <v>Katerina Karakoulaki</v>
      </c>
      <c r="G36" s="6" t="str">
        <f>VLOOKUP(A36,'07.kolo prezetácia '!A:G,4,FALSE)</f>
        <v>Grécko</v>
      </c>
      <c r="H36" s="63">
        <f>VLOOKUP(A36,'07.kolo prezetácia '!$A$2:$G$492,5,FALSE)</f>
        <v>1996</v>
      </c>
      <c r="I36" s="31" t="str">
        <f>VLOOKUP(A36,'07.kolo prezetácia '!$A$2:$G$492,7,FALSE)</f>
        <v>Ženy A</v>
      </c>
      <c r="J36" s="21">
        <f>VLOOKUP('07.kolo výsledky KAT'!$A36,'07.kolo stopky'!A:C,3,FALSE)</f>
        <v>2.4227905092592591E-2</v>
      </c>
      <c r="K36" s="21">
        <f t="shared" si="0"/>
        <v>3.1181345035511702E-3</v>
      </c>
      <c r="L36" s="21">
        <f t="shared" si="1"/>
        <v>4.8281365740740732E-3</v>
      </c>
      <c r="M36" s="22"/>
      <c r="N36" s="51"/>
      <c r="O36" s="51"/>
      <c r="P36" s="51"/>
      <c r="Q36" s="51"/>
      <c r="R36" s="51"/>
      <c r="S36" s="51"/>
      <c r="T36" s="51"/>
      <c r="U36" s="51"/>
      <c r="V36" s="51"/>
      <c r="W36" s="52">
        <f t="shared" si="2"/>
        <v>0</v>
      </c>
      <c r="Y36"/>
    </row>
    <row r="37" spans="1:25" hidden="1" x14ac:dyDescent="0.25">
      <c r="A37" s="88">
        <v>502</v>
      </c>
      <c r="B37" s="54">
        <v>34</v>
      </c>
      <c r="C37" s="46">
        <v>15</v>
      </c>
      <c r="D37" s="6" t="str">
        <f>VLOOKUP(A37,'07.kolo prezetácia '!A:G,2,FALSE)</f>
        <v>Lukáš</v>
      </c>
      <c r="E37" s="6" t="str">
        <f>VLOOKUP(A37,'07.kolo prezetácia '!A:G,3,FALSE)</f>
        <v>Gallo</v>
      </c>
      <c r="F37" s="5" t="str">
        <f>CONCATENATE('07.kolo výsledky KAT'!$D37," ",'07.kolo výsledky KAT'!$E37)</f>
        <v>Lukáš Gallo</v>
      </c>
      <c r="G37" s="6" t="str">
        <f>VLOOKUP(A37,'07.kolo prezetácia '!A:G,4,FALSE)</f>
        <v>Trenčianske Teplice</v>
      </c>
      <c r="H37" s="63">
        <f>VLOOKUP(A37,'07.kolo prezetácia '!$A$2:$G$492,5,FALSE)</f>
        <v>1984</v>
      </c>
      <c r="I37" s="31" t="str">
        <f>VLOOKUP(A37,'07.kolo prezetácia '!$A$2:$G$492,7,FALSE)</f>
        <v>Muži C</v>
      </c>
      <c r="J37" s="21">
        <f>VLOOKUP('07.kolo výsledky KAT'!$A37,'07.kolo stopky'!A:C,3,FALSE)</f>
        <v>2.4376435185185185E-2</v>
      </c>
      <c r="K37" s="21">
        <f t="shared" si="0"/>
        <v>3.1372503455836791E-3</v>
      </c>
      <c r="L37" s="21">
        <f t="shared" si="1"/>
        <v>4.9766666666666674E-3</v>
      </c>
      <c r="M37" s="22"/>
      <c r="N37" s="51"/>
      <c r="O37" s="51"/>
      <c r="P37" s="51"/>
      <c r="Q37" s="51"/>
      <c r="R37" s="51"/>
      <c r="S37" s="51"/>
      <c r="T37" s="51"/>
      <c r="U37" s="51"/>
      <c r="V37" s="51"/>
      <c r="W37" s="52">
        <f t="shared" si="2"/>
        <v>0</v>
      </c>
      <c r="X37" s="2"/>
      <c r="Y37"/>
    </row>
    <row r="38" spans="1:25" x14ac:dyDescent="0.25">
      <c r="A38" s="88">
        <v>489</v>
      </c>
      <c r="B38" s="54">
        <v>35</v>
      </c>
      <c r="C38" s="46">
        <v>9</v>
      </c>
      <c r="D38" s="6" t="str">
        <f>VLOOKUP(A38,'07.kolo prezetácia '!A:G,2,FALSE)</f>
        <v>Jakub</v>
      </c>
      <c r="E38" s="6" t="str">
        <f>VLOOKUP(A38,'07.kolo prezetácia '!A:G,3,FALSE)</f>
        <v>Lesaj</v>
      </c>
      <c r="F38" s="5" t="str">
        <f>CONCATENATE('07.kolo výsledky KAT'!$D38," ",'07.kolo výsledky KAT'!$E38)</f>
        <v>Jakub Lesaj</v>
      </c>
      <c r="G38" s="6" t="str">
        <f>VLOOKUP(A38,'07.kolo prezetácia '!A:G,4,FALSE)</f>
        <v>Rekonšt.</v>
      </c>
      <c r="H38" s="63">
        <f>VLOOKUP(A38,'07.kolo prezetácia '!$A$2:$G$492,5,FALSE)</f>
        <v>2010</v>
      </c>
      <c r="I38" s="31" t="str">
        <f>VLOOKUP(A38,'07.kolo prezetácia '!$A$2:$G$492,7,FALSE)</f>
        <v>Muži A</v>
      </c>
      <c r="J38" s="21">
        <f>VLOOKUP('07.kolo výsledky KAT'!$A38,'07.kolo stopky'!A:C,3,FALSE)</f>
        <v>2.445474537037037E-2</v>
      </c>
      <c r="K38" s="21">
        <f t="shared" si="0"/>
        <v>3.1473288764955433E-3</v>
      </c>
      <c r="L38" s="21">
        <f t="shared" si="1"/>
        <v>5.0549768518518522E-3</v>
      </c>
      <c r="M38" s="22"/>
      <c r="N38" s="51"/>
      <c r="O38" s="51"/>
      <c r="P38" s="51"/>
      <c r="Q38" s="51"/>
      <c r="R38" s="51"/>
      <c r="S38" s="51"/>
      <c r="T38" s="51"/>
      <c r="U38" s="51"/>
      <c r="V38" s="51"/>
      <c r="W38" s="52">
        <f t="shared" si="2"/>
        <v>0</v>
      </c>
      <c r="X38" s="2"/>
      <c r="Y38"/>
    </row>
    <row r="39" spans="1:25" hidden="1" x14ac:dyDescent="0.25">
      <c r="A39" s="88">
        <v>82</v>
      </c>
      <c r="B39" s="54">
        <v>36</v>
      </c>
      <c r="C39" s="46">
        <v>4</v>
      </c>
      <c r="D39" s="6" t="str">
        <f>VLOOKUP(A39,'07.kolo prezetácia '!A:G,2,FALSE)</f>
        <v>Martin</v>
      </c>
      <c r="E39" s="6" t="str">
        <f>VLOOKUP(A39,'07.kolo prezetácia '!A:G,3,FALSE)</f>
        <v>Lesaj</v>
      </c>
      <c r="F39" s="5" t="str">
        <f>CONCATENATE('07.kolo výsledky KAT'!$D39," ",'07.kolo výsledky KAT'!$E39)</f>
        <v>Martin Lesaj</v>
      </c>
      <c r="G39" s="6" t="str">
        <f>VLOOKUP(A39,'07.kolo prezetácia '!A:G,4,FALSE)</f>
        <v>RunForRest / Trenčín</v>
      </c>
      <c r="H39" s="63">
        <f>VLOOKUP(A39,'07.kolo prezetácia '!$A$2:$G$492,5,FALSE)</f>
        <v>1975</v>
      </c>
      <c r="I39" s="31" t="str">
        <f>VLOOKUP(A39,'07.kolo prezetácia '!$A$2:$G$492,7,FALSE)</f>
        <v>Muži D</v>
      </c>
      <c r="J39" s="21">
        <f>VLOOKUP('07.kolo výsledky KAT'!$A39,'07.kolo stopky'!A:C,3,FALSE)</f>
        <v>2.4461354166666668E-2</v>
      </c>
      <c r="K39" s="21">
        <f t="shared" si="0"/>
        <v>3.1481794294294296E-3</v>
      </c>
      <c r="L39" s="21">
        <f t="shared" si="1"/>
        <v>5.0615856481481501E-3</v>
      </c>
      <c r="M39" s="22"/>
      <c r="N39" s="51"/>
      <c r="O39" s="51"/>
      <c r="P39" s="51"/>
      <c r="Q39" s="51"/>
      <c r="R39" s="51"/>
      <c r="S39" s="51"/>
      <c r="T39" s="51"/>
      <c r="U39" s="51"/>
      <c r="V39" s="51"/>
      <c r="W39" s="52">
        <f t="shared" si="2"/>
        <v>0</v>
      </c>
      <c r="Y39"/>
    </row>
    <row r="40" spans="1:25" hidden="1" x14ac:dyDescent="0.25">
      <c r="A40" s="88">
        <v>169</v>
      </c>
      <c r="B40" s="54">
        <v>37</v>
      </c>
      <c r="C40" s="43">
        <v>2</v>
      </c>
      <c r="D40" s="6" t="str">
        <f>VLOOKUP(A40,'07.kolo prezetácia '!A:G,2,FALSE)</f>
        <v>Mária</v>
      </c>
      <c r="E40" s="6" t="str">
        <f>VLOOKUP(A40,'07.kolo prezetácia '!A:G,3,FALSE)</f>
        <v>Škorcová</v>
      </c>
      <c r="F40" s="5" t="str">
        <f>CONCATENATE('07.kolo výsledky KAT'!$D40," ",'07.kolo výsledky KAT'!$E40)</f>
        <v>Mária Škorcová</v>
      </c>
      <c r="G40" s="6" t="str">
        <f>VLOOKUP(A40,'07.kolo prezetácia '!A:G,4,FALSE)</f>
        <v>BBL / Bánovce nad Bebravou</v>
      </c>
      <c r="H40" s="63">
        <f>VLOOKUP(A40,'07.kolo prezetácia '!$A$2:$G$492,5,FALSE)</f>
        <v>1984</v>
      </c>
      <c r="I40" s="31" t="str">
        <f>VLOOKUP(A40,'07.kolo prezetácia '!$A$2:$G$492,7,FALSE)</f>
        <v>Ženy B</v>
      </c>
      <c r="J40" s="21">
        <f>VLOOKUP('07.kolo výsledky KAT'!$A40,'07.kolo stopky'!A:C,3,FALSE)</f>
        <v>2.4489340277777782E-2</v>
      </c>
      <c r="K40" s="21">
        <f t="shared" si="0"/>
        <v>3.1517812455312461E-3</v>
      </c>
      <c r="L40" s="21">
        <f t="shared" si="1"/>
        <v>5.0895717592592642E-3</v>
      </c>
      <c r="M40" s="22"/>
      <c r="N40" s="51"/>
      <c r="O40" s="51"/>
      <c r="P40" s="51"/>
      <c r="Q40" s="51"/>
      <c r="R40" s="51"/>
      <c r="S40" s="51"/>
      <c r="T40" s="51"/>
      <c r="U40" s="51"/>
      <c r="V40" s="51"/>
      <c r="W40" s="52">
        <f t="shared" si="2"/>
        <v>0</v>
      </c>
      <c r="Y40"/>
    </row>
    <row r="41" spans="1:25" hidden="1" x14ac:dyDescent="0.25">
      <c r="A41" s="88">
        <v>159</v>
      </c>
      <c r="B41" s="54">
        <v>38</v>
      </c>
      <c r="C41" s="76">
        <v>7</v>
      </c>
      <c r="D41" s="6" t="str">
        <f>VLOOKUP(A41,'07.kolo prezetácia '!A:G,2,FALSE)</f>
        <v>Matej</v>
      </c>
      <c r="E41" s="6" t="str">
        <f>VLOOKUP(A41,'07.kolo prezetácia '!A:G,3,FALSE)</f>
        <v>Ďurža</v>
      </c>
      <c r="F41" s="5" t="str">
        <f>CONCATENATE('07.kolo výsledky KAT'!$D41," ",'07.kolo výsledky KAT'!$E41)</f>
        <v>Matej Ďurža</v>
      </c>
      <c r="G41" s="6" t="str">
        <f>VLOOKUP(A41,'07.kolo prezetácia '!A:G,4,FALSE)</f>
        <v>Mníchová Lehota</v>
      </c>
      <c r="H41" s="63">
        <f>VLOOKUP(A41,'07.kolo prezetácia '!$A$2:$G$492,5,FALSE)</f>
        <v>1991</v>
      </c>
      <c r="I41" s="31" t="str">
        <f>VLOOKUP(A41,'07.kolo prezetácia '!$A$2:$G$492,7,FALSE)</f>
        <v>Muži B</v>
      </c>
      <c r="J41" s="21">
        <f>VLOOKUP('07.kolo výsledky KAT'!$A41,'07.kolo stopky'!A:C,3,FALSE)</f>
        <v>2.4695196759259259E-2</v>
      </c>
      <c r="K41" s="21">
        <f t="shared" si="0"/>
        <v>3.1782750011916678E-3</v>
      </c>
      <c r="L41" s="21">
        <f t="shared" si="1"/>
        <v>5.2954282407407412E-3</v>
      </c>
      <c r="M41" s="22"/>
      <c r="N41" s="51"/>
      <c r="O41" s="51"/>
      <c r="P41" s="51"/>
      <c r="Q41" s="51"/>
      <c r="R41" s="51"/>
      <c r="S41" s="51"/>
      <c r="T41" s="51"/>
      <c r="U41" s="51"/>
      <c r="V41" s="51"/>
      <c r="W41" s="52">
        <f t="shared" si="2"/>
        <v>0</v>
      </c>
      <c r="Y41"/>
    </row>
    <row r="42" spans="1:25" x14ac:dyDescent="0.25">
      <c r="A42" s="88">
        <v>519</v>
      </c>
      <c r="B42" s="54">
        <v>39</v>
      </c>
      <c r="C42" s="46">
        <v>10</v>
      </c>
      <c r="D42" s="6" t="str">
        <f>VLOOKUP(A42,'07.kolo prezetácia '!A:G,2,FALSE)</f>
        <v>Nikolas</v>
      </c>
      <c r="E42" s="6" t="str">
        <f>VLOOKUP(A42,'07.kolo prezetácia '!A:G,3,FALSE)</f>
        <v>Ľahký</v>
      </c>
      <c r="F42" s="5" t="str">
        <f>CONCATENATE('07.kolo výsledky KAT'!$D42," ",'07.kolo výsledky KAT'!$E42)</f>
        <v>Nikolas Ľahký</v>
      </c>
      <c r="G42" s="6" t="str">
        <f>VLOOKUP(A42,'07.kolo prezetácia '!A:G,4,FALSE)</f>
        <v>Polský parlament / Trenčianske Stankovce</v>
      </c>
      <c r="H42" s="63">
        <f>VLOOKUP(A42,'07.kolo prezetácia '!$A$2:$G$492,5,FALSE)</f>
        <v>1999</v>
      </c>
      <c r="I42" s="31" t="str">
        <f>VLOOKUP(A42,'07.kolo prezetácia '!$A$2:$G$492,7,FALSE)</f>
        <v>Muži A</v>
      </c>
      <c r="J42" s="21">
        <f>VLOOKUP('07.kolo výsledky KAT'!$A42,'07.kolo stopky'!A:C,3,FALSE)</f>
        <v>2.4721168981481481E-2</v>
      </c>
      <c r="K42" s="21">
        <f t="shared" si="0"/>
        <v>3.1816176295342965E-3</v>
      </c>
      <c r="L42" s="21">
        <f t="shared" si="1"/>
        <v>5.3214004629629635E-3</v>
      </c>
      <c r="M42" s="22"/>
      <c r="N42" s="51"/>
      <c r="O42" s="51"/>
      <c r="P42" s="51"/>
      <c r="Q42" s="51"/>
      <c r="R42" s="51"/>
      <c r="S42" s="51"/>
      <c r="T42" s="51"/>
      <c r="U42" s="51"/>
      <c r="V42" s="51"/>
      <c r="W42" s="52">
        <f t="shared" si="2"/>
        <v>0</v>
      </c>
      <c r="Y42"/>
    </row>
    <row r="43" spans="1:25" hidden="1" x14ac:dyDescent="0.25">
      <c r="A43" s="88">
        <v>9</v>
      </c>
      <c r="B43" s="54">
        <v>40</v>
      </c>
      <c r="C43" s="46">
        <v>16</v>
      </c>
      <c r="D43" s="6" t="str">
        <f>VLOOKUP(A43,'07.kolo prezetácia '!A:G,2,FALSE)</f>
        <v>Martin</v>
      </c>
      <c r="E43" s="6" t="str">
        <f>VLOOKUP(A43,'07.kolo prezetácia '!A:G,3,FALSE)</f>
        <v>Petrinec</v>
      </c>
      <c r="F43" s="5" t="str">
        <f>CONCATENATE('07.kolo výsledky KAT'!$D43," ",'07.kolo výsledky KAT'!$E43)</f>
        <v>Martin Petrinec</v>
      </c>
      <c r="G43" s="6" t="str">
        <f>VLOOKUP(A43,'07.kolo prezetácia '!A:G,4,FALSE)</f>
        <v>Trenčín</v>
      </c>
      <c r="H43" s="63">
        <f>VLOOKUP(A43,'07.kolo prezetácia '!$A$2:$G$492,5,FALSE)</f>
        <v>1978</v>
      </c>
      <c r="I43" s="31" t="str">
        <f>VLOOKUP(A43,'07.kolo prezetácia '!$A$2:$G$492,7,FALSE)</f>
        <v>Muži C</v>
      </c>
      <c r="J43" s="21">
        <f>VLOOKUP('07.kolo výsledky KAT'!$A43,'07.kolo stopky'!A:C,3,FALSE)</f>
        <v>2.4783495370370372E-2</v>
      </c>
      <c r="K43" s="21">
        <f t="shared" si="0"/>
        <v>3.189639043805711E-3</v>
      </c>
      <c r="L43" s="21">
        <f t="shared" si="1"/>
        <v>5.3837268518518548E-3</v>
      </c>
      <c r="M43" s="22"/>
      <c r="N43" s="51"/>
      <c r="O43" s="51"/>
      <c r="P43" s="51"/>
      <c r="Q43" s="51"/>
      <c r="R43" s="51"/>
      <c r="S43" s="51"/>
      <c r="T43" s="51"/>
      <c r="U43" s="51"/>
      <c r="V43" s="51"/>
      <c r="W43" s="52">
        <f t="shared" si="2"/>
        <v>0</v>
      </c>
      <c r="Y43"/>
    </row>
    <row r="44" spans="1:25" hidden="1" x14ac:dyDescent="0.25">
      <c r="A44" s="88">
        <v>32</v>
      </c>
      <c r="B44" s="54">
        <v>41</v>
      </c>
      <c r="C44" s="43">
        <v>3</v>
      </c>
      <c r="D44" s="6" t="str">
        <f>VLOOKUP(A44,'07.kolo prezetácia '!A:G,2,FALSE)</f>
        <v>Mária</v>
      </c>
      <c r="E44" s="6" t="str">
        <f>VLOOKUP(A44,'07.kolo prezetácia '!A:G,3,FALSE)</f>
        <v>Koláriková</v>
      </c>
      <c r="F44" s="5" t="str">
        <f>CONCATENATE('07.kolo výsledky KAT'!$D44," ",'07.kolo výsledky KAT'!$E44)</f>
        <v>Mária Koláriková</v>
      </c>
      <c r="G44" s="6" t="str">
        <f>VLOOKUP(A44,'07.kolo prezetácia '!A:G,4,FALSE)</f>
        <v>Visolaje</v>
      </c>
      <c r="H44" s="63">
        <f>VLOOKUP(A44,'07.kolo prezetácia '!$A$2:$G$492,5,FALSE)</f>
        <v>1983</v>
      </c>
      <c r="I44" s="31" t="str">
        <f>VLOOKUP(A44,'07.kolo prezetácia '!$A$2:$G$492,7,FALSE)</f>
        <v>Ženy B</v>
      </c>
      <c r="J44" s="21">
        <f>VLOOKUP('07.kolo výsledky KAT'!$A44,'07.kolo stopky'!A:C,3,FALSE)</f>
        <v>2.481902777777778E-2</v>
      </c>
      <c r="K44" s="21">
        <f t="shared" si="0"/>
        <v>3.1942120692120698E-3</v>
      </c>
      <c r="L44" s="21">
        <f t="shared" si="1"/>
        <v>5.4192592592592626E-3</v>
      </c>
      <c r="M44" s="22"/>
      <c r="N44" s="51"/>
      <c r="O44" s="51"/>
      <c r="P44" s="51"/>
      <c r="Q44" s="51"/>
      <c r="R44" s="51"/>
      <c r="S44" s="51"/>
      <c r="T44" s="51"/>
      <c r="U44" s="51"/>
      <c r="V44" s="51"/>
      <c r="W44" s="52">
        <f t="shared" si="2"/>
        <v>0</v>
      </c>
      <c r="Y44"/>
    </row>
    <row r="45" spans="1:25" hidden="1" x14ac:dyDescent="0.25">
      <c r="A45" s="88">
        <v>477</v>
      </c>
      <c r="B45" s="54">
        <v>42</v>
      </c>
      <c r="C45" s="46">
        <v>5</v>
      </c>
      <c r="D45" s="6" t="str">
        <f>VLOOKUP(A45,'07.kolo prezetácia '!A:G,2,FALSE)</f>
        <v>Peter</v>
      </c>
      <c r="E45" s="6" t="str">
        <f>VLOOKUP(A45,'07.kolo prezetácia '!A:G,3,FALSE)</f>
        <v>Kačic</v>
      </c>
      <c r="F45" s="5" t="str">
        <f>CONCATENATE('07.kolo výsledky KAT'!$D45," ",'07.kolo výsledky KAT'!$E45)</f>
        <v>Peter Kačic</v>
      </c>
      <c r="G45" s="6" t="str">
        <f>VLOOKUP(A45,'07.kolo prezetácia '!A:G,4,FALSE)</f>
        <v>Nmnv</v>
      </c>
      <c r="H45" s="63">
        <f>VLOOKUP(A45,'07.kolo prezetácia '!$A$2:$G$492,5,FALSE)</f>
        <v>1970</v>
      </c>
      <c r="I45" s="31" t="str">
        <f>VLOOKUP(A45,'07.kolo prezetácia '!$A$2:$G$492,7,FALSE)</f>
        <v>Muži D</v>
      </c>
      <c r="J45" s="21">
        <f>VLOOKUP('07.kolo výsledky KAT'!$A45,'07.kolo stopky'!A:C,3,FALSE)</f>
        <v>2.4934479166666666E-2</v>
      </c>
      <c r="K45" s="21">
        <f t="shared" si="0"/>
        <v>3.2090706778206777E-3</v>
      </c>
      <c r="L45" s="21">
        <f t="shared" si="1"/>
        <v>5.534710648148148E-3</v>
      </c>
      <c r="M45" s="29"/>
      <c r="N45" s="63"/>
      <c r="O45" s="63"/>
      <c r="P45" s="63"/>
      <c r="Q45" s="63"/>
      <c r="R45" s="63"/>
      <c r="S45" s="63"/>
      <c r="T45" s="63"/>
      <c r="U45" s="63"/>
      <c r="V45" s="63"/>
      <c r="W45" s="64">
        <f t="shared" si="2"/>
        <v>0</v>
      </c>
      <c r="Y45"/>
    </row>
    <row r="46" spans="1:25" x14ac:dyDescent="0.25">
      <c r="A46" s="88">
        <v>535</v>
      </c>
      <c r="B46" s="54">
        <v>43</v>
      </c>
      <c r="C46" s="46">
        <v>11</v>
      </c>
      <c r="D46" s="6" t="str">
        <f>VLOOKUP(A46,'07.kolo prezetácia '!A:G,2,FALSE)</f>
        <v>Michal</v>
      </c>
      <c r="E46" s="6" t="str">
        <f>VLOOKUP(A46,'07.kolo prezetácia '!A:G,3,FALSE)</f>
        <v>Zbýňovec ml</v>
      </c>
      <c r="F46" s="5" t="str">
        <f>CONCATENATE('07.kolo výsledky KAT'!$D46," ",'07.kolo výsledky KAT'!$E46)</f>
        <v>Michal Zbýňovec ml</v>
      </c>
      <c r="G46" s="6" t="str">
        <f>VLOOKUP(A46,'07.kolo prezetácia '!A:G,4,FALSE)</f>
        <v>AK Dukla Trenčín / Svinná</v>
      </c>
      <c r="H46" s="63">
        <f>VLOOKUP(A46,'07.kolo prezetácia '!$A$2:$G$492,5,FALSE)</f>
        <v>2011</v>
      </c>
      <c r="I46" s="31" t="str">
        <f>VLOOKUP(A46,'07.kolo prezetácia '!$A$2:$G$492,7,FALSE)</f>
        <v>Muži A</v>
      </c>
      <c r="J46" s="21">
        <f>VLOOKUP('07.kolo výsledky KAT'!$A46,'07.kolo stopky'!A:C,3,FALSE)</f>
        <v>2.4965555555555557E-2</v>
      </c>
      <c r="K46" s="21">
        <f t="shared" si="0"/>
        <v>3.2130702130702135E-3</v>
      </c>
      <c r="L46" s="21">
        <f t="shared" si="1"/>
        <v>5.5657870370370392E-3</v>
      </c>
      <c r="M46" s="29"/>
      <c r="N46" s="63"/>
      <c r="O46" s="63"/>
      <c r="P46" s="63"/>
      <c r="Q46" s="63"/>
      <c r="R46" s="63"/>
      <c r="S46" s="63"/>
      <c r="T46" s="63"/>
      <c r="U46" s="63"/>
      <c r="V46" s="63"/>
      <c r="W46" s="64">
        <f t="shared" si="2"/>
        <v>0</v>
      </c>
      <c r="Y46"/>
    </row>
    <row r="47" spans="1:25" hidden="1" x14ac:dyDescent="0.25">
      <c r="A47" s="88">
        <v>505</v>
      </c>
      <c r="B47" s="54">
        <v>44</v>
      </c>
      <c r="C47" s="46">
        <v>6</v>
      </c>
      <c r="D47" s="6" t="str">
        <f>VLOOKUP(A47,'07.kolo prezetácia '!A:G,2,FALSE)</f>
        <v>Pavol</v>
      </c>
      <c r="E47" s="6" t="str">
        <f>VLOOKUP(A47,'07.kolo prezetácia '!A:G,3,FALSE)</f>
        <v>Brisuda</v>
      </c>
      <c r="F47" s="5" t="str">
        <f>CONCATENATE('07.kolo výsledky KAT'!$D47," ",'07.kolo výsledky KAT'!$E47)</f>
        <v>Pavol Brisuda</v>
      </c>
      <c r="G47" s="6" t="str">
        <f>VLOOKUP(A47,'07.kolo prezetácia '!A:G,4,FALSE)</f>
        <v>Trenčín</v>
      </c>
      <c r="H47" s="63">
        <f>VLOOKUP(A47,'07.kolo prezetácia '!$A$2:$G$492,5,FALSE)</f>
        <v>1970</v>
      </c>
      <c r="I47" s="31" t="str">
        <f>VLOOKUP(A47,'07.kolo prezetácia '!$A$2:$G$492,7,FALSE)</f>
        <v>Muži D</v>
      </c>
      <c r="J47" s="21">
        <f>VLOOKUP('07.kolo výsledky KAT'!$A47,'07.kolo stopky'!A:C,3,FALSE)</f>
        <v>2.5044340277777782E-2</v>
      </c>
      <c r="K47" s="21">
        <f t="shared" si="0"/>
        <v>3.2232098169598178E-3</v>
      </c>
      <c r="L47" s="21">
        <f t="shared" si="1"/>
        <v>5.6445717592592641E-3</v>
      </c>
      <c r="M47" s="29"/>
      <c r="N47" s="63"/>
      <c r="O47" s="63"/>
      <c r="P47" s="63"/>
      <c r="Q47" s="63"/>
      <c r="R47" s="63"/>
      <c r="S47" s="63"/>
      <c r="T47" s="63"/>
      <c r="U47" s="63"/>
      <c r="V47" s="63"/>
      <c r="W47" s="64">
        <f t="shared" si="2"/>
        <v>0</v>
      </c>
      <c r="Y47"/>
    </row>
    <row r="48" spans="1:25" hidden="1" x14ac:dyDescent="0.25">
      <c r="A48" s="88">
        <v>50</v>
      </c>
      <c r="B48" s="54">
        <v>45</v>
      </c>
      <c r="C48" s="46">
        <v>7</v>
      </c>
      <c r="D48" s="6" t="str">
        <f>VLOOKUP(A48,'07.kolo prezetácia '!A:G,2,FALSE)</f>
        <v>Miroslav</v>
      </c>
      <c r="E48" s="6" t="str">
        <f>VLOOKUP(A48,'07.kolo prezetácia '!A:G,3,FALSE)</f>
        <v>Tomčány</v>
      </c>
      <c r="F48" s="5" t="str">
        <f>CONCATENATE('07.kolo výsledky KAT'!$D48," ",'07.kolo výsledky KAT'!$E48)</f>
        <v>Miroslav Tomčány</v>
      </c>
      <c r="G48" s="6" t="str">
        <f>VLOOKUP(A48,'07.kolo prezetácia '!A:G,4,FALSE)</f>
        <v>Behaj s radosťou</v>
      </c>
      <c r="H48" s="63">
        <f>VLOOKUP(A48,'07.kolo prezetácia '!$A$2:$G$492,5,FALSE)</f>
        <v>1971</v>
      </c>
      <c r="I48" s="31" t="str">
        <f>VLOOKUP(A48,'07.kolo prezetácia '!$A$2:$G$492,7,FALSE)</f>
        <v>Muži D</v>
      </c>
      <c r="J48" s="21">
        <f>VLOOKUP('07.kolo výsledky KAT'!$A48,'07.kolo stopky'!A:C,3,FALSE)</f>
        <v>2.526704861111111E-2</v>
      </c>
      <c r="K48" s="21">
        <f t="shared" si="0"/>
        <v>3.2518724081224081E-3</v>
      </c>
      <c r="L48" s="21">
        <f t="shared" si="1"/>
        <v>5.8672800925925923E-3</v>
      </c>
      <c r="M48" s="29"/>
      <c r="N48" s="63"/>
      <c r="O48" s="63"/>
      <c r="P48" s="63"/>
      <c r="Q48" s="63"/>
      <c r="R48" s="63"/>
      <c r="S48" s="63"/>
      <c r="T48" s="63"/>
      <c r="U48" s="63"/>
      <c r="V48" s="63"/>
      <c r="W48" s="64">
        <f t="shared" si="2"/>
        <v>0</v>
      </c>
      <c r="Y48"/>
    </row>
    <row r="49" spans="1:25" x14ac:dyDescent="0.25">
      <c r="A49" s="88">
        <v>378</v>
      </c>
      <c r="B49" s="54">
        <v>46</v>
      </c>
      <c r="C49" s="46">
        <v>12</v>
      </c>
      <c r="D49" s="6" t="str">
        <f>VLOOKUP(A49,'07.kolo prezetácia '!A:G,2,FALSE)</f>
        <v>Lukas</v>
      </c>
      <c r="E49" s="6" t="str">
        <f>VLOOKUP(A49,'07.kolo prezetácia '!A:G,3,FALSE)</f>
        <v>Kolárik</v>
      </c>
      <c r="F49" s="5" t="str">
        <f>CONCATENATE('07.kolo výsledky KAT'!$D49," ",'07.kolo výsledky KAT'!$E49)</f>
        <v>Lukas Kolárik</v>
      </c>
      <c r="G49" s="6" t="str">
        <f>VLOOKUP(A49,'07.kolo prezetácia '!A:G,4,FALSE)</f>
        <v>Visolaje</v>
      </c>
      <c r="H49" s="63">
        <f>VLOOKUP(A49,'07.kolo prezetácia '!$A$2:$G$492,5,FALSE)</f>
        <v>2012</v>
      </c>
      <c r="I49" s="31" t="str">
        <f>VLOOKUP(A49,'07.kolo prezetácia '!$A$2:$G$492,7,FALSE)</f>
        <v>Muži A</v>
      </c>
      <c r="J49" s="21">
        <f>VLOOKUP('07.kolo výsledky KAT'!$A49,'07.kolo stopky'!A:C,3,FALSE)</f>
        <v>2.5498125E-2</v>
      </c>
      <c r="K49" s="21">
        <f t="shared" si="0"/>
        <v>3.2816119691119693E-3</v>
      </c>
      <c r="L49" s="21">
        <f t="shared" si="1"/>
        <v>6.0983564814814824E-3</v>
      </c>
      <c r="M49" s="29"/>
      <c r="N49" s="63"/>
      <c r="O49" s="63"/>
      <c r="P49" s="63"/>
      <c r="Q49" s="63"/>
      <c r="R49" s="63"/>
      <c r="S49" s="63"/>
      <c r="T49" s="63"/>
      <c r="U49" s="63"/>
      <c r="V49" s="63"/>
      <c r="W49" s="64">
        <f t="shared" si="2"/>
        <v>0</v>
      </c>
      <c r="Y49"/>
    </row>
    <row r="50" spans="1:25" hidden="1" x14ac:dyDescent="0.25">
      <c r="A50" s="88">
        <v>158</v>
      </c>
      <c r="B50" s="54">
        <v>47</v>
      </c>
      <c r="C50" s="43">
        <v>1</v>
      </c>
      <c r="D50" s="6" t="str">
        <f>VLOOKUP(A50,'07.kolo prezetácia '!A:G,2,FALSE)</f>
        <v>Štefan</v>
      </c>
      <c r="E50" s="6" t="str">
        <f>VLOOKUP(A50,'07.kolo prezetácia '!A:G,3,FALSE)</f>
        <v>Červenka</v>
      </c>
      <c r="F50" s="5" t="str">
        <f>CONCATENATE('07.kolo výsledky KAT'!$D50," ",'07.kolo výsledky KAT'!$E50)</f>
        <v>Štefan Červenka</v>
      </c>
      <c r="G50" s="6" t="str">
        <f>VLOOKUP(A50,'07.kolo prezetácia '!A:G,4,FALSE)</f>
        <v>Jogging klub / Dubnica nad Váhom</v>
      </c>
      <c r="H50" s="63">
        <f>VLOOKUP(A50,'07.kolo prezetácia '!$A$2:$G$492,5,FALSE)</f>
        <v>1966</v>
      </c>
      <c r="I50" s="31" t="str">
        <f>VLOOKUP(A50,'07.kolo prezetácia '!$A$2:$G$492,7,FALSE)</f>
        <v>Muži E</v>
      </c>
      <c r="J50" s="21">
        <f>VLOOKUP('07.kolo výsledky KAT'!$A50,'07.kolo stopky'!A:C,3,FALSE)</f>
        <v>2.5577743055555557E-2</v>
      </c>
      <c r="K50" s="21">
        <f t="shared" si="0"/>
        <v>3.2918588231088232E-3</v>
      </c>
      <c r="L50" s="21">
        <f t="shared" si="1"/>
        <v>6.1779745370370391E-3</v>
      </c>
      <c r="M50" s="29"/>
      <c r="N50" s="63"/>
      <c r="O50" s="63"/>
      <c r="P50" s="63"/>
      <c r="Q50" s="63"/>
      <c r="R50" s="63"/>
      <c r="S50" s="63"/>
      <c r="T50" s="63"/>
      <c r="U50" s="63"/>
      <c r="V50" s="63"/>
      <c r="W50" s="64">
        <f t="shared" si="2"/>
        <v>0</v>
      </c>
      <c r="Y50"/>
    </row>
    <row r="51" spans="1:25" hidden="1" x14ac:dyDescent="0.25">
      <c r="A51" s="88">
        <v>494</v>
      </c>
      <c r="B51" s="54">
        <v>48</v>
      </c>
      <c r="C51" s="46">
        <v>17</v>
      </c>
      <c r="D51" s="6" t="str">
        <f>VLOOKUP(A51,'07.kolo prezetácia '!A:G,2,FALSE)</f>
        <v>Peter</v>
      </c>
      <c r="E51" s="6" t="str">
        <f>VLOOKUP(A51,'07.kolo prezetácia '!A:G,3,FALSE)</f>
        <v>Šišovský</v>
      </c>
      <c r="F51" s="5" t="str">
        <f>CONCATENATE('07.kolo výsledky KAT'!$D51," ",'07.kolo výsledky KAT'!$E51)</f>
        <v>Peter Šišovský</v>
      </c>
      <c r="G51" s="6" t="str">
        <f>VLOOKUP(A51,'07.kolo prezetácia '!A:G,4,FALSE)</f>
        <v>Drietoma</v>
      </c>
      <c r="H51" s="63">
        <f>VLOOKUP(A51,'07.kolo prezetácia '!$A$2:$G$492,5,FALSE)</f>
        <v>1978</v>
      </c>
      <c r="I51" s="31" t="str">
        <f>VLOOKUP(A51,'07.kolo prezetácia '!$A$2:$G$492,7,FALSE)</f>
        <v>Muži C</v>
      </c>
      <c r="J51" s="21">
        <f>VLOOKUP('07.kolo výsledky KAT'!$A51,'07.kolo stopky'!A:C,3,FALSE)</f>
        <v>2.561435185185185E-2</v>
      </c>
      <c r="K51" s="21">
        <f t="shared" si="0"/>
        <v>3.2965703799037131E-3</v>
      </c>
      <c r="L51" s="21">
        <f t="shared" si="1"/>
        <v>6.2145833333333324E-3</v>
      </c>
      <c r="M51" s="29"/>
      <c r="N51" s="63"/>
      <c r="O51" s="63"/>
      <c r="P51" s="63"/>
      <c r="Q51" s="63"/>
      <c r="R51" s="63"/>
      <c r="S51" s="63"/>
      <c r="T51" s="63"/>
      <c r="U51" s="63"/>
      <c r="V51" s="63"/>
      <c r="W51" s="64">
        <f t="shared" si="2"/>
        <v>0</v>
      </c>
      <c r="Y51"/>
    </row>
    <row r="52" spans="1:25" hidden="1" x14ac:dyDescent="0.25">
      <c r="A52" s="88">
        <v>342</v>
      </c>
      <c r="B52" s="54">
        <v>49</v>
      </c>
      <c r="C52" s="43">
        <v>2</v>
      </c>
      <c r="D52" s="6" t="str">
        <f>VLOOKUP(A52,'07.kolo prezetácia '!A:G,2,FALSE)</f>
        <v>Monika</v>
      </c>
      <c r="E52" s="6" t="str">
        <f>VLOOKUP(A52,'07.kolo prezetácia '!A:G,3,FALSE)</f>
        <v>Mokráňová</v>
      </c>
      <c r="F52" s="5" t="str">
        <f>CONCATENATE('07.kolo výsledky KAT'!$D52," ",'07.kolo výsledky KAT'!$E52)</f>
        <v>Monika Mokráňová</v>
      </c>
      <c r="G52" s="6" t="str">
        <f>VLOOKUP(A52,'07.kolo prezetácia '!A:G,4,FALSE)</f>
        <v>Trenčín</v>
      </c>
      <c r="H52" s="63">
        <f>VLOOKUP(A52,'07.kolo prezetácia '!$A$2:$G$492,5,FALSE)</f>
        <v>1997</v>
      </c>
      <c r="I52" s="31" t="str">
        <f>VLOOKUP(A52,'07.kolo prezetácia '!$A$2:$G$492,7,FALSE)</f>
        <v>Ženy A</v>
      </c>
      <c r="J52" s="21">
        <f>VLOOKUP('07.kolo výsledky KAT'!$A52,'07.kolo stopky'!A:C,3,FALSE)</f>
        <v>2.5776712962962967E-2</v>
      </c>
      <c r="K52" s="21">
        <f t="shared" si="0"/>
        <v>3.31746627579961E-3</v>
      </c>
      <c r="L52" s="21">
        <f t="shared" si="1"/>
        <v>6.376944444444449E-3</v>
      </c>
      <c r="M52" s="29"/>
      <c r="N52" s="63"/>
      <c r="O52" s="63"/>
      <c r="P52" s="63"/>
      <c r="Q52" s="63"/>
      <c r="R52" s="63"/>
      <c r="S52" s="63"/>
      <c r="T52" s="63"/>
      <c r="U52" s="63"/>
      <c r="V52" s="63"/>
      <c r="W52" s="64">
        <f t="shared" si="2"/>
        <v>0</v>
      </c>
      <c r="Y52"/>
    </row>
    <row r="53" spans="1:25" x14ac:dyDescent="0.25">
      <c r="A53" s="88">
        <v>146</v>
      </c>
      <c r="B53" s="54">
        <v>50</v>
      </c>
      <c r="C53" s="46">
        <v>13</v>
      </c>
      <c r="D53" s="6" t="str">
        <f>VLOOKUP(A53,'07.kolo prezetácia '!A:G,2,FALSE)</f>
        <v>David</v>
      </c>
      <c r="E53" s="6" t="str">
        <f>VLOOKUP(A53,'07.kolo prezetácia '!A:G,3,FALSE)</f>
        <v>Janiga</v>
      </c>
      <c r="F53" s="5" t="str">
        <f>CONCATENATE('07.kolo výsledky KAT'!$D53," ",'07.kolo výsledky KAT'!$E53)</f>
        <v>David Janiga</v>
      </c>
      <c r="G53" s="6" t="str">
        <f>VLOOKUP(A53,'07.kolo prezetácia '!A:G,4,FALSE)</f>
        <v>Dubnica nad Váhom</v>
      </c>
      <c r="H53" s="63">
        <f>VLOOKUP(A53,'07.kolo prezetácia '!$A$2:$G$492,5,FALSE)</f>
        <v>2001</v>
      </c>
      <c r="I53" s="31" t="str">
        <f>VLOOKUP(A53,'07.kolo prezetácia '!$A$2:$G$492,7,FALSE)</f>
        <v>Muži A</v>
      </c>
      <c r="J53" s="21">
        <f>VLOOKUP('07.kolo výsledky KAT'!$A53,'07.kolo stopky'!A:C,3,FALSE)</f>
        <v>2.6266168981481482E-2</v>
      </c>
      <c r="K53" s="21">
        <f t="shared" si="0"/>
        <v>3.3804593283759954E-3</v>
      </c>
      <c r="L53" s="21">
        <f t="shared" si="1"/>
        <v>6.8664004629629648E-3</v>
      </c>
      <c r="M53" s="29"/>
      <c r="N53" s="63"/>
      <c r="O53" s="63"/>
      <c r="P53" s="63"/>
      <c r="Q53" s="63"/>
      <c r="R53" s="63"/>
      <c r="S53" s="63"/>
      <c r="T53" s="63"/>
      <c r="U53" s="63"/>
      <c r="V53" s="63"/>
      <c r="W53" s="64">
        <f t="shared" si="2"/>
        <v>0</v>
      </c>
      <c r="Y53"/>
    </row>
    <row r="54" spans="1:25" hidden="1" x14ac:dyDescent="0.25">
      <c r="A54" s="88">
        <v>312</v>
      </c>
      <c r="B54" s="54">
        <v>51</v>
      </c>
      <c r="C54" s="46">
        <v>8</v>
      </c>
      <c r="D54" s="6" t="str">
        <f>VLOOKUP(A54,'07.kolo prezetácia '!A:G,2,FALSE)</f>
        <v>Michal</v>
      </c>
      <c r="E54" s="6" t="str">
        <f>VLOOKUP(A54,'07.kolo prezetácia '!A:G,3,FALSE)</f>
        <v>Tomanica</v>
      </c>
      <c r="F54" s="5" t="str">
        <f>CONCATENATE('07.kolo výsledky KAT'!$D54," ",'07.kolo výsledky KAT'!$E54)</f>
        <v>Michal Tomanica</v>
      </c>
      <c r="G54" s="6" t="str">
        <f>VLOOKUP(A54,'07.kolo prezetácia '!A:G,4,FALSE)</f>
        <v>Pruské</v>
      </c>
      <c r="H54" s="63">
        <f>VLOOKUP(A54,'07.kolo prezetácia '!$A$2:$G$492,5,FALSE)</f>
        <v>1992</v>
      </c>
      <c r="I54" s="31" t="str">
        <f>VLOOKUP(A54,'07.kolo prezetácia '!$A$2:$G$492,7,FALSE)</f>
        <v>Muži B</v>
      </c>
      <c r="J54" s="21">
        <f>VLOOKUP('07.kolo výsledky KAT'!$A54,'07.kolo stopky'!A:C,3,FALSE)</f>
        <v>2.6321122685185185E-2</v>
      </c>
      <c r="K54" s="21">
        <f t="shared" si="0"/>
        <v>3.3875318771152108E-3</v>
      </c>
      <c r="L54" s="21">
        <f t="shared" si="1"/>
        <v>6.9213541666666677E-3</v>
      </c>
      <c r="M54" s="29"/>
      <c r="N54" s="63"/>
      <c r="O54" s="63"/>
      <c r="P54" s="63"/>
      <c r="Q54" s="63"/>
      <c r="R54" s="63"/>
      <c r="S54" s="63"/>
      <c r="T54" s="63"/>
      <c r="U54" s="63"/>
      <c r="V54" s="63"/>
      <c r="W54" s="64"/>
      <c r="Y54"/>
    </row>
    <row r="55" spans="1:25" hidden="1" x14ac:dyDescent="0.25">
      <c r="A55" s="88">
        <v>530</v>
      </c>
      <c r="B55" s="54">
        <v>52</v>
      </c>
      <c r="C55" s="46">
        <v>18</v>
      </c>
      <c r="D55" s="6" t="str">
        <f>VLOOKUP(A55,'07.kolo prezetácia '!A:G,2,FALSE)</f>
        <v>Michal</v>
      </c>
      <c r="E55" s="6" t="str">
        <f>VLOOKUP(A55,'07.kolo prezetácia '!A:G,3,FALSE)</f>
        <v>Klačko</v>
      </c>
      <c r="F55" s="5" t="str">
        <f>CONCATENATE('07.kolo výsledky KAT'!$D55," ",'07.kolo výsledky KAT'!$E55)</f>
        <v>Michal Klačko</v>
      </c>
      <c r="G55" s="6" t="str">
        <f>VLOOKUP(A55,'07.kolo prezetácia '!A:G,4,FALSE)</f>
        <v>Trenčianske Jastrabie</v>
      </c>
      <c r="H55" s="63">
        <f>VLOOKUP(A55,'07.kolo prezetácia '!$A$2:$G$492,5,FALSE)</f>
        <v>1982</v>
      </c>
      <c r="I55" s="31" t="str">
        <f>VLOOKUP(A55,'07.kolo prezetácia '!$A$2:$G$492,7,FALSE)</f>
        <v>Muži C</v>
      </c>
      <c r="J55" s="21">
        <f>VLOOKUP('07.kolo výsledky KAT'!$A55,'07.kolo stopky'!A:C,3,FALSE)</f>
        <v>2.6373946759259262E-2</v>
      </c>
      <c r="K55" s="21">
        <f t="shared" si="0"/>
        <v>3.3943303422470095E-3</v>
      </c>
      <c r="L55" s="21">
        <f t="shared" si="1"/>
        <v>6.9741782407407443E-3</v>
      </c>
      <c r="M55" s="29"/>
      <c r="N55" s="63"/>
      <c r="O55" s="63"/>
      <c r="P55" s="63"/>
      <c r="Q55" s="63"/>
      <c r="R55" s="63"/>
      <c r="S55" s="63"/>
      <c r="T55" s="63"/>
      <c r="U55" s="63"/>
      <c r="V55" s="63"/>
      <c r="W55" s="64">
        <f t="shared" ref="W55:W118" si="3">SUM(M55:V55)</f>
        <v>0</v>
      </c>
      <c r="Y55"/>
    </row>
    <row r="56" spans="1:25" hidden="1" x14ac:dyDescent="0.25">
      <c r="A56" s="88">
        <v>214</v>
      </c>
      <c r="B56" s="54">
        <v>53</v>
      </c>
      <c r="C56" s="43">
        <v>2</v>
      </c>
      <c r="D56" s="6" t="str">
        <f>VLOOKUP(A56,'07.kolo prezetácia '!A:G,2,FALSE)</f>
        <v>Stanislav</v>
      </c>
      <c r="E56" s="6" t="str">
        <f>VLOOKUP(A56,'07.kolo prezetácia '!A:G,3,FALSE)</f>
        <v>Ďuriga</v>
      </c>
      <c r="F56" s="5" t="str">
        <f>CONCATENATE('07.kolo výsledky KAT'!$D56," ",'07.kolo výsledky KAT'!$E56)</f>
        <v>Stanislav Ďuriga</v>
      </c>
      <c r="G56" s="6" t="str">
        <f>VLOOKUP(A56,'07.kolo prezetácia '!A:G,4,FALSE)</f>
        <v>Trenčín</v>
      </c>
      <c r="H56" s="63">
        <f>VLOOKUP(A56,'07.kolo prezetácia '!$A$2:$G$492,5,FALSE)</f>
        <v>1961</v>
      </c>
      <c r="I56" s="31" t="str">
        <f>VLOOKUP(A56,'07.kolo prezetácia '!$A$2:$G$492,7,FALSE)</f>
        <v>Muži E</v>
      </c>
      <c r="J56" s="21">
        <f>VLOOKUP('07.kolo výsledky KAT'!$A56,'07.kolo stopky'!A:C,3,FALSE)</f>
        <v>2.6497141203703705E-2</v>
      </c>
      <c r="K56" s="21">
        <f t="shared" si="0"/>
        <v>3.4101854831021503E-3</v>
      </c>
      <c r="L56" s="21">
        <f t="shared" si="1"/>
        <v>7.0973726851851875E-3</v>
      </c>
      <c r="M56" s="29"/>
      <c r="N56" s="63"/>
      <c r="O56" s="63"/>
      <c r="P56" s="63"/>
      <c r="Q56" s="63"/>
      <c r="R56" s="63"/>
      <c r="S56" s="63"/>
      <c r="T56" s="63"/>
      <c r="U56" s="63"/>
      <c r="V56" s="63"/>
      <c r="W56" s="64">
        <f t="shared" si="3"/>
        <v>0</v>
      </c>
      <c r="Y56"/>
    </row>
    <row r="57" spans="1:25" hidden="1" x14ac:dyDescent="0.25">
      <c r="A57" s="88">
        <v>406</v>
      </c>
      <c r="B57" s="54">
        <v>54</v>
      </c>
      <c r="C57" s="43">
        <v>3</v>
      </c>
      <c r="D57" s="6" t="str">
        <f>VLOOKUP(A57,'07.kolo prezetácia '!A:G,2,FALSE)</f>
        <v>Vladimír</v>
      </c>
      <c r="E57" s="6" t="str">
        <f>VLOOKUP(A57,'07.kolo prezetácia '!A:G,3,FALSE)</f>
        <v>Trenčan</v>
      </c>
      <c r="F57" s="5" t="str">
        <f>CONCATENATE('07.kolo výsledky KAT'!$D57," ",'07.kolo výsledky KAT'!$E57)</f>
        <v>Vladimír Trenčan</v>
      </c>
      <c r="G57" s="6" t="str">
        <f>VLOOKUP(A57,'07.kolo prezetácia '!A:G,4,FALSE)</f>
        <v>Champion club / Trenčín</v>
      </c>
      <c r="H57" s="63">
        <f>VLOOKUP(A57,'07.kolo prezetácia '!$A$2:$G$492,5,FALSE)</f>
        <v>1964</v>
      </c>
      <c r="I57" s="31" t="str">
        <f>VLOOKUP(A57,'07.kolo prezetácia '!$A$2:$G$492,7,FALSE)</f>
        <v>Muži E</v>
      </c>
      <c r="J57" s="21">
        <f>VLOOKUP('07.kolo výsledky KAT'!$A57,'07.kolo stopky'!A:C,3,FALSE)</f>
        <v>2.6515104166666668E-2</v>
      </c>
      <c r="K57" s="21">
        <f t="shared" si="0"/>
        <v>3.4124973187473189E-3</v>
      </c>
      <c r="L57" s="21">
        <f t="shared" si="1"/>
        <v>7.1153356481481501E-3</v>
      </c>
      <c r="M57" s="29"/>
      <c r="N57" s="63"/>
      <c r="O57" s="63"/>
      <c r="P57" s="63"/>
      <c r="Q57" s="63"/>
      <c r="R57" s="63"/>
      <c r="S57" s="63"/>
      <c r="T57" s="63"/>
      <c r="U57" s="63"/>
      <c r="V57" s="63"/>
      <c r="W57" s="64">
        <f t="shared" si="3"/>
        <v>0</v>
      </c>
      <c r="Y57"/>
    </row>
    <row r="58" spans="1:25" x14ac:dyDescent="0.25">
      <c r="A58" s="88">
        <v>549</v>
      </c>
      <c r="B58" s="54">
        <v>55</v>
      </c>
      <c r="C58" s="46">
        <v>14</v>
      </c>
      <c r="D58" s="6" t="str">
        <f>VLOOKUP(A58,'07.kolo prezetácia '!A:G,2,FALSE)</f>
        <v>Teo</v>
      </c>
      <c r="E58" s="6" t="str">
        <f>VLOOKUP(A58,'07.kolo prezetácia '!A:G,3,FALSE)</f>
        <v>Ježík</v>
      </c>
      <c r="F58" s="5" t="str">
        <f>CONCATENATE('07.kolo výsledky KAT'!$D58," ",'07.kolo výsledky KAT'!$E58)</f>
        <v>Teo Ježík</v>
      </c>
      <c r="G58" s="6" t="str">
        <f>VLOOKUP(A58,'07.kolo prezetácia '!A:G,4,FALSE)</f>
        <v>Dežerice</v>
      </c>
      <c r="H58" s="63">
        <f>VLOOKUP(A58,'07.kolo prezetácia '!$A$2:$G$492,5,FALSE)</f>
        <v>2007</v>
      </c>
      <c r="I58" s="31" t="str">
        <f>VLOOKUP(A58,'07.kolo prezetácia '!$A$2:$G$492,7,FALSE)</f>
        <v>Muži A</v>
      </c>
      <c r="J58" s="21">
        <f>VLOOKUP('07.kolo výsledky KAT'!$A58,'07.kolo stopky'!A:C,3,FALSE)</f>
        <v>2.6523055555555553E-2</v>
      </c>
      <c r="K58" s="21">
        <f t="shared" si="0"/>
        <v>3.4135206635206635E-3</v>
      </c>
      <c r="L58" s="21">
        <f t="shared" si="1"/>
        <v>7.1232870370370356E-3</v>
      </c>
      <c r="M58" s="29"/>
      <c r="N58" s="63"/>
      <c r="O58" s="63"/>
      <c r="P58" s="63"/>
      <c r="Q58" s="63"/>
      <c r="R58" s="63"/>
      <c r="S58" s="63"/>
      <c r="T58" s="63"/>
      <c r="U58" s="63"/>
      <c r="V58" s="63"/>
      <c r="W58" s="64">
        <f t="shared" si="3"/>
        <v>0</v>
      </c>
      <c r="Y58"/>
    </row>
    <row r="59" spans="1:25" hidden="1" x14ac:dyDescent="0.25">
      <c r="A59" s="88">
        <v>43</v>
      </c>
      <c r="B59" s="54">
        <v>56</v>
      </c>
      <c r="C59" s="46">
        <v>4</v>
      </c>
      <c r="D59" s="6" t="str">
        <f>VLOOKUP(A59,'07.kolo prezetácia '!A:G,2,FALSE)</f>
        <v>Lucia</v>
      </c>
      <c r="E59" s="6" t="str">
        <f>VLOOKUP(A59,'07.kolo prezetácia '!A:G,3,FALSE)</f>
        <v>Zubová</v>
      </c>
      <c r="F59" s="5" t="str">
        <f>CONCATENATE('07.kolo výsledky KAT'!$D59," ",'07.kolo výsledky KAT'!$E59)</f>
        <v>Lucia Zubová</v>
      </c>
      <c r="G59" s="6" t="str">
        <f>VLOOKUP(A59,'07.kolo prezetácia '!A:G,4,FALSE)</f>
        <v>Behaj s radosťou</v>
      </c>
      <c r="H59" s="63">
        <f>VLOOKUP(A59,'07.kolo prezetácia '!$A$2:$G$492,5,FALSE)</f>
        <v>1988</v>
      </c>
      <c r="I59" s="31" t="str">
        <f>VLOOKUP(A59,'07.kolo prezetácia '!$A$2:$G$492,7,FALSE)</f>
        <v>Ženy B</v>
      </c>
      <c r="J59" s="21">
        <f>VLOOKUP('07.kolo výsledky KAT'!$A59,'07.kolo stopky'!A:C,3,FALSE)</f>
        <v>2.654320601851852E-2</v>
      </c>
      <c r="K59" s="21">
        <f t="shared" si="0"/>
        <v>3.4161140306973644E-3</v>
      </c>
      <c r="L59" s="21">
        <f t="shared" si="1"/>
        <v>7.1434375000000022E-3</v>
      </c>
      <c r="M59" s="29"/>
      <c r="N59" s="63"/>
      <c r="O59" s="63"/>
      <c r="P59" s="63"/>
      <c r="Q59" s="63"/>
      <c r="R59" s="63"/>
      <c r="S59" s="63"/>
      <c r="T59" s="63"/>
      <c r="U59" s="63"/>
      <c r="V59" s="63"/>
      <c r="W59" s="64">
        <f t="shared" si="3"/>
        <v>0</v>
      </c>
      <c r="Y59"/>
    </row>
    <row r="60" spans="1:25" hidden="1" x14ac:dyDescent="0.25">
      <c r="A60" s="88">
        <v>220</v>
      </c>
      <c r="B60" s="54">
        <v>57</v>
      </c>
      <c r="C60" s="46">
        <v>4</v>
      </c>
      <c r="D60" s="6" t="str">
        <f>VLOOKUP(A60,'07.kolo prezetácia '!A:G,2,FALSE)</f>
        <v>Jaroslav</v>
      </c>
      <c r="E60" s="6" t="str">
        <f>VLOOKUP(A60,'07.kolo prezetácia '!A:G,3,FALSE)</f>
        <v>Pavlacký</v>
      </c>
      <c r="F60" s="5" t="str">
        <f>CONCATENATE('07.kolo výsledky KAT'!$D60," ",'07.kolo výsledky KAT'!$E60)</f>
        <v>Jaroslav Pavlacký</v>
      </c>
      <c r="G60" s="6" t="str">
        <f>VLOOKUP(A60,'07.kolo prezetácia '!A:G,4,FALSE)</f>
        <v>Trenč. Teplice</v>
      </c>
      <c r="H60" s="63">
        <f>VLOOKUP(A60,'07.kolo prezetácia '!$A$2:$G$492,5,FALSE)</f>
        <v>1962</v>
      </c>
      <c r="I60" s="31" t="str">
        <f>VLOOKUP(A60,'07.kolo prezetácia '!$A$2:$G$492,7,FALSE)</f>
        <v>Muži E</v>
      </c>
      <c r="J60" s="21">
        <f>VLOOKUP('07.kolo výsledky KAT'!$A60,'07.kolo stopky'!A:C,3,FALSE)</f>
        <v>2.6563101851851855E-2</v>
      </c>
      <c r="K60" s="21">
        <f t="shared" si="0"/>
        <v>3.4186746270079608E-3</v>
      </c>
      <c r="L60" s="21">
        <f t="shared" si="1"/>
        <v>7.1633333333333375E-3</v>
      </c>
      <c r="M60" s="29"/>
      <c r="N60" s="38"/>
      <c r="O60" s="38"/>
      <c r="P60" s="38"/>
      <c r="Q60" s="38"/>
      <c r="R60" s="38"/>
      <c r="S60" s="38"/>
      <c r="T60" s="38"/>
      <c r="U60" s="63"/>
      <c r="V60" s="63"/>
      <c r="W60" s="64">
        <f t="shared" si="3"/>
        <v>0</v>
      </c>
      <c r="Y60"/>
    </row>
    <row r="61" spans="1:25" x14ac:dyDescent="0.25">
      <c r="A61" s="88">
        <v>517</v>
      </c>
      <c r="B61" s="54">
        <v>58</v>
      </c>
      <c r="C61" s="46">
        <v>15</v>
      </c>
      <c r="D61" s="6" t="str">
        <f>VLOOKUP(A61,'07.kolo prezetácia '!A:G,2,FALSE)</f>
        <v>Andrej</v>
      </c>
      <c r="E61" s="6" t="str">
        <f>VLOOKUP(A61,'07.kolo prezetácia '!A:G,3,FALSE)</f>
        <v>Kopecký</v>
      </c>
      <c r="F61" s="5" t="str">
        <f>CONCATENATE('07.kolo výsledky KAT'!$D61," ",'07.kolo výsledky KAT'!$E61)</f>
        <v>Andrej Kopecký</v>
      </c>
      <c r="G61" s="6" t="str">
        <f>VLOOKUP(A61,'07.kolo prezetácia '!A:G,4,FALSE)</f>
        <v>Dubodiel</v>
      </c>
      <c r="H61" s="63">
        <f>VLOOKUP(A61,'07.kolo prezetácia '!$A$2:$G$492,5,FALSE)</f>
        <v>2014</v>
      </c>
      <c r="I61" s="31" t="str">
        <f>VLOOKUP(A61,'07.kolo prezetácia '!$A$2:$G$492,7,FALSE)</f>
        <v>Muži A</v>
      </c>
      <c r="J61" s="21">
        <f>VLOOKUP('07.kolo výsledky KAT'!$A61,'07.kolo stopky'!A:C,3,FALSE)</f>
        <v>2.6719583333333335E-2</v>
      </c>
      <c r="K61" s="21">
        <f t="shared" si="0"/>
        <v>3.4388138138138143E-3</v>
      </c>
      <c r="L61" s="21">
        <f t="shared" si="1"/>
        <v>7.3198148148148172E-3</v>
      </c>
      <c r="M61" s="29"/>
      <c r="N61" s="63"/>
      <c r="O61" s="63"/>
      <c r="P61" s="63"/>
      <c r="Q61" s="63"/>
      <c r="R61" s="63"/>
      <c r="S61" s="63"/>
      <c r="T61" s="63"/>
      <c r="U61" s="63"/>
      <c r="V61" s="63"/>
      <c r="W61" s="64">
        <f t="shared" si="3"/>
        <v>0</v>
      </c>
      <c r="Y61"/>
    </row>
    <row r="62" spans="1:25" x14ac:dyDescent="0.25">
      <c r="A62" s="88">
        <v>250</v>
      </c>
      <c r="B62" s="54">
        <v>59</v>
      </c>
      <c r="C62" s="46">
        <v>16</v>
      </c>
      <c r="D62" s="6" t="str">
        <f>VLOOKUP(A62,'07.kolo prezetácia '!A:G,2,FALSE)</f>
        <v>Lukáš</v>
      </c>
      <c r="E62" s="6" t="str">
        <f>VLOOKUP(A62,'07.kolo prezetácia '!A:G,3,FALSE)</f>
        <v>Pevný</v>
      </c>
      <c r="F62" s="5" t="str">
        <f>CONCATENATE('07.kolo výsledky KAT'!$D62," ",'07.kolo výsledky KAT'!$E62)</f>
        <v>Lukáš Pevný</v>
      </c>
      <c r="G62" s="6" t="str">
        <f>VLOOKUP(A62,'07.kolo prezetácia '!A:G,4,FALSE)</f>
        <v>Poľský parlament / Trenčianske Stankovce</v>
      </c>
      <c r="H62" s="63">
        <f>VLOOKUP(A62,'07.kolo prezetácia '!$A$2:$G$492,5,FALSE)</f>
        <v>1999</v>
      </c>
      <c r="I62" s="31" t="str">
        <f>VLOOKUP(A62,'07.kolo prezetácia '!$A$2:$G$492,7,FALSE)</f>
        <v>Muži A</v>
      </c>
      <c r="J62" s="21">
        <f>VLOOKUP('07.kolo výsledky KAT'!$A62,'07.kolo stopky'!A:C,3,FALSE)</f>
        <v>2.6827071759259261E-2</v>
      </c>
      <c r="K62" s="21">
        <f t="shared" si="0"/>
        <v>3.4526475880642549E-3</v>
      </c>
      <c r="L62" s="21">
        <f t="shared" si="1"/>
        <v>7.427303240740743E-3</v>
      </c>
      <c r="M62" s="29"/>
      <c r="N62" s="63"/>
      <c r="O62" s="63"/>
      <c r="P62" s="63"/>
      <c r="Q62" s="63"/>
      <c r="R62" s="63"/>
      <c r="S62" s="63"/>
      <c r="T62" s="63"/>
      <c r="U62" s="63"/>
      <c r="V62" s="63"/>
      <c r="W62" s="64">
        <f t="shared" si="3"/>
        <v>0</v>
      </c>
      <c r="Y62"/>
    </row>
    <row r="63" spans="1:25" hidden="1" x14ac:dyDescent="0.25">
      <c r="A63" s="88">
        <v>498</v>
      </c>
      <c r="B63" s="54">
        <v>60</v>
      </c>
      <c r="C63" s="46">
        <v>8</v>
      </c>
      <c r="D63" s="6" t="str">
        <f>VLOOKUP(A63,'07.kolo prezetácia '!A:G,2,FALSE)</f>
        <v>Milan</v>
      </c>
      <c r="E63" s="6" t="str">
        <f>VLOOKUP(A63,'07.kolo prezetácia '!A:G,3,FALSE)</f>
        <v>Ďuračka</v>
      </c>
      <c r="F63" s="5" t="str">
        <f>CONCATENATE('07.kolo výsledky KAT'!$D63," ",'07.kolo výsledky KAT'!$E63)</f>
        <v>Milan Ďuračka</v>
      </c>
      <c r="G63" s="6" t="str">
        <f>VLOOKUP(A63,'07.kolo prezetácia '!A:G,4,FALSE)</f>
        <v>Bánovce nad Bebravou</v>
      </c>
      <c r="H63" s="63">
        <f>VLOOKUP(A63,'07.kolo prezetácia '!$A$2:$G$492,5,FALSE)</f>
        <v>1973</v>
      </c>
      <c r="I63" s="31" t="str">
        <f>VLOOKUP(A63,'07.kolo prezetácia '!$A$2:$G$492,7,FALSE)</f>
        <v>Muži D</v>
      </c>
      <c r="J63" s="21">
        <f>VLOOKUP('07.kolo výsledky KAT'!$A63,'07.kolo stopky'!A:C,3,FALSE)</f>
        <v>2.6927094907407408E-2</v>
      </c>
      <c r="K63" s="21">
        <f t="shared" si="0"/>
        <v>3.4655205801039138E-3</v>
      </c>
      <c r="L63" s="21">
        <f t="shared" si="1"/>
        <v>7.5273263888888907E-3</v>
      </c>
      <c r="M63" s="29"/>
      <c r="N63" s="63"/>
      <c r="O63" s="63"/>
      <c r="P63" s="63"/>
      <c r="Q63" s="63"/>
      <c r="R63" s="63"/>
      <c r="S63" s="63"/>
      <c r="T63" s="63"/>
      <c r="U63" s="63"/>
      <c r="V63" s="63"/>
      <c r="W63" s="64">
        <f t="shared" si="3"/>
        <v>0</v>
      </c>
      <c r="Y63"/>
    </row>
    <row r="64" spans="1:25" hidden="1" x14ac:dyDescent="0.25">
      <c r="A64" s="88">
        <v>555</v>
      </c>
      <c r="B64" s="54">
        <v>61</v>
      </c>
      <c r="C64" s="46">
        <v>19</v>
      </c>
      <c r="D64" s="6" t="str">
        <f>VLOOKUP(A64,'07.kolo prezetácia '!A:G,2,FALSE)</f>
        <v>Jaroslav</v>
      </c>
      <c r="E64" s="6" t="str">
        <f>VLOOKUP(A64,'07.kolo prezetácia '!A:G,3,FALSE)</f>
        <v>Struhár</v>
      </c>
      <c r="F64" s="5" t="str">
        <f>CONCATENATE('07.kolo výsledky KAT'!$D64," ",'07.kolo výsledky KAT'!$E64)</f>
        <v>Jaroslav Struhár</v>
      </c>
      <c r="G64" s="6" t="str">
        <f>VLOOKUP(A64,'07.kolo prezetácia '!A:G,4,FALSE)</f>
        <v>Trenčín</v>
      </c>
      <c r="H64" s="63">
        <f>VLOOKUP(A64,'07.kolo prezetácia '!$A$2:$G$492,5,FALSE)</f>
        <v>1983</v>
      </c>
      <c r="I64" s="31" t="str">
        <f>VLOOKUP(A64,'07.kolo prezetácia '!$A$2:$G$492,7,FALSE)</f>
        <v>Muži C</v>
      </c>
      <c r="J64" s="21">
        <f>VLOOKUP('07.kolo výsledky KAT'!$A64,'07.kolo stopky'!A:C,3,FALSE)</f>
        <v>2.6957905092592594E-2</v>
      </c>
      <c r="K64" s="21">
        <f t="shared" si="0"/>
        <v>3.4694858549025221E-3</v>
      </c>
      <c r="L64" s="21">
        <f t="shared" si="1"/>
        <v>7.5581365740740765E-3</v>
      </c>
      <c r="M64" s="29"/>
      <c r="N64" s="63"/>
      <c r="O64" s="63"/>
      <c r="P64" s="63"/>
      <c r="Q64" s="63"/>
      <c r="R64" s="63"/>
      <c r="S64" s="63"/>
      <c r="T64" s="63"/>
      <c r="U64" s="63"/>
      <c r="V64" s="63"/>
      <c r="W64" s="64">
        <f t="shared" si="3"/>
        <v>0</v>
      </c>
      <c r="Y64"/>
    </row>
    <row r="65" spans="1:25" hidden="1" x14ac:dyDescent="0.25">
      <c r="A65" s="88">
        <v>96</v>
      </c>
      <c r="B65" s="54">
        <v>62</v>
      </c>
      <c r="C65" s="46">
        <v>20</v>
      </c>
      <c r="D65" s="6" t="str">
        <f>VLOOKUP(A65,'07.kolo prezetácia '!A:G,2,FALSE)</f>
        <v>Lukáš</v>
      </c>
      <c r="E65" s="6" t="str">
        <f>VLOOKUP(A65,'07.kolo prezetácia '!A:G,3,FALSE)</f>
        <v>Bečár</v>
      </c>
      <c r="F65" s="5" t="str">
        <f>CONCATENATE('07.kolo výsledky KAT'!$D65," ",'07.kolo výsledky KAT'!$E65)</f>
        <v>Lukáš Bečár</v>
      </c>
      <c r="G65" s="6" t="str">
        <f>VLOOKUP(A65,'07.kolo prezetácia '!A:G,4,FALSE)</f>
        <v>Adamovské Kochanovce</v>
      </c>
      <c r="H65" s="63">
        <f>VLOOKUP(A65,'07.kolo prezetácia '!$A$2:$G$492,5,FALSE)</f>
        <v>1986</v>
      </c>
      <c r="I65" s="31" t="str">
        <f>VLOOKUP(A65,'07.kolo prezetácia '!$A$2:$G$492,7,FALSE)</f>
        <v>Muži C</v>
      </c>
      <c r="J65" s="21">
        <f>VLOOKUP('07.kolo výsledky KAT'!$A65,'07.kolo stopky'!A:C,3,FALSE)</f>
        <v>2.7005034722222224E-2</v>
      </c>
      <c r="K65" s="21">
        <f t="shared" si="0"/>
        <v>3.4755514443014445E-3</v>
      </c>
      <c r="L65" s="21">
        <f t="shared" si="1"/>
        <v>7.6052662037037061E-3</v>
      </c>
      <c r="M65" s="29"/>
      <c r="N65" s="63"/>
      <c r="O65" s="63"/>
      <c r="P65" s="63"/>
      <c r="Q65" s="63"/>
      <c r="R65" s="63"/>
      <c r="S65" s="63"/>
      <c r="T65" s="63"/>
      <c r="U65" s="63"/>
      <c r="V65" s="63"/>
      <c r="W65" s="64">
        <f t="shared" si="3"/>
        <v>0</v>
      </c>
      <c r="Y65"/>
    </row>
    <row r="66" spans="1:25" hidden="1" x14ac:dyDescent="0.25">
      <c r="A66" s="88">
        <v>249</v>
      </c>
      <c r="B66" s="54">
        <v>63</v>
      </c>
      <c r="C66" s="43">
        <v>3</v>
      </c>
      <c r="D66" s="6" t="str">
        <f>VLOOKUP(A66,'07.kolo prezetácia '!A:G,2,FALSE)</f>
        <v>Hana</v>
      </c>
      <c r="E66" s="6" t="str">
        <f>VLOOKUP(A66,'07.kolo prezetácia '!A:G,3,FALSE)</f>
        <v>Kišová</v>
      </c>
      <c r="F66" s="5" t="str">
        <f>CONCATENATE('07.kolo výsledky KAT'!$D66," ",'07.kolo výsledky KAT'!$E66)</f>
        <v>Hana Kišová</v>
      </c>
      <c r="G66" s="6" t="str">
        <f>VLOOKUP(A66,'07.kolo prezetácia '!A:G,4,FALSE)</f>
        <v>Soblahov</v>
      </c>
      <c r="H66" s="63">
        <f>VLOOKUP(A66,'07.kolo prezetácia '!$A$2:$G$492,5,FALSE)</f>
        <v>2006</v>
      </c>
      <c r="I66" s="31" t="str">
        <f>VLOOKUP(A66,'07.kolo prezetácia '!$A$2:$G$492,7,FALSE)</f>
        <v>Ženy A</v>
      </c>
      <c r="J66" s="21">
        <f>VLOOKUP('07.kolo výsledky KAT'!$A66,'07.kolo stopky'!A:C,3,FALSE)</f>
        <v>2.7040925925925927E-2</v>
      </c>
      <c r="K66" s="21">
        <f t="shared" si="0"/>
        <v>3.4801706468373136E-3</v>
      </c>
      <c r="L66" s="21">
        <f t="shared" si="1"/>
        <v>7.641157407407409E-3</v>
      </c>
      <c r="M66" s="29"/>
      <c r="N66" s="63"/>
      <c r="O66" s="63"/>
      <c r="P66" s="63"/>
      <c r="Q66" s="63"/>
      <c r="R66" s="63"/>
      <c r="S66" s="63"/>
      <c r="T66" s="63"/>
      <c r="U66" s="63"/>
      <c r="V66" s="63"/>
      <c r="W66" s="64">
        <f t="shared" si="3"/>
        <v>0</v>
      </c>
      <c r="Y66"/>
    </row>
    <row r="67" spans="1:25" hidden="1" x14ac:dyDescent="0.25">
      <c r="A67" s="88">
        <v>122</v>
      </c>
      <c r="B67" s="54">
        <v>64</v>
      </c>
      <c r="C67" s="46">
        <v>5</v>
      </c>
      <c r="D67" s="6" t="str">
        <f>VLOOKUP(A67,'07.kolo prezetácia '!A:G,2,FALSE)</f>
        <v>Veronika</v>
      </c>
      <c r="E67" s="6" t="str">
        <f>VLOOKUP(A67,'07.kolo prezetácia '!A:G,3,FALSE)</f>
        <v>Bakalárová</v>
      </c>
      <c r="F67" s="5" t="str">
        <f>CONCATENATE('07.kolo výsledky KAT'!$D67," ",'07.kolo výsledky KAT'!$E67)</f>
        <v>Veronika Bakalárová</v>
      </c>
      <c r="G67" s="6" t="str">
        <f>VLOOKUP(A67,'07.kolo prezetácia '!A:G,4,FALSE)</f>
        <v>RunForRest / Mníchova Lehota</v>
      </c>
      <c r="H67" s="63">
        <f>VLOOKUP(A67,'07.kolo prezetácia '!$A$2:$G$492,5,FALSE)</f>
        <v>1987</v>
      </c>
      <c r="I67" s="31" t="str">
        <f>VLOOKUP(A67,'07.kolo prezetácia '!$A$2:$G$492,7,FALSE)</f>
        <v>Ženy B</v>
      </c>
      <c r="J67" s="21">
        <f>VLOOKUP('07.kolo výsledky KAT'!$A67,'07.kolo stopky'!A:C,3,FALSE)</f>
        <v>2.7045567129629629E-2</v>
      </c>
      <c r="K67" s="21">
        <f t="shared" si="0"/>
        <v>3.4807679703513037E-3</v>
      </c>
      <c r="L67" s="21">
        <f t="shared" si="1"/>
        <v>7.6457986111111119E-3</v>
      </c>
      <c r="M67" s="29"/>
      <c r="N67" s="63"/>
      <c r="O67" s="63"/>
      <c r="P67" s="63"/>
      <c r="Q67" s="63"/>
      <c r="R67" s="63"/>
      <c r="S67" s="63"/>
      <c r="T67" s="63"/>
      <c r="U67" s="63"/>
      <c r="V67" s="63"/>
      <c r="W67" s="64">
        <f t="shared" si="3"/>
        <v>0</v>
      </c>
      <c r="Y67"/>
    </row>
    <row r="68" spans="1:25" x14ac:dyDescent="0.25">
      <c r="A68" s="88">
        <v>551</v>
      </c>
      <c r="B68" s="54">
        <v>65</v>
      </c>
      <c r="C68" s="46">
        <v>17</v>
      </c>
      <c r="D68" s="6" t="str">
        <f>VLOOKUP(A68,'07.kolo prezetácia '!A:G,2,FALSE)</f>
        <v>Kristián</v>
      </c>
      <c r="E68" s="6" t="str">
        <f>VLOOKUP(A68,'07.kolo prezetácia '!A:G,3,FALSE)</f>
        <v>Ondica</v>
      </c>
      <c r="F68" s="5" t="str">
        <f>CONCATENATE('07.kolo výsledky KAT'!$D68," ",'07.kolo výsledky KAT'!$E68)</f>
        <v>Kristián Ondica</v>
      </c>
      <c r="G68" s="6" t="str">
        <f>VLOOKUP(A68,'07.kolo prezetácia '!A:G,4,FALSE)</f>
        <v>Poľský parlament / Trenčín</v>
      </c>
      <c r="H68" s="63">
        <f>VLOOKUP(A68,'07.kolo prezetácia '!$A$2:$G$492,5,FALSE)</f>
        <v>1998</v>
      </c>
      <c r="I68" s="31" t="str">
        <f>VLOOKUP(A68,'07.kolo prezetácia '!$A$2:$G$492,7,FALSE)</f>
        <v>Muži A</v>
      </c>
      <c r="J68" s="21">
        <f>VLOOKUP('07.kolo výsledky KAT'!$A68,'07.kolo stopky'!A:C,3,FALSE)</f>
        <v>2.7111736111111114E-2</v>
      </c>
      <c r="K68" s="21">
        <f t="shared" ref="K68:K131" si="4">J68/$X$3</f>
        <v>3.4892839267839275E-3</v>
      </c>
      <c r="L68" s="21">
        <f t="shared" ref="L68:L131" si="5">J68-Y$3</f>
        <v>7.7119675925925966E-3</v>
      </c>
      <c r="M68" s="29"/>
      <c r="N68" s="63"/>
      <c r="O68" s="63"/>
      <c r="P68" s="63"/>
      <c r="Q68" s="63"/>
      <c r="R68" s="63"/>
      <c r="S68" s="63"/>
      <c r="T68" s="63"/>
      <c r="U68" s="63"/>
      <c r="V68" s="63"/>
      <c r="W68" s="64">
        <f t="shared" si="3"/>
        <v>0</v>
      </c>
      <c r="Y68"/>
    </row>
    <row r="69" spans="1:25" hidden="1" x14ac:dyDescent="0.25">
      <c r="A69" s="88">
        <v>440</v>
      </c>
      <c r="B69" s="54">
        <v>66</v>
      </c>
      <c r="C69" s="46">
        <v>9</v>
      </c>
      <c r="D69" s="6" t="str">
        <f>VLOOKUP(A69,'07.kolo prezetácia '!A:G,2,FALSE)</f>
        <v>Milan</v>
      </c>
      <c r="E69" s="6" t="str">
        <f>VLOOKUP(A69,'07.kolo prezetácia '!A:G,3,FALSE)</f>
        <v>Hertl</v>
      </c>
      <c r="F69" s="5" t="str">
        <f>CONCATENATE('07.kolo výsledky KAT'!$D69," ",'07.kolo výsledky KAT'!$E69)</f>
        <v>Milan Hertl</v>
      </c>
      <c r="G69" s="6" t="str">
        <f>VLOOKUP(A69,'07.kolo prezetácia '!A:G,4,FALSE)</f>
        <v>BK Svinná / Svinná</v>
      </c>
      <c r="H69" s="63">
        <f>VLOOKUP(A69,'07.kolo prezetácia '!$A$2:$G$492,5,FALSE)</f>
        <v>1974</v>
      </c>
      <c r="I69" s="31" t="str">
        <f>VLOOKUP(A69,'07.kolo prezetácia '!$A$2:$G$492,7,FALSE)</f>
        <v>Muži D</v>
      </c>
      <c r="J69" s="21">
        <f>VLOOKUP('07.kolo výsledky KAT'!$A69,'07.kolo stopky'!A:C,3,FALSE)</f>
        <v>2.7267152777777776E-2</v>
      </c>
      <c r="K69" s="21">
        <f t="shared" si="4"/>
        <v>3.5092860717860718E-3</v>
      </c>
      <c r="L69" s="21">
        <f t="shared" si="5"/>
        <v>7.867384259259258E-3</v>
      </c>
      <c r="M69" s="22"/>
      <c r="N69" s="51"/>
      <c r="O69" s="51"/>
      <c r="P69" s="51"/>
      <c r="Q69" s="51"/>
      <c r="R69" s="51"/>
      <c r="S69" s="51"/>
      <c r="T69" s="51"/>
      <c r="U69" s="51"/>
      <c r="V69" s="51"/>
      <c r="W69" s="52">
        <f t="shared" si="3"/>
        <v>0</v>
      </c>
      <c r="Y69"/>
    </row>
    <row r="70" spans="1:25" hidden="1" x14ac:dyDescent="0.25">
      <c r="A70" s="88">
        <v>288</v>
      </c>
      <c r="B70" s="54">
        <v>67</v>
      </c>
      <c r="C70" s="46">
        <v>4</v>
      </c>
      <c r="D70" s="6" t="str">
        <f>VLOOKUP(A70,'07.kolo prezetácia '!A:G,2,FALSE)</f>
        <v>Alexandra</v>
      </c>
      <c r="E70" s="6" t="str">
        <f>VLOOKUP(A70,'07.kolo prezetácia '!A:G,3,FALSE)</f>
        <v>Fabianová</v>
      </c>
      <c r="F70" s="5" t="str">
        <f>CONCATENATE('07.kolo výsledky KAT'!$D70," ",'07.kolo výsledky KAT'!$E70)</f>
        <v>Alexandra Fabianová</v>
      </c>
      <c r="G70" s="6" t="str">
        <f>VLOOKUP(A70,'07.kolo prezetácia '!A:G,4,FALSE)</f>
        <v>Trenčín</v>
      </c>
      <c r="H70" s="63">
        <f>VLOOKUP(A70,'07.kolo prezetácia '!$A$2:$G$492,5,FALSE)</f>
        <v>1995</v>
      </c>
      <c r="I70" s="31" t="str">
        <f>VLOOKUP(A70,'07.kolo prezetácia '!$A$2:$G$492,7,FALSE)</f>
        <v>Ženy A</v>
      </c>
      <c r="J70" s="21">
        <f>VLOOKUP('07.kolo výsledky KAT'!$A70,'07.kolo stopky'!A:C,3,FALSE)</f>
        <v>2.7372777777777777E-2</v>
      </c>
      <c r="K70" s="21">
        <f t="shared" si="4"/>
        <v>3.5228800228800229E-3</v>
      </c>
      <c r="L70" s="21">
        <f t="shared" si="5"/>
        <v>7.9730092592592595E-3</v>
      </c>
      <c r="M70" s="29"/>
      <c r="N70" s="63"/>
      <c r="O70" s="63"/>
      <c r="P70" s="63"/>
      <c r="Q70" s="63"/>
      <c r="R70" s="63"/>
      <c r="S70" s="63"/>
      <c r="T70" s="63"/>
      <c r="U70" s="63"/>
      <c r="V70" s="63"/>
      <c r="W70" s="64">
        <f t="shared" si="3"/>
        <v>0</v>
      </c>
      <c r="Y70"/>
    </row>
    <row r="71" spans="1:25" hidden="1" x14ac:dyDescent="0.25">
      <c r="A71" s="88">
        <v>546</v>
      </c>
      <c r="B71" s="54">
        <v>68</v>
      </c>
      <c r="C71" s="46">
        <v>10</v>
      </c>
      <c r="D71" s="6" t="str">
        <f>VLOOKUP(A71,'07.kolo prezetácia '!A:G,2,FALSE)</f>
        <v>Jozef</v>
      </c>
      <c r="E71" s="6" t="str">
        <f>VLOOKUP(A71,'07.kolo prezetácia '!A:G,3,FALSE)</f>
        <v>Jančich</v>
      </c>
      <c r="F71" s="5" t="str">
        <f>CONCATENATE('07.kolo výsledky KAT'!$D71," ",'07.kolo výsledky KAT'!$E71)</f>
        <v>Jozef Jančich</v>
      </c>
      <c r="G71" s="6" t="str">
        <f>VLOOKUP(A71,'07.kolo prezetácia '!A:G,4,FALSE)</f>
        <v>Lednické Rovne</v>
      </c>
      <c r="H71" s="63">
        <f>VLOOKUP(A71,'07.kolo prezetácia '!$A$2:$G$492,5,FALSE)</f>
        <v>1975</v>
      </c>
      <c r="I71" s="31" t="str">
        <f>VLOOKUP(A71,'07.kolo prezetácia '!$A$2:$G$492,7,FALSE)</f>
        <v>Muži D</v>
      </c>
      <c r="J71" s="21">
        <f>VLOOKUP('07.kolo výsledky KAT'!$A71,'07.kolo stopky'!A:C,3,FALSE)</f>
        <v>2.7472314814814814E-2</v>
      </c>
      <c r="K71" s="21">
        <f t="shared" si="4"/>
        <v>3.535690452357119E-3</v>
      </c>
      <c r="L71" s="21">
        <f t="shared" si="5"/>
        <v>8.0725462962962964E-3</v>
      </c>
      <c r="M71" s="29"/>
      <c r="N71" s="63"/>
      <c r="O71" s="63"/>
      <c r="P71" s="63"/>
      <c r="Q71" s="63"/>
      <c r="R71" s="63"/>
      <c r="S71" s="63"/>
      <c r="T71" s="63"/>
      <c r="U71" s="63"/>
      <c r="V71" s="63"/>
      <c r="W71" s="64">
        <f t="shared" si="3"/>
        <v>0</v>
      </c>
      <c r="Y71"/>
    </row>
    <row r="72" spans="1:25" hidden="1" x14ac:dyDescent="0.25">
      <c r="A72" s="88">
        <v>509</v>
      </c>
      <c r="B72" s="54">
        <v>69</v>
      </c>
      <c r="C72" s="46">
        <v>9</v>
      </c>
      <c r="D72" s="6" t="str">
        <f>VLOOKUP(A72,'07.kolo prezetácia '!A:G,2,FALSE)</f>
        <v>Filip</v>
      </c>
      <c r="E72" s="6" t="str">
        <f>VLOOKUP(A72,'07.kolo prezetácia '!A:G,3,FALSE)</f>
        <v>Duras</v>
      </c>
      <c r="F72" s="5" t="str">
        <f>CONCATENATE('07.kolo výsledky KAT'!$D72," ",'07.kolo výsledky KAT'!$E72)</f>
        <v>Filip Duras</v>
      </c>
      <c r="G72" s="6" t="str">
        <f>VLOOKUP(A72,'07.kolo prezetácia '!A:G,4,FALSE)</f>
        <v>Bežíme a funíme / Trenčín - Kubrá</v>
      </c>
      <c r="H72" s="63">
        <f>VLOOKUP(A72,'07.kolo prezetácia '!$A$2:$G$492,5,FALSE)</f>
        <v>1996</v>
      </c>
      <c r="I72" s="31" t="str">
        <f>VLOOKUP(A72,'07.kolo prezetácia '!$A$2:$G$492,7,FALSE)</f>
        <v>Muži B</v>
      </c>
      <c r="J72" s="21">
        <f>VLOOKUP('07.kolo výsledky KAT'!$A72,'07.kolo stopky'!A:C,3,FALSE)</f>
        <v>2.7495324074074071E-2</v>
      </c>
      <c r="K72" s="21">
        <f t="shared" si="4"/>
        <v>3.53865174698508E-3</v>
      </c>
      <c r="L72" s="21">
        <f t="shared" si="5"/>
        <v>8.0955555555555538E-3</v>
      </c>
      <c r="M72" s="29"/>
      <c r="N72" s="63"/>
      <c r="O72" s="63"/>
      <c r="P72" s="63"/>
      <c r="Q72" s="63"/>
      <c r="R72" s="63"/>
      <c r="S72" s="63"/>
      <c r="T72" s="63"/>
      <c r="U72" s="63"/>
      <c r="V72" s="63"/>
      <c r="W72" s="64">
        <f t="shared" si="3"/>
        <v>0</v>
      </c>
      <c r="Y72"/>
    </row>
    <row r="73" spans="1:25" hidden="1" x14ac:dyDescent="0.25">
      <c r="A73" s="88">
        <v>536</v>
      </c>
      <c r="B73" s="54">
        <v>70</v>
      </c>
      <c r="C73" s="46">
        <v>21</v>
      </c>
      <c r="D73" s="6" t="str">
        <f>VLOOKUP(A73,'07.kolo prezetácia '!A:G,2,FALSE)</f>
        <v>Roman</v>
      </c>
      <c r="E73" s="6" t="str">
        <f>VLOOKUP(A73,'07.kolo prezetácia '!A:G,3,FALSE)</f>
        <v>Češka</v>
      </c>
      <c r="F73" s="5" t="str">
        <f>CONCATENATE('07.kolo výsledky KAT'!$D73," ",'07.kolo výsledky KAT'!$E73)</f>
        <v>Roman Češka</v>
      </c>
      <c r="G73" s="6" t="str">
        <f>VLOOKUP(A73,'07.kolo prezetácia '!A:G,4,FALSE)</f>
        <v>Trenčín</v>
      </c>
      <c r="H73" s="63">
        <f>VLOOKUP(A73,'07.kolo prezetácia '!$A$2:$G$492,5,FALSE)</f>
        <v>1979</v>
      </c>
      <c r="I73" s="31" t="str">
        <f>VLOOKUP(A73,'07.kolo prezetácia '!$A$2:$G$492,7,FALSE)</f>
        <v>Muži C</v>
      </c>
      <c r="J73" s="21">
        <f>VLOOKUP('07.kolo výsledky KAT'!$A73,'07.kolo stopky'!A:C,3,FALSE)</f>
        <v>2.7523541666666665E-2</v>
      </c>
      <c r="K73" s="21">
        <f t="shared" si="4"/>
        <v>3.5422833547833548E-3</v>
      </c>
      <c r="L73" s="21">
        <f t="shared" si="5"/>
        <v>8.1237731481481473E-3</v>
      </c>
      <c r="M73" s="29"/>
      <c r="N73" s="63"/>
      <c r="O73" s="63"/>
      <c r="P73" s="63"/>
      <c r="Q73" s="63"/>
      <c r="R73" s="63"/>
      <c r="S73" s="63"/>
      <c r="T73" s="63"/>
      <c r="U73" s="63"/>
      <c r="V73" s="63"/>
      <c r="W73" s="64">
        <f t="shared" si="3"/>
        <v>0</v>
      </c>
      <c r="Y73"/>
    </row>
    <row r="74" spans="1:25" hidden="1" x14ac:dyDescent="0.25">
      <c r="A74" s="88">
        <v>520</v>
      </c>
      <c r="B74" s="54">
        <v>71</v>
      </c>
      <c r="C74" s="46">
        <v>6</v>
      </c>
      <c r="D74" s="6" t="str">
        <f>VLOOKUP(A74,'07.kolo prezetácia '!A:G,2,FALSE)</f>
        <v>Eva</v>
      </c>
      <c r="E74" s="6" t="str">
        <f>VLOOKUP(A74,'07.kolo prezetácia '!A:G,3,FALSE)</f>
        <v>Mareková</v>
      </c>
      <c r="F74" s="5" t="str">
        <f>CONCATENATE('07.kolo výsledky KAT'!$D74," ",'07.kolo výsledky KAT'!$E74)</f>
        <v>Eva Mareková</v>
      </c>
      <c r="G74" s="6" t="str">
        <f>VLOOKUP(A74,'07.kolo prezetácia '!A:G,4,FALSE)</f>
        <v>Raz to príde / Trenčín</v>
      </c>
      <c r="H74" s="63">
        <f>VLOOKUP(A74,'07.kolo prezetácia '!$A$2:$G$492,5,FALSE)</f>
        <v>1982</v>
      </c>
      <c r="I74" s="31" t="str">
        <f>VLOOKUP(A74,'07.kolo prezetácia '!$A$2:$G$492,7,FALSE)</f>
        <v>Ženy B</v>
      </c>
      <c r="J74" s="21">
        <f>VLOOKUP('07.kolo výsledky KAT'!$A74,'07.kolo stopky'!A:C,3,FALSE)</f>
        <v>2.768403935185185E-2</v>
      </c>
      <c r="K74" s="21">
        <f t="shared" si="4"/>
        <v>3.5629394275227609E-3</v>
      </c>
      <c r="L74" s="21">
        <f t="shared" si="5"/>
        <v>8.2842708333333327E-3</v>
      </c>
      <c r="M74" s="22"/>
      <c r="N74" s="51"/>
      <c r="O74" s="51"/>
      <c r="P74" s="51"/>
      <c r="Q74" s="51"/>
      <c r="R74" s="51"/>
      <c r="S74" s="51"/>
      <c r="T74" s="51"/>
      <c r="U74" s="51"/>
      <c r="V74" s="51"/>
      <c r="W74" s="52">
        <f t="shared" si="3"/>
        <v>0</v>
      </c>
      <c r="Y74"/>
    </row>
    <row r="75" spans="1:25" hidden="1" x14ac:dyDescent="0.25">
      <c r="A75" s="88">
        <v>521</v>
      </c>
      <c r="B75" s="54">
        <v>72</v>
      </c>
      <c r="C75" s="46">
        <v>5</v>
      </c>
      <c r="D75" s="6" t="str">
        <f>VLOOKUP(A75,'07.kolo prezetácia '!A:G,2,FALSE)</f>
        <v>Zuzana</v>
      </c>
      <c r="E75" s="6" t="str">
        <f>VLOOKUP(A75,'07.kolo prezetácia '!A:G,3,FALSE)</f>
        <v>Mareková</v>
      </c>
      <c r="F75" s="5" t="str">
        <f>CONCATENATE('07.kolo výsledky KAT'!$D75," ",'07.kolo výsledky KAT'!$E75)</f>
        <v>Zuzana Mareková</v>
      </c>
      <c r="G75" s="6" t="str">
        <f>VLOOKUP(A75,'07.kolo prezetácia '!A:G,4,FALSE)</f>
        <v>Raz to príde / Soblahov</v>
      </c>
      <c r="H75" s="63">
        <f>VLOOKUP(A75,'07.kolo prezetácia '!$A$2:$G$492,5,FALSE)</f>
        <v>2006</v>
      </c>
      <c r="I75" s="31" t="str">
        <f>VLOOKUP(A75,'07.kolo prezetácia '!$A$2:$G$492,7,FALSE)</f>
        <v>Ženy A</v>
      </c>
      <c r="J75" s="21">
        <f>VLOOKUP('07.kolo výsledky KAT'!$A75,'07.kolo stopky'!A:C,3,FALSE)</f>
        <v>2.7689224537037038E-2</v>
      </c>
      <c r="K75" s="21">
        <f t="shared" si="4"/>
        <v>3.5636067615234285E-3</v>
      </c>
      <c r="L75" s="21">
        <f t="shared" si="5"/>
        <v>8.2894560185185207E-3</v>
      </c>
      <c r="M75" s="29"/>
      <c r="N75" s="63"/>
      <c r="O75" s="63"/>
      <c r="P75" s="63"/>
      <c r="Q75" s="63"/>
      <c r="R75" s="63"/>
      <c r="S75" s="63"/>
      <c r="T75" s="63"/>
      <c r="U75" s="63"/>
      <c r="V75" s="63"/>
      <c r="W75" s="64">
        <f t="shared" si="3"/>
        <v>0</v>
      </c>
      <c r="Y75"/>
    </row>
    <row r="76" spans="1:25" hidden="1" x14ac:dyDescent="0.25">
      <c r="A76" s="88">
        <v>512</v>
      </c>
      <c r="B76" s="54">
        <v>73</v>
      </c>
      <c r="C76" s="46">
        <v>22</v>
      </c>
      <c r="D76" s="6" t="str">
        <f>VLOOKUP(A76,'07.kolo prezetácia '!A:G,2,FALSE)</f>
        <v>Marek</v>
      </c>
      <c r="E76" s="6" t="str">
        <f>VLOOKUP(A76,'07.kolo prezetácia '!A:G,3,FALSE)</f>
        <v>Kasala</v>
      </c>
      <c r="F76" s="5" t="str">
        <f>CONCATENATE('07.kolo výsledky KAT'!$D76," ",'07.kolo výsledky KAT'!$E76)</f>
        <v>Marek Kasala</v>
      </c>
      <c r="G76" s="6" t="str">
        <f>VLOOKUP(A76,'07.kolo prezetácia '!A:G,4,FALSE)</f>
        <v>Trenčín</v>
      </c>
      <c r="H76" s="63">
        <f>VLOOKUP(A76,'07.kolo prezetácia '!$A$2:$G$492,5,FALSE)</f>
        <v>1982</v>
      </c>
      <c r="I76" s="31" t="str">
        <f>VLOOKUP(A76,'07.kolo prezetácia '!$A$2:$G$492,7,FALSE)</f>
        <v>Muži C</v>
      </c>
      <c r="J76" s="21">
        <f>VLOOKUP('07.kolo výsledky KAT'!$A76,'07.kolo stopky'!A:C,3,FALSE)</f>
        <v>2.8092696759259256E-2</v>
      </c>
      <c r="K76" s="21">
        <f t="shared" si="4"/>
        <v>3.6155336884503551E-3</v>
      </c>
      <c r="L76" s="21">
        <f t="shared" si="5"/>
        <v>8.6929282407407389E-3</v>
      </c>
      <c r="M76" s="29"/>
      <c r="N76" s="63"/>
      <c r="O76" s="63"/>
      <c r="P76" s="63"/>
      <c r="Q76" s="63"/>
      <c r="R76" s="63"/>
      <c r="S76" s="63"/>
      <c r="T76" s="63"/>
      <c r="U76" s="63"/>
      <c r="V76" s="63"/>
      <c r="W76" s="64">
        <f t="shared" si="3"/>
        <v>0</v>
      </c>
      <c r="Y76"/>
    </row>
    <row r="77" spans="1:25" hidden="1" x14ac:dyDescent="0.25">
      <c r="A77" s="88">
        <v>396</v>
      </c>
      <c r="B77" s="54">
        <v>74</v>
      </c>
      <c r="C77" s="46">
        <v>10</v>
      </c>
      <c r="D77" s="6" t="str">
        <f>VLOOKUP(A77,'07.kolo prezetácia '!A:G,2,FALSE)</f>
        <v>Juraj</v>
      </c>
      <c r="E77" s="6" t="str">
        <f>VLOOKUP(A77,'07.kolo prezetácia '!A:G,3,FALSE)</f>
        <v>Gregorovič</v>
      </c>
      <c r="F77" s="5" t="str">
        <f>CONCATENATE('07.kolo výsledky KAT'!$D77," ",'07.kolo výsledky KAT'!$E77)</f>
        <v>Juraj Gregorovič</v>
      </c>
      <c r="G77" s="6" t="str">
        <f>VLOOKUP(A77,'07.kolo prezetácia '!A:G,4,FALSE)</f>
        <v>Bežíme a funíme / Trenčipn</v>
      </c>
      <c r="H77" s="63">
        <f>VLOOKUP(A77,'07.kolo prezetácia '!$A$2:$G$492,5,FALSE)</f>
        <v>1996</v>
      </c>
      <c r="I77" s="31" t="str">
        <f>VLOOKUP(A77,'07.kolo prezetácia '!$A$2:$G$492,7,FALSE)</f>
        <v>Muži B</v>
      </c>
      <c r="J77" s="21">
        <f>VLOOKUP('07.kolo výsledky KAT'!$A77,'07.kolo stopky'!A:C,3,FALSE)</f>
        <v>2.8204293981481485E-2</v>
      </c>
      <c r="K77" s="21">
        <f t="shared" si="4"/>
        <v>3.6298962653129327E-3</v>
      </c>
      <c r="L77" s="21">
        <f t="shared" si="5"/>
        <v>8.8045254629629671E-3</v>
      </c>
      <c r="M77" s="29"/>
      <c r="N77" s="63"/>
      <c r="O77" s="63"/>
      <c r="P77" s="63"/>
      <c r="Q77" s="63"/>
      <c r="R77" s="63"/>
      <c r="S77" s="63"/>
      <c r="T77" s="63"/>
      <c r="U77" s="63"/>
      <c r="V77" s="63"/>
      <c r="W77" s="64">
        <f t="shared" si="3"/>
        <v>0</v>
      </c>
      <c r="Y77"/>
    </row>
    <row r="78" spans="1:25" hidden="1" x14ac:dyDescent="0.25">
      <c r="A78" s="88">
        <v>493</v>
      </c>
      <c r="B78" s="54">
        <v>75</v>
      </c>
      <c r="C78" s="46">
        <v>7</v>
      </c>
      <c r="D78" s="6" t="str">
        <f>VLOOKUP(A78,'07.kolo prezetácia '!A:G,2,FALSE)</f>
        <v>Monika</v>
      </c>
      <c r="E78" s="6" t="str">
        <f>VLOOKUP(A78,'07.kolo prezetácia '!A:G,3,FALSE)</f>
        <v>Jančovičová</v>
      </c>
      <c r="F78" s="5" t="str">
        <f>CONCATENATE('07.kolo výsledky KAT'!$D78," ",'07.kolo výsledky KAT'!$E78)</f>
        <v>Monika Jančovičová</v>
      </c>
      <c r="G78" s="6" t="str">
        <f>VLOOKUP(A78,'07.kolo prezetácia '!A:G,4,FALSE)</f>
        <v>Piešťany</v>
      </c>
      <c r="H78" s="63">
        <f>VLOOKUP(A78,'07.kolo prezetácia '!$A$2:$G$492,5,FALSE)</f>
        <v>1990</v>
      </c>
      <c r="I78" s="31" t="str">
        <f>VLOOKUP(A78,'07.kolo prezetácia '!$A$2:$G$492,7,FALSE)</f>
        <v>Ženy B</v>
      </c>
      <c r="J78" s="21">
        <f>VLOOKUP('07.kolo výsledky KAT'!$A78,'07.kolo stopky'!A:C,3,FALSE)</f>
        <v>2.821328703703704E-2</v>
      </c>
      <c r="K78" s="21">
        <f t="shared" si="4"/>
        <v>3.6310536727203399E-3</v>
      </c>
      <c r="L78" s="21">
        <f t="shared" si="5"/>
        <v>8.8135185185185226E-3</v>
      </c>
      <c r="M78" s="29"/>
      <c r="N78" s="63"/>
      <c r="O78" s="63"/>
      <c r="P78" s="63"/>
      <c r="Q78" s="63"/>
      <c r="R78" s="63"/>
      <c r="S78" s="63"/>
      <c r="T78" s="63"/>
      <c r="U78" s="63"/>
      <c r="V78" s="63"/>
      <c r="W78" s="64">
        <f t="shared" si="3"/>
        <v>0</v>
      </c>
      <c r="Y78"/>
    </row>
    <row r="79" spans="1:25" hidden="1" x14ac:dyDescent="0.25">
      <c r="A79" s="88">
        <v>64</v>
      </c>
      <c r="B79" s="54">
        <v>76</v>
      </c>
      <c r="C79" s="46">
        <v>8</v>
      </c>
      <c r="D79" s="6" t="str">
        <f>VLOOKUP(A79,'07.kolo prezetácia '!A:G,2,FALSE)</f>
        <v>Lucia</v>
      </c>
      <c r="E79" s="6" t="str">
        <f>VLOOKUP(A79,'07.kolo prezetácia '!A:G,3,FALSE)</f>
        <v>Mituchová</v>
      </c>
      <c r="F79" s="5" t="str">
        <f>CONCATENATE('07.kolo výsledky KAT'!$D79," ",'07.kolo výsledky KAT'!$E79)</f>
        <v>Lucia Mituchová</v>
      </c>
      <c r="G79" s="6" t="str">
        <f>VLOOKUP(A79,'07.kolo prezetácia '!A:G,4,FALSE)</f>
        <v>Trenčín</v>
      </c>
      <c r="H79" s="63">
        <f>VLOOKUP(A79,'07.kolo prezetácia '!$A$2:$G$492,5,FALSE)</f>
        <v>1981</v>
      </c>
      <c r="I79" s="31" t="str">
        <f>VLOOKUP(A79,'07.kolo prezetácia '!$A$2:$G$492,7,FALSE)</f>
        <v>Ženy B</v>
      </c>
      <c r="J79" s="21">
        <f>VLOOKUP('07.kolo výsledky KAT'!$A79,'07.kolo stopky'!A:C,3,FALSE)</f>
        <v>2.8243819444444446E-2</v>
      </c>
      <c r="K79" s="21">
        <f t="shared" si="4"/>
        <v>3.6349831974831978E-3</v>
      </c>
      <c r="L79" s="21">
        <f t="shared" si="5"/>
        <v>8.8440509259259288E-3</v>
      </c>
      <c r="M79" s="29"/>
      <c r="N79" s="63"/>
      <c r="O79" s="63"/>
      <c r="P79" s="63"/>
      <c r="Q79" s="63"/>
      <c r="R79" s="63"/>
      <c r="S79" s="63"/>
      <c r="T79" s="63"/>
      <c r="U79" s="63"/>
      <c r="V79" s="63"/>
      <c r="W79" s="64">
        <f t="shared" si="3"/>
        <v>0</v>
      </c>
      <c r="Y79"/>
    </row>
    <row r="80" spans="1:25" hidden="1" x14ac:dyDescent="0.25">
      <c r="A80" s="88">
        <v>253</v>
      </c>
      <c r="B80" s="54">
        <v>77</v>
      </c>
      <c r="C80" s="46">
        <v>11</v>
      </c>
      <c r="D80" s="6" t="str">
        <f>VLOOKUP(A80,'07.kolo prezetácia '!A:G,2,FALSE)</f>
        <v>Robert</v>
      </c>
      <c r="E80" s="6" t="str">
        <f>VLOOKUP(A80,'07.kolo prezetácia '!A:G,3,FALSE)</f>
        <v>Križan</v>
      </c>
      <c r="F80" s="5" t="str">
        <f>CONCATENATE('07.kolo výsledky KAT'!$D80," ",'07.kolo výsledky KAT'!$E80)</f>
        <v>Robert Križan</v>
      </c>
      <c r="G80" s="6" t="str">
        <f>VLOOKUP(A80,'07.kolo prezetácia '!A:G,4,FALSE)</f>
        <v>Bánovce nad Bebravou</v>
      </c>
      <c r="H80" s="63">
        <f>VLOOKUP(A80,'07.kolo prezetácia '!$A$2:$G$492,5,FALSE)</f>
        <v>1996</v>
      </c>
      <c r="I80" s="31" t="str">
        <f>VLOOKUP(A80,'07.kolo prezetácia '!$A$2:$G$492,7,FALSE)</f>
        <v>Muži B</v>
      </c>
      <c r="J80" s="21">
        <f>VLOOKUP('07.kolo výsledky KAT'!$A80,'07.kolo stopky'!A:C,3,FALSE)</f>
        <v>2.8258553240740742E-2</v>
      </c>
      <c r="K80" s="21">
        <f t="shared" si="4"/>
        <v>3.6368794389627728E-3</v>
      </c>
      <c r="L80" s="21">
        <f t="shared" si="5"/>
        <v>8.8587847222222245E-3</v>
      </c>
      <c r="M80" s="29"/>
      <c r="N80" s="63"/>
      <c r="O80" s="63"/>
      <c r="P80" s="63"/>
      <c r="Q80" s="63"/>
      <c r="R80" s="63"/>
      <c r="S80" s="63"/>
      <c r="T80" s="63"/>
      <c r="U80" s="63"/>
      <c r="V80" s="63"/>
      <c r="W80" s="64">
        <f t="shared" si="3"/>
        <v>0</v>
      </c>
      <c r="Y80"/>
    </row>
    <row r="81" spans="1:25" hidden="1" x14ac:dyDescent="0.25">
      <c r="A81" s="88">
        <v>545</v>
      </c>
      <c r="B81" s="54">
        <v>78</v>
      </c>
      <c r="C81" s="46">
        <v>6</v>
      </c>
      <c r="D81" s="6" t="str">
        <f>VLOOKUP(A81,'07.kolo prezetácia '!A:G,2,FALSE)</f>
        <v>Karolína</v>
      </c>
      <c r="E81" s="6" t="str">
        <f>VLOOKUP(A81,'07.kolo prezetácia '!A:G,3,FALSE)</f>
        <v>Gáliková</v>
      </c>
      <c r="F81" s="5" t="str">
        <f>CONCATENATE('07.kolo výsledky KAT'!$D81," ",'07.kolo výsledky KAT'!$E81)</f>
        <v>Karolína Gáliková</v>
      </c>
      <c r="G81" s="6" t="str">
        <f>VLOOKUP(A81,'07.kolo prezetácia '!A:G,4,FALSE)</f>
        <v>Hasičky Svinná / Svinná</v>
      </c>
      <c r="H81" s="63">
        <f>VLOOKUP(A81,'07.kolo prezetácia '!$A$2:$G$492,5,FALSE)</f>
        <v>1999</v>
      </c>
      <c r="I81" s="31" t="str">
        <f>VLOOKUP(A81,'07.kolo prezetácia '!$A$2:$G$492,7,FALSE)</f>
        <v>Ženy A</v>
      </c>
      <c r="J81" s="21">
        <f>VLOOKUP('07.kolo výsledky KAT'!$A81,'07.kolo stopky'!A:C,3,FALSE)</f>
        <v>2.8320520833333335E-2</v>
      </c>
      <c r="K81" s="21">
        <f t="shared" si="4"/>
        <v>3.6448546761046765E-3</v>
      </c>
      <c r="L81" s="21">
        <f t="shared" si="5"/>
        <v>8.9207523148148171E-3</v>
      </c>
      <c r="M81" s="29"/>
      <c r="N81" s="63"/>
      <c r="O81" s="63"/>
      <c r="P81" s="63"/>
      <c r="Q81" s="63"/>
      <c r="R81" s="63"/>
      <c r="S81" s="63"/>
      <c r="T81" s="63"/>
      <c r="U81" s="63"/>
      <c r="V81" s="63"/>
      <c r="W81" s="64">
        <f t="shared" si="3"/>
        <v>0</v>
      </c>
      <c r="Y81"/>
    </row>
    <row r="82" spans="1:25" x14ac:dyDescent="0.25">
      <c r="A82" s="88">
        <v>80</v>
      </c>
      <c r="B82" s="54">
        <v>79</v>
      </c>
      <c r="C82" s="46">
        <v>18</v>
      </c>
      <c r="D82" s="6" t="str">
        <f>VLOOKUP(A82,'07.kolo prezetácia '!A:G,2,FALSE)</f>
        <v>Ondrej</v>
      </c>
      <c r="E82" s="6" t="str">
        <f>VLOOKUP(A82,'07.kolo prezetácia '!A:G,3,FALSE)</f>
        <v>Lesaj</v>
      </c>
      <c r="F82" s="5" t="str">
        <f>CONCATENATE('07.kolo výsledky KAT'!$D82," ",'07.kolo výsledky KAT'!$E82)</f>
        <v>Ondrej Lesaj</v>
      </c>
      <c r="G82" s="6" t="str">
        <f>VLOOKUP(A82,'07.kolo prezetácia '!A:G,4,FALSE)</f>
        <v>RunForRest / Trenčín</v>
      </c>
      <c r="H82" s="63">
        <f>VLOOKUP(A82,'07.kolo prezetácia '!$A$2:$G$492,5,FALSE)</f>
        <v>2006</v>
      </c>
      <c r="I82" s="31" t="str">
        <f>VLOOKUP(A82,'07.kolo prezetácia '!$A$2:$G$492,7,FALSE)</f>
        <v>Muži A</v>
      </c>
      <c r="J82" s="21">
        <f>VLOOKUP('07.kolo výsledky KAT'!$A82,'07.kolo stopky'!A:C,3,FALSE)</f>
        <v>2.8358495370370371E-2</v>
      </c>
      <c r="K82" s="21">
        <f t="shared" si="4"/>
        <v>3.6497420039086708E-3</v>
      </c>
      <c r="L82" s="21">
        <f t="shared" si="5"/>
        <v>8.9587268518518531E-3</v>
      </c>
      <c r="M82" s="29"/>
      <c r="N82" s="63"/>
      <c r="O82" s="63"/>
      <c r="P82" s="63"/>
      <c r="Q82" s="63"/>
      <c r="R82" s="63"/>
      <c r="S82" s="63"/>
      <c r="T82" s="63"/>
      <c r="U82" s="63"/>
      <c r="V82" s="63"/>
      <c r="W82" s="64">
        <f t="shared" si="3"/>
        <v>0</v>
      </c>
      <c r="Y82"/>
    </row>
    <row r="83" spans="1:25" hidden="1" x14ac:dyDescent="0.25">
      <c r="A83" s="88">
        <v>557</v>
      </c>
      <c r="B83" s="54">
        <v>80</v>
      </c>
      <c r="C83" s="46">
        <v>11</v>
      </c>
      <c r="D83" s="6" t="str">
        <f>VLOOKUP(A83,'07.kolo prezetácia '!A:G,2,FALSE)</f>
        <v>Pavel</v>
      </c>
      <c r="E83" s="6" t="str">
        <f>VLOOKUP(A83,'07.kolo prezetácia '!A:G,3,FALSE)</f>
        <v>Spaček</v>
      </c>
      <c r="F83" s="5" t="str">
        <f>CONCATENATE('07.kolo výsledky KAT'!$D83," ",'07.kolo výsledky KAT'!$E83)</f>
        <v>Pavel Spaček</v>
      </c>
      <c r="G83" s="6" t="str">
        <f>VLOOKUP(A83,'07.kolo prezetácia '!A:G,4,FALSE)</f>
        <v>Trenčianska Teplá</v>
      </c>
      <c r="H83" s="63">
        <f>VLOOKUP(A83,'07.kolo prezetácia '!$A$2:$G$492,5,FALSE)</f>
        <v>1971</v>
      </c>
      <c r="I83" s="31" t="str">
        <f>VLOOKUP(A83,'07.kolo prezetácia '!$A$2:$G$492,7,FALSE)</f>
        <v>Muži D</v>
      </c>
      <c r="J83" s="21">
        <f>VLOOKUP('07.kolo výsledky KAT'!$A83,'07.kolo stopky'!A:C,3,FALSE)</f>
        <v>2.8483379629629629E-2</v>
      </c>
      <c r="K83" s="21">
        <f t="shared" si="4"/>
        <v>3.6658146241479576E-3</v>
      </c>
      <c r="L83" s="21">
        <f t="shared" si="5"/>
        <v>9.0836111111111117E-3</v>
      </c>
      <c r="M83" s="29"/>
      <c r="N83" s="63"/>
      <c r="O83" s="63"/>
      <c r="P83" s="63"/>
      <c r="Q83" s="63"/>
      <c r="R83" s="63"/>
      <c r="S83" s="63"/>
      <c r="T83" s="63"/>
      <c r="U83" s="63"/>
      <c r="V83" s="63"/>
      <c r="W83" s="64">
        <f t="shared" si="3"/>
        <v>0</v>
      </c>
      <c r="Y83"/>
    </row>
    <row r="84" spans="1:25" hidden="1" x14ac:dyDescent="0.25">
      <c r="A84" s="88">
        <v>162</v>
      </c>
      <c r="B84" s="54">
        <v>81</v>
      </c>
      <c r="C84" s="46">
        <v>9</v>
      </c>
      <c r="D84" s="6" t="str">
        <f>VLOOKUP(A84,'07.kolo prezetácia '!A:G,2,FALSE)</f>
        <v>Miroslava</v>
      </c>
      <c r="E84" s="6" t="str">
        <f>VLOOKUP(A84,'07.kolo prezetácia '!A:G,3,FALSE)</f>
        <v>Solíková</v>
      </c>
      <c r="F84" s="5" t="str">
        <f>CONCATENATE('07.kolo výsledky KAT'!$D84," ",'07.kolo výsledky KAT'!$E84)</f>
        <v>Miroslava Solíková</v>
      </c>
      <c r="G84" s="6" t="str">
        <f>VLOOKUP(A84,'07.kolo prezetácia '!A:G,4,FALSE)</f>
        <v>Ilava</v>
      </c>
      <c r="H84" s="63">
        <f>VLOOKUP(A84,'07.kolo prezetácia '!$A$2:$G$492,5,FALSE)</f>
        <v>1987</v>
      </c>
      <c r="I84" s="31" t="str">
        <f>VLOOKUP(A84,'07.kolo prezetácia '!$A$2:$G$492,7,FALSE)</f>
        <v>Ženy B</v>
      </c>
      <c r="J84" s="21">
        <f>VLOOKUP('07.kolo výsledky KAT'!$A84,'07.kolo stopky'!A:C,3,FALSE)</f>
        <v>2.8483865740740744E-2</v>
      </c>
      <c r="K84" s="21">
        <f t="shared" si="4"/>
        <v>3.6658771867105204E-3</v>
      </c>
      <c r="L84" s="21">
        <f t="shared" si="5"/>
        <v>9.084097222222226E-3</v>
      </c>
      <c r="M84" s="29"/>
      <c r="N84" s="63"/>
      <c r="O84" s="63"/>
      <c r="P84" s="63"/>
      <c r="Q84" s="63"/>
      <c r="R84" s="63"/>
      <c r="S84" s="63"/>
      <c r="T84" s="63"/>
      <c r="U84" s="63"/>
      <c r="V84" s="63"/>
      <c r="W84" s="64">
        <f t="shared" si="3"/>
        <v>0</v>
      </c>
      <c r="Y84"/>
    </row>
    <row r="85" spans="1:25" hidden="1" x14ac:dyDescent="0.25">
      <c r="A85" s="88">
        <v>495</v>
      </c>
      <c r="B85" s="54">
        <v>82</v>
      </c>
      <c r="C85" s="46">
        <v>12</v>
      </c>
      <c r="D85" s="6" t="str">
        <f>VLOOKUP(A85,'07.kolo prezetácia '!A:G,2,FALSE)</f>
        <v>Jozef</v>
      </c>
      <c r="E85" s="6" t="str">
        <f>VLOOKUP(A85,'07.kolo prezetácia '!A:G,3,FALSE)</f>
        <v>Kovalíček</v>
      </c>
      <c r="F85" s="5" t="str">
        <f>CONCATENATE('07.kolo výsledky KAT'!$D85," ",'07.kolo výsledky KAT'!$E85)</f>
        <v>Jozef Kovalíček</v>
      </c>
      <c r="G85" s="6" t="str">
        <f>VLOOKUP(A85,'07.kolo prezetácia '!A:G,4,FALSE)</f>
        <v>Nová Dubnica</v>
      </c>
      <c r="H85" s="63">
        <f>VLOOKUP(A85,'07.kolo prezetácia '!$A$2:$G$492,5,FALSE)</f>
        <v>1991</v>
      </c>
      <c r="I85" s="31" t="str">
        <f>VLOOKUP(A85,'07.kolo prezetácia '!$A$2:$G$492,7,FALSE)</f>
        <v>Muži B</v>
      </c>
      <c r="J85" s="21">
        <f>VLOOKUP('07.kolo výsledky KAT'!$A85,'07.kolo stopky'!A:C,3,FALSE)</f>
        <v>2.8536979166666667E-2</v>
      </c>
      <c r="K85" s="21">
        <f t="shared" si="4"/>
        <v>3.6727128914628916E-3</v>
      </c>
      <c r="L85" s="21">
        <f t="shared" si="5"/>
        <v>9.1372106481481495E-3</v>
      </c>
      <c r="M85" s="29"/>
      <c r="N85" s="63"/>
      <c r="O85" s="63"/>
      <c r="P85" s="63"/>
      <c r="Q85" s="63"/>
      <c r="R85" s="63"/>
      <c r="S85" s="63"/>
      <c r="T85" s="63"/>
      <c r="U85" s="63"/>
      <c r="V85" s="63"/>
      <c r="W85" s="64">
        <f t="shared" si="3"/>
        <v>0</v>
      </c>
      <c r="Y85"/>
    </row>
    <row r="86" spans="1:25" hidden="1" x14ac:dyDescent="0.25">
      <c r="A86" s="88">
        <v>532</v>
      </c>
      <c r="B86" s="54">
        <v>83</v>
      </c>
      <c r="C86" s="43">
        <v>1</v>
      </c>
      <c r="D86" s="6" t="str">
        <f>VLOOKUP(A86,'07.kolo prezetácia '!A:G,2,FALSE)</f>
        <v>Mária</v>
      </c>
      <c r="E86" s="6" t="str">
        <f>VLOOKUP(A86,'07.kolo prezetácia '!A:G,3,FALSE)</f>
        <v>Ďurechová</v>
      </c>
      <c r="F86" s="5" t="str">
        <f>CONCATENATE('07.kolo výsledky KAT'!$D86," ",'07.kolo výsledky KAT'!$E86)</f>
        <v>Mária Ďurechová</v>
      </c>
      <c r="G86" s="6" t="str">
        <f>VLOOKUP(A86,'07.kolo prezetácia '!A:G,4,FALSE)</f>
        <v>Trenčianske Jastrabie</v>
      </c>
      <c r="H86" s="63">
        <f>VLOOKUP(A86,'07.kolo prezetácia '!$A$2:$G$492,5,FALSE)</f>
        <v>1972</v>
      </c>
      <c r="I86" s="31" t="str">
        <f>VLOOKUP(A86,'07.kolo prezetácia '!$A$2:$G$492,7,FALSE)</f>
        <v>Ženy C</v>
      </c>
      <c r="J86" s="21">
        <f>VLOOKUP('07.kolo výsledky KAT'!$A86,'07.kolo stopky'!A:C,3,FALSE)</f>
        <v>2.8541759259259256E-2</v>
      </c>
      <c r="K86" s="21">
        <f t="shared" si="4"/>
        <v>3.6733280899947564E-3</v>
      </c>
      <c r="L86" s="21">
        <f t="shared" si="5"/>
        <v>9.1419907407407387E-3</v>
      </c>
      <c r="M86" s="29"/>
      <c r="N86" s="63"/>
      <c r="O86" s="63"/>
      <c r="P86" s="63"/>
      <c r="Q86" s="63"/>
      <c r="R86" s="63"/>
      <c r="S86" s="63"/>
      <c r="T86" s="63"/>
      <c r="U86" s="63"/>
      <c r="V86" s="63"/>
      <c r="W86" s="64">
        <f t="shared" si="3"/>
        <v>0</v>
      </c>
      <c r="Y86"/>
    </row>
    <row r="87" spans="1:25" hidden="1" x14ac:dyDescent="0.25">
      <c r="A87" s="88">
        <v>550</v>
      </c>
      <c r="B87" s="54">
        <v>84</v>
      </c>
      <c r="C87" s="46">
        <v>5</v>
      </c>
      <c r="D87" s="6" t="str">
        <f>VLOOKUP(A87,'07.kolo prezetácia '!A:G,2,FALSE)</f>
        <v>Jaroslav</v>
      </c>
      <c r="E87" s="6" t="str">
        <f>VLOOKUP(A87,'07.kolo prezetácia '!A:G,3,FALSE)</f>
        <v>Žiačik</v>
      </c>
      <c r="F87" s="5" t="str">
        <f>CONCATENATE('07.kolo výsledky KAT'!$D87," ",'07.kolo výsledky KAT'!$E87)</f>
        <v>Jaroslav Žiačik</v>
      </c>
      <c r="G87" s="6" t="str">
        <f>VLOOKUP(A87,'07.kolo prezetácia '!A:G,4,FALSE)</f>
        <v>Trenčianske Jastrabie</v>
      </c>
      <c r="H87" s="63">
        <f>VLOOKUP(A87,'07.kolo prezetácia '!$A$2:$G$492,5,FALSE)</f>
        <v>1958</v>
      </c>
      <c r="I87" s="31" t="str">
        <f>VLOOKUP(A87,'07.kolo prezetácia '!$A$2:$G$492,7,FALSE)</f>
        <v>Muži E</v>
      </c>
      <c r="J87" s="21">
        <f>VLOOKUP('07.kolo výsledky KAT'!$A87,'07.kolo stopky'!A:C,3,FALSE)</f>
        <v>2.8587662037037036E-2</v>
      </c>
      <c r="K87" s="21">
        <f t="shared" si="4"/>
        <v>3.67923578340245E-3</v>
      </c>
      <c r="L87" s="21">
        <f t="shared" si="5"/>
        <v>9.1878935185185188E-3</v>
      </c>
      <c r="M87" s="29"/>
      <c r="N87" s="63"/>
      <c r="O87" s="63"/>
      <c r="P87" s="63"/>
      <c r="Q87" s="63"/>
      <c r="R87" s="63"/>
      <c r="S87" s="63"/>
      <c r="T87" s="63"/>
      <c r="U87" s="63"/>
      <c r="V87" s="63"/>
      <c r="W87" s="64">
        <f t="shared" si="3"/>
        <v>0</v>
      </c>
      <c r="Y87"/>
    </row>
    <row r="88" spans="1:25" hidden="1" x14ac:dyDescent="0.25">
      <c r="A88" s="88">
        <v>339</v>
      </c>
      <c r="B88" s="54">
        <v>85</v>
      </c>
      <c r="C88" s="46">
        <v>10</v>
      </c>
      <c r="D88" s="6" t="str">
        <f>VLOOKUP(A88,'07.kolo prezetácia '!A:G,2,FALSE)</f>
        <v>Jana</v>
      </c>
      <c r="E88" s="6" t="str">
        <f>VLOOKUP(A88,'07.kolo prezetácia '!A:G,3,FALSE)</f>
        <v>Šmidáková</v>
      </c>
      <c r="F88" s="5" t="str">
        <f>CONCATENATE('07.kolo výsledky KAT'!$D88," ",'07.kolo výsledky KAT'!$E88)</f>
        <v>Jana Šmidáková</v>
      </c>
      <c r="G88" s="6" t="str">
        <f>VLOOKUP(A88,'07.kolo prezetácia '!A:G,4,FALSE)</f>
        <v>Zamarovce</v>
      </c>
      <c r="H88" s="63">
        <f>VLOOKUP(A88,'07.kolo prezetácia '!$A$2:$G$492,5,FALSE)</f>
        <v>1983</v>
      </c>
      <c r="I88" s="31" t="str">
        <f>VLOOKUP(A88,'07.kolo prezetácia '!$A$2:$G$492,7,FALSE)</f>
        <v>Ženy B</v>
      </c>
      <c r="J88" s="21">
        <f>VLOOKUP('07.kolo výsledky KAT'!$A88,'07.kolo stopky'!A:C,3,FALSE)</f>
        <v>2.8614803240740741E-2</v>
      </c>
      <c r="K88" s="21">
        <f t="shared" si="4"/>
        <v>3.6827288598121934E-3</v>
      </c>
      <c r="L88" s="21">
        <f t="shared" si="5"/>
        <v>9.2150347222222234E-3</v>
      </c>
      <c r="M88" s="29"/>
      <c r="N88" s="63"/>
      <c r="O88" s="63"/>
      <c r="P88" s="63"/>
      <c r="Q88" s="63"/>
      <c r="R88" s="63"/>
      <c r="S88" s="63"/>
      <c r="T88" s="63"/>
      <c r="U88" s="63"/>
      <c r="V88" s="63"/>
      <c r="W88" s="64">
        <f t="shared" si="3"/>
        <v>0</v>
      </c>
      <c r="Y88"/>
    </row>
    <row r="89" spans="1:25" hidden="1" x14ac:dyDescent="0.25">
      <c r="A89" s="88">
        <v>166</v>
      </c>
      <c r="B89" s="54">
        <v>86</v>
      </c>
      <c r="C89" s="46">
        <v>7</v>
      </c>
      <c r="D89" s="6" t="str">
        <f>VLOOKUP(A89,'07.kolo prezetácia '!A:G,2,FALSE)</f>
        <v>Katarína</v>
      </c>
      <c r="E89" s="6" t="str">
        <f>VLOOKUP(A89,'07.kolo prezetácia '!A:G,3,FALSE)</f>
        <v>Červeňanová</v>
      </c>
      <c r="F89" s="5" t="str">
        <f>CONCATENATE('07.kolo výsledky KAT'!$D89," ",'07.kolo výsledky KAT'!$E89)</f>
        <v>Katarína Červeňanová</v>
      </c>
      <c r="G89" s="6" t="str">
        <f>VLOOKUP(A89,'07.kolo prezetácia '!A:G,4,FALSE)</f>
        <v>Zamarovce</v>
      </c>
      <c r="H89" s="63">
        <f>VLOOKUP(A89,'07.kolo prezetácia '!$A$2:$G$492,5,FALSE)</f>
        <v>1991</v>
      </c>
      <c r="I89" s="31" t="str">
        <f>VLOOKUP(A89,'07.kolo prezetácia '!$A$2:$G$492,7,FALSE)</f>
        <v>Ženy A</v>
      </c>
      <c r="J89" s="21">
        <f>VLOOKUP('07.kolo výsledky KAT'!$A89,'07.kolo stopky'!A:C,3,FALSE)</f>
        <v>2.8618923611111111E-2</v>
      </c>
      <c r="K89" s="21">
        <f t="shared" si="4"/>
        <v>3.6832591520091522E-3</v>
      </c>
      <c r="L89" s="21">
        <f t="shared" si="5"/>
        <v>9.219155092592593E-3</v>
      </c>
      <c r="M89" s="29"/>
      <c r="N89" s="63"/>
      <c r="O89" s="63"/>
      <c r="P89" s="63"/>
      <c r="Q89" s="63"/>
      <c r="R89" s="63"/>
      <c r="S89" s="63"/>
      <c r="T89" s="63"/>
      <c r="U89" s="63"/>
      <c r="V89" s="63"/>
      <c r="W89" s="64">
        <f t="shared" si="3"/>
        <v>0</v>
      </c>
      <c r="Y89"/>
    </row>
    <row r="90" spans="1:25" hidden="1" x14ac:dyDescent="0.25">
      <c r="A90" s="88">
        <v>529</v>
      </c>
      <c r="B90" s="54">
        <v>87</v>
      </c>
      <c r="C90" s="46">
        <v>23</v>
      </c>
      <c r="D90" s="6" t="str">
        <f>VLOOKUP(A90,'07.kolo prezetácia '!A:G,2,FALSE)</f>
        <v>Dušan</v>
      </c>
      <c r="E90" s="6" t="str">
        <f>VLOOKUP(A90,'07.kolo prezetácia '!A:G,3,FALSE)</f>
        <v>Vertfein</v>
      </c>
      <c r="F90" s="5" t="str">
        <f>CONCATENATE('07.kolo výsledky KAT'!$D90," ",'07.kolo výsledky KAT'!$E90)</f>
        <v>Dušan Vertfein</v>
      </c>
      <c r="G90" s="6" t="str">
        <f>VLOOKUP(A90,'07.kolo prezetácia '!A:G,4,FALSE)</f>
        <v>Bobot</v>
      </c>
      <c r="H90" s="63">
        <f>VLOOKUP(A90,'07.kolo prezetácia '!$A$2:$G$492,5,FALSE)</f>
        <v>1981</v>
      </c>
      <c r="I90" s="31" t="str">
        <f>VLOOKUP(A90,'07.kolo prezetácia '!$A$2:$G$492,7,FALSE)</f>
        <v>Muži C</v>
      </c>
      <c r="J90" s="21">
        <f>VLOOKUP('07.kolo výsledky KAT'!$A90,'07.kolo stopky'!A:C,3,FALSE)</f>
        <v>2.866960648148148E-2</v>
      </c>
      <c r="K90" s="21">
        <f t="shared" si="4"/>
        <v>3.6897820439487105E-3</v>
      </c>
      <c r="L90" s="21">
        <f t="shared" si="5"/>
        <v>9.2698379629629624E-3</v>
      </c>
      <c r="M90" s="29"/>
      <c r="N90" s="63"/>
      <c r="O90" s="63"/>
      <c r="P90" s="63"/>
      <c r="Q90" s="63"/>
      <c r="R90" s="63"/>
      <c r="S90" s="63"/>
      <c r="T90" s="63"/>
      <c r="U90" s="63"/>
      <c r="V90" s="63"/>
      <c r="W90" s="64">
        <f t="shared" si="3"/>
        <v>0</v>
      </c>
      <c r="Y90"/>
    </row>
    <row r="91" spans="1:25" hidden="1" x14ac:dyDescent="0.25">
      <c r="A91" s="88">
        <v>394</v>
      </c>
      <c r="B91" s="54">
        <v>88</v>
      </c>
      <c r="C91" s="46">
        <v>6</v>
      </c>
      <c r="D91" s="6" t="str">
        <f>VLOOKUP(A91,'07.kolo prezetácia '!A:G,2,FALSE)</f>
        <v>Milan</v>
      </c>
      <c r="E91" s="6" t="str">
        <f>VLOOKUP(A91,'07.kolo prezetácia '!A:G,3,FALSE)</f>
        <v>Holička</v>
      </c>
      <c r="F91" s="5" t="str">
        <f>CONCATENATE('07.kolo výsledky KAT'!$D91," ",'07.kolo výsledky KAT'!$E91)</f>
        <v>Milan Holička</v>
      </c>
      <c r="G91" s="6" t="str">
        <f>VLOOKUP(A91,'07.kolo prezetácia '!A:G,4,FALSE)</f>
        <v>BBL / Bánovce nad Bebravou</v>
      </c>
      <c r="H91" s="63">
        <f>VLOOKUP(A91,'07.kolo prezetácia '!$A$2:$G$492,5,FALSE)</f>
        <v>1962</v>
      </c>
      <c r="I91" s="31" t="str">
        <f>VLOOKUP(A91,'07.kolo prezetácia '!$A$2:$G$492,7,FALSE)</f>
        <v>Muži E</v>
      </c>
      <c r="J91" s="21">
        <f>VLOOKUP('07.kolo výsledky KAT'!$A91,'07.kolo stopky'!A:C,3,FALSE)</f>
        <v>2.8738182870370374E-2</v>
      </c>
      <c r="K91" s="21">
        <f t="shared" si="4"/>
        <v>3.6986078340245014E-3</v>
      </c>
      <c r="L91" s="21">
        <f t="shared" si="5"/>
        <v>9.3384143518518564E-3</v>
      </c>
      <c r="M91" s="29"/>
      <c r="N91" s="63"/>
      <c r="O91" s="63"/>
      <c r="P91" s="63"/>
      <c r="Q91" s="63"/>
      <c r="R91" s="63"/>
      <c r="S91" s="63"/>
      <c r="T91" s="63"/>
      <c r="U91" s="63"/>
      <c r="V91" s="63"/>
      <c r="W91" s="64">
        <f t="shared" si="3"/>
        <v>0</v>
      </c>
      <c r="Y91"/>
    </row>
    <row r="92" spans="1:25" hidden="1" x14ac:dyDescent="0.25">
      <c r="A92" s="88">
        <v>508</v>
      </c>
      <c r="B92" s="54">
        <v>89</v>
      </c>
      <c r="C92" s="46">
        <v>24</v>
      </c>
      <c r="D92" s="6" t="str">
        <f>VLOOKUP(A92,'07.kolo prezetácia '!A:G,2,FALSE)</f>
        <v>Anton</v>
      </c>
      <c r="E92" s="6" t="str">
        <f>VLOOKUP(A92,'07.kolo prezetácia '!A:G,3,FALSE)</f>
        <v>Prno</v>
      </c>
      <c r="F92" s="5" t="str">
        <f>CONCATENATE('07.kolo výsledky KAT'!$D92," ",'07.kolo výsledky KAT'!$E92)</f>
        <v>Anton Prno</v>
      </c>
      <c r="G92" s="6" t="str">
        <f>VLOOKUP(A92,'07.kolo prezetácia '!A:G,4,FALSE)</f>
        <v>Climberg sport team / Nemšová</v>
      </c>
      <c r="H92" s="63">
        <f>VLOOKUP(A92,'07.kolo prezetácia '!$A$2:$G$492,5,FALSE)</f>
        <v>1977</v>
      </c>
      <c r="I92" s="31" t="str">
        <f>VLOOKUP(A92,'07.kolo prezetácia '!$A$2:$G$492,7,FALSE)</f>
        <v>Muži C</v>
      </c>
      <c r="J92" s="21">
        <f>VLOOKUP('07.kolo výsledky KAT'!$A92,'07.kolo stopky'!A:C,3,FALSE)</f>
        <v>2.8784004629629628E-2</v>
      </c>
      <c r="K92" s="21">
        <f t="shared" si="4"/>
        <v>3.7045051003384336E-3</v>
      </c>
      <c r="L92" s="21">
        <f t="shared" si="5"/>
        <v>9.3842361111111106E-3</v>
      </c>
      <c r="M92" s="29"/>
      <c r="N92" s="63"/>
      <c r="O92" s="63"/>
      <c r="P92" s="63"/>
      <c r="Q92" s="63"/>
      <c r="R92" s="63"/>
      <c r="S92" s="63"/>
      <c r="T92" s="63"/>
      <c r="U92" s="63"/>
      <c r="V92" s="63"/>
      <c r="W92" s="64">
        <f t="shared" si="3"/>
        <v>0</v>
      </c>
      <c r="Y92"/>
    </row>
    <row r="93" spans="1:25" hidden="1" x14ac:dyDescent="0.25">
      <c r="A93" s="88">
        <v>179</v>
      </c>
      <c r="B93" s="54">
        <v>90</v>
      </c>
      <c r="C93" s="46">
        <v>25</v>
      </c>
      <c r="D93" s="6" t="str">
        <f>VLOOKUP(A93,'07.kolo prezetácia '!A:G,2,FALSE)</f>
        <v>Milan</v>
      </c>
      <c r="E93" s="6" t="str">
        <f>VLOOKUP(A93,'07.kolo prezetácia '!A:G,3,FALSE)</f>
        <v>Kebísek</v>
      </c>
      <c r="F93" s="5" t="str">
        <f>CONCATENATE('07.kolo výsledky KAT'!$D93," ",'07.kolo výsledky KAT'!$E93)</f>
        <v>Milan Kebísek</v>
      </c>
      <c r="G93" s="6" t="str">
        <f>VLOOKUP(A93,'07.kolo prezetácia '!A:G,4,FALSE)</f>
        <v>Krivosúd Bodovka</v>
      </c>
      <c r="H93" s="63">
        <f>VLOOKUP(A93,'07.kolo prezetácia '!$A$2:$G$492,5,FALSE)</f>
        <v>1980</v>
      </c>
      <c r="I93" s="31" t="str">
        <f>VLOOKUP(A93,'07.kolo prezetácia '!$A$2:$G$492,7,FALSE)</f>
        <v>Muži C</v>
      </c>
      <c r="J93" s="21">
        <f>VLOOKUP('07.kolo výsledky KAT'!$A93,'07.kolo stopky'!A:C,3,FALSE)</f>
        <v>2.8808969907407403E-2</v>
      </c>
      <c r="K93" s="21">
        <f t="shared" si="4"/>
        <v>3.7077181348014678E-3</v>
      </c>
      <c r="L93" s="21">
        <f t="shared" si="5"/>
        <v>9.4092013888888854E-3</v>
      </c>
      <c r="M93" s="29"/>
      <c r="N93" s="63"/>
      <c r="O93" s="63"/>
      <c r="P93" s="63"/>
      <c r="Q93" s="63"/>
      <c r="R93" s="63"/>
      <c r="S93" s="63"/>
      <c r="T93" s="63"/>
      <c r="U93" s="63"/>
      <c r="V93" s="63"/>
      <c r="W93" s="64">
        <f t="shared" si="3"/>
        <v>0</v>
      </c>
      <c r="Y93"/>
    </row>
    <row r="94" spans="1:25" hidden="1" x14ac:dyDescent="0.25">
      <c r="A94" s="88">
        <v>491</v>
      </c>
      <c r="B94" s="54">
        <v>91</v>
      </c>
      <c r="C94" s="46">
        <v>11</v>
      </c>
      <c r="D94" s="6" t="str">
        <f>VLOOKUP(A94,'07.kolo prezetácia '!A:G,2,FALSE)</f>
        <v>Lenka</v>
      </c>
      <c r="E94" s="6" t="str">
        <f>VLOOKUP(A94,'07.kolo prezetácia '!A:G,3,FALSE)</f>
        <v>Minárechová</v>
      </c>
      <c r="F94" s="5" t="str">
        <f>CONCATENATE('07.kolo výsledky KAT'!$D94," ",'07.kolo výsledky KAT'!$E94)</f>
        <v>Lenka Minárechová</v>
      </c>
      <c r="G94" s="6" t="str">
        <f>VLOOKUP(A94,'07.kolo prezetácia '!A:G,4,FALSE)</f>
        <v>Raz to príde / Drietoma</v>
      </c>
      <c r="H94" s="63">
        <f>VLOOKUP(A94,'07.kolo prezetácia '!$A$2:$G$492,5,FALSE)</f>
        <v>1989</v>
      </c>
      <c r="I94" s="31" t="str">
        <f>VLOOKUP(A94,'07.kolo prezetácia '!$A$2:$G$492,7,FALSE)</f>
        <v>Ženy B</v>
      </c>
      <c r="J94" s="21">
        <f>VLOOKUP('07.kolo výsledky KAT'!$A94,'07.kolo stopky'!A:C,3,FALSE)</f>
        <v>2.8913935185185185E-2</v>
      </c>
      <c r="K94" s="21">
        <f t="shared" si="4"/>
        <v>3.7212271795605129E-3</v>
      </c>
      <c r="L94" s="21">
        <f t="shared" si="5"/>
        <v>9.5141666666666673E-3</v>
      </c>
      <c r="M94" s="29"/>
      <c r="N94" s="63"/>
      <c r="O94" s="63"/>
      <c r="P94" s="63"/>
      <c r="Q94" s="63"/>
      <c r="R94" s="63"/>
      <c r="S94" s="63"/>
      <c r="T94" s="63"/>
      <c r="U94" s="63"/>
      <c r="V94" s="63"/>
      <c r="W94" s="64">
        <f t="shared" si="3"/>
        <v>0</v>
      </c>
      <c r="Y94"/>
    </row>
    <row r="95" spans="1:25" hidden="1" x14ac:dyDescent="0.25">
      <c r="A95" s="88">
        <v>78</v>
      </c>
      <c r="B95" s="54">
        <v>92</v>
      </c>
      <c r="C95" s="46">
        <v>8</v>
      </c>
      <c r="D95" s="6" t="str">
        <f>VLOOKUP(A95,'07.kolo prezetácia '!A:G,2,FALSE)</f>
        <v>Adriana</v>
      </c>
      <c r="E95" s="6" t="str">
        <f>VLOOKUP(A95,'07.kolo prezetácia '!A:G,3,FALSE)</f>
        <v>Mokrá</v>
      </c>
      <c r="F95" s="5" t="str">
        <f>CONCATENATE('07.kolo výsledky KAT'!$D95," ",'07.kolo výsledky KAT'!$E95)</f>
        <v>Adriana Mokrá</v>
      </c>
      <c r="G95" s="6" t="str">
        <f>VLOOKUP(A95,'07.kolo prezetácia '!A:G,4,FALSE)</f>
        <v>Poľský parlament / Kočovce</v>
      </c>
      <c r="H95" s="63">
        <f>VLOOKUP(A95,'07.kolo prezetácia '!$A$2:$G$492,5,FALSE)</f>
        <v>2001</v>
      </c>
      <c r="I95" s="31" t="str">
        <f>VLOOKUP(A95,'07.kolo prezetácia '!$A$2:$G$492,7,FALSE)</f>
        <v>Ženy A</v>
      </c>
      <c r="J95" s="21">
        <f>VLOOKUP('07.kolo výsledky KAT'!$A95,'07.kolo stopky'!A:C,3,FALSE)</f>
        <v>2.8997268518518523E-2</v>
      </c>
      <c r="K95" s="21">
        <f t="shared" si="4"/>
        <v>3.7319521902855245E-3</v>
      </c>
      <c r="L95" s="21">
        <f t="shared" si="5"/>
        <v>9.5975000000000053E-3</v>
      </c>
      <c r="M95" s="29"/>
      <c r="N95" s="63"/>
      <c r="O95" s="63"/>
      <c r="P95" s="63"/>
      <c r="Q95" s="63"/>
      <c r="R95" s="63"/>
      <c r="S95" s="63"/>
      <c r="T95" s="63"/>
      <c r="U95" s="63"/>
      <c r="V95" s="63"/>
      <c r="W95" s="64">
        <f t="shared" si="3"/>
        <v>0</v>
      </c>
      <c r="Y95"/>
    </row>
    <row r="96" spans="1:25" hidden="1" x14ac:dyDescent="0.25">
      <c r="A96" s="88">
        <v>94</v>
      </c>
      <c r="B96" s="54">
        <v>93</v>
      </c>
      <c r="C96" s="46">
        <v>12</v>
      </c>
      <c r="D96" s="6" t="str">
        <f>VLOOKUP(A96,'07.kolo prezetácia '!A:G,2,FALSE)</f>
        <v>Pavol</v>
      </c>
      <c r="E96" s="6" t="str">
        <f>VLOOKUP(A96,'07.kolo prezetácia '!A:G,3,FALSE)</f>
        <v>Vronka</v>
      </c>
      <c r="F96" s="5" t="str">
        <f>CONCATENATE('07.kolo výsledky KAT'!$D96," ",'07.kolo výsledky KAT'!$E96)</f>
        <v>Pavol Vronka</v>
      </c>
      <c r="G96" s="6" t="str">
        <f>VLOOKUP(A96,'07.kolo prezetácia '!A:G,4,FALSE)</f>
        <v>Dubnica</v>
      </c>
      <c r="H96" s="63">
        <f>VLOOKUP(A96,'07.kolo prezetácia '!$A$2:$G$492,5,FALSE)</f>
        <v>1968</v>
      </c>
      <c r="I96" s="31" t="str">
        <f>VLOOKUP(A96,'07.kolo prezetácia '!$A$2:$G$492,7,FALSE)</f>
        <v>Muži D</v>
      </c>
      <c r="J96" s="21">
        <f>VLOOKUP('07.kolo výsledky KAT'!$A96,'07.kolo stopky'!A:C,3,FALSE)</f>
        <v>2.9021388888888888E-2</v>
      </c>
      <c r="K96" s="21">
        <f t="shared" si="4"/>
        <v>3.735056485056485E-3</v>
      </c>
      <c r="L96" s="21">
        <f t="shared" si="5"/>
        <v>9.6216203703703707E-3</v>
      </c>
      <c r="M96" s="29"/>
      <c r="N96" s="63"/>
      <c r="O96" s="63"/>
      <c r="P96" s="63"/>
      <c r="Q96" s="63"/>
      <c r="R96" s="63"/>
      <c r="S96" s="63"/>
      <c r="T96" s="63"/>
      <c r="U96" s="63"/>
      <c r="V96" s="63"/>
      <c r="W96" s="64">
        <f t="shared" si="3"/>
        <v>0</v>
      </c>
      <c r="Y96"/>
    </row>
    <row r="97" spans="1:25" x14ac:dyDescent="0.25">
      <c r="A97" s="88">
        <v>469</v>
      </c>
      <c r="B97" s="54">
        <v>94</v>
      </c>
      <c r="C97" s="46">
        <v>19</v>
      </c>
      <c r="D97" s="6" t="str">
        <f>VLOOKUP(A97,'07.kolo prezetácia '!A:G,2,FALSE)</f>
        <v>Juraj</v>
      </c>
      <c r="E97" s="6" t="str">
        <f>VLOOKUP(A97,'07.kolo prezetácia '!A:G,3,FALSE)</f>
        <v>Čelko</v>
      </c>
      <c r="F97" s="5" t="str">
        <f>CONCATENATE('07.kolo výsledky KAT'!$D97," ",'07.kolo výsledky KAT'!$E97)</f>
        <v>Juraj Čelko</v>
      </c>
      <c r="G97" s="6" t="str">
        <f>VLOOKUP(A97,'07.kolo prezetácia '!A:G,4,FALSE)</f>
        <v>Tŕstie</v>
      </c>
      <c r="H97" s="63">
        <f>VLOOKUP(A97,'07.kolo prezetácia '!$A$2:$G$492,5,FALSE)</f>
        <v>1997</v>
      </c>
      <c r="I97" s="31" t="str">
        <f>VLOOKUP(A97,'07.kolo prezetácia '!$A$2:$G$492,7,FALSE)</f>
        <v>Muži A</v>
      </c>
      <c r="J97" s="21">
        <f>VLOOKUP('07.kolo výsledky KAT'!$A97,'07.kolo stopky'!A:C,3,FALSE)</f>
        <v>2.9078310185185183E-2</v>
      </c>
      <c r="K97" s="21">
        <f t="shared" si="4"/>
        <v>3.7423822632155963E-3</v>
      </c>
      <c r="L97" s="21">
        <f t="shared" si="5"/>
        <v>9.6785416666666652E-3</v>
      </c>
      <c r="M97" s="29"/>
      <c r="N97" s="63"/>
      <c r="O97" s="63"/>
      <c r="P97" s="63"/>
      <c r="Q97" s="63"/>
      <c r="R97" s="63"/>
      <c r="S97" s="63"/>
      <c r="T97" s="63"/>
      <c r="U97" s="63"/>
      <c r="V97" s="63"/>
      <c r="W97" s="64">
        <f t="shared" si="3"/>
        <v>0</v>
      </c>
      <c r="Y97"/>
    </row>
    <row r="98" spans="1:25" x14ac:dyDescent="0.25">
      <c r="A98" s="88">
        <v>534</v>
      </c>
      <c r="B98" s="54">
        <v>95</v>
      </c>
      <c r="C98" s="46">
        <v>20</v>
      </c>
      <c r="D98" s="6" t="str">
        <f>VLOOKUP(A98,'07.kolo prezetácia '!A:G,2,FALSE)</f>
        <v>Adam</v>
      </c>
      <c r="E98" s="6" t="str">
        <f>VLOOKUP(A98,'07.kolo prezetácia '!A:G,3,FALSE)</f>
        <v>Zbýňovec</v>
      </c>
      <c r="F98" s="5" t="str">
        <f>CONCATENATE('07.kolo výsledky KAT'!$D98," ",'07.kolo výsledky KAT'!$E98)</f>
        <v>Adam Zbýňovec</v>
      </c>
      <c r="G98" s="6" t="str">
        <f>VLOOKUP(A98,'07.kolo prezetácia '!A:G,4,FALSE)</f>
        <v>AK DUKLA Trenčín / Svinná</v>
      </c>
      <c r="H98" s="63">
        <f>VLOOKUP(A98,'07.kolo prezetácia '!$A$2:$G$492,5,FALSE)</f>
        <v>2015</v>
      </c>
      <c r="I98" s="31" t="str">
        <f>VLOOKUP(A98,'07.kolo prezetácia '!$A$2:$G$492,7,FALSE)</f>
        <v>Muži A</v>
      </c>
      <c r="J98" s="21">
        <f>VLOOKUP('07.kolo výsledky KAT'!$A98,'07.kolo stopky'!A:C,3,FALSE)</f>
        <v>2.9085590277777778E-2</v>
      </c>
      <c r="K98" s="21">
        <f t="shared" si="4"/>
        <v>3.7433192120692122E-3</v>
      </c>
      <c r="L98" s="21">
        <f t="shared" si="5"/>
        <v>9.6858217592592603E-3</v>
      </c>
      <c r="M98" s="29"/>
      <c r="N98" s="63"/>
      <c r="O98" s="63"/>
      <c r="P98" s="63"/>
      <c r="Q98" s="63"/>
      <c r="R98" s="63"/>
      <c r="S98" s="63"/>
      <c r="T98" s="63"/>
      <c r="U98" s="63"/>
      <c r="V98" s="63"/>
      <c r="W98" s="64">
        <f t="shared" si="3"/>
        <v>0</v>
      </c>
      <c r="Y98"/>
    </row>
    <row r="99" spans="1:25" hidden="1" x14ac:dyDescent="0.25">
      <c r="A99" s="88">
        <v>157</v>
      </c>
      <c r="B99" s="54">
        <v>96</v>
      </c>
      <c r="C99" s="46">
        <v>26</v>
      </c>
      <c r="D99" s="6" t="str">
        <f>VLOOKUP(A99,'07.kolo prezetácia '!A:G,2,FALSE)</f>
        <v>Vladimír</v>
      </c>
      <c r="E99" s="6" t="str">
        <f>VLOOKUP(A99,'07.kolo prezetácia '!A:G,3,FALSE)</f>
        <v>Staňák</v>
      </c>
      <c r="F99" s="5" t="str">
        <f>CONCATENATE('07.kolo výsledky KAT'!$D99," ",'07.kolo výsledky KAT'!$E99)</f>
        <v>Vladimír Staňák</v>
      </c>
      <c r="G99" s="6" t="str">
        <f>VLOOKUP(A99,'07.kolo prezetácia '!A:G,4,FALSE)</f>
        <v>Adamovské Kochanovce</v>
      </c>
      <c r="H99" s="63">
        <f>VLOOKUP(A99,'07.kolo prezetácia '!$A$2:$G$492,5,FALSE)</f>
        <v>1985</v>
      </c>
      <c r="I99" s="31" t="str">
        <f>VLOOKUP(A99,'07.kolo prezetácia '!$A$2:$G$492,7,FALSE)</f>
        <v>Muži C</v>
      </c>
      <c r="J99" s="21">
        <f>VLOOKUP('07.kolo výsledky KAT'!$A99,'07.kolo stopky'!A:C,3,FALSE)</f>
        <v>2.9174282407407409E-2</v>
      </c>
      <c r="K99" s="21">
        <f t="shared" si="4"/>
        <v>3.7547339005672342E-3</v>
      </c>
      <c r="L99" s="21">
        <f t="shared" si="5"/>
        <v>9.7745138888888916E-3</v>
      </c>
      <c r="M99" s="29"/>
      <c r="N99" s="63"/>
      <c r="O99" s="63"/>
      <c r="P99" s="63"/>
      <c r="Q99" s="63"/>
      <c r="R99" s="63"/>
      <c r="S99" s="63"/>
      <c r="T99" s="63"/>
      <c r="U99" s="63"/>
      <c r="V99" s="63"/>
      <c r="W99" s="64">
        <f t="shared" si="3"/>
        <v>0</v>
      </c>
      <c r="Y99"/>
    </row>
    <row r="100" spans="1:25" x14ac:dyDescent="0.25">
      <c r="A100" s="88">
        <v>430</v>
      </c>
      <c r="B100" s="54">
        <v>97</v>
      </c>
      <c r="C100" s="46">
        <v>21</v>
      </c>
      <c r="D100" s="6" t="str">
        <f>VLOOKUP(A100,'07.kolo prezetácia '!A:G,2,FALSE)</f>
        <v>Tomáš</v>
      </c>
      <c r="E100" s="6" t="str">
        <f>VLOOKUP(A100,'07.kolo prezetácia '!A:G,3,FALSE)</f>
        <v>Kadák</v>
      </c>
      <c r="F100" s="5" t="str">
        <f>CONCATENATE('07.kolo výsledky KAT'!$D100," ",'07.kolo výsledky KAT'!$E100)</f>
        <v>Tomáš Kadák</v>
      </c>
      <c r="G100" s="6" t="str">
        <f>VLOOKUP(A100,'07.kolo prezetácia '!A:G,4,FALSE)</f>
        <v>Lama na bicykli / Veľké Bierovce</v>
      </c>
      <c r="H100" s="63">
        <f>VLOOKUP(A100,'07.kolo prezetácia '!$A$2:$G$492,5,FALSE)</f>
        <v>2001</v>
      </c>
      <c r="I100" s="31" t="str">
        <f>VLOOKUP(A100,'07.kolo prezetácia '!$A$2:$G$492,7,FALSE)</f>
        <v>Muži A</v>
      </c>
      <c r="J100" s="21">
        <f>VLOOKUP('07.kolo výsledky KAT'!$A100,'07.kolo stopky'!A:C,3,FALSE)</f>
        <v>2.919164351851852E-2</v>
      </c>
      <c r="K100" s="21">
        <f t="shared" si="4"/>
        <v>3.7569682778016114E-3</v>
      </c>
      <c r="L100" s="21">
        <f t="shared" si="5"/>
        <v>9.791875000000002E-3</v>
      </c>
      <c r="M100" s="29"/>
      <c r="N100" s="63"/>
      <c r="O100" s="63"/>
      <c r="P100" s="63"/>
      <c r="Q100" s="63"/>
      <c r="R100" s="63"/>
      <c r="S100" s="63"/>
      <c r="T100" s="63"/>
      <c r="U100" s="63"/>
      <c r="V100" s="63"/>
      <c r="W100" s="64">
        <f t="shared" si="3"/>
        <v>0</v>
      </c>
      <c r="Y100"/>
    </row>
    <row r="101" spans="1:25" hidden="1" x14ac:dyDescent="0.25">
      <c r="A101" s="88">
        <v>513</v>
      </c>
      <c r="B101" s="54">
        <v>98</v>
      </c>
      <c r="C101" s="46">
        <v>12</v>
      </c>
      <c r="D101" s="6" t="str">
        <f>VLOOKUP(A101,'07.kolo prezetácia '!A:G,2,FALSE)</f>
        <v>Petra</v>
      </c>
      <c r="E101" s="6" t="str">
        <f>VLOOKUP(A101,'07.kolo prezetácia '!A:G,3,FALSE)</f>
        <v>Korytárová</v>
      </c>
      <c r="F101" s="5" t="str">
        <f>CONCATENATE('07.kolo výsledky KAT'!$D101," ",'07.kolo výsledky KAT'!$E101)</f>
        <v>Petra Korytárová</v>
      </c>
      <c r="G101" s="6" t="str">
        <f>VLOOKUP(A101,'07.kolo prezetácia '!A:G,4,FALSE)</f>
        <v>Partizánske</v>
      </c>
      <c r="H101" s="63">
        <f>VLOOKUP(A101,'07.kolo prezetácia '!$A$2:$G$492,5,FALSE)</f>
        <v>1984</v>
      </c>
      <c r="I101" s="31" t="str">
        <f>VLOOKUP(A101,'07.kolo prezetácia '!$A$2:$G$492,7,FALSE)</f>
        <v>Ženy B</v>
      </c>
      <c r="J101" s="21">
        <f>VLOOKUP('07.kolo výsledky KAT'!$A101,'07.kolo stopky'!A:C,3,FALSE)</f>
        <v>2.9341388888888889E-2</v>
      </c>
      <c r="K101" s="21">
        <f t="shared" si="4"/>
        <v>3.7762405262405266E-3</v>
      </c>
      <c r="L101" s="21">
        <f t="shared" si="5"/>
        <v>9.9416203703703715E-3</v>
      </c>
      <c r="M101" s="29"/>
      <c r="N101" s="63"/>
      <c r="O101" s="63"/>
      <c r="P101" s="63"/>
      <c r="Q101" s="63"/>
      <c r="R101" s="63"/>
      <c r="S101" s="63"/>
      <c r="T101" s="63"/>
      <c r="U101" s="63"/>
      <c r="V101" s="63"/>
      <c r="W101" s="64">
        <f t="shared" si="3"/>
        <v>0</v>
      </c>
      <c r="Y101"/>
    </row>
    <row r="102" spans="1:25" hidden="1" x14ac:dyDescent="0.25">
      <c r="A102" s="88">
        <v>503</v>
      </c>
      <c r="B102" s="54">
        <v>99</v>
      </c>
      <c r="C102" s="46">
        <v>27</v>
      </c>
      <c r="D102" s="6" t="str">
        <f>VLOOKUP(A102,'07.kolo prezetácia '!A:G,2,FALSE)</f>
        <v>Marek</v>
      </c>
      <c r="E102" s="6" t="str">
        <f>VLOOKUP(A102,'07.kolo prezetácia '!A:G,3,FALSE)</f>
        <v>Benkovič</v>
      </c>
      <c r="F102" s="5" t="str">
        <f>CONCATENATE('07.kolo výsledky KAT'!$D102," ",'07.kolo výsledky KAT'!$E102)</f>
        <v>Marek Benkovič</v>
      </c>
      <c r="G102" s="6" t="str">
        <f>VLOOKUP(A102,'07.kolo prezetácia '!A:G,4,FALSE)</f>
        <v>toRun Stará Turá / Trenčianske Jastrabie</v>
      </c>
      <c r="H102" s="63">
        <f>VLOOKUP(A102,'07.kolo prezetácia '!$A$2:$G$492,5,FALSE)</f>
        <v>1983</v>
      </c>
      <c r="I102" s="31" t="str">
        <f>VLOOKUP(A102,'07.kolo prezetácia '!$A$2:$G$492,7,FALSE)</f>
        <v>Muži C</v>
      </c>
      <c r="J102" s="21">
        <f>VLOOKUP('07.kolo výsledky KAT'!$A102,'07.kolo stopky'!A:C,3,FALSE)</f>
        <v>2.9354270833333335E-2</v>
      </c>
      <c r="K102" s="21">
        <f t="shared" si="4"/>
        <v>3.7778984341484347E-3</v>
      </c>
      <c r="L102" s="21">
        <f t="shared" si="5"/>
        <v>9.9545023148148171E-3</v>
      </c>
      <c r="M102" s="29"/>
      <c r="N102" s="63"/>
      <c r="O102" s="63"/>
      <c r="P102" s="63"/>
      <c r="Q102" s="63"/>
      <c r="R102" s="63"/>
      <c r="S102" s="63"/>
      <c r="T102" s="63"/>
      <c r="U102" s="63"/>
      <c r="V102" s="63"/>
      <c r="W102" s="64">
        <f t="shared" si="3"/>
        <v>0</v>
      </c>
      <c r="Y102"/>
    </row>
    <row r="103" spans="1:25" hidden="1" x14ac:dyDescent="0.25">
      <c r="A103" s="88">
        <v>527</v>
      </c>
      <c r="B103" s="54">
        <v>100</v>
      </c>
      <c r="C103" s="46">
        <v>13</v>
      </c>
      <c r="D103" s="6" t="str">
        <f>VLOOKUP(A103,'07.kolo prezetácia '!A:G,2,FALSE)</f>
        <v>Martin</v>
      </c>
      <c r="E103" s="6" t="str">
        <f>VLOOKUP(A103,'07.kolo prezetácia '!A:G,3,FALSE)</f>
        <v>Makyda</v>
      </c>
      <c r="F103" s="5" t="str">
        <f>CONCATENATE('07.kolo výsledky KAT'!$D103," ",'07.kolo výsledky KAT'!$E103)</f>
        <v>Martin Makyda</v>
      </c>
      <c r="G103" s="6" t="str">
        <f>VLOOKUP(A103,'07.kolo prezetácia '!A:G,4,FALSE)</f>
        <v>Trenčianske Jastrabie</v>
      </c>
      <c r="H103" s="63">
        <f>VLOOKUP(A103,'07.kolo prezetácia '!$A$2:$G$492,5,FALSE)</f>
        <v>1987</v>
      </c>
      <c r="I103" s="31" t="str">
        <f>VLOOKUP(A103,'07.kolo prezetácia '!$A$2:$G$492,7,FALSE)</f>
        <v>Muži B</v>
      </c>
      <c r="J103" s="21">
        <f>VLOOKUP('07.kolo výsledky KAT'!$A103,'07.kolo stopky'!A:C,3,FALSE)</f>
        <v>2.9368136574074079E-2</v>
      </c>
      <c r="K103" s="21">
        <f t="shared" si="4"/>
        <v>3.7796829567662911E-3</v>
      </c>
      <c r="L103" s="21">
        <f t="shared" si="5"/>
        <v>9.9683680555555619E-3</v>
      </c>
      <c r="M103" s="29"/>
      <c r="N103" s="63"/>
      <c r="O103" s="63"/>
      <c r="P103" s="63"/>
      <c r="Q103" s="63"/>
      <c r="R103" s="63"/>
      <c r="S103" s="63"/>
      <c r="T103" s="63"/>
      <c r="U103" s="63"/>
      <c r="V103" s="63"/>
      <c r="W103" s="64">
        <f t="shared" si="3"/>
        <v>0</v>
      </c>
      <c r="Y103"/>
    </row>
    <row r="104" spans="1:25" hidden="1" x14ac:dyDescent="0.25">
      <c r="A104" s="88">
        <v>286</v>
      </c>
      <c r="B104" s="54">
        <v>101</v>
      </c>
      <c r="C104" s="46">
        <v>28</v>
      </c>
      <c r="D104" s="6" t="str">
        <f>VLOOKUP(A104,'07.kolo prezetácia '!A:G,2,FALSE)</f>
        <v>Lubomír</v>
      </c>
      <c r="E104" s="6" t="str">
        <f>VLOOKUP(A104,'07.kolo prezetácia '!A:G,3,FALSE)</f>
        <v>Adame</v>
      </c>
      <c r="F104" s="5" t="str">
        <f>CONCATENATE('07.kolo výsledky KAT'!$D104," ",'07.kolo výsledky KAT'!$E104)</f>
        <v>Lubomír Adame</v>
      </c>
      <c r="G104" s="6" t="str">
        <f>VLOOKUP(A104,'07.kolo prezetácia '!A:G,4,FALSE)</f>
        <v>Kšinná</v>
      </c>
      <c r="H104" s="63">
        <f>VLOOKUP(A104,'07.kolo prezetácia '!$A$2:$G$492,5,FALSE)</f>
        <v>1980</v>
      </c>
      <c r="I104" s="31" t="str">
        <f>VLOOKUP(A104,'07.kolo prezetácia '!$A$2:$G$492,7,FALSE)</f>
        <v>Muži C</v>
      </c>
      <c r="J104" s="21">
        <f>VLOOKUP('07.kolo výsledky KAT'!$A104,'07.kolo stopky'!A:C,3,FALSE)</f>
        <v>2.9417766203703705E-2</v>
      </c>
      <c r="K104" s="21">
        <f t="shared" si="4"/>
        <v>3.7860702964869633E-3</v>
      </c>
      <c r="L104" s="21">
        <f t="shared" si="5"/>
        <v>1.0017997685185187E-2</v>
      </c>
      <c r="M104" s="29"/>
      <c r="N104" s="63"/>
      <c r="O104" s="63"/>
      <c r="P104" s="63"/>
      <c r="Q104" s="63"/>
      <c r="R104" s="63"/>
      <c r="S104" s="63"/>
      <c r="T104" s="63"/>
      <c r="U104" s="63"/>
      <c r="V104" s="63"/>
      <c r="W104" s="64">
        <f t="shared" si="3"/>
        <v>0</v>
      </c>
      <c r="Y104"/>
    </row>
    <row r="105" spans="1:25" hidden="1" x14ac:dyDescent="0.25">
      <c r="A105" s="88">
        <v>147</v>
      </c>
      <c r="B105" s="54">
        <v>102</v>
      </c>
      <c r="C105" s="46">
        <v>29</v>
      </c>
      <c r="D105" s="6" t="str">
        <f>VLOOKUP(A105,'07.kolo prezetácia '!A:G,2,FALSE)</f>
        <v>Marek</v>
      </c>
      <c r="E105" s="6" t="str">
        <f>VLOOKUP(A105,'07.kolo prezetácia '!A:G,3,FALSE)</f>
        <v>Pavlik</v>
      </c>
      <c r="F105" s="5" t="str">
        <f>CONCATENATE('07.kolo výsledky KAT'!$D105," ",'07.kolo výsledky KAT'!$E105)</f>
        <v>Marek Pavlik</v>
      </c>
      <c r="G105" s="6" t="str">
        <f>VLOOKUP(A105,'07.kolo prezetácia '!A:G,4,FALSE)</f>
        <v>Trencin/Kubra</v>
      </c>
      <c r="H105" s="63">
        <f>VLOOKUP(A105,'07.kolo prezetácia '!$A$2:$G$492,5,FALSE)</f>
        <v>1979</v>
      </c>
      <c r="I105" s="31" t="str">
        <f>VLOOKUP(A105,'07.kolo prezetácia '!$A$2:$G$492,7,FALSE)</f>
        <v>Muži C</v>
      </c>
      <c r="J105" s="21">
        <f>VLOOKUP('07.kolo výsledky KAT'!$A105,'07.kolo stopky'!A:C,3,FALSE)</f>
        <v>2.9443819444444439E-2</v>
      </c>
      <c r="K105" s="21">
        <f t="shared" si="4"/>
        <v>3.7894233519233512E-3</v>
      </c>
      <c r="L105" s="21">
        <f t="shared" si="5"/>
        <v>1.0044050925925922E-2</v>
      </c>
      <c r="M105" s="29"/>
      <c r="N105" s="63"/>
      <c r="O105" s="63"/>
      <c r="P105" s="63"/>
      <c r="Q105" s="63"/>
      <c r="R105" s="63"/>
      <c r="S105" s="63"/>
      <c r="T105" s="63"/>
      <c r="U105" s="63"/>
      <c r="V105" s="63"/>
      <c r="W105" s="64">
        <f t="shared" si="3"/>
        <v>0</v>
      </c>
      <c r="Y105"/>
    </row>
    <row r="106" spans="1:25" hidden="1" x14ac:dyDescent="0.25">
      <c r="A106" s="88">
        <v>181</v>
      </c>
      <c r="B106" s="54">
        <v>103</v>
      </c>
      <c r="C106" s="46">
        <v>13</v>
      </c>
      <c r="D106" s="6" t="str">
        <f>VLOOKUP(A106,'07.kolo prezetácia '!A:G,2,FALSE)</f>
        <v>Martina</v>
      </c>
      <c r="E106" s="6" t="str">
        <f>VLOOKUP(A106,'07.kolo prezetácia '!A:G,3,FALSE)</f>
        <v>Riečická</v>
      </c>
      <c r="F106" s="5" t="str">
        <f>CONCATENATE('07.kolo výsledky KAT'!$D106," ",'07.kolo výsledky KAT'!$E106)</f>
        <v>Martina Riečická</v>
      </c>
      <c r="G106" s="6" t="str">
        <f>VLOOKUP(A106,'07.kolo prezetácia '!A:G,4,FALSE)</f>
        <v>RunForRest / Trenčín</v>
      </c>
      <c r="H106" s="63">
        <f>VLOOKUP(A106,'07.kolo prezetácia '!$A$2:$G$492,5,FALSE)</f>
        <v>1987</v>
      </c>
      <c r="I106" s="31" t="str">
        <f>VLOOKUP(A106,'07.kolo prezetácia '!$A$2:$G$492,7,FALSE)</f>
        <v>Ženy B</v>
      </c>
      <c r="J106" s="21">
        <f>VLOOKUP('07.kolo výsledky KAT'!$A106,'07.kolo stopky'!A:C,3,FALSE)</f>
        <v>2.9511736111111107E-2</v>
      </c>
      <c r="K106" s="21">
        <f t="shared" si="4"/>
        <v>3.7981642356642352E-3</v>
      </c>
      <c r="L106" s="21">
        <f t="shared" si="5"/>
        <v>1.0111967592592589E-2</v>
      </c>
      <c r="M106" s="29"/>
      <c r="N106" s="63"/>
      <c r="O106" s="63"/>
      <c r="P106" s="63"/>
      <c r="Q106" s="63"/>
      <c r="R106" s="63"/>
      <c r="S106" s="63"/>
      <c r="T106" s="63"/>
      <c r="U106" s="63"/>
      <c r="V106" s="63"/>
      <c r="W106" s="64">
        <f t="shared" si="3"/>
        <v>0</v>
      </c>
      <c r="Y106"/>
    </row>
    <row r="107" spans="1:25" hidden="1" x14ac:dyDescent="0.25">
      <c r="A107" s="88">
        <v>269</v>
      </c>
      <c r="B107" s="54">
        <v>104</v>
      </c>
      <c r="C107" s="46">
        <v>13</v>
      </c>
      <c r="D107" s="6" t="str">
        <f>VLOOKUP(A107,'07.kolo prezetácia '!A:G,2,FALSE)</f>
        <v>Jaroslav</v>
      </c>
      <c r="E107" s="6" t="str">
        <f>VLOOKUP(A107,'07.kolo prezetácia '!A:G,3,FALSE)</f>
        <v>Janiga</v>
      </c>
      <c r="F107" s="5" t="str">
        <f>CONCATENATE('07.kolo výsledky KAT'!$D107," ",'07.kolo výsledky KAT'!$E107)</f>
        <v>Jaroslav Janiga</v>
      </c>
      <c r="G107" s="6" t="str">
        <f>VLOOKUP(A107,'07.kolo prezetácia '!A:G,4,FALSE)</f>
        <v>Dubnica nad Váhom</v>
      </c>
      <c r="H107" s="63">
        <f>VLOOKUP(A107,'07.kolo prezetácia '!$A$2:$G$492,5,FALSE)</f>
        <v>1971</v>
      </c>
      <c r="I107" s="31" t="str">
        <f>VLOOKUP(A107,'07.kolo prezetácia '!$A$2:$G$492,7,FALSE)</f>
        <v>Muži D</v>
      </c>
      <c r="J107" s="21">
        <f>VLOOKUP('07.kolo výsledky KAT'!$A107,'07.kolo stopky'!A:C,3,FALSE)</f>
        <v>2.9522638888888886E-2</v>
      </c>
      <c r="K107" s="21">
        <f t="shared" si="4"/>
        <v>3.7995674245674244E-3</v>
      </c>
      <c r="L107" s="21">
        <f t="shared" si="5"/>
        <v>1.0122870370370369E-2</v>
      </c>
      <c r="M107" s="29"/>
      <c r="N107" s="63"/>
      <c r="O107" s="63"/>
      <c r="P107" s="63"/>
      <c r="Q107" s="63"/>
      <c r="R107" s="63"/>
      <c r="S107" s="63"/>
      <c r="T107" s="63"/>
      <c r="U107" s="63"/>
      <c r="V107" s="63"/>
      <c r="W107" s="64">
        <f t="shared" si="3"/>
        <v>0</v>
      </c>
      <c r="Y107"/>
    </row>
    <row r="108" spans="1:25" x14ac:dyDescent="0.25">
      <c r="A108" s="88">
        <v>74</v>
      </c>
      <c r="B108" s="54">
        <v>105</v>
      </c>
      <c r="C108" s="46">
        <v>22</v>
      </c>
      <c r="D108" s="6" t="str">
        <f>VLOOKUP(A108,'07.kolo prezetácia '!A:G,2,FALSE)</f>
        <v>Rudolf</v>
      </c>
      <c r="E108" s="6" t="str">
        <f>VLOOKUP(A108,'07.kolo prezetácia '!A:G,3,FALSE)</f>
        <v>Riečický</v>
      </c>
      <c r="F108" s="5" t="str">
        <f>CONCATENATE('07.kolo výsledky KAT'!$D108," ",'07.kolo výsledky KAT'!$E108)</f>
        <v>Rudolf Riečický</v>
      </c>
      <c r="G108" s="6" t="str">
        <f>VLOOKUP(A108,'07.kolo prezetácia '!A:G,4,FALSE)</f>
        <v>Poľský parlament / Trenčín</v>
      </c>
      <c r="H108" s="63">
        <f>VLOOKUP(A108,'07.kolo prezetácia '!$A$2:$G$492,5,FALSE)</f>
        <v>1998</v>
      </c>
      <c r="I108" s="31" t="str">
        <f>VLOOKUP(A108,'07.kolo prezetácia '!$A$2:$G$492,7,FALSE)</f>
        <v>Muži A</v>
      </c>
      <c r="J108" s="21">
        <f>VLOOKUP('07.kolo výsledky KAT'!$A108,'07.kolo stopky'!A:C,3,FALSE)</f>
        <v>2.9722199074074074E-2</v>
      </c>
      <c r="K108" s="21">
        <f t="shared" si="4"/>
        <v>3.8252508460841798E-3</v>
      </c>
      <c r="L108" s="21">
        <f t="shared" si="5"/>
        <v>1.0322430555555557E-2</v>
      </c>
      <c r="M108" s="29"/>
      <c r="N108" s="63"/>
      <c r="O108" s="63"/>
      <c r="P108" s="63"/>
      <c r="Q108" s="63"/>
      <c r="R108" s="63"/>
      <c r="S108" s="63"/>
      <c r="T108" s="63"/>
      <c r="U108" s="63"/>
      <c r="V108" s="63"/>
      <c r="W108" s="64">
        <f t="shared" si="3"/>
        <v>0</v>
      </c>
      <c r="Y108"/>
    </row>
    <row r="109" spans="1:25" hidden="1" x14ac:dyDescent="0.25">
      <c r="A109" s="88">
        <v>10</v>
      </c>
      <c r="B109" s="54">
        <v>106</v>
      </c>
      <c r="C109" s="46">
        <v>14</v>
      </c>
      <c r="D109" s="6" t="str">
        <f>VLOOKUP(A109,'07.kolo prezetácia '!A:G,2,FALSE)</f>
        <v>Milos</v>
      </c>
      <c r="E109" s="6" t="str">
        <f>VLOOKUP(A109,'07.kolo prezetácia '!A:G,3,FALSE)</f>
        <v>Humera</v>
      </c>
      <c r="F109" s="5" t="str">
        <f>CONCATENATE('07.kolo výsledky KAT'!$D109," ",'07.kolo výsledky KAT'!$E109)</f>
        <v>Milos Humera</v>
      </c>
      <c r="G109" s="6" t="str">
        <f>VLOOKUP(A109,'07.kolo prezetácia '!A:G,4,FALSE)</f>
        <v>RunForRest / Trenčín</v>
      </c>
      <c r="H109" s="63">
        <f>VLOOKUP(A109,'07.kolo prezetácia '!$A$2:$G$492,5,FALSE)</f>
        <v>1970</v>
      </c>
      <c r="I109" s="31" t="str">
        <f>VLOOKUP(A109,'07.kolo prezetácia '!$A$2:$G$492,7,FALSE)</f>
        <v>Muži D</v>
      </c>
      <c r="J109" s="21">
        <f>VLOOKUP('07.kolo výsledky KAT'!$A109,'07.kolo stopky'!A:C,3,FALSE)</f>
        <v>2.977049768518519E-2</v>
      </c>
      <c r="K109" s="21">
        <f t="shared" si="4"/>
        <v>3.8314668835502178E-3</v>
      </c>
      <c r="L109" s="21">
        <f t="shared" si="5"/>
        <v>1.0370729166666672E-2</v>
      </c>
      <c r="M109" s="29"/>
      <c r="N109" s="63"/>
      <c r="O109" s="63"/>
      <c r="P109" s="63"/>
      <c r="Q109" s="63"/>
      <c r="R109" s="63"/>
      <c r="S109" s="63"/>
      <c r="T109" s="63"/>
      <c r="U109" s="63"/>
      <c r="V109" s="63"/>
      <c r="W109" s="64">
        <f t="shared" si="3"/>
        <v>0</v>
      </c>
      <c r="Y109"/>
    </row>
    <row r="110" spans="1:25" hidden="1" x14ac:dyDescent="0.25">
      <c r="A110" s="88">
        <v>554</v>
      </c>
      <c r="B110" s="54">
        <v>107</v>
      </c>
      <c r="C110" s="46">
        <v>14</v>
      </c>
      <c r="D110" s="6" t="str">
        <f>VLOOKUP(A110,'07.kolo prezetácia '!A:G,2,FALSE)</f>
        <v>Patrícia</v>
      </c>
      <c r="E110" s="6" t="str">
        <f>VLOOKUP(A110,'07.kolo prezetácia '!A:G,3,FALSE)</f>
        <v>Struhárová</v>
      </c>
      <c r="F110" s="5" t="str">
        <f>CONCATENATE('07.kolo výsledky KAT'!$D110," ",'07.kolo výsledky KAT'!$E110)</f>
        <v>Patrícia Struhárová</v>
      </c>
      <c r="G110" s="6" t="str">
        <f>VLOOKUP(A110,'07.kolo prezetácia '!A:G,4,FALSE)</f>
        <v>Trenčín</v>
      </c>
      <c r="H110" s="63">
        <f>VLOOKUP(A110,'07.kolo prezetácia '!$A$2:$G$492,5,FALSE)</f>
        <v>1987</v>
      </c>
      <c r="I110" s="31" t="str">
        <f>VLOOKUP(A110,'07.kolo prezetácia '!$A$2:$G$492,7,FALSE)</f>
        <v>Ženy B</v>
      </c>
      <c r="J110" s="21">
        <f>VLOOKUP('07.kolo výsledky KAT'!$A110,'07.kolo stopky'!A:C,3,FALSE)</f>
        <v>2.9781157407407405E-2</v>
      </c>
      <c r="K110" s="21">
        <f t="shared" si="4"/>
        <v>3.8328387911721246E-3</v>
      </c>
      <c r="L110" s="21">
        <f t="shared" si="5"/>
        <v>1.0381388888888888E-2</v>
      </c>
      <c r="M110" s="29"/>
      <c r="N110" s="63"/>
      <c r="O110" s="63"/>
      <c r="P110" s="63"/>
      <c r="Q110" s="63"/>
      <c r="R110" s="63"/>
      <c r="S110" s="63"/>
      <c r="T110" s="63"/>
      <c r="U110" s="63"/>
      <c r="V110" s="63"/>
      <c r="W110" s="64">
        <f t="shared" si="3"/>
        <v>0</v>
      </c>
      <c r="Y110"/>
    </row>
    <row r="111" spans="1:25" hidden="1" x14ac:dyDescent="0.25">
      <c r="A111" s="88">
        <v>456</v>
      </c>
      <c r="B111" s="54">
        <v>108</v>
      </c>
      <c r="C111" s="46">
        <v>30</v>
      </c>
      <c r="D111" s="6" t="str">
        <f>VLOOKUP(A111,'07.kolo prezetácia '!A:G,2,FALSE)</f>
        <v>Pavol</v>
      </c>
      <c r="E111" s="6" t="str">
        <f>VLOOKUP(A111,'07.kolo prezetácia '!A:G,3,FALSE)</f>
        <v>Vanek</v>
      </c>
      <c r="F111" s="5" t="str">
        <f>CONCATENATE('07.kolo výsledky KAT'!$D111," ",'07.kolo výsledky KAT'!$E111)</f>
        <v>Pavol Vanek</v>
      </c>
      <c r="G111" s="6" t="str">
        <f>VLOOKUP(A111,'07.kolo prezetácia '!A:G,4,FALSE)</f>
        <v>Chocholná Velčice</v>
      </c>
      <c r="H111" s="63">
        <f>VLOOKUP(A111,'07.kolo prezetácia '!$A$2:$G$492,5,FALSE)</f>
        <v>1977</v>
      </c>
      <c r="I111" s="31" t="str">
        <f>VLOOKUP(A111,'07.kolo prezetácia '!$A$2:$G$492,7,FALSE)</f>
        <v>Muži C</v>
      </c>
      <c r="J111" s="21">
        <f>VLOOKUP('07.kolo výsledky KAT'!$A111,'07.kolo stopky'!A:C,3,FALSE)</f>
        <v>2.980228009259259E-2</v>
      </c>
      <c r="K111" s="21">
        <f t="shared" si="4"/>
        <v>3.8355572834739499E-3</v>
      </c>
      <c r="L111" s="21">
        <f t="shared" si="5"/>
        <v>1.0402511574074073E-2</v>
      </c>
      <c r="M111" s="29"/>
      <c r="N111" s="63"/>
      <c r="O111" s="63"/>
      <c r="P111" s="63"/>
      <c r="Q111" s="63"/>
      <c r="R111" s="63"/>
      <c r="S111" s="63"/>
      <c r="T111" s="63"/>
      <c r="U111" s="63"/>
      <c r="V111" s="63"/>
      <c r="W111" s="64">
        <f t="shared" si="3"/>
        <v>0</v>
      </c>
      <c r="Y111"/>
    </row>
    <row r="112" spans="1:25" hidden="1" x14ac:dyDescent="0.25">
      <c r="A112" s="88">
        <v>228</v>
      </c>
      <c r="B112" s="54">
        <v>109</v>
      </c>
      <c r="C112" s="46">
        <v>15</v>
      </c>
      <c r="D112" s="6" t="str">
        <f>VLOOKUP(A112,'07.kolo prezetácia '!A:G,2,FALSE)</f>
        <v>Roman</v>
      </c>
      <c r="E112" s="6" t="str">
        <f>VLOOKUP(A112,'07.kolo prezetácia '!A:G,3,FALSE)</f>
        <v>Kuník</v>
      </c>
      <c r="F112" s="5" t="str">
        <f>CONCATENATE('07.kolo výsledky KAT'!$D112," ",'07.kolo výsledky KAT'!$E112)</f>
        <v>Roman Kuník</v>
      </c>
      <c r="G112" s="6" t="str">
        <f>VLOOKUP(A112,'07.kolo prezetácia '!A:G,4,FALSE)</f>
        <v>Htp / Trenčianske Stankovce</v>
      </c>
      <c r="H112" s="63">
        <f>VLOOKUP(A112,'07.kolo prezetácia '!$A$2:$G$492,5,FALSE)</f>
        <v>1973</v>
      </c>
      <c r="I112" s="31" t="str">
        <f>VLOOKUP(A112,'07.kolo prezetácia '!$A$2:$G$492,7,FALSE)</f>
        <v>Muži D</v>
      </c>
      <c r="J112" s="21">
        <f>VLOOKUP('07.kolo výsledky KAT'!$A112,'07.kolo stopky'!A:C,3,FALSE)</f>
        <v>2.9971944444444443E-2</v>
      </c>
      <c r="K112" s="21">
        <f t="shared" si="4"/>
        <v>3.8573931073931076E-3</v>
      </c>
      <c r="L112" s="21">
        <f t="shared" si="5"/>
        <v>1.0572175925925926E-2</v>
      </c>
      <c r="M112" s="29"/>
      <c r="N112" s="63"/>
      <c r="O112" s="63"/>
      <c r="P112" s="63"/>
      <c r="Q112" s="63"/>
      <c r="R112" s="63"/>
      <c r="S112" s="63"/>
      <c r="T112" s="63"/>
      <c r="U112" s="63"/>
      <c r="V112" s="63"/>
      <c r="W112" s="64">
        <f t="shared" si="3"/>
        <v>0</v>
      </c>
      <c r="Y112"/>
    </row>
    <row r="113" spans="1:25" hidden="1" x14ac:dyDescent="0.25">
      <c r="A113" s="88">
        <v>48</v>
      </c>
      <c r="B113" s="54">
        <v>110</v>
      </c>
      <c r="C113" s="46">
        <v>31</v>
      </c>
      <c r="D113" s="6" t="str">
        <f>VLOOKUP(A113,'07.kolo prezetácia '!A:G,2,FALSE)</f>
        <v>Juraj</v>
      </c>
      <c r="E113" s="6" t="str">
        <f>VLOOKUP(A113,'07.kolo prezetácia '!A:G,3,FALSE)</f>
        <v>Maláň</v>
      </c>
      <c r="F113" s="5" t="str">
        <f>CONCATENATE('07.kolo výsledky KAT'!$D113," ",'07.kolo výsledky KAT'!$E113)</f>
        <v>Juraj Maláň</v>
      </c>
      <c r="G113" s="6" t="str">
        <f>VLOOKUP(A113,'07.kolo prezetácia '!A:G,4,FALSE)</f>
        <v>Soblahov</v>
      </c>
      <c r="H113" s="63">
        <f>VLOOKUP(A113,'07.kolo prezetácia '!$A$2:$G$492,5,FALSE)</f>
        <v>1977</v>
      </c>
      <c r="I113" s="31" t="str">
        <f>VLOOKUP(A113,'07.kolo prezetácia '!$A$2:$G$492,7,FALSE)</f>
        <v>Muži C</v>
      </c>
      <c r="J113" s="21">
        <f>VLOOKUP('07.kolo výsledky KAT'!$A113,'07.kolo stopky'!A:C,3,FALSE)</f>
        <v>3.0002569444444443E-2</v>
      </c>
      <c r="K113" s="21">
        <f t="shared" si="4"/>
        <v>3.8613345488345487E-3</v>
      </c>
      <c r="L113" s="21">
        <f t="shared" si="5"/>
        <v>1.0602800925925925E-2</v>
      </c>
      <c r="M113" s="29"/>
      <c r="N113" s="63"/>
      <c r="O113" s="63"/>
      <c r="P113" s="63"/>
      <c r="Q113" s="63"/>
      <c r="R113" s="63"/>
      <c r="S113" s="63"/>
      <c r="T113" s="63"/>
      <c r="U113" s="63"/>
      <c r="V113" s="63"/>
      <c r="W113" s="64">
        <f t="shared" si="3"/>
        <v>0</v>
      </c>
      <c r="Y113"/>
    </row>
    <row r="114" spans="1:25" hidden="1" x14ac:dyDescent="0.25">
      <c r="A114" s="88">
        <v>385</v>
      </c>
      <c r="B114" s="54">
        <v>111</v>
      </c>
      <c r="C114" s="46">
        <v>7</v>
      </c>
      <c r="D114" s="6" t="str">
        <f>VLOOKUP(A114,'07.kolo prezetácia '!A:G,2,FALSE)</f>
        <v>Miroslav</v>
      </c>
      <c r="E114" s="6" t="str">
        <f>VLOOKUP(A114,'07.kolo prezetácia '!A:G,3,FALSE)</f>
        <v>Kováč</v>
      </c>
      <c r="F114" s="5" t="str">
        <f>CONCATENATE('07.kolo výsledky KAT'!$D114," ",'07.kolo výsledky KAT'!$E114)</f>
        <v>Miroslav Kováč</v>
      </c>
      <c r="G114" s="6" t="str">
        <f>VLOOKUP(A114,'07.kolo prezetácia '!A:G,4,FALSE)</f>
        <v>Trenčín</v>
      </c>
      <c r="H114" s="63">
        <f>VLOOKUP(A114,'07.kolo prezetácia '!$A$2:$G$492,5,FALSE)</f>
        <v>1952</v>
      </c>
      <c r="I114" s="31" t="str">
        <f>VLOOKUP(A114,'07.kolo prezetácia '!$A$2:$G$492,7,FALSE)</f>
        <v>Muži E</v>
      </c>
      <c r="J114" s="21">
        <f>VLOOKUP('07.kolo výsledky KAT'!$A114,'07.kolo stopky'!A:C,3,FALSE)</f>
        <v>3.0066331018518518E-2</v>
      </c>
      <c r="K114" s="21">
        <f t="shared" si="4"/>
        <v>3.869540671624005E-3</v>
      </c>
      <c r="L114" s="21">
        <f t="shared" si="5"/>
        <v>1.0666562500000001E-2</v>
      </c>
      <c r="M114" s="29"/>
      <c r="N114" s="63"/>
      <c r="O114" s="63"/>
      <c r="P114" s="63"/>
      <c r="Q114" s="63"/>
      <c r="R114" s="63"/>
      <c r="S114" s="63"/>
      <c r="T114" s="63"/>
      <c r="U114" s="63"/>
      <c r="V114" s="63"/>
      <c r="W114" s="64">
        <f t="shared" si="3"/>
        <v>0</v>
      </c>
      <c r="Y114"/>
    </row>
    <row r="115" spans="1:25" hidden="1" x14ac:dyDescent="0.25">
      <c r="A115" s="88">
        <v>561</v>
      </c>
      <c r="B115" s="54">
        <v>112</v>
      </c>
      <c r="C115" s="46">
        <v>9</v>
      </c>
      <c r="D115" s="6" t="str">
        <f>VLOOKUP(A115,'07.kolo prezetácia '!A:G,2,FALSE)</f>
        <v>Alica</v>
      </c>
      <c r="E115" s="6" t="str">
        <f>VLOOKUP(A115,'07.kolo prezetácia '!A:G,3,FALSE)</f>
        <v>Niková</v>
      </c>
      <c r="F115" s="5" t="str">
        <f>CONCATENATE('07.kolo výsledky KAT'!$D115," ",'07.kolo výsledky KAT'!$E115)</f>
        <v>Alica Niková</v>
      </c>
      <c r="G115" s="6" t="str">
        <f>VLOOKUP(A115,'07.kolo prezetácia '!A:G,4,FALSE)</f>
        <v>KK Trend Bánovce / Svinná</v>
      </c>
      <c r="H115" s="63">
        <f>VLOOKUP(A115,'07.kolo prezetácia '!$A$2:$G$492,5,FALSE)</f>
        <v>2006</v>
      </c>
      <c r="I115" s="31" t="str">
        <f>VLOOKUP(A115,'07.kolo prezetácia '!$A$2:$G$492,7,FALSE)</f>
        <v>Ženy A</v>
      </c>
      <c r="J115" s="21">
        <f>VLOOKUP('07.kolo výsledky KAT'!$A115,'07.kolo stopky'!A:C,3,FALSE)</f>
        <v>3.0154988425925927E-2</v>
      </c>
      <c r="K115" s="21">
        <f t="shared" si="4"/>
        <v>3.8809508913675585E-3</v>
      </c>
      <c r="L115" s="21">
        <f t="shared" si="5"/>
        <v>1.075521990740741E-2</v>
      </c>
      <c r="M115" s="29"/>
      <c r="N115" s="63"/>
      <c r="O115" s="63"/>
      <c r="P115" s="63"/>
      <c r="Q115" s="63"/>
      <c r="R115" s="63"/>
      <c r="S115" s="63"/>
      <c r="T115" s="63"/>
      <c r="U115" s="63"/>
      <c r="V115" s="63"/>
      <c r="W115" s="64">
        <f t="shared" si="3"/>
        <v>0</v>
      </c>
      <c r="Y115"/>
    </row>
    <row r="116" spans="1:25" hidden="1" x14ac:dyDescent="0.25">
      <c r="A116" s="88">
        <v>37</v>
      </c>
      <c r="B116" s="54">
        <v>113</v>
      </c>
      <c r="C116" s="46">
        <v>16</v>
      </c>
      <c r="D116" s="6" t="str">
        <f>VLOOKUP(A116,'07.kolo prezetácia '!A:G,2,FALSE)</f>
        <v>Peter</v>
      </c>
      <c r="E116" s="6" t="str">
        <f>VLOOKUP(A116,'07.kolo prezetácia '!A:G,3,FALSE)</f>
        <v>Batka</v>
      </c>
      <c r="F116" s="5" t="str">
        <f>CONCATENATE('07.kolo výsledky KAT'!$D116," ",'07.kolo výsledky KAT'!$E116)</f>
        <v>Peter Batka</v>
      </c>
      <c r="G116" s="6" t="str">
        <f>VLOOKUP(A116,'07.kolo prezetácia '!A:G,4,FALSE)</f>
        <v>RunForRest / Trenčín</v>
      </c>
      <c r="H116" s="63">
        <f>VLOOKUP(A116,'07.kolo prezetácia '!$A$2:$G$492,5,FALSE)</f>
        <v>1970</v>
      </c>
      <c r="I116" s="31" t="str">
        <f>VLOOKUP(A116,'07.kolo prezetácia '!$A$2:$G$492,7,FALSE)</f>
        <v>Muži D</v>
      </c>
      <c r="J116" s="21">
        <f>VLOOKUP('07.kolo výsledky KAT'!$A116,'07.kolo stopky'!A:C,3,FALSE)</f>
        <v>3.0162928240740738E-2</v>
      </c>
      <c r="K116" s="21">
        <f t="shared" si="4"/>
        <v>3.88197274655608E-3</v>
      </c>
      <c r="L116" s="21">
        <f t="shared" si="5"/>
        <v>1.0763159722222221E-2</v>
      </c>
      <c r="M116" s="29"/>
      <c r="N116" s="63"/>
      <c r="O116" s="63"/>
      <c r="P116" s="63"/>
      <c r="Q116" s="63"/>
      <c r="R116" s="63"/>
      <c r="S116" s="63"/>
      <c r="T116" s="63"/>
      <c r="U116" s="63"/>
      <c r="V116" s="63"/>
      <c r="W116" s="64">
        <f t="shared" si="3"/>
        <v>0</v>
      </c>
      <c r="Y116"/>
    </row>
    <row r="117" spans="1:25" x14ac:dyDescent="0.25">
      <c r="A117" s="88">
        <v>38</v>
      </c>
      <c r="B117" s="54">
        <v>114</v>
      </c>
      <c r="C117" s="46">
        <v>23</v>
      </c>
      <c r="D117" s="6" t="str">
        <f>VLOOKUP(A117,'07.kolo prezetácia '!A:G,2,FALSE)</f>
        <v>Peter</v>
      </c>
      <c r="E117" s="6" t="str">
        <f>VLOOKUP(A117,'07.kolo prezetácia '!A:G,3,FALSE)</f>
        <v>Batka ml.</v>
      </c>
      <c r="F117" s="5" t="str">
        <f>CONCATENATE('07.kolo výsledky KAT'!$D117," ",'07.kolo výsledky KAT'!$E117)</f>
        <v>Peter Batka ml.</v>
      </c>
      <c r="G117" s="6" t="str">
        <f>VLOOKUP(A117,'07.kolo prezetácia '!A:G,4,FALSE)</f>
        <v>RunForRest / Trenčín</v>
      </c>
      <c r="H117" s="63">
        <f>VLOOKUP(A117,'07.kolo prezetácia '!$A$2:$G$492,5,FALSE)</f>
        <v>2012</v>
      </c>
      <c r="I117" s="31" t="str">
        <f>VLOOKUP(A117,'07.kolo prezetácia '!$A$2:$G$492,7,FALSE)</f>
        <v>Muži A</v>
      </c>
      <c r="J117" s="21">
        <f>VLOOKUP('07.kolo výsledky KAT'!$A117,'07.kolo stopky'!A:C,3,FALSE)</f>
        <v>3.0169131944444445E-2</v>
      </c>
      <c r="K117" s="21">
        <f t="shared" si="4"/>
        <v>3.8827711640211644E-3</v>
      </c>
      <c r="L117" s="21">
        <f t="shared" si="5"/>
        <v>1.0769363425925927E-2</v>
      </c>
      <c r="M117" s="29"/>
      <c r="N117" s="63"/>
      <c r="O117" s="63"/>
      <c r="P117" s="63"/>
      <c r="Q117" s="63"/>
      <c r="R117" s="63"/>
      <c r="S117" s="63"/>
      <c r="T117" s="63"/>
      <c r="U117" s="63"/>
      <c r="V117" s="63"/>
      <c r="W117" s="64">
        <f t="shared" si="3"/>
        <v>0</v>
      </c>
      <c r="Y117"/>
    </row>
    <row r="118" spans="1:25" x14ac:dyDescent="0.25">
      <c r="A118" s="88">
        <v>548</v>
      </c>
      <c r="B118" s="54">
        <v>115</v>
      </c>
      <c r="C118" s="46">
        <v>24</v>
      </c>
      <c r="D118" s="6" t="str">
        <f>VLOOKUP(A118,'07.kolo prezetácia '!A:G,2,FALSE)</f>
        <v>Martin</v>
      </c>
      <c r="E118" s="6" t="str">
        <f>VLOOKUP(A118,'07.kolo prezetácia '!A:G,3,FALSE)</f>
        <v>Ježík</v>
      </c>
      <c r="F118" s="5" t="str">
        <f>CONCATENATE('07.kolo výsledky KAT'!$D118," ",'07.kolo výsledky KAT'!$E118)</f>
        <v>Martin Ježík</v>
      </c>
      <c r="G118" s="6" t="str">
        <f>VLOOKUP(A118,'07.kolo prezetácia '!A:G,4,FALSE)</f>
        <v>Dežerice</v>
      </c>
      <c r="H118" s="63">
        <f>VLOOKUP(A118,'07.kolo prezetácia '!$A$2:$G$492,5,FALSE)</f>
        <v>2005</v>
      </c>
      <c r="I118" s="31" t="str">
        <f>VLOOKUP(A118,'07.kolo prezetácia '!$A$2:$G$492,7,FALSE)</f>
        <v>Muži A</v>
      </c>
      <c r="J118" s="21">
        <f>VLOOKUP('07.kolo výsledky KAT'!$A118,'07.kolo stopky'!A:C,3,FALSE)</f>
        <v>3.0174930555555559E-2</v>
      </c>
      <c r="K118" s="21">
        <f t="shared" si="4"/>
        <v>3.8835174460174465E-3</v>
      </c>
      <c r="L118" s="21">
        <f t="shared" si="5"/>
        <v>1.0775162037037041E-2</v>
      </c>
      <c r="M118" s="29"/>
      <c r="N118" s="63"/>
      <c r="O118" s="63"/>
      <c r="P118" s="63"/>
      <c r="Q118" s="63"/>
      <c r="R118" s="63"/>
      <c r="S118" s="63"/>
      <c r="T118" s="63"/>
      <c r="U118" s="63"/>
      <c r="V118" s="63"/>
      <c r="W118" s="64">
        <f t="shared" si="3"/>
        <v>0</v>
      </c>
      <c r="Y118"/>
    </row>
    <row r="119" spans="1:25" hidden="1" x14ac:dyDescent="0.25">
      <c r="A119" s="88">
        <v>222</v>
      </c>
      <c r="B119" s="54">
        <v>116</v>
      </c>
      <c r="C119" s="43">
        <v>2</v>
      </c>
      <c r="D119" s="6" t="str">
        <f>VLOOKUP(A119,'07.kolo prezetácia '!A:G,2,FALSE)</f>
        <v>Mariana</v>
      </c>
      <c r="E119" s="6" t="str">
        <f>VLOOKUP(A119,'07.kolo prezetácia '!A:G,3,FALSE)</f>
        <v>Bednarikova</v>
      </c>
      <c r="F119" s="5" t="str">
        <f>CONCATENATE('07.kolo výsledky KAT'!$D119," ",'07.kolo výsledky KAT'!$E119)</f>
        <v>Mariana Bednarikova</v>
      </c>
      <c r="G119" s="6" t="str">
        <f>VLOOKUP(A119,'07.kolo prezetácia '!A:G,4,FALSE)</f>
        <v>RunForRest / Trencin</v>
      </c>
      <c r="H119" s="63">
        <f>VLOOKUP(A119,'07.kolo prezetácia '!$A$2:$G$492,5,FALSE)</f>
        <v>1973</v>
      </c>
      <c r="I119" s="31" t="str">
        <f>VLOOKUP(A119,'07.kolo prezetácia '!$A$2:$G$492,7,FALSE)</f>
        <v>Ženy C</v>
      </c>
      <c r="J119" s="21">
        <f>VLOOKUP('07.kolo výsledky KAT'!$A119,'07.kolo stopky'!A:C,3,FALSE)</f>
        <v>3.0185821759259258E-2</v>
      </c>
      <c r="K119" s="21">
        <f t="shared" si="4"/>
        <v>3.8849191453358121E-3</v>
      </c>
      <c r="L119" s="21">
        <f t="shared" si="5"/>
        <v>1.078605324074074E-2</v>
      </c>
      <c r="M119" s="22"/>
      <c r="N119" s="51"/>
      <c r="O119" s="51"/>
      <c r="P119" s="51"/>
      <c r="Q119" s="51"/>
      <c r="R119" s="51"/>
      <c r="S119" s="51"/>
      <c r="T119" s="51"/>
      <c r="U119" s="51"/>
      <c r="V119" s="51"/>
      <c r="W119" s="52">
        <f t="shared" ref="W119:W182" si="6">SUM(M119:V119)</f>
        <v>0</v>
      </c>
      <c r="Y119"/>
    </row>
    <row r="120" spans="1:25" hidden="1" x14ac:dyDescent="0.25">
      <c r="A120" s="88">
        <v>323</v>
      </c>
      <c r="B120" s="54">
        <v>117</v>
      </c>
      <c r="C120" s="43">
        <v>3</v>
      </c>
      <c r="D120" s="6" t="str">
        <f>VLOOKUP(A120,'07.kolo prezetácia '!A:G,2,FALSE)</f>
        <v>Lívia</v>
      </c>
      <c r="E120" s="6" t="str">
        <f>VLOOKUP(A120,'07.kolo prezetácia '!A:G,3,FALSE)</f>
        <v>Csibreiova</v>
      </c>
      <c r="F120" s="5" t="str">
        <f>CONCATENATE('07.kolo výsledky KAT'!$D120," ",'07.kolo výsledky KAT'!$E120)</f>
        <v>Lívia Csibreiova</v>
      </c>
      <c r="G120" s="6" t="str">
        <f>VLOOKUP(A120,'07.kolo prezetácia '!A:G,4,FALSE)</f>
        <v>Trenčín</v>
      </c>
      <c r="H120" s="63">
        <f>VLOOKUP(A120,'07.kolo prezetácia '!$A$2:$G$492,5,FALSE)</f>
        <v>1980</v>
      </c>
      <c r="I120" s="31" t="str">
        <f>VLOOKUP(A120,'07.kolo prezetácia '!$A$2:$G$492,7,FALSE)</f>
        <v>Ženy C</v>
      </c>
      <c r="J120" s="21">
        <f>VLOOKUP('07.kolo výsledky KAT'!$A120,'07.kolo stopky'!A:C,3,FALSE)</f>
        <v>3.0198425925925931E-2</v>
      </c>
      <c r="K120" s="21">
        <f t="shared" si="4"/>
        <v>3.8865413032079708E-3</v>
      </c>
      <c r="L120" s="21">
        <f t="shared" si="5"/>
        <v>1.0798657407407413E-2</v>
      </c>
      <c r="M120" s="22"/>
      <c r="N120" s="51"/>
      <c r="O120" s="51"/>
      <c r="P120" s="51"/>
      <c r="Q120" s="51"/>
      <c r="R120" s="51"/>
      <c r="S120" s="51"/>
      <c r="T120" s="51"/>
      <c r="U120" s="51"/>
      <c r="V120" s="51"/>
      <c r="W120" s="52">
        <f t="shared" si="6"/>
        <v>0</v>
      </c>
      <c r="Y120"/>
    </row>
    <row r="121" spans="1:25" hidden="1" x14ac:dyDescent="0.25">
      <c r="A121" s="88">
        <v>544</v>
      </c>
      <c r="B121" s="54">
        <v>118</v>
      </c>
      <c r="C121" s="46">
        <v>8</v>
      </c>
      <c r="D121" s="6" t="str">
        <f>VLOOKUP(A121,'07.kolo prezetácia '!A:G,2,FALSE)</f>
        <v>Lubomír</v>
      </c>
      <c r="E121" s="6" t="str">
        <f>VLOOKUP(A121,'07.kolo prezetácia '!A:G,3,FALSE)</f>
        <v>Magdolen</v>
      </c>
      <c r="F121" s="5" t="str">
        <f>CONCATENATE('07.kolo výsledky KAT'!$D121," ",'07.kolo výsledky KAT'!$E121)</f>
        <v>Lubomír Magdolen</v>
      </c>
      <c r="G121" s="6" t="str">
        <f>VLOOKUP(A121,'07.kolo prezetácia '!A:G,4,FALSE)</f>
        <v>Chynorany</v>
      </c>
      <c r="H121" s="63">
        <f>VLOOKUP(A121,'07.kolo prezetácia '!$A$2:$G$492,5,FALSE)</f>
        <v>1964</v>
      </c>
      <c r="I121" s="31" t="str">
        <f>VLOOKUP(A121,'07.kolo prezetácia '!$A$2:$G$492,7,FALSE)</f>
        <v>Muži E</v>
      </c>
      <c r="J121" s="21">
        <f>VLOOKUP('07.kolo výsledky KAT'!$A121,'07.kolo stopky'!A:C,3,FALSE)</f>
        <v>3.0214953703703699E-2</v>
      </c>
      <c r="K121" s="21">
        <f t="shared" si="4"/>
        <v>3.8886684303350966E-3</v>
      </c>
      <c r="L121" s="21">
        <f t="shared" si="5"/>
        <v>1.0815185185185181E-2</v>
      </c>
      <c r="M121" s="22"/>
      <c r="N121" s="51"/>
      <c r="O121" s="51"/>
      <c r="P121" s="51"/>
      <c r="Q121" s="51"/>
      <c r="R121" s="51"/>
      <c r="S121" s="51"/>
      <c r="T121" s="51"/>
      <c r="U121" s="51"/>
      <c r="V121" s="51"/>
      <c r="W121" s="52">
        <f t="shared" si="6"/>
        <v>0</v>
      </c>
      <c r="Y121"/>
    </row>
    <row r="122" spans="1:25" hidden="1" x14ac:dyDescent="0.25">
      <c r="A122" s="88">
        <v>511</v>
      </c>
      <c r="B122" s="54">
        <v>119</v>
      </c>
      <c r="C122" s="46">
        <v>10</v>
      </c>
      <c r="D122" s="6" t="str">
        <f>VLOOKUP(A122,'07.kolo prezetácia '!A:G,2,FALSE)</f>
        <v>Nikoleta</v>
      </c>
      <c r="E122" s="6" t="str">
        <f>VLOOKUP(A122,'07.kolo prezetácia '!A:G,3,FALSE)</f>
        <v>Stehlikova</v>
      </c>
      <c r="F122" s="5" t="str">
        <f>CONCATENATE('07.kolo výsledky KAT'!$D122," ",'07.kolo výsledky KAT'!$E122)</f>
        <v>Nikoleta Stehlikova</v>
      </c>
      <c r="G122" s="6" t="str">
        <f>VLOOKUP(A122,'07.kolo prezetácia '!A:G,4,FALSE)</f>
        <v>Bežíme a funíme / Trenčín - Kubrá</v>
      </c>
      <c r="H122" s="63">
        <f>VLOOKUP(A122,'07.kolo prezetácia '!$A$2:$G$492,5,FALSE)</f>
        <v>1991</v>
      </c>
      <c r="I122" s="31" t="str">
        <f>VLOOKUP(A122,'07.kolo prezetácia '!$A$2:$G$492,7,FALSE)</f>
        <v>Ženy A</v>
      </c>
      <c r="J122" s="21">
        <f>VLOOKUP('07.kolo výsledky KAT'!$A122,'07.kolo stopky'!A:C,3,FALSE)</f>
        <v>3.0255659722222227E-2</v>
      </c>
      <c r="K122" s="21">
        <f t="shared" si="4"/>
        <v>3.8939073001573012E-3</v>
      </c>
      <c r="L122" s="21">
        <f t="shared" si="5"/>
        <v>1.085589120370371E-2</v>
      </c>
      <c r="M122" s="22"/>
      <c r="N122" s="51"/>
      <c r="O122" s="51"/>
      <c r="P122" s="51"/>
      <c r="Q122" s="51"/>
      <c r="R122" s="51"/>
      <c r="S122" s="51"/>
      <c r="T122" s="51"/>
      <c r="U122" s="51"/>
      <c r="V122" s="51"/>
      <c r="W122" s="52">
        <f t="shared" si="6"/>
        <v>0</v>
      </c>
      <c r="Y122"/>
    </row>
    <row r="123" spans="1:25" hidden="1" x14ac:dyDescent="0.25">
      <c r="A123" s="88">
        <v>420</v>
      </c>
      <c r="B123" s="54">
        <v>120</v>
      </c>
      <c r="C123" s="46">
        <v>14</v>
      </c>
      <c r="D123" s="6" t="str">
        <f>VLOOKUP(A123,'07.kolo prezetácia '!A:G,2,FALSE)</f>
        <v>Vlado</v>
      </c>
      <c r="E123" s="6" t="str">
        <f>VLOOKUP(A123,'07.kolo prezetácia '!A:G,3,FALSE)</f>
        <v>Maťas</v>
      </c>
      <c r="F123" s="5" t="str">
        <f>CONCATENATE('07.kolo výsledky KAT'!$D123," ",'07.kolo výsledky KAT'!$E123)</f>
        <v>Vlado Maťas</v>
      </c>
      <c r="G123" s="6" t="str">
        <f>VLOOKUP(A123,'07.kolo prezetácia '!A:G,4,FALSE)</f>
        <v>BK Svinná / Svinná</v>
      </c>
      <c r="H123" s="63">
        <f>VLOOKUP(A123,'07.kolo prezetácia '!$A$2:$G$492,5,FALSE)</f>
        <v>1987</v>
      </c>
      <c r="I123" s="31" t="str">
        <f>VLOOKUP(A123,'07.kolo prezetácia '!$A$2:$G$492,7,FALSE)</f>
        <v>Muži B</v>
      </c>
      <c r="J123" s="21">
        <f>VLOOKUP('07.kolo výsledky KAT'!$A123,'07.kolo stopky'!A:C,3,FALSE)</f>
        <v>3.0282766203703706E-2</v>
      </c>
      <c r="K123" s="21">
        <f t="shared" si="4"/>
        <v>3.8973959078125748E-3</v>
      </c>
      <c r="L123" s="21">
        <f t="shared" si="5"/>
        <v>1.0882997685185188E-2</v>
      </c>
      <c r="M123" s="22"/>
      <c r="N123" s="51"/>
      <c r="O123" s="51"/>
      <c r="P123" s="51"/>
      <c r="Q123" s="51"/>
      <c r="R123" s="51"/>
      <c r="S123" s="51"/>
      <c r="T123" s="51"/>
      <c r="U123" s="51"/>
      <c r="V123" s="51"/>
      <c r="W123" s="52">
        <f t="shared" si="6"/>
        <v>0</v>
      </c>
      <c r="Y123"/>
    </row>
    <row r="124" spans="1:25" hidden="1" x14ac:dyDescent="0.25">
      <c r="A124" s="88">
        <v>193</v>
      </c>
      <c r="B124" s="54">
        <v>121</v>
      </c>
      <c r="C124" s="46">
        <v>4</v>
      </c>
      <c r="D124" s="6" t="str">
        <f>VLOOKUP(A124,'07.kolo prezetácia '!A:G,2,FALSE)</f>
        <v>Naďa</v>
      </c>
      <c r="E124" s="6" t="str">
        <f>VLOOKUP(A124,'07.kolo prezetácia '!A:G,3,FALSE)</f>
        <v>Hodeková</v>
      </c>
      <c r="F124" s="5" t="str">
        <f>CONCATENATE('07.kolo výsledky KAT'!$D124," ",'07.kolo výsledky KAT'!$E124)</f>
        <v>Naďa Hodeková</v>
      </c>
      <c r="G124" s="6" t="str">
        <f>VLOOKUP(A124,'07.kolo prezetácia '!A:G,4,FALSE)</f>
        <v>Champion club / Dubnica nad Váhom</v>
      </c>
      <c r="H124" s="63">
        <f>VLOOKUP(A124,'07.kolo prezetácia '!$A$2:$G$492,5,FALSE)</f>
        <v>1975</v>
      </c>
      <c r="I124" s="31" t="str">
        <f>VLOOKUP(A124,'07.kolo prezetácia '!$A$2:$G$492,7,FALSE)</f>
        <v>Ženy C</v>
      </c>
      <c r="J124" s="21">
        <f>VLOOKUP('07.kolo výsledky KAT'!$A124,'07.kolo stopky'!A:C,3,FALSE)</f>
        <v>3.0629652777777776E-2</v>
      </c>
      <c r="K124" s="21">
        <f t="shared" si="4"/>
        <v>3.9420402545402543E-3</v>
      </c>
      <c r="L124" s="21">
        <f t="shared" si="5"/>
        <v>1.1229884259259259E-2</v>
      </c>
      <c r="M124" s="22"/>
      <c r="N124" s="51"/>
      <c r="O124" s="51"/>
      <c r="P124" s="51"/>
      <c r="Q124" s="51"/>
      <c r="R124" s="51"/>
      <c r="S124" s="51"/>
      <c r="T124" s="51"/>
      <c r="U124" s="51"/>
      <c r="V124" s="51"/>
      <c r="W124" s="52">
        <f t="shared" si="6"/>
        <v>0</v>
      </c>
      <c r="Y124"/>
    </row>
    <row r="125" spans="1:25" hidden="1" x14ac:dyDescent="0.25">
      <c r="A125" s="88">
        <v>109</v>
      </c>
      <c r="B125" s="54">
        <v>122</v>
      </c>
      <c r="C125" s="46">
        <v>32</v>
      </c>
      <c r="D125" s="6" t="str">
        <f>VLOOKUP(A125,'07.kolo prezetácia '!A:G,2,FALSE)</f>
        <v>Robert</v>
      </c>
      <c r="E125" s="6" t="str">
        <f>VLOOKUP(A125,'07.kolo prezetácia '!A:G,3,FALSE)</f>
        <v>Laššo</v>
      </c>
      <c r="F125" s="5" t="str">
        <f>CONCATENATE('07.kolo výsledky KAT'!$D125," ",'07.kolo výsledky KAT'!$E125)</f>
        <v>Robert Laššo</v>
      </c>
      <c r="G125" s="6" t="str">
        <f>VLOOKUP(A125,'07.kolo prezetácia '!A:G,4,FALSE)</f>
        <v>Trenčín</v>
      </c>
      <c r="H125" s="63">
        <f>VLOOKUP(A125,'07.kolo prezetácia '!$A$2:$G$492,5,FALSE)</f>
        <v>1982</v>
      </c>
      <c r="I125" s="31" t="str">
        <f>VLOOKUP(A125,'07.kolo prezetácia '!$A$2:$G$492,7,FALSE)</f>
        <v>Muži C</v>
      </c>
      <c r="J125" s="21">
        <f>VLOOKUP('07.kolo výsledky KAT'!$A125,'07.kolo stopky'!A:C,3,FALSE)</f>
        <v>3.0645532407407406E-2</v>
      </c>
      <c r="K125" s="21">
        <f t="shared" si="4"/>
        <v>3.9440839649172981E-3</v>
      </c>
      <c r="L125" s="21">
        <f t="shared" si="5"/>
        <v>1.1245763888888888E-2</v>
      </c>
      <c r="M125" s="22"/>
      <c r="N125" s="51"/>
      <c r="O125" s="51"/>
      <c r="P125" s="51"/>
      <c r="Q125" s="51"/>
      <c r="R125" s="51"/>
      <c r="S125" s="51"/>
      <c r="T125" s="51"/>
      <c r="U125" s="51"/>
      <c r="V125" s="51"/>
      <c r="W125" s="52">
        <f t="shared" si="6"/>
        <v>0</v>
      </c>
      <c r="Y125"/>
    </row>
    <row r="126" spans="1:25" hidden="1" x14ac:dyDescent="0.25">
      <c r="A126" s="88">
        <v>190</v>
      </c>
      <c r="B126" s="54">
        <v>123</v>
      </c>
      <c r="C126" s="46">
        <v>5</v>
      </c>
      <c r="D126" s="6" t="str">
        <f>VLOOKUP(A126,'07.kolo prezetácia '!A:G,2,FALSE)</f>
        <v>Kristína</v>
      </c>
      <c r="E126" s="6" t="str">
        <f>VLOOKUP(A126,'07.kolo prezetácia '!A:G,3,FALSE)</f>
        <v>Rozvadská</v>
      </c>
      <c r="F126" s="5" t="str">
        <f>CONCATENATE('07.kolo výsledky KAT'!$D126," ",'07.kolo výsledky KAT'!$E126)</f>
        <v>Kristína Rozvadská</v>
      </c>
      <c r="G126" s="6" t="str">
        <f>VLOOKUP(A126,'07.kolo prezetácia '!A:G,4,FALSE)</f>
        <v>Chrome Antilopy / Bodovka</v>
      </c>
      <c r="H126" s="63">
        <f>VLOOKUP(A126,'07.kolo prezetácia '!$A$2:$G$492,5,FALSE)</f>
        <v>1979</v>
      </c>
      <c r="I126" s="31" t="str">
        <f>VLOOKUP(A126,'07.kolo prezetácia '!$A$2:$G$492,7,FALSE)</f>
        <v>Ženy C</v>
      </c>
      <c r="J126" s="21">
        <f>VLOOKUP('07.kolo výsledky KAT'!$A126,'07.kolo stopky'!A:C,3,FALSE)</f>
        <v>3.070798611111111E-2</v>
      </c>
      <c r="K126" s="21">
        <f t="shared" si="4"/>
        <v>3.9521217646217646E-3</v>
      </c>
      <c r="L126" s="21">
        <f t="shared" si="5"/>
        <v>1.1308217592592592E-2</v>
      </c>
      <c r="M126" s="22"/>
      <c r="N126" s="51"/>
      <c r="O126" s="51"/>
      <c r="P126" s="51"/>
      <c r="Q126" s="51"/>
      <c r="R126" s="51"/>
      <c r="S126" s="51"/>
      <c r="T126" s="51"/>
      <c r="U126" s="51"/>
      <c r="V126" s="51"/>
      <c r="W126" s="52">
        <f t="shared" si="6"/>
        <v>0</v>
      </c>
      <c r="Y126"/>
    </row>
    <row r="127" spans="1:25" hidden="1" x14ac:dyDescent="0.25">
      <c r="A127" s="88">
        <v>496</v>
      </c>
      <c r="B127" s="54">
        <v>124</v>
      </c>
      <c r="C127" s="46">
        <v>17</v>
      </c>
      <c r="D127" s="6" t="str">
        <f>VLOOKUP(A127,'07.kolo prezetácia '!A:G,2,FALSE)</f>
        <v>Ján</v>
      </c>
      <c r="E127" s="6" t="str">
        <f>VLOOKUP(A127,'07.kolo prezetácia '!A:G,3,FALSE)</f>
        <v>Kutiš</v>
      </c>
      <c r="F127" s="5" t="str">
        <f>CONCATENATE('07.kolo výsledky KAT'!$D127," ",'07.kolo výsledky KAT'!$E127)</f>
        <v>Ján Kutiš</v>
      </c>
      <c r="G127" s="6" t="str">
        <f>VLOOKUP(A127,'07.kolo prezetácia '!A:G,4,FALSE)</f>
        <v>ŠK Prusy</v>
      </c>
      <c r="H127" s="63">
        <f>VLOOKUP(A127,'07.kolo prezetácia '!$A$2:$G$492,5,FALSE)</f>
        <v>1976</v>
      </c>
      <c r="I127" s="31" t="str">
        <f>VLOOKUP(A127,'07.kolo prezetácia '!$A$2:$G$492,7,FALSE)</f>
        <v>Muži D</v>
      </c>
      <c r="J127" s="21">
        <f>VLOOKUP('07.kolo výsledky KAT'!$A127,'07.kolo stopky'!A:C,3,FALSE)</f>
        <v>3.0916608796296294E-2</v>
      </c>
      <c r="K127" s="21">
        <f t="shared" si="4"/>
        <v>3.9789715310548646E-3</v>
      </c>
      <c r="L127" s="21">
        <f t="shared" si="5"/>
        <v>1.1516840277777777E-2</v>
      </c>
      <c r="M127" s="22"/>
      <c r="N127" s="51"/>
      <c r="O127" s="51"/>
      <c r="P127" s="51"/>
      <c r="Q127" s="51"/>
      <c r="R127" s="51"/>
      <c r="S127" s="51"/>
      <c r="T127" s="51"/>
      <c r="U127" s="51"/>
      <c r="V127" s="51"/>
      <c r="W127" s="52">
        <f t="shared" si="6"/>
        <v>0</v>
      </c>
      <c r="Y127"/>
    </row>
    <row r="128" spans="1:25" hidden="1" x14ac:dyDescent="0.25">
      <c r="A128" s="88">
        <v>252</v>
      </c>
      <c r="B128" s="54">
        <v>125</v>
      </c>
      <c r="C128" s="46">
        <v>11</v>
      </c>
      <c r="D128" s="6" t="str">
        <f>VLOOKUP(A128,'07.kolo prezetácia '!A:G,2,FALSE)</f>
        <v>Simona</v>
      </c>
      <c r="E128" s="6" t="str">
        <f>VLOOKUP(A128,'07.kolo prezetácia '!A:G,3,FALSE)</f>
        <v>Križanová</v>
      </c>
      <c r="F128" s="5" t="str">
        <f>CONCATENATE('07.kolo výsledky KAT'!$D128," ",'07.kolo výsledky KAT'!$E128)</f>
        <v>Simona Križanová</v>
      </c>
      <c r="G128" s="6" t="str">
        <f>VLOOKUP(A128,'07.kolo prezetácia '!A:G,4,FALSE)</f>
        <v>Ruskovce</v>
      </c>
      <c r="H128" s="63">
        <f>VLOOKUP(A128,'07.kolo prezetácia '!$A$2:$G$492,5,FALSE)</f>
        <v>1997</v>
      </c>
      <c r="I128" s="31" t="str">
        <f>VLOOKUP(A128,'07.kolo prezetácia '!$A$2:$G$492,7,FALSE)</f>
        <v>Ženy A</v>
      </c>
      <c r="J128" s="21">
        <f>VLOOKUP('07.kolo výsledky KAT'!$A128,'07.kolo stopky'!A:C,3,FALSE)</f>
        <v>3.0921770833333334E-2</v>
      </c>
      <c r="K128" s="21">
        <f t="shared" si="4"/>
        <v>3.9796358858858859E-3</v>
      </c>
      <c r="L128" s="21">
        <f t="shared" si="5"/>
        <v>1.1522002314814817E-2</v>
      </c>
      <c r="M128" s="22"/>
      <c r="N128" s="51"/>
      <c r="O128" s="51"/>
      <c r="P128" s="51"/>
      <c r="Q128" s="51"/>
      <c r="R128" s="51"/>
      <c r="S128" s="51"/>
      <c r="T128" s="51"/>
      <c r="U128" s="51"/>
      <c r="V128" s="51"/>
      <c r="W128" s="52">
        <f t="shared" si="6"/>
        <v>0</v>
      </c>
      <c r="Y128"/>
    </row>
    <row r="129" spans="1:25" hidden="1" x14ac:dyDescent="0.25">
      <c r="A129" s="88">
        <v>504</v>
      </c>
      <c r="B129" s="54">
        <v>126</v>
      </c>
      <c r="C129" s="46">
        <v>33</v>
      </c>
      <c r="D129" s="6" t="str">
        <f>VLOOKUP(A129,'07.kolo prezetácia '!A:G,2,FALSE)</f>
        <v>Richard</v>
      </c>
      <c r="E129" s="6" t="str">
        <f>VLOOKUP(A129,'07.kolo prezetácia '!A:G,3,FALSE)</f>
        <v>Ščepko</v>
      </c>
      <c r="F129" s="5" t="str">
        <f>CONCATENATE('07.kolo výsledky KAT'!$D129," ",'07.kolo výsledky KAT'!$E129)</f>
        <v>Richard Ščepko</v>
      </c>
      <c r="G129" s="6" t="str">
        <f>VLOOKUP(A129,'07.kolo prezetácia '!A:G,4,FALSE)</f>
        <v>Trenčín</v>
      </c>
      <c r="H129" s="63">
        <f>VLOOKUP(A129,'07.kolo prezetácia '!$A$2:$G$492,5,FALSE)</f>
        <v>1984</v>
      </c>
      <c r="I129" s="31" t="str">
        <f>VLOOKUP(A129,'07.kolo prezetácia '!$A$2:$G$492,7,FALSE)</f>
        <v>Muži C</v>
      </c>
      <c r="J129" s="21">
        <f>VLOOKUP('07.kolo výsledky KAT'!$A129,'07.kolo stopky'!A:C,3,FALSE)</f>
        <v>3.0940995370370372E-2</v>
      </c>
      <c r="K129" s="21">
        <f t="shared" si="4"/>
        <v>3.9821100862767536E-3</v>
      </c>
      <c r="L129" s="21">
        <f t="shared" si="5"/>
        <v>1.1541226851851855E-2</v>
      </c>
      <c r="M129" s="22"/>
      <c r="N129" s="51"/>
      <c r="O129" s="51"/>
      <c r="P129" s="51"/>
      <c r="Q129" s="51"/>
      <c r="R129" s="51"/>
      <c r="S129" s="51"/>
      <c r="T129" s="51"/>
      <c r="U129" s="51"/>
      <c r="V129" s="51"/>
      <c r="W129" s="52">
        <f t="shared" si="6"/>
        <v>0</v>
      </c>
      <c r="Y129"/>
    </row>
    <row r="130" spans="1:25" hidden="1" x14ac:dyDescent="0.25">
      <c r="A130" s="88">
        <v>106</v>
      </c>
      <c r="B130" s="54">
        <v>127</v>
      </c>
      <c r="C130" s="46">
        <v>34</v>
      </c>
      <c r="D130" s="6" t="str">
        <f>VLOOKUP(A130,'07.kolo prezetácia '!A:G,2,FALSE)</f>
        <v>Patrik</v>
      </c>
      <c r="E130" s="6" t="str">
        <f>VLOOKUP(A130,'07.kolo prezetácia '!A:G,3,FALSE)</f>
        <v>Čúz</v>
      </c>
      <c r="F130" s="5" t="str">
        <f>CONCATENATE('07.kolo výsledky KAT'!$D130," ",'07.kolo výsledky KAT'!$E130)</f>
        <v>Patrik Čúz</v>
      </c>
      <c r="G130" s="6" t="str">
        <f>VLOOKUP(A130,'07.kolo prezetácia '!A:G,4,FALSE)</f>
        <v>Behaj s Radosťou / Dubnica nad Váhom</v>
      </c>
      <c r="H130" s="63">
        <f>VLOOKUP(A130,'07.kolo prezetácia '!$A$2:$G$492,5,FALSE)</f>
        <v>1977</v>
      </c>
      <c r="I130" s="31" t="str">
        <f>VLOOKUP(A130,'07.kolo prezetácia '!$A$2:$G$492,7,FALSE)</f>
        <v>Muži C</v>
      </c>
      <c r="J130" s="21">
        <f>VLOOKUP('07.kolo výsledky KAT'!$A130,'07.kolo stopky'!A:C,3,FALSE)</f>
        <v>3.1010694444444445E-2</v>
      </c>
      <c r="K130" s="21">
        <f t="shared" si="4"/>
        <v>3.9910803660803667E-3</v>
      </c>
      <c r="L130" s="21">
        <f t="shared" si="5"/>
        <v>1.1610925925925927E-2</v>
      </c>
      <c r="M130" s="22"/>
      <c r="N130" s="51"/>
      <c r="O130" s="51"/>
      <c r="P130" s="51"/>
      <c r="Q130" s="51"/>
      <c r="R130" s="51"/>
      <c r="S130" s="51"/>
      <c r="T130" s="51"/>
      <c r="U130" s="51"/>
      <c r="V130" s="51"/>
      <c r="W130" s="52">
        <f t="shared" si="6"/>
        <v>0</v>
      </c>
      <c r="Y130"/>
    </row>
    <row r="131" spans="1:25" hidden="1" x14ac:dyDescent="0.25">
      <c r="A131" s="88">
        <v>528</v>
      </c>
      <c r="B131" s="54">
        <v>128</v>
      </c>
      <c r="C131" s="46">
        <v>35</v>
      </c>
      <c r="D131" s="6" t="str">
        <f>VLOOKUP(A131,'07.kolo prezetácia '!A:G,2,FALSE)</f>
        <v>Tomáš</v>
      </c>
      <c r="E131" s="6" t="str">
        <f>VLOOKUP(A131,'07.kolo prezetácia '!A:G,3,FALSE)</f>
        <v>Kyselica</v>
      </c>
      <c r="F131" s="5" t="str">
        <f>CONCATENATE('07.kolo výsledky KAT'!$D131," ",'07.kolo výsledky KAT'!$E131)</f>
        <v>Tomáš Kyselica</v>
      </c>
      <c r="G131" s="6" t="str">
        <f>VLOOKUP(A131,'07.kolo prezetácia '!A:G,4,FALSE)</f>
        <v>Svinná</v>
      </c>
      <c r="H131" s="63">
        <f>VLOOKUP(A131,'07.kolo prezetácia '!$A$2:$G$492,5,FALSE)</f>
        <v>1982</v>
      </c>
      <c r="I131" s="31" t="str">
        <f>VLOOKUP(A131,'07.kolo prezetácia '!$A$2:$G$492,7,FALSE)</f>
        <v>Muži C</v>
      </c>
      <c r="J131" s="21">
        <f>VLOOKUP('07.kolo výsledky KAT'!$A131,'07.kolo stopky'!A:C,3,FALSE)</f>
        <v>3.1061203703703702E-2</v>
      </c>
      <c r="K131" s="21">
        <f t="shared" si="4"/>
        <v>3.997580914247581E-3</v>
      </c>
      <c r="L131" s="21">
        <f t="shared" si="5"/>
        <v>1.1661435185185184E-2</v>
      </c>
      <c r="M131" s="22"/>
      <c r="N131" s="51"/>
      <c r="O131" s="51"/>
      <c r="P131" s="51"/>
      <c r="Q131" s="51"/>
      <c r="R131" s="51"/>
      <c r="S131" s="51"/>
      <c r="T131" s="51"/>
      <c r="U131" s="51"/>
      <c r="V131" s="51"/>
      <c r="W131" s="52">
        <f t="shared" si="6"/>
        <v>0</v>
      </c>
      <c r="Y131"/>
    </row>
    <row r="132" spans="1:25" x14ac:dyDescent="0.25">
      <c r="A132" s="88">
        <v>479</v>
      </c>
      <c r="B132" s="54">
        <v>129</v>
      </c>
      <c r="C132" s="46">
        <v>25</v>
      </c>
      <c r="D132" s="6" t="str">
        <f>VLOOKUP(A132,'07.kolo prezetácia '!A:G,2,FALSE)</f>
        <v>Jakub</v>
      </c>
      <c r="E132" s="6" t="str">
        <f>VLOOKUP(A132,'07.kolo prezetácia '!A:G,3,FALSE)</f>
        <v>Hertl</v>
      </c>
      <c r="F132" s="5" t="str">
        <f>CONCATENATE('07.kolo výsledky KAT'!$D132," ",'07.kolo výsledky KAT'!$E132)</f>
        <v>Jakub Hertl</v>
      </c>
      <c r="G132" s="6" t="str">
        <f>VLOOKUP(A132,'07.kolo prezetácia '!A:G,4,FALSE)</f>
        <v>BK Svinná / Svinná</v>
      </c>
      <c r="H132" s="63">
        <f>VLOOKUP(A132,'07.kolo prezetácia '!$A$2:$G$492,5,FALSE)</f>
        <v>2001</v>
      </c>
      <c r="I132" s="31" t="str">
        <f>VLOOKUP(A132,'07.kolo prezetácia '!$A$2:$G$492,7,FALSE)</f>
        <v>Muži A</v>
      </c>
      <c r="J132" s="21">
        <f>VLOOKUP('07.kolo výsledky KAT'!$A132,'07.kolo stopky'!A:C,3,FALSE)</f>
        <v>3.1099988425925925E-2</v>
      </c>
      <c r="K132" s="21">
        <f t="shared" ref="K132:K195" si="7">J132/$X$3</f>
        <v>4.00257251298918E-3</v>
      </c>
      <c r="L132" s="21">
        <f t="shared" ref="L132:L195" si="8">J132-Y$3</f>
        <v>1.1700219907407407E-2</v>
      </c>
      <c r="M132" s="22"/>
      <c r="N132" s="51"/>
      <c r="O132" s="51"/>
      <c r="P132" s="51"/>
      <c r="Q132" s="51"/>
      <c r="R132" s="51"/>
      <c r="S132" s="51"/>
      <c r="T132" s="51"/>
      <c r="U132" s="51"/>
      <c r="V132" s="51"/>
      <c r="W132" s="52">
        <f t="shared" si="6"/>
        <v>0</v>
      </c>
      <c r="Y132"/>
    </row>
    <row r="133" spans="1:25" hidden="1" x14ac:dyDescent="0.25">
      <c r="A133" s="88">
        <v>522</v>
      </c>
      <c r="B133" s="54">
        <v>130</v>
      </c>
      <c r="C133" s="46">
        <v>15</v>
      </c>
      <c r="D133" s="6" t="str">
        <f>VLOOKUP(A133,'07.kolo prezetácia '!A:G,2,FALSE)</f>
        <v>Jakub</v>
      </c>
      <c r="E133" s="6" t="str">
        <f>VLOOKUP(A133,'07.kolo prezetácia '!A:G,3,FALSE)</f>
        <v>Robota</v>
      </c>
      <c r="F133" s="5" t="str">
        <f>CONCATENATE('07.kolo výsledky KAT'!$D133," ",'07.kolo výsledky KAT'!$E133)</f>
        <v>Jakub Robota</v>
      </c>
      <c r="G133" s="6" t="str">
        <f>VLOOKUP(A133,'07.kolo prezetácia '!A:G,4,FALSE)</f>
        <v>XC Bikers / Trenčín-Kubrá</v>
      </c>
      <c r="H133" s="63">
        <f>VLOOKUP(A133,'07.kolo prezetácia '!$A$2:$G$492,5,FALSE)</f>
        <v>1988</v>
      </c>
      <c r="I133" s="31" t="str">
        <f>VLOOKUP(A133,'07.kolo prezetácia '!$A$2:$G$492,7,FALSE)</f>
        <v>Muži B</v>
      </c>
      <c r="J133" s="21">
        <f>VLOOKUP('07.kolo výsledky KAT'!$A133,'07.kolo stopky'!A:C,3,FALSE)</f>
        <v>3.1116435185185188E-2</v>
      </c>
      <c r="K133" s="21">
        <f t="shared" si="7"/>
        <v>4.0046892130225472E-3</v>
      </c>
      <c r="L133" s="21">
        <f t="shared" si="8"/>
        <v>1.171666666666667E-2</v>
      </c>
      <c r="M133" s="22"/>
      <c r="N133" s="51"/>
      <c r="O133" s="51"/>
      <c r="P133" s="51"/>
      <c r="Q133" s="51"/>
      <c r="R133" s="51"/>
      <c r="S133" s="51"/>
      <c r="T133" s="51"/>
      <c r="U133" s="51"/>
      <c r="V133" s="51"/>
      <c r="W133" s="52">
        <f t="shared" si="6"/>
        <v>0</v>
      </c>
      <c r="Y133"/>
    </row>
    <row r="134" spans="1:25" hidden="1" x14ac:dyDescent="0.25">
      <c r="A134" s="88">
        <v>100</v>
      </c>
      <c r="B134" s="54">
        <v>131</v>
      </c>
      <c r="C134" s="46">
        <v>16</v>
      </c>
      <c r="D134" s="6" t="str">
        <f>VLOOKUP(A134,'07.kolo prezetácia '!A:G,2,FALSE)</f>
        <v>Ivan</v>
      </c>
      <c r="E134" s="6" t="str">
        <f>VLOOKUP(A134,'07.kolo prezetácia '!A:G,3,FALSE)</f>
        <v>Capák</v>
      </c>
      <c r="F134" s="5" t="str">
        <f>CONCATENATE('07.kolo výsledky KAT'!$D134," ",'07.kolo výsledky KAT'!$E134)</f>
        <v>Ivan Capák</v>
      </c>
      <c r="G134" s="6" t="str">
        <f>VLOOKUP(A134,'07.kolo prezetácia '!A:G,4,FALSE)</f>
        <v>Adamovské Kochanovce</v>
      </c>
      <c r="H134" s="63">
        <f>VLOOKUP(A134,'07.kolo prezetácia '!$A$2:$G$492,5,FALSE)</f>
        <v>1989</v>
      </c>
      <c r="I134" s="31" t="str">
        <f>VLOOKUP(A134,'07.kolo prezetácia '!$A$2:$G$492,7,FALSE)</f>
        <v>Muži B</v>
      </c>
      <c r="J134" s="21">
        <f>VLOOKUP('07.kolo výsledky KAT'!$A134,'07.kolo stopky'!A:C,3,FALSE)</f>
        <v>3.112476851851852E-2</v>
      </c>
      <c r="K134" s="21">
        <f t="shared" si="7"/>
        <v>4.0057617140950479E-3</v>
      </c>
      <c r="L134" s="21">
        <f t="shared" si="8"/>
        <v>1.1725000000000003E-2</v>
      </c>
      <c r="M134" s="22"/>
      <c r="N134" s="51"/>
      <c r="O134" s="51"/>
      <c r="P134" s="51"/>
      <c r="Q134" s="51"/>
      <c r="R134" s="51"/>
      <c r="S134" s="51"/>
      <c r="T134" s="51"/>
      <c r="U134" s="51"/>
      <c r="V134" s="51"/>
      <c r="W134" s="52">
        <f t="shared" si="6"/>
        <v>0</v>
      </c>
      <c r="Y134"/>
    </row>
    <row r="135" spans="1:25" hidden="1" x14ac:dyDescent="0.25">
      <c r="A135" s="88">
        <v>5</v>
      </c>
      <c r="B135" s="54">
        <v>132</v>
      </c>
      <c r="C135" s="46">
        <v>9</v>
      </c>
      <c r="D135" s="6" t="str">
        <f>VLOOKUP(A135,'07.kolo prezetácia '!A:G,2,FALSE)</f>
        <v>Milan</v>
      </c>
      <c r="E135" s="6" t="str">
        <f>VLOOKUP(A135,'07.kolo prezetácia '!A:G,3,FALSE)</f>
        <v>Gašparovič</v>
      </c>
      <c r="F135" s="5" t="str">
        <f>CONCATENATE('07.kolo výsledky KAT'!$D135," ",'07.kolo výsledky KAT'!$E135)</f>
        <v>Milan Gašparovič</v>
      </c>
      <c r="G135" s="6" t="str">
        <f>VLOOKUP(A135,'07.kolo prezetácia '!A:G,4,FALSE)</f>
        <v>Trenčín</v>
      </c>
      <c r="H135" s="63">
        <f>VLOOKUP(A135,'07.kolo prezetácia '!$A$2:$G$492,5,FALSE)</f>
        <v>1964</v>
      </c>
      <c r="I135" s="31" t="str">
        <f>VLOOKUP(A135,'07.kolo prezetácia '!$A$2:$G$492,7,FALSE)</f>
        <v>Muži E</v>
      </c>
      <c r="J135" s="21">
        <f>VLOOKUP('07.kolo výsledky KAT'!$A135,'07.kolo stopky'!A:C,3,FALSE)</f>
        <v>3.1407025462962965E-2</v>
      </c>
      <c r="K135" s="21">
        <f t="shared" si="7"/>
        <v>4.0420882191715525E-3</v>
      </c>
      <c r="L135" s="21">
        <f t="shared" si="8"/>
        <v>1.2007256944444447E-2</v>
      </c>
      <c r="M135" s="22"/>
      <c r="N135" s="51"/>
      <c r="O135" s="51"/>
      <c r="P135" s="51"/>
      <c r="Q135" s="51"/>
      <c r="R135" s="51"/>
      <c r="S135" s="51"/>
      <c r="T135" s="51"/>
      <c r="U135" s="51"/>
      <c r="V135" s="51"/>
      <c r="W135" s="52">
        <f t="shared" si="6"/>
        <v>0</v>
      </c>
      <c r="Y135"/>
    </row>
    <row r="136" spans="1:25" hidden="1" x14ac:dyDescent="0.25">
      <c r="A136" s="88">
        <v>129</v>
      </c>
      <c r="B136" s="54">
        <v>133</v>
      </c>
      <c r="C136" s="46">
        <v>36</v>
      </c>
      <c r="D136" s="6" t="str">
        <f>VLOOKUP(A136,'07.kolo prezetácia '!A:G,2,FALSE)</f>
        <v>Dušan</v>
      </c>
      <c r="E136" s="6" t="str">
        <f>VLOOKUP(A136,'07.kolo prezetácia '!A:G,3,FALSE)</f>
        <v>JELÍNEK</v>
      </c>
      <c r="F136" s="5" t="str">
        <f>CONCATENATE('07.kolo výsledky KAT'!$D136," ",'07.kolo výsledky KAT'!$E136)</f>
        <v>Dušan JELÍNEK</v>
      </c>
      <c r="G136" s="6" t="str">
        <f>VLOOKUP(A136,'07.kolo prezetácia '!A:G,4,FALSE)</f>
        <v>Trenčín / Trenčín</v>
      </c>
      <c r="H136" s="63">
        <f>VLOOKUP(A136,'07.kolo prezetácia '!$A$2:$G$492,5,FALSE)</f>
        <v>1978</v>
      </c>
      <c r="I136" s="31" t="str">
        <f>VLOOKUP(A136,'07.kolo prezetácia '!$A$2:$G$492,7,FALSE)</f>
        <v>Muži C</v>
      </c>
      <c r="J136" s="21">
        <f>VLOOKUP('07.kolo výsledky KAT'!$A136,'07.kolo stopky'!A:C,3,FALSE)</f>
        <v>3.1444189814814817E-2</v>
      </c>
      <c r="K136" s="21">
        <f t="shared" si="7"/>
        <v>4.046871276037943E-3</v>
      </c>
      <c r="L136" s="21">
        <f t="shared" si="8"/>
        <v>1.20444212962963E-2</v>
      </c>
      <c r="M136" s="22"/>
      <c r="N136" s="51"/>
      <c r="O136" s="51"/>
      <c r="P136" s="51"/>
      <c r="Q136" s="51"/>
      <c r="R136" s="51"/>
      <c r="S136" s="51"/>
      <c r="T136" s="51"/>
      <c r="U136" s="51"/>
      <c r="V136" s="51"/>
      <c r="W136" s="52">
        <f t="shared" si="6"/>
        <v>0</v>
      </c>
      <c r="Y136"/>
    </row>
    <row r="137" spans="1:25" hidden="1" x14ac:dyDescent="0.25">
      <c r="A137" s="88">
        <v>231</v>
      </c>
      <c r="B137" s="54">
        <v>134</v>
      </c>
      <c r="C137" s="46">
        <v>18</v>
      </c>
      <c r="D137" s="6" t="str">
        <f>VLOOKUP(A137,'07.kolo prezetácia '!A:G,2,FALSE)</f>
        <v>Ľuboš</v>
      </c>
      <c r="E137" s="6" t="str">
        <f>VLOOKUP(A137,'07.kolo prezetácia '!A:G,3,FALSE)</f>
        <v>Baťka</v>
      </c>
      <c r="F137" s="5" t="str">
        <f>CONCATENATE('07.kolo výsledky KAT'!$D137," ",'07.kolo výsledky KAT'!$E137)</f>
        <v>Ľuboš Baťka</v>
      </c>
      <c r="G137" s="6" t="str">
        <f>VLOOKUP(A137,'07.kolo prezetácia '!A:G,4,FALSE)</f>
        <v>Trenčín</v>
      </c>
      <c r="H137" s="63">
        <f>VLOOKUP(A137,'07.kolo prezetácia '!$A$2:$G$492,5,FALSE)</f>
        <v>1976</v>
      </c>
      <c r="I137" s="31" t="str">
        <f>VLOOKUP(A137,'07.kolo prezetácia '!$A$2:$G$492,7,FALSE)</f>
        <v>Muži D</v>
      </c>
      <c r="J137" s="21">
        <f>VLOOKUP('07.kolo výsledky KAT'!$A137,'07.kolo stopky'!A:C,3,FALSE)</f>
        <v>3.1452222222222222E-2</v>
      </c>
      <c r="K137" s="21">
        <f t="shared" si="7"/>
        <v>4.0479050479050481E-3</v>
      </c>
      <c r="L137" s="21">
        <f t="shared" si="8"/>
        <v>1.2052453703703704E-2</v>
      </c>
      <c r="M137" s="22"/>
      <c r="N137" s="51"/>
      <c r="O137" s="51"/>
      <c r="P137" s="51"/>
      <c r="Q137" s="51"/>
      <c r="R137" s="51"/>
      <c r="S137" s="51"/>
      <c r="T137" s="51"/>
      <c r="U137" s="51"/>
      <c r="V137" s="51"/>
      <c r="W137" s="52">
        <f t="shared" si="6"/>
        <v>0</v>
      </c>
      <c r="Y137"/>
    </row>
    <row r="138" spans="1:25" hidden="1" x14ac:dyDescent="0.25">
      <c r="A138" s="88">
        <v>340</v>
      </c>
      <c r="B138" s="54">
        <v>135</v>
      </c>
      <c r="C138" s="46">
        <v>15</v>
      </c>
      <c r="D138" s="6" t="str">
        <f>VLOOKUP(A138,'07.kolo prezetácia '!A:G,2,FALSE)</f>
        <v>Katarína</v>
      </c>
      <c r="E138" s="6" t="str">
        <f>VLOOKUP(A138,'07.kolo prezetácia '!A:G,3,FALSE)</f>
        <v>Piteková</v>
      </c>
      <c r="F138" s="5" t="str">
        <f>CONCATENATE('07.kolo výsledky KAT'!$D138," ",'07.kolo výsledky KAT'!$E138)</f>
        <v>Katarína Piteková</v>
      </c>
      <c r="G138" s="6" t="str">
        <f>VLOOKUP(A138,'07.kolo prezetácia '!A:G,4,FALSE)</f>
        <v>Trenčianske Teplice</v>
      </c>
      <c r="H138" s="63">
        <f>VLOOKUP(A138,'07.kolo prezetácia '!$A$2:$G$492,5,FALSE)</f>
        <v>1983</v>
      </c>
      <c r="I138" s="31" t="str">
        <f>VLOOKUP(A138,'07.kolo prezetácia '!$A$2:$G$492,7,FALSE)</f>
        <v>Ženy B</v>
      </c>
      <c r="J138" s="21">
        <f>VLOOKUP('07.kolo výsledky KAT'!$A138,'07.kolo stopky'!A:C,3,FALSE)</f>
        <v>3.1492638888888889E-2</v>
      </c>
      <c r="K138" s="21">
        <f t="shared" si="7"/>
        <v>4.0531066781066783E-3</v>
      </c>
      <c r="L138" s="21">
        <f t="shared" si="8"/>
        <v>1.2092870370370372E-2</v>
      </c>
      <c r="M138" s="22"/>
      <c r="N138" s="51"/>
      <c r="O138" s="51"/>
      <c r="P138" s="51"/>
      <c r="Q138" s="51"/>
      <c r="R138" s="51"/>
      <c r="S138" s="51"/>
      <c r="T138" s="51"/>
      <c r="U138" s="51"/>
      <c r="V138" s="51"/>
      <c r="W138" s="52">
        <f t="shared" si="6"/>
        <v>0</v>
      </c>
      <c r="Y138"/>
    </row>
    <row r="139" spans="1:25" hidden="1" x14ac:dyDescent="0.25">
      <c r="A139" s="88">
        <v>110</v>
      </c>
      <c r="B139" s="54">
        <v>136</v>
      </c>
      <c r="C139" s="46">
        <v>6</v>
      </c>
      <c r="D139" s="6" t="str">
        <f>VLOOKUP(A139,'07.kolo prezetácia '!A:G,2,FALSE)</f>
        <v>Monika</v>
      </c>
      <c r="E139" s="6" t="str">
        <f>VLOOKUP(A139,'07.kolo prezetácia '!A:G,3,FALSE)</f>
        <v>Spačková</v>
      </c>
      <c r="F139" s="5" t="str">
        <f>CONCATENATE('07.kolo výsledky KAT'!$D139," ",'07.kolo výsledky KAT'!$E139)</f>
        <v>Monika Spačková</v>
      </c>
      <c r="G139" s="6" t="str">
        <f>VLOOKUP(A139,'07.kolo prezetácia '!A:G,4,FALSE)</f>
        <v>Raz to príde / Kostolná -Záriečie</v>
      </c>
      <c r="H139" s="63">
        <f>VLOOKUP(A139,'07.kolo prezetácia '!$A$2:$G$492,5,FALSE)</f>
        <v>1976</v>
      </c>
      <c r="I139" s="31" t="str">
        <f>VLOOKUP(A139,'07.kolo prezetácia '!$A$2:$G$492,7,FALSE)</f>
        <v>Ženy C</v>
      </c>
      <c r="J139" s="21">
        <f>VLOOKUP('07.kolo výsledky KAT'!$A139,'07.kolo stopky'!A:C,3,FALSE)</f>
        <v>3.1611423611111113E-2</v>
      </c>
      <c r="K139" s="21">
        <f t="shared" si="7"/>
        <v>4.0683942871442879E-3</v>
      </c>
      <c r="L139" s="21">
        <f t="shared" si="8"/>
        <v>1.2211655092592595E-2</v>
      </c>
      <c r="M139" s="22"/>
      <c r="N139" s="51"/>
      <c r="O139" s="51"/>
      <c r="P139" s="51"/>
      <c r="Q139" s="51"/>
      <c r="R139" s="51"/>
      <c r="S139" s="51"/>
      <c r="T139" s="51"/>
      <c r="U139" s="51"/>
      <c r="V139" s="51"/>
      <c r="W139" s="52">
        <f t="shared" si="6"/>
        <v>0</v>
      </c>
      <c r="Y139"/>
    </row>
    <row r="140" spans="1:25" hidden="1" x14ac:dyDescent="0.25">
      <c r="A140" s="88">
        <v>134</v>
      </c>
      <c r="B140" s="54">
        <v>137</v>
      </c>
      <c r="C140" s="46">
        <v>10</v>
      </c>
      <c r="D140" s="6" t="str">
        <f>VLOOKUP(A140,'07.kolo prezetácia '!A:G,2,FALSE)</f>
        <v>Ferdinand</v>
      </c>
      <c r="E140" s="6" t="str">
        <f>VLOOKUP(A140,'07.kolo prezetácia '!A:G,3,FALSE)</f>
        <v>Daňo</v>
      </c>
      <c r="F140" s="5" t="str">
        <f>CONCATENATE('07.kolo výsledky KAT'!$D140," ",'07.kolo výsledky KAT'!$E140)</f>
        <v>Ferdinand Daňo</v>
      </c>
      <c r="G140" s="6" t="str">
        <f>VLOOKUP(A140,'07.kolo prezetácia '!A:G,4,FALSE)</f>
        <v>Sedmerovec</v>
      </c>
      <c r="H140" s="63">
        <f>VLOOKUP(A140,'07.kolo prezetácia '!$A$2:$G$492,5,FALSE)</f>
        <v>1963</v>
      </c>
      <c r="I140" s="31" t="str">
        <f>VLOOKUP(A140,'07.kolo prezetácia '!$A$2:$G$492,7,FALSE)</f>
        <v>Muži E</v>
      </c>
      <c r="J140" s="21">
        <f>VLOOKUP('07.kolo výsledky KAT'!$A140,'07.kolo stopky'!A:C,3,FALSE)</f>
        <v>3.1721284722222222E-2</v>
      </c>
      <c r="K140" s="21">
        <f t="shared" si="7"/>
        <v>4.0825334262834263E-3</v>
      </c>
      <c r="L140" s="21">
        <f t="shared" si="8"/>
        <v>1.2321516203703704E-2</v>
      </c>
      <c r="M140" s="22"/>
      <c r="N140" s="51"/>
      <c r="O140" s="51"/>
      <c r="P140" s="51"/>
      <c r="Q140" s="51"/>
      <c r="R140" s="51"/>
      <c r="S140" s="51"/>
      <c r="T140" s="51"/>
      <c r="U140" s="51"/>
      <c r="V140" s="51"/>
      <c r="W140" s="52">
        <f t="shared" si="6"/>
        <v>0</v>
      </c>
      <c r="Y140"/>
    </row>
    <row r="141" spans="1:25" hidden="1" x14ac:dyDescent="0.25">
      <c r="A141" s="88">
        <v>178</v>
      </c>
      <c r="B141" s="54">
        <v>138</v>
      </c>
      <c r="C141" s="46">
        <v>19</v>
      </c>
      <c r="D141" s="6" t="str">
        <f>VLOOKUP(A141,'07.kolo prezetácia '!A:G,2,FALSE)</f>
        <v>Drahoslav</v>
      </c>
      <c r="E141" s="6" t="str">
        <f>VLOOKUP(A141,'07.kolo prezetácia '!A:G,3,FALSE)</f>
        <v>Masarik</v>
      </c>
      <c r="F141" s="5" t="str">
        <f>CONCATENATE('07.kolo výsledky KAT'!$D141," ",'07.kolo výsledky KAT'!$E141)</f>
        <v>Drahoslav Masarik</v>
      </c>
      <c r="G141" s="6" t="str">
        <f>VLOOKUP(A141,'07.kolo prezetácia '!A:G,4,FALSE)</f>
        <v>Štvorlístok / Trencin</v>
      </c>
      <c r="H141" s="63">
        <f>VLOOKUP(A141,'07.kolo prezetácia '!$A$2:$G$492,5,FALSE)</f>
        <v>1967</v>
      </c>
      <c r="I141" s="31" t="str">
        <f>VLOOKUP(A141,'07.kolo prezetácia '!$A$2:$G$492,7,FALSE)</f>
        <v>Muži D</v>
      </c>
      <c r="J141" s="21">
        <f>VLOOKUP('07.kolo výsledky KAT'!$A141,'07.kolo stopky'!A:C,3,FALSE)</f>
        <v>3.1864467592592594E-2</v>
      </c>
      <c r="K141" s="21">
        <f t="shared" si="7"/>
        <v>4.1009610801277475E-3</v>
      </c>
      <c r="L141" s="21">
        <f t="shared" si="8"/>
        <v>1.2464699074074076E-2</v>
      </c>
      <c r="M141" s="22"/>
      <c r="N141" s="51"/>
      <c r="O141" s="51"/>
      <c r="P141" s="51"/>
      <c r="Q141" s="51"/>
      <c r="R141" s="51"/>
      <c r="S141" s="51"/>
      <c r="T141" s="51"/>
      <c r="U141" s="51"/>
      <c r="V141" s="51"/>
      <c r="W141" s="52">
        <f t="shared" si="6"/>
        <v>0</v>
      </c>
      <c r="Y141"/>
    </row>
    <row r="142" spans="1:25" hidden="1" x14ac:dyDescent="0.25">
      <c r="A142" s="88">
        <v>533</v>
      </c>
      <c r="B142" s="54">
        <v>139</v>
      </c>
      <c r="C142" s="46">
        <v>7</v>
      </c>
      <c r="D142" s="6" t="str">
        <f>VLOOKUP(A142,'07.kolo prezetácia '!A:G,2,FALSE)</f>
        <v>Eliška</v>
      </c>
      <c r="E142" s="6" t="str">
        <f>VLOOKUP(A142,'07.kolo prezetácia '!A:G,3,FALSE)</f>
        <v>Ježíková</v>
      </c>
      <c r="F142" s="5" t="str">
        <f>CONCATENATE('07.kolo výsledky KAT'!$D142," ",'07.kolo výsledky KAT'!$E142)</f>
        <v>Eliška Ježíková</v>
      </c>
      <c r="G142" s="6" t="str">
        <f>VLOOKUP(A142,'07.kolo prezetácia '!A:G,4,FALSE)</f>
        <v>AK DUKLA TRENČÍN,o.z. / Veľká Hradná</v>
      </c>
      <c r="H142" s="63">
        <f>VLOOKUP(A142,'07.kolo prezetácia '!$A$2:$G$492,5,FALSE)</f>
        <v>1979</v>
      </c>
      <c r="I142" s="31" t="str">
        <f>VLOOKUP(A142,'07.kolo prezetácia '!$A$2:$G$492,7,FALSE)</f>
        <v>Ženy C</v>
      </c>
      <c r="J142" s="21">
        <f>VLOOKUP('07.kolo výsledky KAT'!$A142,'07.kolo stopky'!A:C,3,FALSE)</f>
        <v>3.1890462962962961E-2</v>
      </c>
      <c r="K142" s="21">
        <f t="shared" si="7"/>
        <v>4.1043066876400207E-3</v>
      </c>
      <c r="L142" s="21">
        <f t="shared" si="8"/>
        <v>1.2490694444444443E-2</v>
      </c>
      <c r="M142" s="22"/>
      <c r="N142" s="51"/>
      <c r="O142" s="51"/>
      <c r="P142" s="51"/>
      <c r="Q142" s="51"/>
      <c r="R142" s="51"/>
      <c r="S142" s="51"/>
      <c r="T142" s="51"/>
      <c r="U142" s="51"/>
      <c r="V142" s="51"/>
      <c r="W142" s="52">
        <f t="shared" si="6"/>
        <v>0</v>
      </c>
      <c r="Y142"/>
    </row>
    <row r="143" spans="1:25" hidden="1" x14ac:dyDescent="0.25">
      <c r="A143" s="88">
        <v>105</v>
      </c>
      <c r="B143" s="54">
        <v>140</v>
      </c>
      <c r="C143" s="46">
        <v>11</v>
      </c>
      <c r="D143" s="6" t="str">
        <f>VLOOKUP(A143,'07.kolo prezetácia '!A:G,2,FALSE)</f>
        <v>Erich</v>
      </c>
      <c r="E143" s="6" t="str">
        <f>VLOOKUP(A143,'07.kolo prezetácia '!A:G,3,FALSE)</f>
        <v>Vladár</v>
      </c>
      <c r="F143" s="5" t="str">
        <f>CONCATENATE('07.kolo výsledky KAT'!$D143," ",'07.kolo výsledky KAT'!$E143)</f>
        <v>Erich Vladár</v>
      </c>
      <c r="G143" s="6" t="str">
        <f>VLOOKUP(A143,'07.kolo prezetácia '!A:G,4,FALSE)</f>
        <v>Kubra / Trenčín</v>
      </c>
      <c r="H143" s="63">
        <f>VLOOKUP(A143,'07.kolo prezetácia '!$A$2:$G$492,5,FALSE)</f>
        <v>1964</v>
      </c>
      <c r="I143" s="31" t="str">
        <f>VLOOKUP(A143,'07.kolo prezetácia '!$A$2:$G$492,7,FALSE)</f>
        <v>Muži E</v>
      </c>
      <c r="J143" s="21">
        <f>VLOOKUP('07.kolo výsledky KAT'!$A143,'07.kolo stopky'!A:C,3,FALSE)</f>
        <v>3.2454340277777778E-2</v>
      </c>
      <c r="K143" s="21">
        <f t="shared" si="7"/>
        <v>4.1768777706277706E-3</v>
      </c>
      <c r="L143" s="21">
        <f t="shared" si="8"/>
        <v>1.3054571759259261E-2</v>
      </c>
      <c r="M143" s="22"/>
      <c r="N143" s="51"/>
      <c r="O143" s="51"/>
      <c r="P143" s="51"/>
      <c r="Q143" s="51"/>
      <c r="R143" s="51"/>
      <c r="S143" s="51"/>
      <c r="T143" s="51"/>
      <c r="U143" s="51"/>
      <c r="V143" s="51"/>
      <c r="W143" s="52">
        <f t="shared" si="6"/>
        <v>0</v>
      </c>
      <c r="Y143"/>
    </row>
    <row r="144" spans="1:25" hidden="1" x14ac:dyDescent="0.25">
      <c r="A144" s="88">
        <v>79</v>
      </c>
      <c r="B144" s="54">
        <v>141</v>
      </c>
      <c r="C144" s="46">
        <v>8</v>
      </c>
      <c r="D144" s="6" t="str">
        <f>VLOOKUP(A144,'07.kolo prezetácia '!A:G,2,FALSE)</f>
        <v>Jana</v>
      </c>
      <c r="E144" s="6" t="str">
        <f>VLOOKUP(A144,'07.kolo prezetácia '!A:G,3,FALSE)</f>
        <v>Lesajová</v>
      </c>
      <c r="F144" s="5" t="str">
        <f>CONCATENATE('07.kolo výsledky KAT'!$D144," ",'07.kolo výsledky KAT'!$E144)</f>
        <v>Jana Lesajová</v>
      </c>
      <c r="G144" s="6" t="str">
        <f>VLOOKUP(A144,'07.kolo prezetácia '!A:G,4,FALSE)</f>
        <v>RunForRest / Trenčín</v>
      </c>
      <c r="H144" s="63">
        <f>VLOOKUP(A144,'07.kolo prezetácia '!$A$2:$G$492,5,FALSE)</f>
        <v>1978</v>
      </c>
      <c r="I144" s="31" t="str">
        <f>VLOOKUP(A144,'07.kolo prezetácia '!$A$2:$G$492,7,FALSE)</f>
        <v>Ženy C</v>
      </c>
      <c r="J144" s="21">
        <f>VLOOKUP('07.kolo výsledky KAT'!$A144,'07.kolo stopky'!A:C,3,FALSE)</f>
        <v>3.246707175925926E-2</v>
      </c>
      <c r="K144" s="21">
        <f t="shared" si="7"/>
        <v>4.1785163139329805E-3</v>
      </c>
      <c r="L144" s="21">
        <f t="shared" si="8"/>
        <v>1.3067303240740742E-2</v>
      </c>
      <c r="M144" s="22"/>
      <c r="N144" s="51"/>
      <c r="O144" s="51"/>
      <c r="P144" s="51"/>
      <c r="Q144" s="51"/>
      <c r="R144" s="51"/>
      <c r="S144" s="51"/>
      <c r="T144" s="51"/>
      <c r="U144" s="51"/>
      <c r="V144" s="51"/>
      <c r="W144" s="52">
        <f t="shared" si="6"/>
        <v>0</v>
      </c>
      <c r="Y144"/>
    </row>
    <row r="145" spans="1:25" hidden="1" x14ac:dyDescent="0.25">
      <c r="A145" s="88">
        <v>205</v>
      </c>
      <c r="B145" s="54">
        <v>142</v>
      </c>
      <c r="C145" s="46">
        <v>37</v>
      </c>
      <c r="D145" s="6" t="str">
        <f>VLOOKUP(A145,'07.kolo prezetácia '!A:G,2,FALSE)</f>
        <v>Michal</v>
      </c>
      <c r="E145" s="6" t="str">
        <f>VLOOKUP(A145,'07.kolo prezetácia '!A:G,3,FALSE)</f>
        <v>Vlk</v>
      </c>
      <c r="F145" s="5" t="str">
        <f>CONCATENATE('07.kolo výsledky KAT'!$D145," ",'07.kolo výsledky KAT'!$E145)</f>
        <v>Michal Vlk</v>
      </c>
      <c r="G145" s="6" t="str">
        <f>VLOOKUP(A145,'07.kolo prezetácia '!A:G,4,FALSE)</f>
        <v>Kuruci bežte / Hámre</v>
      </c>
      <c r="H145" s="63">
        <f>VLOOKUP(A145,'07.kolo prezetácia '!$A$2:$G$492,5,FALSE)</f>
        <v>1978</v>
      </c>
      <c r="I145" s="31" t="str">
        <f>VLOOKUP(A145,'07.kolo prezetácia '!$A$2:$G$492,7,FALSE)</f>
        <v>Muži C</v>
      </c>
      <c r="J145" s="21">
        <f>VLOOKUP('07.kolo výsledky KAT'!$A145,'07.kolo stopky'!A:C,3,FALSE)</f>
        <v>3.2783668981481481E-2</v>
      </c>
      <c r="K145" s="21">
        <f t="shared" si="7"/>
        <v>4.2192624171790843E-3</v>
      </c>
      <c r="L145" s="21">
        <f t="shared" si="8"/>
        <v>1.3383900462962964E-2</v>
      </c>
      <c r="M145" s="22"/>
      <c r="N145" s="51"/>
      <c r="O145" s="51"/>
      <c r="P145" s="51"/>
      <c r="Q145" s="51"/>
      <c r="R145" s="51"/>
      <c r="S145" s="51"/>
      <c r="T145" s="51"/>
      <c r="U145" s="51"/>
      <c r="V145" s="51"/>
      <c r="W145" s="52">
        <f t="shared" si="6"/>
        <v>0</v>
      </c>
      <c r="Y145"/>
    </row>
    <row r="146" spans="1:25" x14ac:dyDescent="0.25">
      <c r="A146" s="88">
        <v>525</v>
      </c>
      <c r="B146" s="54">
        <v>143</v>
      </c>
      <c r="C146" s="46">
        <v>26</v>
      </c>
      <c r="D146" s="6" t="str">
        <f>VLOOKUP(A146,'07.kolo prezetácia '!A:G,2,FALSE)</f>
        <v>Matúš</v>
      </c>
      <c r="E146" s="6" t="str">
        <f>VLOOKUP(A146,'07.kolo prezetácia '!A:G,3,FALSE)</f>
        <v>Čerňanský</v>
      </c>
      <c r="F146" s="5" t="str">
        <f>CONCATENATE('07.kolo výsledky KAT'!$D146," ",'07.kolo výsledky KAT'!$E146)</f>
        <v>Matúš Čerňanský</v>
      </c>
      <c r="G146" s="6" t="str">
        <f>VLOOKUP(A146,'07.kolo prezetácia '!A:G,4,FALSE)</f>
        <v>Behaj s radosťou</v>
      </c>
      <c r="H146" s="63">
        <f>VLOOKUP(A146,'07.kolo prezetácia '!$A$2:$G$492,5,FALSE)</f>
        <v>2019</v>
      </c>
      <c r="I146" s="31" t="str">
        <f>VLOOKUP(A146,'07.kolo prezetácia '!$A$2:$G$492,7,FALSE)</f>
        <v>Muži A</v>
      </c>
      <c r="J146" s="21">
        <f>VLOOKUP('07.kolo výsledky KAT'!$A146,'07.kolo stopky'!A:C,3,FALSE)</f>
        <v>3.2916539351851855E-2</v>
      </c>
      <c r="K146" s="21">
        <f t="shared" si="7"/>
        <v>4.2363628509461846E-3</v>
      </c>
      <c r="L146" s="21">
        <f t="shared" si="8"/>
        <v>1.3516770833333337E-2</v>
      </c>
      <c r="M146" s="22"/>
      <c r="N146" s="51"/>
      <c r="O146" s="51"/>
      <c r="P146" s="51"/>
      <c r="Q146" s="51"/>
      <c r="R146" s="51"/>
      <c r="S146" s="51"/>
      <c r="T146" s="51"/>
      <c r="U146" s="51"/>
      <c r="V146" s="51"/>
      <c r="W146" s="52">
        <f t="shared" si="6"/>
        <v>0</v>
      </c>
      <c r="Y146"/>
    </row>
    <row r="147" spans="1:25" hidden="1" x14ac:dyDescent="0.25">
      <c r="A147" s="88">
        <v>233</v>
      </c>
      <c r="B147" s="54">
        <v>144</v>
      </c>
      <c r="C147" s="46">
        <v>9</v>
      </c>
      <c r="D147" s="6" t="str">
        <f>VLOOKUP(A147,'07.kolo prezetácia '!A:G,2,FALSE)</f>
        <v>Martina</v>
      </c>
      <c r="E147" s="6" t="str">
        <f>VLOOKUP(A147,'07.kolo prezetácia '!A:G,3,FALSE)</f>
        <v>Suranová</v>
      </c>
      <c r="F147" s="5" t="str">
        <f>CONCATENATE('07.kolo výsledky KAT'!$D147," ",'07.kolo výsledky KAT'!$E147)</f>
        <v>Martina Suranová</v>
      </c>
      <c r="G147" s="6" t="str">
        <f>VLOOKUP(A147,'07.kolo prezetácia '!A:G,4,FALSE)</f>
        <v>Behaj s radosťou</v>
      </c>
      <c r="H147" s="63">
        <f>VLOOKUP(A147,'07.kolo prezetácia '!$A$2:$G$492,5,FALSE)</f>
        <v>1976</v>
      </c>
      <c r="I147" s="31" t="str">
        <f>VLOOKUP(A147,'07.kolo prezetácia '!$A$2:$G$492,7,FALSE)</f>
        <v>Ženy C</v>
      </c>
      <c r="J147" s="21">
        <f>VLOOKUP('07.kolo výsledky KAT'!$A147,'07.kolo stopky'!A:C,3,FALSE)</f>
        <v>3.2921516203703705E-2</v>
      </c>
      <c r="K147" s="21">
        <f t="shared" si="7"/>
        <v>4.2370033724200397E-3</v>
      </c>
      <c r="L147" s="21">
        <f t="shared" si="8"/>
        <v>1.3521747685185187E-2</v>
      </c>
      <c r="M147" s="22"/>
      <c r="N147" s="51"/>
      <c r="O147" s="51"/>
      <c r="P147" s="51"/>
      <c r="Q147" s="51"/>
      <c r="R147" s="51"/>
      <c r="S147" s="51"/>
      <c r="T147" s="51"/>
      <c r="U147" s="51"/>
      <c r="V147" s="51"/>
      <c r="W147" s="52">
        <f t="shared" si="6"/>
        <v>0</v>
      </c>
      <c r="Y147"/>
    </row>
    <row r="148" spans="1:25" hidden="1" x14ac:dyDescent="0.25">
      <c r="A148" s="88">
        <v>433</v>
      </c>
      <c r="B148" s="54">
        <v>145</v>
      </c>
      <c r="C148" s="46">
        <v>16</v>
      </c>
      <c r="D148" s="6" t="str">
        <f>VLOOKUP(A148,'07.kolo prezetácia '!A:G,2,FALSE)</f>
        <v>Andrea</v>
      </c>
      <c r="E148" s="6" t="str">
        <f>VLOOKUP(A148,'07.kolo prezetácia '!A:G,3,FALSE)</f>
        <v>Škutová</v>
      </c>
      <c r="F148" s="5" t="str">
        <f>CONCATENATE('07.kolo výsledky KAT'!$D148," ",'07.kolo výsledky KAT'!$E148)</f>
        <v>Andrea Škutová</v>
      </c>
      <c r="G148" s="6" t="str">
        <f>VLOOKUP(A148,'07.kolo prezetácia '!A:G,4,FALSE)</f>
        <v>BEZ VÝFUKU / Veľké Bierovce</v>
      </c>
      <c r="H148" s="63">
        <f>VLOOKUP(A148,'07.kolo prezetácia '!$A$2:$G$492,5,FALSE)</f>
        <v>1984</v>
      </c>
      <c r="I148" s="31" t="str">
        <f>VLOOKUP(A148,'07.kolo prezetácia '!$A$2:$G$492,7,FALSE)</f>
        <v>Ženy B</v>
      </c>
      <c r="J148" s="21">
        <f>VLOOKUP('07.kolo výsledky KAT'!$A148,'07.kolo stopky'!A:C,3,FALSE)</f>
        <v>3.3382673611111115E-2</v>
      </c>
      <c r="K148" s="21">
        <f t="shared" si="7"/>
        <v>4.2963543901043911E-3</v>
      </c>
      <c r="L148" s="21">
        <f t="shared" si="8"/>
        <v>1.3982905092592597E-2</v>
      </c>
      <c r="M148" s="22"/>
      <c r="N148" s="51"/>
      <c r="O148" s="51"/>
      <c r="P148" s="51"/>
      <c r="Q148" s="51"/>
      <c r="R148" s="51"/>
      <c r="S148" s="51"/>
      <c r="T148" s="51"/>
      <c r="U148" s="51"/>
      <c r="V148" s="51"/>
      <c r="W148" s="52">
        <f t="shared" si="6"/>
        <v>0</v>
      </c>
      <c r="Y148"/>
    </row>
    <row r="149" spans="1:25" hidden="1" x14ac:dyDescent="0.25">
      <c r="A149" s="88">
        <v>518</v>
      </c>
      <c r="B149" s="54">
        <v>146</v>
      </c>
      <c r="C149" s="46">
        <v>20</v>
      </c>
      <c r="D149" s="6" t="str">
        <f>VLOOKUP(A149,'07.kolo prezetácia '!A:G,2,FALSE)</f>
        <v>Peter</v>
      </c>
      <c r="E149" s="6" t="str">
        <f>VLOOKUP(A149,'07.kolo prezetácia '!A:G,3,FALSE)</f>
        <v>Nemec</v>
      </c>
      <c r="F149" s="5" t="str">
        <f>CONCATENATE('07.kolo výsledky KAT'!$D149," ",'07.kolo výsledky KAT'!$E149)</f>
        <v>Peter Nemec</v>
      </c>
      <c r="G149" s="6" t="str">
        <f>VLOOKUP(A149,'07.kolo prezetácia '!A:G,4,FALSE)</f>
        <v>Svinná</v>
      </c>
      <c r="H149" s="63">
        <f>VLOOKUP(A149,'07.kolo prezetácia '!$A$2:$G$492,5,FALSE)</f>
        <v>1971</v>
      </c>
      <c r="I149" s="31" t="str">
        <f>VLOOKUP(A149,'07.kolo prezetácia '!$A$2:$G$492,7,FALSE)</f>
        <v>Muži D</v>
      </c>
      <c r="J149" s="21">
        <f>VLOOKUP('07.kolo výsledky KAT'!$A149,'07.kolo stopky'!A:C,3,FALSE)</f>
        <v>3.3593784722222221E-2</v>
      </c>
      <c r="K149" s="21">
        <f t="shared" si="7"/>
        <v>4.3235244172744177E-3</v>
      </c>
      <c r="L149" s="21">
        <f t="shared" si="8"/>
        <v>1.4194016203703703E-2</v>
      </c>
      <c r="M149" s="22"/>
      <c r="N149" s="51"/>
      <c r="O149" s="51"/>
      <c r="P149" s="51"/>
      <c r="Q149" s="51"/>
      <c r="R149" s="51"/>
      <c r="S149" s="51"/>
      <c r="T149" s="51"/>
      <c r="U149" s="51"/>
      <c r="V149" s="51"/>
      <c r="W149" s="52">
        <f t="shared" si="6"/>
        <v>0</v>
      </c>
      <c r="Y149"/>
    </row>
    <row r="150" spans="1:25" hidden="1" x14ac:dyDescent="0.25">
      <c r="A150" s="88">
        <v>223</v>
      </c>
      <c r="B150" s="54">
        <v>147</v>
      </c>
      <c r="C150" s="46">
        <v>17</v>
      </c>
      <c r="D150" s="6" t="str">
        <f>VLOOKUP(A150,'07.kolo prezetácia '!A:G,2,FALSE)</f>
        <v>Katarina</v>
      </c>
      <c r="E150" s="6" t="str">
        <f>VLOOKUP(A150,'07.kolo prezetácia '!A:G,3,FALSE)</f>
        <v>Mokranova</v>
      </c>
      <c r="F150" s="5" t="str">
        <f>CONCATENATE('07.kolo výsledky KAT'!$D150," ",'07.kolo výsledky KAT'!$E150)</f>
        <v>Katarina Mokranova</v>
      </c>
      <c r="G150" s="6" t="str">
        <f>VLOOKUP(A150,'07.kolo prezetácia '!A:G,4,FALSE)</f>
        <v>RunForRest / Trencin</v>
      </c>
      <c r="H150" s="63">
        <f>VLOOKUP(A150,'07.kolo prezetácia '!$A$2:$G$492,5,FALSE)</f>
        <v>1982</v>
      </c>
      <c r="I150" s="31" t="str">
        <f>VLOOKUP(A150,'07.kolo prezetácia '!$A$2:$G$492,7,FALSE)</f>
        <v>Ženy B</v>
      </c>
      <c r="J150" s="21">
        <f>VLOOKUP('07.kolo výsledky KAT'!$A150,'07.kolo stopky'!A:C,3,FALSE)</f>
        <v>3.3724652777777774E-2</v>
      </c>
      <c r="K150" s="21">
        <f t="shared" si="7"/>
        <v>4.3403671528671525E-3</v>
      </c>
      <c r="L150" s="21">
        <f t="shared" si="8"/>
        <v>1.4324884259259256E-2</v>
      </c>
      <c r="M150" s="22"/>
      <c r="N150" s="51"/>
      <c r="O150" s="51"/>
      <c r="P150" s="51"/>
      <c r="Q150" s="51"/>
      <c r="R150" s="51"/>
      <c r="S150" s="51"/>
      <c r="T150" s="51"/>
      <c r="U150" s="51"/>
      <c r="V150" s="51"/>
      <c r="W150" s="52">
        <f t="shared" si="6"/>
        <v>0</v>
      </c>
      <c r="Y150"/>
    </row>
    <row r="151" spans="1:25" hidden="1" x14ac:dyDescent="0.25">
      <c r="A151" s="88">
        <v>523</v>
      </c>
      <c r="B151" s="54">
        <v>148</v>
      </c>
      <c r="C151" s="46">
        <v>12</v>
      </c>
      <c r="D151" s="6" t="str">
        <f>VLOOKUP(A151,'07.kolo prezetácia '!A:G,2,FALSE)</f>
        <v>Anna</v>
      </c>
      <c r="E151" s="6" t="str">
        <f>VLOOKUP(A151,'07.kolo prezetácia '!A:G,3,FALSE)</f>
        <v>Vondrová</v>
      </c>
      <c r="F151" s="5" t="str">
        <f>CONCATENATE('07.kolo výsledky KAT'!$D151," ",'07.kolo výsledky KAT'!$E151)</f>
        <v>Anna Vondrová</v>
      </c>
      <c r="G151" s="6" t="str">
        <f>VLOOKUP(A151,'07.kolo prezetácia '!A:G,4,FALSE)</f>
        <v>Svinná</v>
      </c>
      <c r="H151" s="63">
        <f>VLOOKUP(A151,'07.kolo prezetácia '!$A$2:$G$492,5,FALSE)</f>
        <v>1991</v>
      </c>
      <c r="I151" s="31" t="str">
        <f>VLOOKUP(A151,'07.kolo prezetácia '!$A$2:$G$492,7,FALSE)</f>
        <v>Ženy A</v>
      </c>
      <c r="J151" s="21">
        <f>VLOOKUP('07.kolo výsledky KAT'!$A151,'07.kolo stopky'!A:C,3,FALSE)</f>
        <v>3.3840694444444444E-2</v>
      </c>
      <c r="K151" s="21">
        <f t="shared" si="7"/>
        <v>4.3553017303017303E-3</v>
      </c>
      <c r="L151" s="21">
        <f t="shared" si="8"/>
        <v>1.4440925925925926E-2</v>
      </c>
      <c r="M151" s="22"/>
      <c r="N151" s="51"/>
      <c r="O151" s="51"/>
      <c r="P151" s="51"/>
      <c r="Q151" s="51"/>
      <c r="R151" s="51"/>
      <c r="S151" s="51"/>
      <c r="T151" s="51"/>
      <c r="U151" s="51"/>
      <c r="V151" s="51"/>
      <c r="W151" s="52">
        <f t="shared" si="6"/>
        <v>0</v>
      </c>
      <c r="Y151"/>
    </row>
    <row r="152" spans="1:25" hidden="1" x14ac:dyDescent="0.25">
      <c r="A152" s="88">
        <v>453</v>
      </c>
      <c r="B152" s="54">
        <v>149</v>
      </c>
      <c r="C152" s="46">
        <v>13</v>
      </c>
      <c r="D152" s="6" t="str">
        <f>VLOOKUP(A152,'07.kolo prezetácia '!A:G,2,FALSE)</f>
        <v>Monika</v>
      </c>
      <c r="E152" s="6" t="str">
        <f>VLOOKUP(A152,'07.kolo prezetácia '!A:G,3,FALSE)</f>
        <v>Králiková</v>
      </c>
      <c r="F152" s="5" t="str">
        <f>CONCATENATE('07.kolo výsledky KAT'!$D152," ",'07.kolo výsledky KAT'!$E152)</f>
        <v>Monika Králiková</v>
      </c>
      <c r="G152" s="6" t="str">
        <f>VLOOKUP(A152,'07.kolo prezetácia '!A:G,4,FALSE)</f>
        <v>BEZ VÝFUKU / Veľké Bierovce</v>
      </c>
      <c r="H152" s="63">
        <f>VLOOKUP(A152,'07.kolo prezetácia '!$A$2:$G$492,5,FALSE)</f>
        <v>1993</v>
      </c>
      <c r="I152" s="31" t="str">
        <f>VLOOKUP(A152,'07.kolo prezetácia '!$A$2:$G$492,7,FALSE)</f>
        <v>Ženy A</v>
      </c>
      <c r="J152" s="21">
        <f>VLOOKUP('07.kolo výsledky KAT'!$A152,'07.kolo stopky'!A:C,3,FALSE)</f>
        <v>3.4005393518518522E-2</v>
      </c>
      <c r="K152" s="21">
        <f t="shared" si="7"/>
        <v>4.3764985223318561E-3</v>
      </c>
      <c r="L152" s="21">
        <f t="shared" si="8"/>
        <v>1.4605625000000004E-2</v>
      </c>
      <c r="M152" s="22"/>
      <c r="N152" s="51"/>
      <c r="O152" s="51"/>
      <c r="P152" s="51"/>
      <c r="Q152" s="51"/>
      <c r="R152" s="51"/>
      <c r="S152" s="51"/>
      <c r="T152" s="51"/>
      <c r="U152" s="51"/>
      <c r="V152" s="51"/>
      <c r="W152" s="52">
        <f t="shared" si="6"/>
        <v>0</v>
      </c>
      <c r="Y152"/>
    </row>
    <row r="153" spans="1:25" hidden="1" x14ac:dyDescent="0.25">
      <c r="A153" s="88">
        <v>497</v>
      </c>
      <c r="B153" s="54">
        <v>150</v>
      </c>
      <c r="C153" s="46">
        <v>18</v>
      </c>
      <c r="D153" s="6" t="str">
        <f>VLOOKUP(A153,'07.kolo prezetácia '!A:G,2,FALSE)</f>
        <v>Tatiana</v>
      </c>
      <c r="E153" s="6" t="str">
        <f>VLOOKUP(A153,'07.kolo prezetácia '!A:G,3,FALSE)</f>
        <v>Kapustová</v>
      </c>
      <c r="F153" s="5" t="str">
        <f>CONCATENATE('07.kolo výsledky KAT'!$D153," ",'07.kolo výsledky KAT'!$E153)</f>
        <v>Tatiana Kapustová</v>
      </c>
      <c r="G153" s="6" t="str">
        <f>VLOOKUP(A153,'07.kolo prezetácia '!A:G,4,FALSE)</f>
        <v>Žiar nad Hronom</v>
      </c>
      <c r="H153" s="63">
        <f>VLOOKUP(A153,'07.kolo prezetácia '!$A$2:$G$492,5,FALSE)</f>
        <v>1987</v>
      </c>
      <c r="I153" s="31" t="str">
        <f>VLOOKUP(A153,'07.kolo prezetácia '!$A$2:$G$492,7,FALSE)</f>
        <v>Ženy B</v>
      </c>
      <c r="J153" s="21">
        <f>VLOOKUP('07.kolo výsledky KAT'!$A153,'07.kolo stopky'!A:C,3,FALSE)</f>
        <v>3.4364317129629632E-2</v>
      </c>
      <c r="K153" s="21">
        <f t="shared" si="7"/>
        <v>4.4226920372753709E-3</v>
      </c>
      <c r="L153" s="21">
        <f t="shared" si="8"/>
        <v>1.4964548611111114E-2</v>
      </c>
      <c r="M153" s="22"/>
      <c r="N153" s="51"/>
      <c r="O153" s="51"/>
      <c r="P153" s="51"/>
      <c r="Q153" s="51"/>
      <c r="R153" s="51"/>
      <c r="S153" s="51"/>
      <c r="T153" s="51"/>
      <c r="U153" s="51"/>
      <c r="V153" s="51"/>
      <c r="W153" s="52">
        <f t="shared" si="6"/>
        <v>0</v>
      </c>
      <c r="Y153"/>
    </row>
    <row r="154" spans="1:25" hidden="1" x14ac:dyDescent="0.25">
      <c r="A154" s="88">
        <v>556</v>
      </c>
      <c r="B154" s="54">
        <v>151</v>
      </c>
      <c r="C154" s="46">
        <v>38</v>
      </c>
      <c r="D154" s="6" t="str">
        <f>VLOOKUP(A154,'07.kolo prezetácia '!A:G,2,FALSE)</f>
        <v>Miroslav</v>
      </c>
      <c r="E154" s="6" t="str">
        <f>VLOOKUP(A154,'07.kolo prezetácia '!A:G,3,FALSE)</f>
        <v>Mikušinec</v>
      </c>
      <c r="F154" s="5" t="str">
        <f>CONCATENATE('07.kolo výsledky KAT'!$D154," ",'07.kolo výsledky KAT'!$E154)</f>
        <v>Miroslav Mikušinec</v>
      </c>
      <c r="G154" s="6" t="str">
        <f>VLOOKUP(A154,'07.kolo prezetácia '!A:G,4,FALSE)</f>
        <v>Považská Bystrica</v>
      </c>
      <c r="H154" s="63">
        <f>VLOOKUP(A154,'07.kolo prezetácia '!$A$2:$G$492,5,FALSE)</f>
        <v>1983</v>
      </c>
      <c r="I154" s="31" t="str">
        <f>VLOOKUP(A154,'07.kolo prezetácia '!$A$2:$G$492,7,FALSE)</f>
        <v>Muži C</v>
      </c>
      <c r="J154" s="21">
        <f>VLOOKUP('07.kolo výsledky KAT'!$A154,'07.kolo stopky'!A:C,3,FALSE)</f>
        <v>3.4506608796296294E-2</v>
      </c>
      <c r="K154" s="21">
        <f t="shared" si="7"/>
        <v>4.4410049930883261E-3</v>
      </c>
      <c r="L154" s="21">
        <f t="shared" si="8"/>
        <v>1.5106840277777776E-2</v>
      </c>
      <c r="M154" s="22"/>
      <c r="N154" s="51"/>
      <c r="O154" s="51"/>
      <c r="P154" s="51"/>
      <c r="Q154" s="51"/>
      <c r="R154" s="51"/>
      <c r="S154" s="51"/>
      <c r="T154" s="51"/>
      <c r="U154" s="51"/>
      <c r="V154" s="51"/>
      <c r="W154" s="52">
        <f t="shared" si="6"/>
        <v>0</v>
      </c>
      <c r="Y154"/>
    </row>
    <row r="155" spans="1:25" x14ac:dyDescent="0.25">
      <c r="A155" s="88">
        <v>470</v>
      </c>
      <c r="B155" s="54">
        <v>152</v>
      </c>
      <c r="C155" s="46">
        <v>27</v>
      </c>
      <c r="D155" s="6" t="str">
        <f>VLOOKUP(A155,'07.kolo prezetácia '!A:G,2,FALSE)</f>
        <v>Jakub</v>
      </c>
      <c r="E155" s="6" t="str">
        <f>VLOOKUP(A155,'07.kolo prezetácia '!A:G,3,FALSE)</f>
        <v>Matejka</v>
      </c>
      <c r="F155" s="5" t="str">
        <f>CONCATENATE('07.kolo výsledky KAT'!$D155," ",'07.kolo výsledky KAT'!$E155)</f>
        <v>Jakub Matejka</v>
      </c>
      <c r="G155" s="6" t="str">
        <f>VLOOKUP(A155,'07.kolo prezetácia '!A:G,4,FALSE)</f>
        <v>TBL / Trencin</v>
      </c>
      <c r="H155" s="63">
        <f>VLOOKUP(A155,'07.kolo prezetácia '!$A$2:$G$492,5,FALSE)</f>
        <v>2013</v>
      </c>
      <c r="I155" s="31" t="str">
        <f>VLOOKUP(A155,'07.kolo prezetácia '!$A$2:$G$492,7,FALSE)</f>
        <v>Muži A</v>
      </c>
      <c r="J155" s="21">
        <f>VLOOKUP('07.kolo výsledky KAT'!$A155,'07.kolo stopky'!A:C,3,FALSE)</f>
        <v>3.4664444444444449E-2</v>
      </c>
      <c r="K155" s="21">
        <f t="shared" si="7"/>
        <v>4.4613184613184623E-3</v>
      </c>
      <c r="L155" s="21">
        <f t="shared" si="8"/>
        <v>1.5264675925925932E-2</v>
      </c>
      <c r="M155" s="22"/>
      <c r="N155" s="51"/>
      <c r="O155" s="51"/>
      <c r="P155" s="51"/>
      <c r="Q155" s="51"/>
      <c r="R155" s="51"/>
      <c r="S155" s="51"/>
      <c r="T155" s="51"/>
      <c r="U155" s="51"/>
      <c r="V155" s="51"/>
      <c r="W155" s="52">
        <f t="shared" si="6"/>
        <v>0</v>
      </c>
      <c r="Y155"/>
    </row>
    <row r="156" spans="1:25" hidden="1" x14ac:dyDescent="0.25">
      <c r="A156" s="88">
        <v>108</v>
      </c>
      <c r="B156" s="54">
        <v>153</v>
      </c>
      <c r="C156" s="46">
        <v>21</v>
      </c>
      <c r="D156" s="6" t="str">
        <f>VLOOKUP(A156,'07.kolo prezetácia '!A:G,2,FALSE)</f>
        <v>Andrej</v>
      </c>
      <c r="E156" s="6" t="str">
        <f>VLOOKUP(A156,'07.kolo prezetácia '!A:G,3,FALSE)</f>
        <v>Spusta</v>
      </c>
      <c r="F156" s="5" t="str">
        <f>CONCATENATE('07.kolo výsledky KAT'!$D156," ",'07.kolo výsledky KAT'!$E156)</f>
        <v>Andrej Spusta</v>
      </c>
      <c r="G156" s="6" t="str">
        <f>VLOOKUP(A156,'07.kolo prezetácia '!A:G,4,FALSE)</f>
        <v>Trenčín</v>
      </c>
      <c r="H156" s="63">
        <f>VLOOKUP(A156,'07.kolo prezetácia '!$A$2:$G$492,5,FALSE)</f>
        <v>1972</v>
      </c>
      <c r="I156" s="31" t="str">
        <f>VLOOKUP(A156,'07.kolo prezetácia '!$A$2:$G$492,7,FALSE)</f>
        <v>Muži D</v>
      </c>
      <c r="J156" s="21">
        <f>VLOOKUP('07.kolo výsledky KAT'!$A156,'07.kolo stopky'!A:C,3,FALSE)</f>
        <v>3.4727303240740741E-2</v>
      </c>
      <c r="K156" s="21">
        <f t="shared" si="7"/>
        <v>4.4694083964917303E-3</v>
      </c>
      <c r="L156" s="21">
        <f t="shared" si="8"/>
        <v>1.5327534722222223E-2</v>
      </c>
      <c r="M156" s="22"/>
      <c r="N156" s="51"/>
      <c r="O156" s="51"/>
      <c r="P156" s="51"/>
      <c r="Q156" s="51"/>
      <c r="R156" s="51"/>
      <c r="S156" s="51"/>
      <c r="T156" s="51"/>
      <c r="U156" s="51"/>
      <c r="V156" s="51"/>
      <c r="W156" s="52">
        <f t="shared" si="6"/>
        <v>0</v>
      </c>
      <c r="Y156"/>
    </row>
    <row r="157" spans="1:25" hidden="1" x14ac:dyDescent="0.25">
      <c r="A157" s="88">
        <v>377</v>
      </c>
      <c r="B157" s="54">
        <v>154</v>
      </c>
      <c r="C157" s="46">
        <v>39</v>
      </c>
      <c r="D157" s="6" t="str">
        <f>VLOOKUP(A157,'07.kolo prezetácia '!A:G,2,FALSE)</f>
        <v>Peter</v>
      </c>
      <c r="E157" s="6" t="str">
        <f>VLOOKUP(A157,'07.kolo prezetácia '!A:G,3,FALSE)</f>
        <v>Cibiri</v>
      </c>
      <c r="F157" s="5" t="str">
        <f>CONCATENATE('07.kolo výsledky KAT'!$D157," ",'07.kolo výsledky KAT'!$E157)</f>
        <v>Peter Cibiri</v>
      </c>
      <c r="G157" s="6" t="str">
        <f>VLOOKUP(A157,'07.kolo prezetácia '!A:G,4,FALSE)</f>
        <v>Lenkine Rakety / Veľké Chlievany</v>
      </c>
      <c r="H157" s="63">
        <f>VLOOKUP(A157,'07.kolo prezetácia '!$A$2:$G$492,5,FALSE)</f>
        <v>1983</v>
      </c>
      <c r="I157" s="31" t="str">
        <f>VLOOKUP(A157,'07.kolo prezetácia '!$A$2:$G$492,7,FALSE)</f>
        <v>Muži C</v>
      </c>
      <c r="J157" s="21">
        <f>VLOOKUP('07.kolo výsledky KAT'!$A157,'07.kolo stopky'!A:C,3,FALSE)</f>
        <v>3.5149108796296298E-2</v>
      </c>
      <c r="K157" s="21">
        <f t="shared" si="7"/>
        <v>4.5236948257781594E-3</v>
      </c>
      <c r="L157" s="21">
        <f t="shared" si="8"/>
        <v>1.5749340277777781E-2</v>
      </c>
      <c r="M157" s="22"/>
      <c r="N157" s="51"/>
      <c r="O157" s="51"/>
      <c r="P157" s="51"/>
      <c r="Q157" s="51"/>
      <c r="R157" s="51"/>
      <c r="S157" s="51"/>
      <c r="T157" s="51"/>
      <c r="U157" s="51"/>
      <c r="V157" s="51"/>
      <c r="W157" s="52">
        <f t="shared" si="6"/>
        <v>0</v>
      </c>
      <c r="Y157"/>
    </row>
    <row r="158" spans="1:25" hidden="1" x14ac:dyDescent="0.25">
      <c r="A158" s="88">
        <v>560</v>
      </c>
      <c r="B158" s="54">
        <v>155</v>
      </c>
      <c r="C158" s="46">
        <v>10</v>
      </c>
      <c r="D158" s="6" t="str">
        <f>VLOOKUP(A158,'07.kolo prezetácia '!A:G,2,FALSE)</f>
        <v>Andrea</v>
      </c>
      <c r="E158" s="6" t="str">
        <f>VLOOKUP(A158,'07.kolo prezetácia '!A:G,3,FALSE)</f>
        <v>Jakalová</v>
      </c>
      <c r="F158" s="5" t="str">
        <f>CONCATENATE('07.kolo výsledky KAT'!$D158," ",'07.kolo výsledky KAT'!$E158)</f>
        <v>Andrea Jakalová</v>
      </c>
      <c r="G158" s="6" t="str">
        <f>VLOOKUP(A158,'07.kolo prezetácia '!A:G,4,FALSE)</f>
        <v>Svinná</v>
      </c>
      <c r="H158" s="63">
        <f>VLOOKUP(A158,'07.kolo prezetácia '!$A$2:$G$492,5,FALSE)</f>
        <v>1976</v>
      </c>
      <c r="I158" s="31" t="str">
        <f>VLOOKUP(A158,'07.kolo prezetácia '!$A$2:$G$492,7,FALSE)</f>
        <v>Ženy C</v>
      </c>
      <c r="J158" s="21">
        <f>VLOOKUP('07.kolo výsledky KAT'!$A158,'07.kolo stopky'!A:C,3,FALSE)</f>
        <v>3.5441122685185185E-2</v>
      </c>
      <c r="K158" s="21">
        <f t="shared" si="7"/>
        <v>4.5612770508603843E-3</v>
      </c>
      <c r="L158" s="21">
        <f t="shared" si="8"/>
        <v>1.6041354166666667E-2</v>
      </c>
      <c r="M158" s="22"/>
      <c r="N158" s="51"/>
      <c r="O158" s="51"/>
      <c r="P158" s="51"/>
      <c r="Q158" s="51"/>
      <c r="R158" s="51"/>
      <c r="S158" s="51"/>
      <c r="T158" s="51"/>
      <c r="U158" s="51"/>
      <c r="V158" s="51"/>
      <c r="W158" s="52">
        <f t="shared" si="6"/>
        <v>0</v>
      </c>
      <c r="Y158"/>
    </row>
    <row r="159" spans="1:25" hidden="1" x14ac:dyDescent="0.25">
      <c r="A159" s="88">
        <v>499</v>
      </c>
      <c r="B159" s="54">
        <v>156</v>
      </c>
      <c r="C159" s="46">
        <v>19</v>
      </c>
      <c r="D159" s="6" t="str">
        <f>VLOOKUP(A159,'07.kolo prezetácia '!A:G,2,FALSE)</f>
        <v>Zuzana</v>
      </c>
      <c r="E159" s="6" t="str">
        <f>VLOOKUP(A159,'07.kolo prezetácia '!A:G,3,FALSE)</f>
        <v>Hromnikova</v>
      </c>
      <c r="F159" s="5" t="str">
        <f>CONCATENATE('07.kolo výsledky KAT'!$D159," ",'07.kolo výsledky KAT'!$E159)</f>
        <v>Zuzana Hromnikova</v>
      </c>
      <c r="G159" s="6" t="str">
        <f>VLOOKUP(A159,'07.kolo prezetácia '!A:G,4,FALSE)</f>
        <v>Trenčianske Mitice</v>
      </c>
      <c r="H159" s="63">
        <f>VLOOKUP(A159,'07.kolo prezetácia '!$A$2:$G$492,5,FALSE)</f>
        <v>1986</v>
      </c>
      <c r="I159" s="31" t="str">
        <f>VLOOKUP(A159,'07.kolo prezetácia '!$A$2:$G$492,7,FALSE)</f>
        <v>Ženy B</v>
      </c>
      <c r="J159" s="21">
        <f>VLOOKUP('07.kolo výsledky KAT'!$A159,'07.kolo stopky'!A:C,3,FALSE)</f>
        <v>3.5724942129629629E-2</v>
      </c>
      <c r="K159" s="21">
        <f t="shared" si="7"/>
        <v>4.5978046498879833E-3</v>
      </c>
      <c r="L159" s="21">
        <f t="shared" si="8"/>
        <v>1.6325173611111111E-2</v>
      </c>
      <c r="M159" s="22"/>
      <c r="N159" s="51"/>
      <c r="O159" s="51"/>
      <c r="P159" s="51"/>
      <c r="Q159" s="51"/>
      <c r="R159" s="51"/>
      <c r="S159" s="51"/>
      <c r="T159" s="51"/>
      <c r="U159" s="51"/>
      <c r="V159" s="51"/>
      <c r="W159" s="52">
        <f t="shared" si="6"/>
        <v>0</v>
      </c>
      <c r="Y159"/>
    </row>
    <row r="160" spans="1:25" hidden="1" x14ac:dyDescent="0.25">
      <c r="A160" s="88">
        <v>501</v>
      </c>
      <c r="B160" s="54">
        <v>157</v>
      </c>
      <c r="C160" s="46">
        <v>40</v>
      </c>
      <c r="D160" s="6" t="str">
        <f>VLOOKUP(A160,'07.kolo prezetácia '!A:G,2,FALSE)</f>
        <v>Lukas</v>
      </c>
      <c r="E160" s="6" t="str">
        <f>VLOOKUP(A160,'07.kolo prezetácia '!A:G,3,FALSE)</f>
        <v>Hromnik</v>
      </c>
      <c r="F160" s="5" t="str">
        <f>CONCATENATE('07.kolo výsledky KAT'!$D160," ",'07.kolo výsledky KAT'!$E160)</f>
        <v>Lukas Hromnik</v>
      </c>
      <c r="G160" s="6" t="str">
        <f>VLOOKUP(A160,'07.kolo prezetácia '!A:G,4,FALSE)</f>
        <v>Trenčianske Mitice</v>
      </c>
      <c r="H160" s="63">
        <f>VLOOKUP(A160,'07.kolo prezetácia '!$A$2:$G$492,5,FALSE)</f>
        <v>1979</v>
      </c>
      <c r="I160" s="31" t="str">
        <f>VLOOKUP(A160,'07.kolo prezetácia '!$A$2:$G$492,7,FALSE)</f>
        <v>Muži C</v>
      </c>
      <c r="J160" s="21">
        <f>VLOOKUP('07.kolo výsledky KAT'!$A160,'07.kolo stopky'!A:C,3,FALSE)</f>
        <v>3.5731747685185188E-2</v>
      </c>
      <c r="K160" s="21">
        <f t="shared" si="7"/>
        <v>4.5986805257638595E-3</v>
      </c>
      <c r="L160" s="21">
        <f t="shared" si="8"/>
        <v>1.633197916666667E-2</v>
      </c>
      <c r="M160" s="22"/>
      <c r="N160" s="51"/>
      <c r="O160" s="51"/>
      <c r="P160" s="51"/>
      <c r="Q160" s="51"/>
      <c r="R160" s="51"/>
      <c r="S160" s="51"/>
      <c r="T160" s="51"/>
      <c r="U160" s="51"/>
      <c r="V160" s="51"/>
      <c r="W160" s="52">
        <f t="shared" si="6"/>
        <v>0</v>
      </c>
      <c r="Y160"/>
    </row>
    <row r="161" spans="1:26" hidden="1" x14ac:dyDescent="0.25">
      <c r="A161" s="88">
        <v>482</v>
      </c>
      <c r="B161" s="54">
        <v>158</v>
      </c>
      <c r="C161" s="46">
        <v>14</v>
      </c>
      <c r="D161" s="6" t="str">
        <f>VLOOKUP(A161,'07.kolo prezetácia '!A:G,2,FALSE)</f>
        <v>Lenka</v>
      </c>
      <c r="E161" s="6" t="str">
        <f>VLOOKUP(A161,'07.kolo prezetácia '!A:G,3,FALSE)</f>
        <v>Dzuriková</v>
      </c>
      <c r="F161" s="5" t="str">
        <f>CONCATENATE('07.kolo výsledky KAT'!$D161," ",'07.kolo výsledky KAT'!$E161)</f>
        <v>Lenka Dzuriková</v>
      </c>
      <c r="G161" s="6" t="str">
        <f>VLOOKUP(A161,'07.kolo prezetácia '!A:G,4,FALSE)</f>
        <v>Drietoma</v>
      </c>
      <c r="H161" s="63">
        <f>VLOOKUP(A161,'07.kolo prezetácia '!$A$2:$G$492,5,FALSE)</f>
        <v>1993</v>
      </c>
      <c r="I161" s="31" t="str">
        <f>VLOOKUP(A161,'07.kolo prezetácia '!$A$2:$G$492,7,FALSE)</f>
        <v>Ženy A</v>
      </c>
      <c r="J161" s="21">
        <f>VLOOKUP('07.kolo výsledky KAT'!$A161,'07.kolo stopky'!A:C,3,FALSE)</f>
        <v>3.6708113425925927E-2</v>
      </c>
      <c r="K161" s="21">
        <f t="shared" si="7"/>
        <v>4.7243389222555894E-3</v>
      </c>
      <c r="L161" s="21">
        <f t="shared" si="8"/>
        <v>1.7308344907407409E-2</v>
      </c>
      <c r="M161" s="22"/>
      <c r="N161" s="51"/>
      <c r="O161" s="51"/>
      <c r="P161" s="51"/>
      <c r="Q161" s="51"/>
      <c r="R161" s="51"/>
      <c r="S161" s="51"/>
      <c r="T161" s="51"/>
      <c r="U161" s="51"/>
      <c r="V161" s="51"/>
      <c r="W161" s="52">
        <f t="shared" si="6"/>
        <v>0</v>
      </c>
      <c r="Y161"/>
    </row>
    <row r="162" spans="1:26" hidden="1" x14ac:dyDescent="0.25">
      <c r="A162" s="88">
        <v>25</v>
      </c>
      <c r="B162" s="54">
        <v>159</v>
      </c>
      <c r="C162" s="46">
        <v>12</v>
      </c>
      <c r="D162" s="6" t="str">
        <f>VLOOKUP(A162,'07.kolo prezetácia '!A:G,2,FALSE)</f>
        <v>Marian</v>
      </c>
      <c r="E162" s="6" t="str">
        <f>VLOOKUP(A162,'07.kolo prezetácia '!A:G,3,FALSE)</f>
        <v>Adamkovic</v>
      </c>
      <c r="F162" s="5" t="str">
        <f>CONCATENATE('07.kolo výsledky KAT'!$D162," ",'07.kolo výsledky KAT'!$E162)</f>
        <v>Marian Adamkovic</v>
      </c>
      <c r="G162" s="6" t="str">
        <f>VLOOKUP(A162,'07.kolo prezetácia '!A:G,4,FALSE)</f>
        <v>Banovce</v>
      </c>
      <c r="H162" s="63">
        <f>VLOOKUP(A162,'07.kolo prezetácia '!$A$2:$G$492,5,FALSE)</f>
        <v>1964</v>
      </c>
      <c r="I162" s="31" t="str">
        <f>VLOOKUP(A162,'07.kolo prezetácia '!$A$2:$G$492,7,FALSE)</f>
        <v>Muži E</v>
      </c>
      <c r="J162" s="21">
        <f>VLOOKUP('07.kolo výsledky KAT'!$A162,'07.kolo stopky'!A:C,3,FALSE)</f>
        <v>3.7381018518518515E-2</v>
      </c>
      <c r="K162" s="21">
        <f t="shared" si="7"/>
        <v>4.8109418942752277E-3</v>
      </c>
      <c r="L162" s="21">
        <f t="shared" si="8"/>
        <v>1.7981249999999997E-2</v>
      </c>
      <c r="M162" s="22"/>
      <c r="N162" s="51"/>
      <c r="O162" s="51"/>
      <c r="P162" s="51"/>
      <c r="Q162" s="51"/>
      <c r="R162" s="51"/>
      <c r="S162" s="51"/>
      <c r="T162" s="51"/>
      <c r="U162" s="51"/>
      <c r="V162" s="51"/>
      <c r="W162" s="52">
        <f t="shared" si="6"/>
        <v>0</v>
      </c>
      <c r="Y162"/>
    </row>
    <row r="163" spans="1:26" hidden="1" x14ac:dyDescent="0.25">
      <c r="A163" s="88">
        <v>435</v>
      </c>
      <c r="B163" s="54">
        <v>160</v>
      </c>
      <c r="C163" s="46">
        <v>15</v>
      </c>
      <c r="D163" s="6" t="str">
        <f>VLOOKUP(A163,'07.kolo prezetácia '!A:G,2,FALSE)</f>
        <v>Adéla</v>
      </c>
      <c r="E163" s="6" t="str">
        <f>VLOOKUP(A163,'07.kolo prezetácia '!A:G,3,FALSE)</f>
        <v>Jadvidžáková</v>
      </c>
      <c r="F163" s="5" t="str">
        <f>CONCATENATE('07.kolo výsledky KAT'!$D163," ",'07.kolo výsledky KAT'!$E163)</f>
        <v>Adéla Jadvidžáková</v>
      </c>
      <c r="G163" s="6" t="str">
        <f>VLOOKUP(A163,'07.kolo prezetácia '!A:G,4,FALSE)</f>
        <v>Lama na bicykli / Veľké Bierovce</v>
      </c>
      <c r="H163" s="63">
        <f>VLOOKUP(A163,'07.kolo prezetácia '!$A$2:$G$492,5,FALSE)</f>
        <v>2002</v>
      </c>
      <c r="I163" s="31" t="str">
        <f>VLOOKUP(A163,'07.kolo prezetácia '!$A$2:$G$492,7,FALSE)</f>
        <v>Ženy A</v>
      </c>
      <c r="J163" s="21">
        <f>VLOOKUP('07.kolo výsledky KAT'!$A163,'07.kolo stopky'!A:C,3,FALSE)</f>
        <v>3.7483229166666666E-2</v>
      </c>
      <c r="K163" s="21">
        <f t="shared" si="7"/>
        <v>4.824096417846418E-3</v>
      </c>
      <c r="L163" s="21">
        <f t="shared" si="8"/>
        <v>1.8083460648148149E-2</v>
      </c>
      <c r="M163" s="22"/>
      <c r="N163" s="51"/>
      <c r="O163" s="51"/>
      <c r="P163" s="51"/>
      <c r="Q163" s="51"/>
      <c r="R163" s="51"/>
      <c r="S163" s="51"/>
      <c r="T163" s="51"/>
      <c r="U163" s="51"/>
      <c r="V163" s="51"/>
      <c r="W163" s="52">
        <f t="shared" si="6"/>
        <v>0</v>
      </c>
      <c r="Y163"/>
    </row>
    <row r="164" spans="1:26" hidden="1" x14ac:dyDescent="0.25">
      <c r="A164" s="88">
        <v>487</v>
      </c>
      <c r="B164" s="54">
        <v>161</v>
      </c>
      <c r="C164" s="46">
        <v>16</v>
      </c>
      <c r="D164" s="6" t="str">
        <f>VLOOKUP(A164,'07.kolo prezetácia '!A:G,2,FALSE)</f>
        <v>Kristína</v>
      </c>
      <c r="E164" s="6" t="str">
        <f>VLOOKUP(A164,'07.kolo prezetácia '!A:G,3,FALSE)</f>
        <v>Šugrová</v>
      </c>
      <c r="F164" s="5" t="str">
        <f>CONCATENATE('07.kolo výsledky KAT'!$D164," ",'07.kolo výsledky KAT'!$E164)</f>
        <v>Kristína Šugrová</v>
      </c>
      <c r="G164" s="6" t="str">
        <f>VLOOKUP(A164,'07.kolo prezetácia '!A:G,4,FALSE)</f>
        <v>Spojená škola intarnátna Trenčín</v>
      </c>
      <c r="H164" s="63">
        <f>VLOOKUP(A164,'07.kolo prezetácia '!$A$2:$G$492,5,FALSE)</f>
        <v>1993</v>
      </c>
      <c r="I164" s="31" t="str">
        <f>VLOOKUP(A164,'07.kolo prezetácia '!$A$2:$G$492,7,FALSE)</f>
        <v>Ženy A</v>
      </c>
      <c r="J164" s="21">
        <f>VLOOKUP('07.kolo výsledky KAT'!$A164,'07.kolo stopky'!A:C,3,FALSE)</f>
        <v>3.785969907407407E-2</v>
      </c>
      <c r="K164" s="21">
        <f t="shared" si="7"/>
        <v>4.8725481433814768E-3</v>
      </c>
      <c r="L164" s="21">
        <f t="shared" si="8"/>
        <v>1.8459930555555552E-2</v>
      </c>
      <c r="M164" s="22"/>
      <c r="N164" s="51"/>
      <c r="O164" s="51"/>
      <c r="P164" s="51"/>
      <c r="Q164" s="51"/>
      <c r="R164" s="51"/>
      <c r="S164" s="51"/>
      <c r="T164" s="51"/>
      <c r="U164" s="51"/>
      <c r="V164" s="51"/>
      <c r="W164" s="52">
        <f t="shared" si="6"/>
        <v>0</v>
      </c>
    </row>
    <row r="165" spans="1:26" hidden="1" x14ac:dyDescent="0.25">
      <c r="A165" s="88">
        <v>75</v>
      </c>
      <c r="B165" s="54">
        <v>162</v>
      </c>
      <c r="C165" s="46">
        <v>20</v>
      </c>
      <c r="D165" s="6" t="str">
        <f>VLOOKUP(A165,'07.kolo prezetácia '!A:G,2,FALSE)</f>
        <v>Kristína</v>
      </c>
      <c r="E165" s="6" t="str">
        <f>VLOOKUP(A165,'07.kolo prezetácia '!A:G,3,FALSE)</f>
        <v>Kadlecová</v>
      </c>
      <c r="F165" s="5" t="str">
        <f>CONCATENATE('07.kolo výsledky KAT'!$D165," ",'07.kolo výsledky KAT'!$E165)</f>
        <v>Kristína Kadlecová</v>
      </c>
      <c r="G165" s="6" t="str">
        <f>VLOOKUP(A165,'07.kolo prezetácia '!A:G,4,FALSE)</f>
        <v>Trenčín</v>
      </c>
      <c r="H165" s="63">
        <f>VLOOKUP(A165,'07.kolo prezetácia '!$A$2:$G$492,5,FALSE)</f>
        <v>1989</v>
      </c>
      <c r="I165" s="31" t="str">
        <f>VLOOKUP(A165,'07.kolo prezetácia '!$A$2:$G$492,7,FALSE)</f>
        <v>Ženy B</v>
      </c>
      <c r="J165" s="21">
        <f>VLOOKUP('07.kolo výsledky KAT'!$A165,'07.kolo stopky'!A:C,3,FALSE)</f>
        <v>3.85296875E-2</v>
      </c>
      <c r="K165" s="21">
        <f t="shared" si="7"/>
        <v>4.9587757400257407E-3</v>
      </c>
      <c r="L165" s="21">
        <f t="shared" si="8"/>
        <v>1.9129918981481482E-2</v>
      </c>
      <c r="M165" s="22"/>
      <c r="N165" s="51"/>
      <c r="O165" s="51"/>
      <c r="P165" s="51"/>
      <c r="Q165" s="51"/>
      <c r="R165" s="51"/>
      <c r="S165" s="51"/>
      <c r="T165" s="51"/>
      <c r="U165" s="51"/>
      <c r="V165" s="51"/>
      <c r="W165" s="52">
        <f t="shared" si="6"/>
        <v>0</v>
      </c>
    </row>
    <row r="166" spans="1:26" hidden="1" x14ac:dyDescent="0.25">
      <c r="A166" s="88">
        <v>99</v>
      </c>
      <c r="B166" s="54">
        <v>163</v>
      </c>
      <c r="C166" s="46">
        <v>41</v>
      </c>
      <c r="D166" s="6" t="str">
        <f>VLOOKUP(A166,'07.kolo prezetácia '!A:G,2,FALSE)</f>
        <v>Ľubomír</v>
      </c>
      <c r="E166" s="6" t="str">
        <f>VLOOKUP(A166,'07.kolo prezetácia '!A:G,3,FALSE)</f>
        <v>Samek</v>
      </c>
      <c r="F166" s="5" t="str">
        <f>CONCATENATE('07.kolo výsledky KAT'!$D166," ",'07.kolo výsledky KAT'!$E166)</f>
        <v>Ľubomír Samek</v>
      </c>
      <c r="G166" s="6" t="str">
        <f>VLOOKUP(A166,'07.kolo prezetácia '!A:G,4,FALSE)</f>
        <v>Chrome Antilopy / Kalnica</v>
      </c>
      <c r="H166" s="63">
        <f>VLOOKUP(A166,'07.kolo prezetácia '!$A$2:$G$492,5,FALSE)</f>
        <v>1980</v>
      </c>
      <c r="I166" s="31" t="str">
        <f>VLOOKUP(A166,'07.kolo prezetácia '!$A$2:$G$492,7,FALSE)</f>
        <v>Muži C</v>
      </c>
      <c r="J166" s="21">
        <f>VLOOKUP('07.kolo výsledky KAT'!$A166,'07.kolo stopky'!A:C,3,FALSE)</f>
        <v>3.8533020833333334E-2</v>
      </c>
      <c r="K166" s="21">
        <f t="shared" si="7"/>
        <v>4.959204740454741E-3</v>
      </c>
      <c r="L166" s="21">
        <f t="shared" si="8"/>
        <v>1.9133252314814816E-2</v>
      </c>
      <c r="M166" s="22"/>
      <c r="N166" s="51"/>
      <c r="O166" s="51"/>
      <c r="P166" s="51"/>
      <c r="Q166" s="51"/>
      <c r="R166" s="51"/>
      <c r="S166" s="51"/>
      <c r="T166" s="51"/>
      <c r="U166" s="51"/>
      <c r="V166" s="51"/>
      <c r="W166" s="52">
        <f t="shared" si="6"/>
        <v>0</v>
      </c>
    </row>
    <row r="167" spans="1:26" hidden="1" x14ac:dyDescent="0.25">
      <c r="A167" s="88">
        <v>486</v>
      </c>
      <c r="B167" s="54">
        <v>164</v>
      </c>
      <c r="C167" s="46">
        <v>11</v>
      </c>
      <c r="D167" s="6" t="str">
        <f>VLOOKUP(A167,'07.kolo prezetácia '!A:G,2,FALSE)</f>
        <v>Tatiana</v>
      </c>
      <c r="E167" s="6" t="str">
        <f>VLOOKUP(A167,'07.kolo prezetácia '!A:G,3,FALSE)</f>
        <v>Dlesková</v>
      </c>
      <c r="F167" s="5" t="str">
        <f>CONCATENATE('07.kolo výsledky KAT'!$D167," ",'07.kolo výsledky KAT'!$E167)</f>
        <v>Tatiana Dlesková</v>
      </c>
      <c r="G167" s="6" t="str">
        <f>VLOOKUP(A167,'07.kolo prezetácia '!A:G,4,FALSE)</f>
        <v>Spojená škola intarnátna Trenčín</v>
      </c>
      <c r="H167" s="63">
        <f>VLOOKUP(A167,'07.kolo prezetácia '!$A$2:$G$492,5,FALSE)</f>
        <v>1978</v>
      </c>
      <c r="I167" s="31" t="str">
        <f>VLOOKUP(A167,'07.kolo prezetácia '!$A$2:$G$492,7,FALSE)</f>
        <v>Ženy C</v>
      </c>
      <c r="J167" s="21">
        <f>VLOOKUP('07.kolo výsledky KAT'!$A167,'07.kolo stopky'!A:C,3,FALSE)</f>
        <v>3.8862789351851855E-2</v>
      </c>
      <c r="K167" s="21">
        <f t="shared" si="7"/>
        <v>5.0016459912293251E-3</v>
      </c>
      <c r="L167" s="21">
        <f t="shared" si="8"/>
        <v>1.9463020833333337E-2</v>
      </c>
      <c r="M167" s="22"/>
      <c r="N167" s="51"/>
      <c r="O167" s="51"/>
      <c r="P167" s="51"/>
      <c r="Q167" s="51"/>
      <c r="R167" s="51"/>
      <c r="S167" s="51"/>
      <c r="T167" s="51"/>
      <c r="U167" s="51"/>
      <c r="V167" s="51"/>
      <c r="W167" s="52">
        <f t="shared" si="6"/>
        <v>0</v>
      </c>
    </row>
    <row r="168" spans="1:26" x14ac:dyDescent="0.25">
      <c r="A168" s="88">
        <v>552</v>
      </c>
      <c r="B168" s="54">
        <v>165</v>
      </c>
      <c r="C168" s="46">
        <v>28</v>
      </c>
      <c r="D168" s="6" t="str">
        <f>VLOOKUP(A168,'07.kolo prezetácia '!A:G,2,FALSE)</f>
        <v>Lukas</v>
      </c>
      <c r="E168" s="6" t="str">
        <f>VLOOKUP(A168,'07.kolo prezetácia '!A:G,3,FALSE)</f>
        <v>Lauko</v>
      </c>
      <c r="F168" s="5" t="str">
        <f>CONCATENATE('07.kolo výsledky KAT'!$D168," ",'07.kolo výsledky KAT'!$E168)</f>
        <v>Lukas Lauko</v>
      </c>
      <c r="G168" s="6" t="str">
        <f>VLOOKUP(A168,'07.kolo prezetácia '!A:G,4,FALSE)</f>
        <v>Lama na bicykli / Trenčín</v>
      </c>
      <c r="H168" s="63">
        <f>VLOOKUP(A168,'07.kolo prezetácia '!$A$2:$G$492,5,FALSE)</f>
        <v>2001</v>
      </c>
      <c r="I168" s="31" t="str">
        <f>VLOOKUP(A168,'07.kolo prezetácia '!$A$2:$G$492,7,FALSE)</f>
        <v>Muži A</v>
      </c>
      <c r="J168" s="21">
        <f>VLOOKUP('07.kolo výsledky KAT'!$A168,'07.kolo stopky'!A:C,3,FALSE)</f>
        <v>3.9691793981481475E-2</v>
      </c>
      <c r="K168" s="21">
        <f t="shared" si="7"/>
        <v>5.1083389937556598E-3</v>
      </c>
      <c r="L168" s="21">
        <f t="shared" si="8"/>
        <v>2.0292025462962958E-2</v>
      </c>
      <c r="M168" s="22"/>
      <c r="N168" s="51"/>
      <c r="O168" s="51"/>
      <c r="P168" s="51"/>
      <c r="Q168" s="51"/>
      <c r="R168" s="51"/>
      <c r="S168" s="51"/>
      <c r="T168" s="51"/>
      <c r="U168" s="51"/>
      <c r="V168" s="51"/>
      <c r="W168" s="52">
        <f t="shared" si="6"/>
        <v>0</v>
      </c>
    </row>
    <row r="169" spans="1:26" hidden="1" x14ac:dyDescent="0.25">
      <c r="A169" s="88">
        <v>526</v>
      </c>
      <c r="B169" s="54">
        <v>166</v>
      </c>
      <c r="C169" s="46">
        <v>17</v>
      </c>
      <c r="D169" s="6" t="str">
        <f>VLOOKUP(A169,'07.kolo prezetácia '!A:G,2,FALSE)</f>
        <v>Klaudia</v>
      </c>
      <c r="E169" s="6" t="str">
        <f>VLOOKUP(A169,'07.kolo prezetácia '!A:G,3,FALSE)</f>
        <v>Vavrová</v>
      </c>
      <c r="F169" s="5" t="str">
        <f>CONCATENATE('07.kolo výsledky KAT'!$D169," ",'07.kolo výsledky KAT'!$E169)</f>
        <v>Klaudia Vavrová</v>
      </c>
      <c r="G169" s="6" t="str">
        <f>VLOOKUP(A169,'07.kolo prezetácia '!A:G,4,FALSE)</f>
        <v>Hasičky Svinná / Svinná</v>
      </c>
      <c r="H169" s="63">
        <f>VLOOKUP(A169,'07.kolo prezetácia '!$A$2:$G$492,5,FALSE)</f>
        <v>1998</v>
      </c>
      <c r="I169" s="31" t="str">
        <f>VLOOKUP(A169,'07.kolo prezetácia '!$A$2:$G$492,7,FALSE)</f>
        <v>Ženy A</v>
      </c>
      <c r="J169" s="21">
        <f>VLOOKUP('07.kolo výsledky KAT'!$A169,'07.kolo stopky'!A:C,3,FALSE)</f>
        <v>3.9904108796296293E-2</v>
      </c>
      <c r="K169" s="21">
        <f t="shared" si="7"/>
        <v>5.1356639377472708E-3</v>
      </c>
      <c r="L169" s="21">
        <f t="shared" si="8"/>
        <v>2.0504340277777776E-2</v>
      </c>
      <c r="M169" s="22"/>
      <c r="N169" s="51"/>
      <c r="O169" s="51"/>
      <c r="P169" s="51"/>
      <c r="Q169" s="51"/>
      <c r="R169" s="51"/>
      <c r="S169" s="51"/>
      <c r="T169" s="51"/>
      <c r="U169" s="51"/>
      <c r="V169" s="51"/>
      <c r="W169" s="52">
        <f t="shared" si="6"/>
        <v>0</v>
      </c>
    </row>
    <row r="170" spans="1:26" hidden="1" x14ac:dyDescent="0.25">
      <c r="A170" s="88">
        <v>524</v>
      </c>
      <c r="B170" s="54">
        <v>167</v>
      </c>
      <c r="C170" s="46">
        <v>21</v>
      </c>
      <c r="D170" s="6" t="str">
        <f>VLOOKUP(A170,'07.kolo prezetácia '!A:G,2,FALSE)</f>
        <v>Andrea</v>
      </c>
      <c r="E170" s="6" t="str">
        <f>VLOOKUP(A170,'07.kolo prezetácia '!A:G,3,FALSE)</f>
        <v>Gáliková</v>
      </c>
      <c r="F170" s="5" t="str">
        <f>CONCATENATE('07.kolo výsledky KAT'!$D170," ",'07.kolo výsledky KAT'!$E170)</f>
        <v>Andrea Gáliková</v>
      </c>
      <c r="G170" s="6" t="str">
        <f>VLOOKUP(A170,'07.kolo prezetácia '!A:G,4,FALSE)</f>
        <v>Hasičky Svinná / Svinná</v>
      </c>
      <c r="H170" s="63">
        <f>VLOOKUP(A170,'07.kolo prezetácia '!$A$2:$G$492,5,FALSE)</f>
        <v>1989</v>
      </c>
      <c r="I170" s="31" t="str">
        <f>VLOOKUP(A170,'07.kolo prezetácia '!$A$2:$G$492,7,FALSE)</f>
        <v>Ženy B</v>
      </c>
      <c r="J170" s="21">
        <f>VLOOKUP('07.kolo výsledky KAT'!$A170,'07.kolo stopky'!A:C,3,FALSE)</f>
        <v>4.0101053240740737E-2</v>
      </c>
      <c r="K170" s="21">
        <f t="shared" si="7"/>
        <v>5.1610107130940462E-3</v>
      </c>
      <c r="L170" s="21">
        <f t="shared" si="8"/>
        <v>2.070128472222222E-2</v>
      </c>
      <c r="M170" s="22"/>
      <c r="N170" s="51"/>
      <c r="O170" s="51"/>
      <c r="P170" s="51"/>
      <c r="Q170" s="51"/>
      <c r="R170" s="51"/>
      <c r="S170" s="51"/>
      <c r="T170" s="51"/>
      <c r="U170" s="51"/>
      <c r="V170" s="51"/>
      <c r="W170" s="52">
        <f t="shared" si="6"/>
        <v>0</v>
      </c>
    </row>
    <row r="171" spans="1:26" hidden="1" x14ac:dyDescent="0.25">
      <c r="A171" s="88">
        <v>118</v>
      </c>
      <c r="B171" s="54">
        <v>168</v>
      </c>
      <c r="C171" s="46">
        <v>18</v>
      </c>
      <c r="D171" s="6" t="str">
        <f>VLOOKUP(A171,'07.kolo prezetácia '!A:G,2,FALSE)</f>
        <v>Barbora</v>
      </c>
      <c r="E171" s="6" t="str">
        <f>VLOOKUP(A171,'07.kolo prezetácia '!A:G,3,FALSE)</f>
        <v>Poláková</v>
      </c>
      <c r="F171" s="5" t="str">
        <f>CONCATENATE('07.kolo výsledky KAT'!$D171," ",'07.kolo výsledky KAT'!$E171)</f>
        <v>Barbora Poláková</v>
      </c>
      <c r="G171" s="6" t="str">
        <f>VLOOKUP(A171,'07.kolo prezetácia '!A:G,4,FALSE)</f>
        <v>Trenčín</v>
      </c>
      <c r="H171" s="63">
        <f>VLOOKUP(A171,'07.kolo prezetácia '!$A$2:$G$492,5,FALSE)</f>
        <v>2007</v>
      </c>
      <c r="I171" s="31" t="str">
        <f>VLOOKUP(A171,'07.kolo prezetácia '!$A$2:$G$492,7,FALSE)</f>
        <v>Ženy A</v>
      </c>
      <c r="J171" s="21">
        <f>VLOOKUP('07.kolo výsledky KAT'!$A171,'07.kolo stopky'!A:C,3,FALSE)</f>
        <v>4.0406203703703701E-2</v>
      </c>
      <c r="K171" s="21">
        <f t="shared" si="7"/>
        <v>5.2002836169502834E-3</v>
      </c>
      <c r="L171" s="21">
        <f t="shared" si="8"/>
        <v>2.1006435185185184E-2</v>
      </c>
      <c r="M171" s="22"/>
      <c r="N171" s="51"/>
      <c r="O171" s="51"/>
      <c r="P171" s="51"/>
      <c r="Q171" s="51"/>
      <c r="R171" s="51"/>
      <c r="S171" s="51"/>
      <c r="T171" s="51"/>
      <c r="U171" s="51"/>
      <c r="V171" s="51"/>
      <c r="W171" s="52">
        <f t="shared" si="6"/>
        <v>0</v>
      </c>
      <c r="Z171" s="59"/>
    </row>
    <row r="172" spans="1:26" hidden="1" x14ac:dyDescent="0.25">
      <c r="A172" s="88">
        <v>115</v>
      </c>
      <c r="B172" s="54">
        <v>169</v>
      </c>
      <c r="C172" s="46">
        <v>22</v>
      </c>
      <c r="D172" s="6" t="str">
        <f>VLOOKUP(A172,'07.kolo prezetácia '!A:G,2,FALSE)</f>
        <v>Ľuboslava</v>
      </c>
      <c r="E172" s="6" t="str">
        <f>VLOOKUP(A172,'07.kolo prezetácia '!A:G,3,FALSE)</f>
        <v>Sokolová</v>
      </c>
      <c r="F172" s="5" t="str">
        <f>CONCATENATE('07.kolo výsledky KAT'!$D172," ",'07.kolo výsledky KAT'!$E172)</f>
        <v>Ľuboslava Sokolová</v>
      </c>
      <c r="G172" s="6" t="str">
        <f>VLOOKUP(A172,'07.kolo prezetácia '!A:G,4,FALSE)</f>
        <v>Champion club / Trenčín</v>
      </c>
      <c r="H172" s="63">
        <f>VLOOKUP(A172,'07.kolo prezetácia '!$A$2:$G$492,5,FALSE)</f>
        <v>1987</v>
      </c>
      <c r="I172" s="31" t="str">
        <f>VLOOKUP(A172,'07.kolo prezetácia '!$A$2:$G$492,7,FALSE)</f>
        <v>Ženy B</v>
      </c>
      <c r="J172" s="21">
        <f>VLOOKUP('07.kolo výsledky KAT'!$A172,'07.kolo stopky'!A:C,3,FALSE)</f>
        <v>4.0416030092592592E-2</v>
      </c>
      <c r="K172" s="21">
        <f t="shared" si="7"/>
        <v>5.2015482744649415E-3</v>
      </c>
      <c r="L172" s="21">
        <f t="shared" si="8"/>
        <v>2.1016261574074074E-2</v>
      </c>
      <c r="M172" s="22"/>
      <c r="N172" s="51"/>
      <c r="O172" s="51"/>
      <c r="P172" s="51"/>
      <c r="Q172" s="51"/>
      <c r="R172" s="51"/>
      <c r="S172" s="51"/>
      <c r="T172" s="51"/>
      <c r="U172" s="51"/>
      <c r="V172" s="51"/>
      <c r="W172" s="52">
        <f t="shared" si="6"/>
        <v>0</v>
      </c>
      <c r="Y172" s="58"/>
    </row>
    <row r="173" spans="1:26" hidden="1" x14ac:dyDescent="0.25">
      <c r="A173" s="88">
        <v>543</v>
      </c>
      <c r="B173" s="54">
        <v>170</v>
      </c>
      <c r="C173" s="46">
        <v>42</v>
      </c>
      <c r="D173" s="6" t="str">
        <f>VLOOKUP(A173,'07.kolo prezetácia '!A:G,2,FALSE)</f>
        <v>Branislav</v>
      </c>
      <c r="E173" s="6" t="str">
        <f>VLOOKUP(A173,'07.kolo prezetácia '!A:G,3,FALSE)</f>
        <v>Goliaš</v>
      </c>
      <c r="F173" s="5" t="str">
        <f>CONCATENATE('07.kolo výsledky KAT'!$D173," ",'07.kolo výsledky KAT'!$E173)</f>
        <v>Branislav Goliaš</v>
      </c>
      <c r="G173" s="6" t="str">
        <f>VLOOKUP(A173,'07.kolo prezetácia '!A:G,4,FALSE)</f>
        <v>Pajdavý jeleň / Trenčín</v>
      </c>
      <c r="H173" s="63">
        <f>VLOOKUP(A173,'07.kolo prezetácia '!$A$2:$G$492,5,FALSE)</f>
        <v>1984</v>
      </c>
      <c r="I173" s="31" t="str">
        <f>VLOOKUP(A173,'07.kolo prezetácia '!$A$2:$G$492,7,FALSE)</f>
        <v>Muži C</v>
      </c>
      <c r="J173" s="21">
        <f>VLOOKUP('07.kolo výsledky KAT'!$A173,'07.kolo stopky'!A:C,3,FALSE)</f>
        <v>4.0554444444444442E-2</v>
      </c>
      <c r="K173" s="21">
        <f t="shared" si="7"/>
        <v>5.2193622193622193E-3</v>
      </c>
      <c r="L173" s="21">
        <f t="shared" si="8"/>
        <v>2.1154675925925924E-2</v>
      </c>
      <c r="M173" s="22"/>
      <c r="N173" s="51"/>
      <c r="O173" s="51"/>
      <c r="P173" s="51"/>
      <c r="Q173" s="51"/>
      <c r="R173" s="51"/>
      <c r="S173" s="51"/>
      <c r="T173" s="51"/>
      <c r="U173" s="51"/>
      <c r="V173" s="51"/>
      <c r="W173" s="52">
        <f t="shared" si="6"/>
        <v>0</v>
      </c>
      <c r="Y173" s="58"/>
    </row>
    <row r="174" spans="1:26" hidden="1" x14ac:dyDescent="0.25">
      <c r="A174" s="88">
        <v>516</v>
      </c>
      <c r="B174" s="54">
        <v>171</v>
      </c>
      <c r="C174" s="46">
        <v>23</v>
      </c>
      <c r="D174" s="6" t="str">
        <f>VLOOKUP(A174,'07.kolo prezetácia '!A:G,2,FALSE)</f>
        <v>Lucia</v>
      </c>
      <c r="E174" s="6" t="str">
        <f>VLOOKUP(A174,'07.kolo prezetácia '!A:G,3,FALSE)</f>
        <v>Nemešová</v>
      </c>
      <c r="F174" s="5" t="str">
        <f>CONCATENATE('07.kolo výsledky KAT'!$D174," ",'07.kolo výsledky KAT'!$E174)</f>
        <v>Lucia Nemešová</v>
      </c>
      <c r="G174" s="6" t="str">
        <f>VLOOKUP(A174,'07.kolo prezetácia '!A:G,4,FALSE)</f>
        <v>Trenčín</v>
      </c>
      <c r="H174" s="63">
        <f>VLOOKUP(A174,'07.kolo prezetácia '!$A$2:$G$492,5,FALSE)</f>
        <v>1987</v>
      </c>
      <c r="I174" s="31" t="str">
        <f>VLOOKUP(A174,'07.kolo prezetácia '!$A$2:$G$492,7,FALSE)</f>
        <v>Ženy B</v>
      </c>
      <c r="J174" s="21">
        <f>VLOOKUP('07.kolo výsledky KAT'!$A174,'07.kolo stopky'!A:C,3,FALSE)</f>
        <v>4.0559432870370372E-2</v>
      </c>
      <c r="K174" s="21">
        <f t="shared" si="7"/>
        <v>5.220004230420898E-3</v>
      </c>
      <c r="L174" s="21">
        <f t="shared" si="8"/>
        <v>2.1159664351851855E-2</v>
      </c>
      <c r="M174" s="22"/>
      <c r="N174" s="51"/>
      <c r="O174" s="51"/>
      <c r="P174" s="51"/>
      <c r="Q174" s="51"/>
      <c r="R174" s="51"/>
      <c r="S174" s="51"/>
      <c r="T174" s="51"/>
      <c r="U174" s="51"/>
      <c r="V174" s="51"/>
      <c r="W174" s="52">
        <f t="shared" si="6"/>
        <v>0</v>
      </c>
    </row>
    <row r="175" spans="1:26" hidden="1" x14ac:dyDescent="0.25">
      <c r="A175" s="88">
        <v>485</v>
      </c>
      <c r="B175" s="54">
        <v>172</v>
      </c>
      <c r="C175" s="46">
        <v>19</v>
      </c>
      <c r="D175" s="6" t="str">
        <f>VLOOKUP(A175,'07.kolo prezetácia '!A:G,2,FALSE)</f>
        <v>Mária</v>
      </c>
      <c r="E175" s="6" t="str">
        <f>VLOOKUP(A175,'07.kolo prezetácia '!A:G,3,FALSE)</f>
        <v>Janíková</v>
      </c>
      <c r="F175" s="5" t="str">
        <f>CONCATENATE('07.kolo výsledky KAT'!$D175," ",'07.kolo výsledky KAT'!$E175)</f>
        <v>Mária Janíková</v>
      </c>
      <c r="G175" s="6" t="str">
        <f>VLOOKUP(A175,'07.kolo prezetácia '!A:G,4,FALSE)</f>
        <v>Spojená škola intarnátna Trenčín</v>
      </c>
      <c r="H175" s="63">
        <f>VLOOKUP(A175,'07.kolo prezetácia '!$A$2:$G$492,5,FALSE)</f>
        <v>1991</v>
      </c>
      <c r="I175" s="31" t="str">
        <f>VLOOKUP(A175,'07.kolo prezetácia '!$A$2:$G$492,7,FALSE)</f>
        <v>Ženy A</v>
      </c>
      <c r="J175" s="21">
        <f>VLOOKUP('07.kolo výsledky KAT'!$A175,'07.kolo stopky'!A:C,3,FALSE)</f>
        <v>4.1817129629629628E-2</v>
      </c>
      <c r="K175" s="21">
        <f t="shared" si="7"/>
        <v>5.3818699652032984E-3</v>
      </c>
      <c r="L175" s="21">
        <f t="shared" si="8"/>
        <v>2.241736111111111E-2</v>
      </c>
      <c r="M175" s="22"/>
      <c r="N175" s="51"/>
      <c r="O175" s="51"/>
      <c r="P175" s="51"/>
      <c r="Q175" s="51"/>
      <c r="R175" s="51"/>
      <c r="S175" s="51"/>
      <c r="T175" s="51"/>
      <c r="U175" s="51"/>
      <c r="V175" s="51"/>
      <c r="W175" s="52">
        <f t="shared" si="6"/>
        <v>0</v>
      </c>
    </row>
    <row r="176" spans="1:26" hidden="1" x14ac:dyDescent="0.25">
      <c r="A176" s="88">
        <v>488</v>
      </c>
      <c r="B176" s="54">
        <v>173</v>
      </c>
      <c r="C176" s="46">
        <v>24</v>
      </c>
      <c r="D176" s="6" t="str">
        <f>VLOOKUP(A176,'07.kolo prezetácia '!A:G,2,FALSE)</f>
        <v>Lucia</v>
      </c>
      <c r="E176" s="6" t="str">
        <f>VLOOKUP(A176,'07.kolo prezetácia '!A:G,3,FALSE)</f>
        <v>Čulenová</v>
      </c>
      <c r="F176" s="5" t="str">
        <f>CONCATENATE('07.kolo výsledky KAT'!$D176," ",'07.kolo výsledky KAT'!$E176)</f>
        <v>Lucia Čulenová</v>
      </c>
      <c r="G176" s="6" t="str">
        <f>VLOOKUP(A176,'07.kolo prezetácia '!A:G,4,FALSE)</f>
        <v>Spojená škola intarnátna Trenčín</v>
      </c>
      <c r="H176" s="63">
        <f>VLOOKUP(A176,'07.kolo prezetácia '!$A$2:$G$492,5,FALSE)</f>
        <v>1986</v>
      </c>
      <c r="I176" s="31" t="str">
        <f>VLOOKUP(A176,'07.kolo prezetácia '!$A$2:$G$492,7,FALSE)</f>
        <v>Ženy B</v>
      </c>
      <c r="J176" s="21">
        <f>VLOOKUP('07.kolo výsledky KAT'!$A176,'07.kolo stopky'!A:C,3,FALSE)</f>
        <v>4.1828703703703701E-2</v>
      </c>
      <c r="K176" s="21">
        <f t="shared" si="7"/>
        <v>5.3833595500262163E-3</v>
      </c>
      <c r="L176" s="21">
        <f t="shared" si="8"/>
        <v>2.2428935185185184E-2</v>
      </c>
      <c r="M176" s="22"/>
      <c r="N176" s="51"/>
      <c r="O176" s="51"/>
      <c r="P176" s="51"/>
      <c r="Q176" s="51"/>
      <c r="R176" s="51"/>
      <c r="S176" s="51"/>
      <c r="T176" s="51"/>
      <c r="U176" s="51"/>
      <c r="V176" s="51"/>
      <c r="W176" s="52">
        <f t="shared" si="6"/>
        <v>0</v>
      </c>
    </row>
    <row r="177" spans="1:23" hidden="1" x14ac:dyDescent="0.25">
      <c r="A177" s="88">
        <v>514</v>
      </c>
      <c r="B177" s="54">
        <v>174</v>
      </c>
      <c r="C177" s="46">
        <v>22</v>
      </c>
      <c r="D177" s="6" t="str">
        <f>VLOOKUP(A177,'07.kolo prezetácia '!A:G,2,FALSE)</f>
        <v>Peter</v>
      </c>
      <c r="E177" s="6" t="str">
        <f>VLOOKUP(A177,'07.kolo prezetácia '!A:G,3,FALSE)</f>
        <v>Jakubec</v>
      </c>
      <c r="F177" s="5" t="str">
        <f>CONCATENATE('07.kolo výsledky KAT'!$D177," ",'07.kolo výsledky KAT'!$E177)</f>
        <v>Peter Jakubec</v>
      </c>
      <c r="G177" s="6" t="str">
        <f>VLOOKUP(A177,'07.kolo prezetácia '!A:G,4,FALSE)</f>
        <v>Trenčín</v>
      </c>
      <c r="H177" s="63">
        <f>VLOOKUP(A177,'07.kolo prezetácia '!$A$2:$G$492,5,FALSE)</f>
        <v>1975</v>
      </c>
      <c r="I177" s="31" t="str">
        <f>VLOOKUP(A177,'07.kolo prezetácia '!$A$2:$G$492,7,FALSE)</f>
        <v>Muži D</v>
      </c>
      <c r="J177" s="21">
        <f>VLOOKUP('07.kolo výsledky KAT'!$A177,'07.kolo stopky'!A:C,3,FALSE)</f>
        <v>4.1828703703703701E-2</v>
      </c>
      <c r="K177" s="21">
        <f t="shared" si="7"/>
        <v>5.3833595500262163E-3</v>
      </c>
      <c r="L177" s="21">
        <f t="shared" si="8"/>
        <v>2.2428935185185184E-2</v>
      </c>
      <c r="M177" s="22"/>
      <c r="N177" s="51"/>
      <c r="O177" s="51"/>
      <c r="P177" s="51"/>
      <c r="Q177" s="51"/>
      <c r="R177" s="51"/>
      <c r="S177" s="51"/>
      <c r="T177" s="51"/>
      <c r="U177" s="51"/>
      <c r="V177" s="51"/>
      <c r="W177" s="52">
        <f t="shared" si="6"/>
        <v>0</v>
      </c>
    </row>
    <row r="178" spans="1:23" hidden="1" x14ac:dyDescent="0.25">
      <c r="A178" s="88">
        <v>475</v>
      </c>
      <c r="B178" s="54">
        <v>175</v>
      </c>
      <c r="C178" s="46">
        <v>20</v>
      </c>
      <c r="D178" s="6" t="str">
        <f>VLOOKUP(A178,'07.kolo prezetácia '!A:G,2,FALSE)</f>
        <v>Patrícia</v>
      </c>
      <c r="E178" s="6" t="str">
        <f>VLOOKUP(A178,'07.kolo prezetácia '!A:G,3,FALSE)</f>
        <v>Vargová</v>
      </c>
      <c r="F178" s="5" t="str">
        <f>CONCATENATE('07.kolo výsledky KAT'!$D178," ",'07.kolo výsledky KAT'!$E178)</f>
        <v>Patrícia Vargová</v>
      </c>
      <c r="G178" s="6" t="str">
        <f>VLOOKUP(A178,'07.kolo prezetácia '!A:G,4,FALSE)</f>
        <v>TBK TORA Topoľčany / Topoľčany, Trenčín</v>
      </c>
      <c r="H178" s="63">
        <f>VLOOKUP(A178,'07.kolo prezetácia '!$A$2:$G$492,5,FALSE)</f>
        <v>1993</v>
      </c>
      <c r="I178" s="31" t="str">
        <f>VLOOKUP(A178,'07.kolo prezetácia '!$A$2:$G$492,7,FALSE)</f>
        <v>Ženy A</v>
      </c>
      <c r="J178" s="21">
        <f>VLOOKUP('07.kolo výsledky KAT'!$A178,'07.kolo stopky'!A:C,3,FALSE)</f>
        <v>4.1990740740740745E-2</v>
      </c>
      <c r="K178" s="21">
        <f t="shared" si="7"/>
        <v>5.4042137375470718E-3</v>
      </c>
      <c r="L178" s="21">
        <f t="shared" si="8"/>
        <v>2.2590972222222228E-2</v>
      </c>
      <c r="M178" s="22"/>
      <c r="N178" s="51"/>
      <c r="O178" s="51"/>
      <c r="P178" s="51"/>
      <c r="Q178" s="51"/>
      <c r="R178" s="51"/>
      <c r="S178" s="51"/>
      <c r="T178" s="51"/>
      <c r="U178" s="51"/>
      <c r="V178" s="51"/>
      <c r="W178" s="52">
        <f t="shared" si="6"/>
        <v>0</v>
      </c>
    </row>
    <row r="179" spans="1:23" hidden="1" x14ac:dyDescent="0.25">
      <c r="A179" s="88">
        <v>24</v>
      </c>
      <c r="B179" s="54">
        <v>176</v>
      </c>
      <c r="C179" s="46">
        <v>13</v>
      </c>
      <c r="D179" s="6" t="str">
        <f>VLOOKUP(A179,'07.kolo prezetácia '!A:G,2,FALSE)</f>
        <v>Jaroslav</v>
      </c>
      <c r="E179" s="6" t="str">
        <f>VLOOKUP(A179,'07.kolo prezetácia '!A:G,3,FALSE)</f>
        <v>Gereg</v>
      </c>
      <c r="F179" s="5" t="str">
        <f>CONCATENATE('07.kolo výsledky KAT'!$D179," ",'07.kolo výsledky KAT'!$E179)</f>
        <v>Jaroslav Gereg</v>
      </c>
      <c r="G179" s="6" t="str">
        <f>VLOOKUP(A179,'07.kolo prezetácia '!A:G,4,FALSE)</f>
        <v>Kvašov</v>
      </c>
      <c r="H179" s="63">
        <f>VLOOKUP(A179,'07.kolo prezetácia '!$A$2:$G$492,5,FALSE)</f>
        <v>1957</v>
      </c>
      <c r="I179" s="31" t="str">
        <f>VLOOKUP(A179,'07.kolo prezetácia '!$A$2:$G$492,7,FALSE)</f>
        <v>Muži E</v>
      </c>
      <c r="J179" s="21">
        <f>VLOOKUP('07.kolo výsledky KAT'!$A179,'07.kolo stopky'!A:C,3,FALSE)</f>
        <v>4.2847222222222224E-2</v>
      </c>
      <c r="K179" s="21">
        <f t="shared" si="7"/>
        <v>5.5144430144430153E-3</v>
      </c>
      <c r="L179" s="21">
        <f t="shared" si="8"/>
        <v>2.3447453703703706E-2</v>
      </c>
      <c r="M179" s="22"/>
      <c r="N179" s="51"/>
      <c r="O179" s="51"/>
      <c r="P179" s="51"/>
      <c r="Q179" s="51"/>
      <c r="R179" s="51"/>
      <c r="S179" s="51"/>
      <c r="T179" s="51"/>
      <c r="U179" s="51"/>
      <c r="V179" s="51"/>
      <c r="W179" s="52">
        <f t="shared" si="6"/>
        <v>0</v>
      </c>
    </row>
    <row r="180" spans="1:23" hidden="1" x14ac:dyDescent="0.25">
      <c r="A180" s="88">
        <v>515</v>
      </c>
      <c r="B180" s="54">
        <v>177</v>
      </c>
      <c r="C180" s="46">
        <v>12</v>
      </c>
      <c r="D180" s="6" t="str">
        <f>VLOOKUP(A180,'07.kolo prezetácia '!A:G,2,FALSE)</f>
        <v>Andrea</v>
      </c>
      <c r="E180" s="6" t="str">
        <f>VLOOKUP(A180,'07.kolo prezetácia '!A:G,3,FALSE)</f>
        <v>Jakubecová</v>
      </c>
      <c r="F180" s="5" t="str">
        <f>CONCATENATE('07.kolo výsledky KAT'!$D180," ",'07.kolo výsledky KAT'!$E180)</f>
        <v>Andrea Jakubecová</v>
      </c>
      <c r="G180" s="6" t="str">
        <f>VLOOKUP(A180,'07.kolo prezetácia '!A:G,4,FALSE)</f>
        <v>Trenčín</v>
      </c>
      <c r="H180" s="63">
        <f>VLOOKUP(A180,'07.kolo prezetácia '!$A$2:$G$492,5,FALSE)</f>
        <v>1977</v>
      </c>
      <c r="I180" s="31" t="str">
        <f>VLOOKUP(A180,'07.kolo prezetácia '!$A$2:$G$492,7,FALSE)</f>
        <v>Ženy C</v>
      </c>
      <c r="J180" s="21">
        <f>VLOOKUP('07.kolo výsledky KAT'!$A180,'07.kolo stopky'!A:C,3,FALSE)</f>
        <v>4.3587962962962967E-2</v>
      </c>
      <c r="K180" s="21">
        <f t="shared" si="7"/>
        <v>5.6097764431097775E-3</v>
      </c>
      <c r="L180" s="21">
        <f t="shared" si="8"/>
        <v>2.418819444444445E-2</v>
      </c>
      <c r="M180" s="22"/>
      <c r="N180" s="51"/>
      <c r="O180" s="51"/>
      <c r="P180" s="51"/>
      <c r="Q180" s="51"/>
      <c r="R180" s="51"/>
      <c r="S180" s="51"/>
      <c r="T180" s="51"/>
      <c r="U180" s="51"/>
      <c r="V180" s="51"/>
      <c r="W180" s="52">
        <f t="shared" si="6"/>
        <v>0</v>
      </c>
    </row>
    <row r="181" spans="1:23" hidden="1" x14ac:dyDescent="0.25">
      <c r="A181" s="88">
        <v>553</v>
      </c>
      <c r="B181" s="54">
        <v>178</v>
      </c>
      <c r="C181" s="46">
        <v>21</v>
      </c>
      <c r="D181" s="6" t="str">
        <f>VLOOKUP(A181,'07.kolo prezetácia '!A:G,2,FALSE)</f>
        <v>Bibiana</v>
      </c>
      <c r="E181" s="6" t="str">
        <f>VLOOKUP(A181,'07.kolo prezetácia '!A:G,3,FALSE)</f>
        <v>Kukučková</v>
      </c>
      <c r="F181" s="5" t="str">
        <f>CONCATENATE('07.kolo výsledky KAT'!$D181," ",'07.kolo výsledky KAT'!$E181)</f>
        <v>Bibiana Kukučková</v>
      </c>
      <c r="G181" s="6" t="str">
        <f>VLOOKUP(A181,'07.kolo prezetácia '!A:G,4,FALSE)</f>
        <v>Lama na bicykli / Svinná</v>
      </c>
      <c r="H181" s="63">
        <f>VLOOKUP(A181,'07.kolo prezetácia '!$A$2:$G$492,5,FALSE)</f>
        <v>2001</v>
      </c>
      <c r="I181" s="31" t="str">
        <f>VLOOKUP(A181,'07.kolo prezetácia '!$A$2:$G$492,7,FALSE)</f>
        <v>Ženy A</v>
      </c>
      <c r="J181" s="21">
        <f>VLOOKUP('07.kolo výsledky KAT'!$A181,'07.kolo stopky'!A:C,3,FALSE)</f>
        <v>4.3900462962962961E-2</v>
      </c>
      <c r="K181" s="21">
        <f t="shared" si="7"/>
        <v>5.6499952333285671E-3</v>
      </c>
      <c r="L181" s="21">
        <f t="shared" si="8"/>
        <v>2.4500694444444443E-2</v>
      </c>
      <c r="M181" s="22"/>
      <c r="N181" s="51"/>
      <c r="O181" s="51"/>
      <c r="P181" s="51"/>
      <c r="Q181" s="51"/>
      <c r="R181" s="51"/>
      <c r="S181" s="51"/>
      <c r="T181" s="51"/>
      <c r="U181" s="51"/>
      <c r="V181" s="51"/>
      <c r="W181" s="52">
        <f t="shared" si="6"/>
        <v>0</v>
      </c>
    </row>
    <row r="182" spans="1:23" hidden="1" x14ac:dyDescent="0.25">
      <c r="A182" s="88">
        <v>490</v>
      </c>
      <c r="B182" s="54">
        <v>179</v>
      </c>
      <c r="C182" s="46">
        <v>22</v>
      </c>
      <c r="D182" s="6" t="str">
        <f>VLOOKUP(A182,'07.kolo prezetácia '!A:G,2,FALSE)</f>
        <v>Katarína</v>
      </c>
      <c r="E182" s="6" t="str">
        <f>VLOOKUP(A182,'07.kolo prezetácia '!A:G,3,FALSE)</f>
        <v>Kačenová</v>
      </c>
      <c r="F182" s="5" t="str">
        <f>CONCATENATE('07.kolo výsledky KAT'!$D182," ",'07.kolo výsledky KAT'!$E182)</f>
        <v>Katarína Kačenová</v>
      </c>
      <c r="G182" s="6" t="str">
        <f>VLOOKUP(A182,'07.kolo prezetácia '!A:G,4,FALSE)</f>
        <v>Spojená škola intarnátna Trenčín</v>
      </c>
      <c r="H182" s="63">
        <f>VLOOKUP(A182,'07.kolo prezetácia '!$A$2:$G$492,5,FALSE)</f>
        <v>1993</v>
      </c>
      <c r="I182" s="31" t="str">
        <f>VLOOKUP(A182,'07.kolo prezetácia '!$A$2:$G$492,7,FALSE)</f>
        <v>Ženy A</v>
      </c>
      <c r="J182" s="21">
        <f>VLOOKUP('07.kolo výsledky KAT'!$A182,'07.kolo stopky'!A:C,3,FALSE)</f>
        <v>4.4305555555555549E-2</v>
      </c>
      <c r="K182" s="21">
        <f t="shared" si="7"/>
        <v>5.7021307021307014E-3</v>
      </c>
      <c r="L182" s="21">
        <f t="shared" si="8"/>
        <v>2.4905787037037032E-2</v>
      </c>
      <c r="M182" s="22"/>
      <c r="N182" s="51"/>
      <c r="O182" s="51"/>
      <c r="P182" s="51"/>
      <c r="Q182" s="51"/>
      <c r="R182" s="51"/>
      <c r="S182" s="51"/>
      <c r="T182" s="51"/>
      <c r="U182" s="51"/>
      <c r="V182" s="51"/>
      <c r="W182" s="52">
        <f t="shared" si="6"/>
        <v>0</v>
      </c>
    </row>
    <row r="183" spans="1:23" hidden="1" x14ac:dyDescent="0.25">
      <c r="A183" s="88">
        <v>295</v>
      </c>
      <c r="B183" s="54">
        <v>180</v>
      </c>
      <c r="C183" s="46">
        <v>14</v>
      </c>
      <c r="D183" s="6" t="str">
        <f>VLOOKUP(A183,'07.kolo prezetácia '!A:G,2,FALSE)</f>
        <v>Ján</v>
      </c>
      <c r="E183" s="6" t="str">
        <f>VLOOKUP(A183,'07.kolo prezetácia '!A:G,3,FALSE)</f>
        <v>Klimek</v>
      </c>
      <c r="F183" s="5" t="str">
        <f>CONCATENATE('07.kolo výsledky KAT'!$D183," ",'07.kolo výsledky KAT'!$E183)</f>
        <v>Ján Klimek</v>
      </c>
      <c r="G183" s="6" t="str">
        <f>VLOOKUP(A183,'07.kolo prezetácia '!A:G,4,FALSE)</f>
        <v>Sokol / Čachtice</v>
      </c>
      <c r="H183" s="63">
        <f>VLOOKUP(A183,'07.kolo prezetácia '!$A$2:$G$492,5,FALSE)</f>
        <v>1944</v>
      </c>
      <c r="I183" s="31" t="str">
        <f>VLOOKUP(A183,'07.kolo prezetácia '!$A$2:$G$492,7,FALSE)</f>
        <v>Muži E</v>
      </c>
      <c r="J183" s="21">
        <f>VLOOKUP('07.kolo výsledky KAT'!$A183,'07.kolo stopky'!A:C,3,FALSE)</f>
        <v>4.462962962962963E-2</v>
      </c>
      <c r="K183" s="21">
        <f t="shared" si="7"/>
        <v>5.7438390771724105E-3</v>
      </c>
      <c r="L183" s="21">
        <f t="shared" si="8"/>
        <v>2.5229861111111113E-2</v>
      </c>
      <c r="M183" s="22"/>
      <c r="N183" s="51"/>
      <c r="O183" s="51"/>
      <c r="P183" s="51"/>
      <c r="Q183" s="51"/>
      <c r="R183" s="51"/>
      <c r="S183" s="51"/>
      <c r="T183" s="51"/>
      <c r="U183" s="51"/>
      <c r="V183" s="51"/>
      <c r="W183" s="52">
        <f t="shared" ref="W183:W246" si="9">SUM(M183:V183)</f>
        <v>0</v>
      </c>
    </row>
    <row r="184" spans="1:23" hidden="1" x14ac:dyDescent="0.25">
      <c r="A184" s="88">
        <v>476</v>
      </c>
      <c r="B184" s="54">
        <v>181</v>
      </c>
      <c r="C184" s="46">
        <v>15</v>
      </c>
      <c r="D184" s="6" t="str">
        <f>VLOOKUP(A184,'07.kolo prezetácia '!A:G,2,FALSE)</f>
        <v>Marián</v>
      </c>
      <c r="E184" s="6" t="str">
        <f>VLOOKUP(A184,'07.kolo prezetácia '!A:G,3,FALSE)</f>
        <v>Giertl</v>
      </c>
      <c r="F184" s="5" t="str">
        <f>CONCATENATE('07.kolo výsledky KAT'!$D184," ",'07.kolo výsledky KAT'!$E184)</f>
        <v>Marián Giertl</v>
      </c>
      <c r="G184" s="6" t="str">
        <f>VLOOKUP(A184,'07.kolo prezetácia '!A:G,4,FALSE)</f>
        <v>Bánovce nad Bebravou</v>
      </c>
      <c r="H184" s="63">
        <f>VLOOKUP(A184,'07.kolo prezetácia '!$A$2:$G$492,5,FALSE)</f>
        <v>1950</v>
      </c>
      <c r="I184" s="31" t="str">
        <f>VLOOKUP(A184,'07.kolo prezetácia '!$A$2:$G$492,7,FALSE)</f>
        <v>Muži E</v>
      </c>
      <c r="J184" s="21">
        <f>VLOOKUP('07.kolo výsledky KAT'!$A184,'07.kolo stopky'!A:C,3,FALSE)</f>
        <v>4.6759259259259257E-2</v>
      </c>
      <c r="K184" s="21">
        <f t="shared" si="7"/>
        <v>6.0179226845893516E-3</v>
      </c>
      <c r="L184" s="21">
        <f t="shared" si="8"/>
        <v>2.735949074074074E-2</v>
      </c>
      <c r="M184" s="22"/>
      <c r="N184" s="51"/>
      <c r="O184" s="51"/>
      <c r="P184" s="51"/>
      <c r="Q184" s="51"/>
      <c r="R184" s="51"/>
      <c r="S184" s="51"/>
      <c r="T184" s="51"/>
      <c r="U184" s="51"/>
      <c r="V184" s="51"/>
      <c r="W184" s="52">
        <f t="shared" si="9"/>
        <v>0</v>
      </c>
    </row>
    <row r="185" spans="1:23" hidden="1" x14ac:dyDescent="0.25">
      <c r="A185" s="88">
        <v>379</v>
      </c>
      <c r="B185" s="54">
        <v>182</v>
      </c>
      <c r="C185" s="46">
        <v>23</v>
      </c>
      <c r="D185" s="6" t="str">
        <f>VLOOKUP(A185,'07.kolo prezetácia '!A:G,2,FALSE)</f>
        <v>Tamarka</v>
      </c>
      <c r="E185" s="6" t="str">
        <f>VLOOKUP(A185,'07.kolo prezetácia '!A:G,3,FALSE)</f>
        <v>Chmelinová</v>
      </c>
      <c r="F185" s="5" t="str">
        <f>CONCATENATE('07.kolo výsledky KAT'!$D185," ",'07.kolo výsledky KAT'!$E185)</f>
        <v>Tamarka Chmelinová</v>
      </c>
      <c r="G185" s="6" t="str">
        <f>VLOOKUP(A185,'07.kolo prezetácia '!A:G,4,FALSE)</f>
        <v>Spojená škola intarnátna Trenčín</v>
      </c>
      <c r="H185" s="63">
        <f>VLOOKUP(A185,'07.kolo prezetácia '!$A$2:$G$492,5,FALSE)</f>
        <v>2010</v>
      </c>
      <c r="I185" s="31" t="str">
        <f>VLOOKUP(A185,'07.kolo prezetácia '!$A$2:$G$492,7,FALSE)</f>
        <v>Ženy A</v>
      </c>
      <c r="J185" s="21">
        <f>VLOOKUP('07.kolo výsledky KAT'!$A185,'07.kolo stopky'!A:C,3,FALSE)</f>
        <v>4.7766203703703707E-2</v>
      </c>
      <c r="K185" s="21">
        <f t="shared" si="7"/>
        <v>6.1475165641832318E-3</v>
      </c>
      <c r="L185" s="21">
        <f t="shared" si="8"/>
        <v>2.8366435185185189E-2</v>
      </c>
      <c r="M185" s="22"/>
      <c r="N185" s="51"/>
      <c r="O185" s="51"/>
      <c r="P185" s="51"/>
      <c r="Q185" s="51"/>
      <c r="R185" s="51"/>
      <c r="S185" s="51"/>
      <c r="T185" s="51"/>
      <c r="U185" s="51"/>
      <c r="V185" s="51"/>
      <c r="W185" s="52">
        <f t="shared" si="9"/>
        <v>0</v>
      </c>
    </row>
    <row r="186" spans="1:23" hidden="1" x14ac:dyDescent="0.25">
      <c r="A186" s="88">
        <v>483</v>
      </c>
      <c r="B186" s="54">
        <v>183</v>
      </c>
      <c r="C186" s="46">
        <v>25</v>
      </c>
      <c r="D186" s="6" t="str">
        <f>VLOOKUP(A186,'07.kolo prezetácia '!A:G,2,FALSE)</f>
        <v>Lenka</v>
      </c>
      <c r="E186" s="6" t="str">
        <f>VLOOKUP(A186,'07.kolo prezetácia '!A:G,3,FALSE)</f>
        <v>Malicherová</v>
      </c>
      <c r="F186" s="5" t="str">
        <f>CONCATENATE('07.kolo výsledky KAT'!$D186," ",'07.kolo výsledky KAT'!$E186)</f>
        <v>Lenka Malicherová</v>
      </c>
      <c r="G186" s="6" t="str">
        <f>VLOOKUP(A186,'07.kolo prezetácia '!A:G,4,FALSE)</f>
        <v>Spojená škola intarnátna Trenčín</v>
      </c>
      <c r="H186" s="63">
        <f>VLOOKUP(A186,'07.kolo prezetácia '!$A$2:$G$492,5,FALSE)</f>
        <v>1985</v>
      </c>
      <c r="I186" s="31" t="str">
        <f>VLOOKUP(A186,'07.kolo prezetácia '!$A$2:$G$492,7,FALSE)</f>
        <v>Ženy B</v>
      </c>
      <c r="J186" s="21">
        <f>VLOOKUP('07.kolo výsledky KAT'!$A186,'07.kolo stopky'!A:C,3,FALSE)</f>
        <v>4.8136574074074075E-2</v>
      </c>
      <c r="K186" s="21">
        <f t="shared" si="7"/>
        <v>6.1951832785166125E-3</v>
      </c>
      <c r="L186" s="21">
        <f t="shared" si="8"/>
        <v>2.8736805555555557E-2</v>
      </c>
      <c r="M186" s="22"/>
      <c r="N186" s="51"/>
      <c r="O186" s="51"/>
      <c r="P186" s="51"/>
      <c r="Q186" s="51"/>
      <c r="R186" s="51"/>
      <c r="S186" s="51"/>
      <c r="T186" s="51"/>
      <c r="U186" s="51"/>
      <c r="V186" s="51"/>
      <c r="W186" s="52">
        <f t="shared" si="9"/>
        <v>0</v>
      </c>
    </row>
    <row r="187" spans="1:23" hidden="1" x14ac:dyDescent="0.25">
      <c r="A187" s="88">
        <v>69</v>
      </c>
      <c r="B187" s="54">
        <v>184</v>
      </c>
      <c r="C187" s="46">
        <v>13</v>
      </c>
      <c r="D187" s="6" t="str">
        <f>VLOOKUP(A187,'07.kolo prezetácia '!A:G,2,FALSE)</f>
        <v>Ivana</v>
      </c>
      <c r="E187" s="6" t="str">
        <f>VLOOKUP(A187,'07.kolo prezetácia '!A:G,3,FALSE)</f>
        <v>Ondrejičková</v>
      </c>
      <c r="F187" s="5" t="str">
        <f>CONCATENATE('07.kolo výsledky KAT'!$D187," ",'07.kolo výsledky KAT'!$E187)</f>
        <v>Ivana Ondrejičková</v>
      </c>
      <c r="G187" s="6" t="str">
        <f>VLOOKUP(A187,'07.kolo prezetácia '!A:G,4,FALSE)</f>
        <v>Liešťany</v>
      </c>
      <c r="H187" s="63">
        <f>VLOOKUP(A187,'07.kolo prezetácia '!$A$2:$G$492,5,FALSE)</f>
        <v>1978</v>
      </c>
      <c r="I187" s="31" t="str">
        <f>VLOOKUP(A187,'07.kolo prezetácia '!$A$2:$G$492,7,FALSE)</f>
        <v>Ženy C</v>
      </c>
      <c r="J187" s="21">
        <f>VLOOKUP('07.kolo výsledky KAT'!$A187,'07.kolo stopky'!A:C,3,FALSE)</f>
        <v>4.8819444444444443E-2</v>
      </c>
      <c r="K187" s="21">
        <f t="shared" si="7"/>
        <v>6.2830687830687836E-3</v>
      </c>
      <c r="L187" s="21">
        <f t="shared" si="8"/>
        <v>2.9419675925925926E-2</v>
      </c>
      <c r="M187" s="22"/>
      <c r="N187" s="51"/>
      <c r="O187" s="51"/>
      <c r="P187" s="51"/>
      <c r="Q187" s="51"/>
      <c r="R187" s="51"/>
      <c r="S187" s="51"/>
      <c r="T187" s="51"/>
      <c r="U187" s="51"/>
      <c r="V187" s="51"/>
      <c r="W187" s="52">
        <f t="shared" si="9"/>
        <v>0</v>
      </c>
    </row>
    <row r="188" spans="1:23" hidden="1" x14ac:dyDescent="0.25">
      <c r="A188" s="88">
        <v>484</v>
      </c>
      <c r="B188" s="54">
        <v>185</v>
      </c>
      <c r="C188" s="46">
        <v>14</v>
      </c>
      <c r="D188" s="6" t="str">
        <f>VLOOKUP(A188,'07.kolo prezetácia '!A:G,2,FALSE)</f>
        <v>Adriana</v>
      </c>
      <c r="E188" s="6" t="str">
        <f>VLOOKUP(A188,'07.kolo prezetácia '!A:G,3,FALSE)</f>
        <v>Habová</v>
      </c>
      <c r="F188" s="5" t="str">
        <f>CONCATENATE('07.kolo výsledky KAT'!$D188," ",'07.kolo výsledky KAT'!$E188)</f>
        <v>Adriana Habová</v>
      </c>
      <c r="G188" s="6" t="str">
        <f>VLOOKUP(A188,'07.kolo prezetácia '!A:G,4,FALSE)</f>
        <v>Spojená škola intarnátna Trenčín</v>
      </c>
      <c r="H188" s="63">
        <f>VLOOKUP(A188,'07.kolo prezetácia '!$A$2:$G$492,5,FALSE)</f>
        <v>1975</v>
      </c>
      <c r="I188" s="31" t="str">
        <f>VLOOKUP(A188,'07.kolo prezetácia '!$A$2:$G$492,7,FALSE)</f>
        <v>Ženy C</v>
      </c>
      <c r="J188" s="21">
        <f>VLOOKUP('07.kolo výsledky KAT'!$A188,'07.kolo stopky'!A:C,3,FALSE)</f>
        <v>4.9490740740740745E-2</v>
      </c>
      <c r="K188" s="21">
        <f t="shared" si="7"/>
        <v>6.3694647027980368E-3</v>
      </c>
      <c r="L188" s="21">
        <f t="shared" si="8"/>
        <v>3.0090972222222227E-2</v>
      </c>
      <c r="M188" s="22"/>
      <c r="N188" s="51"/>
      <c r="O188" s="51"/>
      <c r="P188" s="51"/>
      <c r="Q188" s="51"/>
      <c r="R188" s="51"/>
      <c r="S188" s="51"/>
      <c r="T188" s="51"/>
      <c r="U188" s="51"/>
      <c r="V188" s="51"/>
      <c r="W188" s="52">
        <f t="shared" si="9"/>
        <v>0</v>
      </c>
    </row>
    <row r="189" spans="1:23" hidden="1" x14ac:dyDescent="0.25">
      <c r="A189" s="88">
        <v>180</v>
      </c>
      <c r="B189" s="54">
        <v>186</v>
      </c>
      <c r="C189" s="46">
        <v>15</v>
      </c>
      <c r="D189" s="6" t="str">
        <f>VLOOKUP(A189,'07.kolo prezetácia '!A:G,2,FALSE)</f>
        <v>Jana</v>
      </c>
      <c r="E189" s="6" t="str">
        <f>VLOOKUP(A189,'07.kolo prezetácia '!A:G,3,FALSE)</f>
        <v>Masariková</v>
      </c>
      <c r="F189" s="5" t="str">
        <f>CONCATENATE('07.kolo výsledky KAT'!$D189," ",'07.kolo výsledky KAT'!$E189)</f>
        <v>Jana Masariková</v>
      </c>
      <c r="G189" s="6" t="str">
        <f>VLOOKUP(A189,'07.kolo prezetácia '!A:G,4,FALSE)</f>
        <v>Štvorlístok / Trencin</v>
      </c>
      <c r="H189" s="63">
        <f>VLOOKUP(A189,'07.kolo prezetácia '!$A$2:$G$492,5,FALSE)</f>
        <v>1968</v>
      </c>
      <c r="I189" s="31" t="str">
        <f>VLOOKUP(A189,'07.kolo prezetácia '!$A$2:$G$492,7,FALSE)</f>
        <v>Ženy C</v>
      </c>
      <c r="J189" s="21">
        <f>VLOOKUP('07.kolo výsledky KAT'!$A189,'07.kolo stopky'!A:C,3,FALSE)</f>
        <v>4.9594907407407407E-2</v>
      </c>
      <c r="K189" s="21">
        <f t="shared" si="7"/>
        <v>6.3828709662042994E-3</v>
      </c>
      <c r="L189" s="21">
        <f t="shared" si="8"/>
        <v>3.0195138888888889E-2</v>
      </c>
      <c r="M189" s="22"/>
      <c r="N189" s="51"/>
      <c r="O189" s="51"/>
      <c r="P189" s="51"/>
      <c r="Q189" s="51"/>
      <c r="R189" s="51"/>
      <c r="S189" s="51"/>
      <c r="T189" s="51"/>
      <c r="U189" s="51"/>
      <c r="V189" s="51"/>
      <c r="W189" s="52">
        <f t="shared" si="9"/>
        <v>0</v>
      </c>
    </row>
    <row r="190" spans="1:23" hidden="1" x14ac:dyDescent="0.25">
      <c r="A190" s="88">
        <v>419</v>
      </c>
      <c r="B190" s="54">
        <v>187</v>
      </c>
      <c r="C190" s="46">
        <v>24</v>
      </c>
      <c r="D190" s="6" t="str">
        <f>VLOOKUP(A190,'07.kolo prezetácia '!A:G,2,FALSE)</f>
        <v>Olívia</v>
      </c>
      <c r="E190" s="6" t="str">
        <f>VLOOKUP(A190,'07.kolo prezetácia '!A:G,3,FALSE)</f>
        <v>Olišová</v>
      </c>
      <c r="F190" s="5" t="str">
        <f>CONCATENATE('07.kolo výsledky KAT'!$D190," ",'07.kolo výsledky KAT'!$E190)</f>
        <v>Olívia Olišová</v>
      </c>
      <c r="G190" s="6" t="str">
        <f>VLOOKUP(A190,'07.kolo prezetácia '!A:G,4,FALSE)</f>
        <v>Spojená škola intarnátna Trenčín</v>
      </c>
      <c r="H190" s="63">
        <f>VLOOKUP(A190,'07.kolo prezetácia '!$A$2:$G$492,5,FALSE)</f>
        <v>2010</v>
      </c>
      <c r="I190" s="31" t="str">
        <f>VLOOKUP(A190,'07.kolo prezetácia '!$A$2:$G$492,7,FALSE)</f>
        <v>Ženy A</v>
      </c>
      <c r="J190" s="21">
        <f>VLOOKUP('07.kolo výsledky KAT'!$A190,'07.kolo stopky'!A:C,3,FALSE)</f>
        <v>5.3993055555555558E-2</v>
      </c>
      <c r="K190" s="21">
        <f t="shared" si="7"/>
        <v>6.9489131989131994E-3</v>
      </c>
      <c r="L190" s="21">
        <f t="shared" si="8"/>
        <v>3.459328703703704E-2</v>
      </c>
      <c r="M190" s="22"/>
      <c r="N190" s="51"/>
      <c r="O190" s="51"/>
      <c r="P190" s="51"/>
      <c r="Q190" s="51"/>
      <c r="R190" s="51"/>
      <c r="S190" s="51"/>
      <c r="T190" s="51"/>
      <c r="U190" s="51"/>
      <c r="V190" s="51"/>
      <c r="W190" s="52">
        <f t="shared" si="9"/>
        <v>0</v>
      </c>
    </row>
    <row r="191" spans="1:23" hidden="1" x14ac:dyDescent="0.25">
      <c r="A191" s="88">
        <v>480</v>
      </c>
      <c r="B191" s="54">
        <v>188</v>
      </c>
      <c r="C191" s="46">
        <v>16</v>
      </c>
      <c r="D191" s="6" t="str">
        <f>VLOOKUP(A191,'07.kolo prezetácia '!A:G,2,FALSE)</f>
        <v>Alena</v>
      </c>
      <c r="E191" s="6" t="str">
        <f>VLOOKUP(A191,'07.kolo prezetácia '!A:G,3,FALSE)</f>
        <v>Gašparovičová</v>
      </c>
      <c r="F191" s="5" t="str">
        <f>CONCATENATE('07.kolo výsledky KAT'!$D191," ",'07.kolo výsledky KAT'!$E191)</f>
        <v>Alena Gašparovičová</v>
      </c>
      <c r="G191" s="6" t="str">
        <f>VLOOKUP(A191,'07.kolo prezetácia '!A:G,4,FALSE)</f>
        <v>Spojená škola intarnátna Trenčín</v>
      </c>
      <c r="H191" s="63">
        <f>VLOOKUP(A191,'07.kolo prezetácia '!$A$2:$G$492,5,FALSE)</f>
        <v>1964</v>
      </c>
      <c r="I191" s="31" t="str">
        <f>VLOOKUP(A191,'07.kolo prezetácia '!$A$2:$G$492,7,FALSE)</f>
        <v>Ženy C</v>
      </c>
      <c r="J191" s="21">
        <f>VLOOKUP('07.kolo výsledky KAT'!$A191,'07.kolo stopky'!A:C,3,FALSE)</f>
        <v>5.7499999999999996E-2</v>
      </c>
      <c r="K191" s="21">
        <f t="shared" si="7"/>
        <v>7.4002574002574005E-3</v>
      </c>
      <c r="L191" s="21">
        <f t="shared" si="8"/>
        <v>3.8100231481481478E-2</v>
      </c>
      <c r="M191" s="22"/>
      <c r="N191" s="51"/>
      <c r="O191" s="51"/>
      <c r="P191" s="51"/>
      <c r="Q191" s="51"/>
      <c r="R191" s="51"/>
      <c r="S191" s="51"/>
      <c r="T191" s="51"/>
      <c r="U191" s="51"/>
      <c r="V191" s="51"/>
      <c r="W191" s="52">
        <f t="shared" si="9"/>
        <v>0</v>
      </c>
    </row>
    <row r="192" spans="1:23" hidden="1" x14ac:dyDescent="0.25">
      <c r="A192" s="88">
        <v>474</v>
      </c>
      <c r="B192" s="54">
        <v>189</v>
      </c>
      <c r="C192" s="46">
        <v>26</v>
      </c>
      <c r="D192" s="6" t="str">
        <f>VLOOKUP(A192,'07.kolo prezetácia '!A:G,2,FALSE)</f>
        <v>Lucia</v>
      </c>
      <c r="E192" s="6" t="str">
        <f>VLOOKUP(A192,'07.kolo prezetácia '!A:G,3,FALSE)</f>
        <v>Filová</v>
      </c>
      <c r="F192" s="5" t="str">
        <f>CONCATENATE('07.kolo výsledky KAT'!$D192," ",'07.kolo výsledky KAT'!$E192)</f>
        <v>Lucia Filová</v>
      </c>
      <c r="G192" s="6" t="str">
        <f>VLOOKUP(A192,'07.kolo prezetácia '!A:G,4,FALSE)</f>
        <v>Bánovce nad Bebravou</v>
      </c>
      <c r="H192" s="63">
        <f>VLOOKUP(A192,'07.kolo prezetácia '!$A$2:$G$492,5,FALSE)</f>
        <v>1987</v>
      </c>
      <c r="I192" s="31" t="str">
        <f>VLOOKUP(A192,'07.kolo prezetácia '!$A$2:$G$492,7,FALSE)</f>
        <v>Ženy B</v>
      </c>
      <c r="J192" s="21">
        <f>VLOOKUP('07.kolo výsledky KAT'!$A192,'07.kolo stopky'!A:C,3,FALSE)</f>
        <v>6.1805555555555558E-2</v>
      </c>
      <c r="K192" s="21">
        <f t="shared" si="7"/>
        <v>7.9543829543829558E-3</v>
      </c>
      <c r="L192" s="21">
        <f t="shared" si="8"/>
        <v>4.240578703703704E-2</v>
      </c>
      <c r="M192" s="22"/>
      <c r="N192" s="51"/>
      <c r="O192" s="51"/>
      <c r="P192" s="51"/>
      <c r="Q192" s="51"/>
      <c r="R192" s="51"/>
      <c r="S192" s="51"/>
      <c r="T192" s="51"/>
      <c r="U192" s="51"/>
      <c r="V192" s="51"/>
      <c r="W192" s="52">
        <f t="shared" si="9"/>
        <v>0</v>
      </c>
    </row>
    <row r="193" spans="1:23" hidden="1" x14ac:dyDescent="0.25">
      <c r="A193" s="88">
        <v>463</v>
      </c>
      <c r="B193" s="54">
        <v>190</v>
      </c>
      <c r="C193" s="46">
        <v>17</v>
      </c>
      <c r="D193" s="6" t="str">
        <f>VLOOKUP(A193,'07.kolo prezetácia '!A:G,2,FALSE)</f>
        <v>Ľubica</v>
      </c>
      <c r="E193" s="6" t="str">
        <f>VLOOKUP(A193,'07.kolo prezetácia '!A:G,3,FALSE)</f>
        <v>Filová</v>
      </c>
      <c r="F193" s="5" t="str">
        <f>CONCATENATE('07.kolo výsledky KAT'!$D193," ",'07.kolo výsledky KAT'!$E193)</f>
        <v>Ľubica Filová</v>
      </c>
      <c r="G193" s="6" t="str">
        <f>VLOOKUP(A193,'07.kolo prezetácia '!A:G,4,FALSE)</f>
        <v>Bánovce nad Bebravou</v>
      </c>
      <c r="H193" s="63">
        <f>VLOOKUP(A193,'07.kolo prezetácia '!$A$2:$G$492,5,FALSE)</f>
        <v>1963</v>
      </c>
      <c r="I193" s="31" t="str">
        <f>VLOOKUP(A193,'07.kolo prezetácia '!$A$2:$G$492,7,FALSE)</f>
        <v>Ženy C</v>
      </c>
      <c r="J193" s="21">
        <f>VLOOKUP('07.kolo výsledky KAT'!$A193,'07.kolo stopky'!A:C,3,FALSE)</f>
        <v>6.1805555555555558E-2</v>
      </c>
      <c r="K193" s="21">
        <f t="shared" si="7"/>
        <v>7.9543829543829558E-3</v>
      </c>
      <c r="L193" s="21">
        <f t="shared" si="8"/>
        <v>4.240578703703704E-2</v>
      </c>
      <c r="M193" s="22"/>
      <c r="N193" s="51"/>
      <c r="O193" s="51"/>
      <c r="P193" s="51"/>
      <c r="Q193" s="51"/>
      <c r="R193" s="51"/>
      <c r="S193" s="51"/>
      <c r="T193" s="51"/>
      <c r="U193" s="51"/>
      <c r="V193" s="51"/>
      <c r="W193" s="52">
        <f t="shared" si="9"/>
        <v>0</v>
      </c>
    </row>
    <row r="194" spans="1:23" hidden="1" x14ac:dyDescent="0.25">
      <c r="A194" s="88">
        <v>369</v>
      </c>
      <c r="B194" s="54">
        <v>191</v>
      </c>
      <c r="C194" s="46">
        <v>27</v>
      </c>
      <c r="D194" s="6" t="str">
        <f>VLOOKUP(A194,'07.kolo prezetácia '!A:G,2,FALSE)</f>
        <v>Marika</v>
      </c>
      <c r="E194" s="6" t="str">
        <f>VLOOKUP(A194,'07.kolo prezetácia '!A:G,3,FALSE)</f>
        <v>Chmelinová</v>
      </c>
      <c r="F194" s="5" t="str">
        <f>CONCATENATE('07.kolo výsledky KAT'!$D194," ",'07.kolo výsledky KAT'!$E194)</f>
        <v>Marika Chmelinová</v>
      </c>
      <c r="G194" s="6" t="str">
        <f>VLOOKUP(A194,'07.kolo prezetácia '!A:G,4,FALSE)</f>
        <v>Spojená škola intarnátna Trenčín</v>
      </c>
      <c r="H194" s="63">
        <f>VLOOKUP(A194,'07.kolo prezetácia '!$A$2:$G$492,5,FALSE)</f>
        <v>1986</v>
      </c>
      <c r="I194" s="31" t="str">
        <f>VLOOKUP(A194,'07.kolo prezetácia '!$A$2:$G$492,7,FALSE)</f>
        <v>Ženy B</v>
      </c>
      <c r="J194" s="21">
        <f>VLOOKUP('07.kolo výsledky KAT'!$A194,'07.kolo stopky'!A:C,3,FALSE)</f>
        <v>6.1817129629629632E-2</v>
      </c>
      <c r="K194" s="21">
        <f t="shared" si="7"/>
        <v>7.9558725392058736E-3</v>
      </c>
      <c r="L194" s="21">
        <f t="shared" si="8"/>
        <v>4.2417361111111114E-2</v>
      </c>
      <c r="M194" s="22"/>
      <c r="N194" s="51"/>
      <c r="O194" s="51"/>
      <c r="P194" s="51"/>
      <c r="Q194" s="51"/>
      <c r="R194" s="51"/>
      <c r="S194" s="51"/>
      <c r="T194" s="51"/>
      <c r="U194" s="51"/>
      <c r="V194" s="51"/>
      <c r="W194" s="52">
        <f t="shared" si="9"/>
        <v>0</v>
      </c>
    </row>
    <row r="195" spans="1:23" hidden="1" x14ac:dyDescent="0.25">
      <c r="A195" s="88">
        <v>368</v>
      </c>
      <c r="B195" s="54">
        <v>192</v>
      </c>
      <c r="C195" s="46">
        <v>18</v>
      </c>
      <c r="D195" s="6" t="str">
        <f>VLOOKUP(A195,'07.kolo prezetácia '!A:G,2,FALSE)</f>
        <v>Zuzana</v>
      </c>
      <c r="E195" s="6" t="str">
        <f>VLOOKUP(A195,'07.kolo prezetácia '!A:G,3,FALSE)</f>
        <v>Stašáková</v>
      </c>
      <c r="F195" s="5" t="str">
        <f>CONCATENATE('07.kolo výsledky KAT'!$D195," ",'07.kolo výsledky KAT'!$E195)</f>
        <v>Zuzana Stašáková</v>
      </c>
      <c r="G195" s="6" t="str">
        <f>VLOOKUP(A195,'07.kolo prezetácia '!A:G,4,FALSE)</f>
        <v>Spojená škola intarnátna Trenčín</v>
      </c>
      <c r="H195" s="63">
        <f>VLOOKUP(A195,'07.kolo prezetácia '!$A$2:$G$492,5,FALSE)</f>
        <v>1971</v>
      </c>
      <c r="I195" s="31" t="str">
        <f>VLOOKUP(A195,'07.kolo prezetácia '!$A$2:$G$492,7,FALSE)</f>
        <v>Ženy C</v>
      </c>
      <c r="J195" s="21">
        <f>VLOOKUP('07.kolo výsledky KAT'!$A195,'07.kolo stopky'!A:C,3,FALSE)</f>
        <v>6.1817129629629632E-2</v>
      </c>
      <c r="K195" s="21">
        <f t="shared" si="7"/>
        <v>7.9558725392058736E-3</v>
      </c>
      <c r="L195" s="21">
        <f t="shared" si="8"/>
        <v>4.2417361111111114E-2</v>
      </c>
      <c r="M195" s="22"/>
      <c r="N195" s="51"/>
      <c r="O195" s="51"/>
      <c r="P195" s="51"/>
      <c r="Q195" s="51"/>
      <c r="R195" s="51"/>
      <c r="S195" s="51"/>
      <c r="T195" s="51"/>
      <c r="U195" s="51"/>
      <c r="V195" s="51"/>
      <c r="W195" s="52">
        <f t="shared" si="9"/>
        <v>0</v>
      </c>
    </row>
    <row r="196" spans="1:23" hidden="1" x14ac:dyDescent="0.25">
      <c r="A196" s="88">
        <v>542</v>
      </c>
      <c r="B196" s="54">
        <v>193</v>
      </c>
      <c r="C196" s="46">
        <v>19</v>
      </c>
      <c r="D196" s="6" t="str">
        <f>VLOOKUP(A196,'07.kolo prezetácia '!A:G,2,FALSE)</f>
        <v>Kvetoslava</v>
      </c>
      <c r="E196" s="6" t="str">
        <f>VLOOKUP(A196,'07.kolo prezetácia '!A:G,3,FALSE)</f>
        <v>Urbanovská</v>
      </c>
      <c r="F196" s="5" t="str">
        <f>CONCATENATE('07.kolo výsledky KAT'!$D196," ",'07.kolo výsledky KAT'!$E196)</f>
        <v>Kvetoslava Urbanovská</v>
      </c>
      <c r="G196" s="6" t="str">
        <f>VLOOKUP(A196,'07.kolo prezetácia '!A:G,4,FALSE)</f>
        <v>Svinná</v>
      </c>
      <c r="H196" s="63">
        <f>VLOOKUP(A196,'07.kolo prezetácia '!$A$2:$G$492,5,FALSE)</f>
        <v>1957</v>
      </c>
      <c r="I196" s="31" t="str">
        <f>VLOOKUP(A196,'07.kolo prezetácia '!$A$2:$G$492,7,FALSE)</f>
        <v>Ženy C</v>
      </c>
      <c r="J196" s="21">
        <f>VLOOKUP('07.kolo výsledky KAT'!$A196,'07.kolo stopky'!A:C,3,FALSE)</f>
        <v>6.1875000000000006E-2</v>
      </c>
      <c r="K196" s="21">
        <f>J196/$X$3</f>
        <v>7.9633204633204648E-3</v>
      </c>
      <c r="L196" s="21">
        <f>J196-Y$3</f>
        <v>4.2475231481481489E-2</v>
      </c>
      <c r="M196" s="22"/>
      <c r="N196" s="51"/>
      <c r="O196" s="51"/>
      <c r="P196" s="51"/>
      <c r="Q196" s="51"/>
      <c r="R196" s="51"/>
      <c r="S196" s="51"/>
      <c r="T196" s="51"/>
      <c r="U196" s="51"/>
      <c r="V196" s="51"/>
      <c r="W196" s="52">
        <f t="shared" si="9"/>
        <v>0</v>
      </c>
    </row>
    <row r="197" spans="1:23" hidden="1" x14ac:dyDescent="0.25">
      <c r="A197" s="88">
        <v>538</v>
      </c>
      <c r="B197" s="54">
        <v>194</v>
      </c>
      <c r="C197" s="46">
        <v>20</v>
      </c>
      <c r="D197" s="6" t="str">
        <f>VLOOKUP(A197,'07.kolo prezetácia '!A:G,2,FALSE)</f>
        <v>Mária</v>
      </c>
      <c r="E197" s="6" t="str">
        <f>VLOOKUP(A197,'07.kolo prezetácia '!A:G,3,FALSE)</f>
        <v>Hankociová</v>
      </c>
      <c r="F197" s="5" t="str">
        <f>CONCATENATE('07.kolo výsledky KAT'!$D197," ",'07.kolo výsledky KAT'!$E197)</f>
        <v>Mária Hankociová</v>
      </c>
      <c r="G197" s="6" t="str">
        <f>VLOOKUP(A197,'07.kolo prezetácia '!A:G,4,FALSE)</f>
        <v>Svinná</v>
      </c>
      <c r="H197" s="63">
        <f>VLOOKUP(A197,'07.kolo prezetácia '!$A$2:$G$492,5,FALSE)</f>
        <v>1952</v>
      </c>
      <c r="I197" s="31" t="str">
        <f>VLOOKUP(A197,'07.kolo prezetácia '!$A$2:$G$492,7,FALSE)</f>
        <v>Ženy C</v>
      </c>
      <c r="J197" s="21">
        <f>VLOOKUP('07.kolo výsledky KAT'!$A197,'07.kolo stopky'!A:C,3,FALSE)</f>
        <v>6.1886574074074073E-2</v>
      </c>
      <c r="K197" s="21">
        <f>J197/$X$3</f>
        <v>7.9648100481433826E-3</v>
      </c>
      <c r="L197" s="21">
        <f>J197-Y$3</f>
        <v>4.2486805555555555E-2</v>
      </c>
      <c r="M197" s="22"/>
      <c r="N197" s="51"/>
      <c r="O197" s="51"/>
      <c r="P197" s="51"/>
      <c r="Q197" s="51"/>
      <c r="R197" s="51"/>
      <c r="S197" s="51"/>
      <c r="T197" s="51"/>
      <c r="U197" s="51"/>
      <c r="V197" s="51"/>
      <c r="W197" s="52">
        <f t="shared" si="9"/>
        <v>0</v>
      </c>
    </row>
    <row r="198" spans="1:23" hidden="1" x14ac:dyDescent="0.25">
      <c r="A198" s="88">
        <v>540</v>
      </c>
      <c r="B198" s="54">
        <v>195</v>
      </c>
      <c r="C198" s="46">
        <v>21</v>
      </c>
      <c r="D198" s="6" t="str">
        <f>VLOOKUP(A198,'07.kolo prezetácia '!A:G,2,FALSE)</f>
        <v>Jarmila</v>
      </c>
      <c r="E198" s="6" t="str">
        <f>VLOOKUP(A198,'07.kolo prezetácia '!A:G,3,FALSE)</f>
        <v>Krchníková</v>
      </c>
      <c r="F198" s="5" t="str">
        <f>CONCATENATE('07.kolo výsledky KAT'!$D198," ",'07.kolo výsledky KAT'!$E198)</f>
        <v>Jarmila Krchníková</v>
      </c>
      <c r="G198" s="6" t="str">
        <f>VLOOKUP(A198,'07.kolo prezetácia '!A:G,4,FALSE)</f>
        <v>Svinná</v>
      </c>
      <c r="H198" s="63">
        <f>VLOOKUP(A198,'07.kolo prezetácia '!$A$2:$G$492,5,FALSE)</f>
        <v>1951</v>
      </c>
      <c r="I198" s="31" t="str">
        <f>VLOOKUP(A198,'07.kolo prezetácia '!$A$2:$G$492,7,FALSE)</f>
        <v>Ženy C</v>
      </c>
      <c r="J198" s="21">
        <f>VLOOKUP('07.kolo výsledky KAT'!$A198,'07.kolo stopky'!A:C,3,FALSE)</f>
        <v>6.2662037037037044E-2</v>
      </c>
      <c r="K198" s="21">
        <f>J198/$X$3</f>
        <v>8.0646122312788993E-3</v>
      </c>
      <c r="L198" s="21">
        <f>J198-Y$3</f>
        <v>4.3262268518518526E-2</v>
      </c>
      <c r="M198" s="22"/>
      <c r="N198" s="51"/>
      <c r="O198" s="51"/>
      <c r="P198" s="51"/>
      <c r="Q198" s="51"/>
      <c r="R198" s="51"/>
      <c r="S198" s="51"/>
      <c r="T198" s="51"/>
      <c r="U198" s="51"/>
      <c r="V198" s="51"/>
      <c r="W198" s="52">
        <f t="shared" si="9"/>
        <v>0</v>
      </c>
    </row>
    <row r="199" spans="1:23" hidden="1" x14ac:dyDescent="0.25">
      <c r="A199" s="88">
        <v>541</v>
      </c>
      <c r="B199" s="54">
        <v>196</v>
      </c>
      <c r="C199" s="46">
        <v>17</v>
      </c>
      <c r="D199" s="6" t="str">
        <f>VLOOKUP(A199,'07.kolo prezetácia '!A:G,2,FALSE)</f>
        <v>Michal</v>
      </c>
      <c r="E199" s="6" t="str">
        <f>VLOOKUP(A199,'07.kolo prezetácia '!A:G,3,FALSE)</f>
        <v>Talaba</v>
      </c>
      <c r="F199" s="5" t="str">
        <f>CONCATENATE('07.kolo výsledky KAT'!$D199," ",'07.kolo výsledky KAT'!$E199)</f>
        <v>Michal Talaba</v>
      </c>
      <c r="G199" s="6" t="str">
        <f>VLOOKUP(A199,'07.kolo prezetácia '!A:G,4,FALSE)</f>
        <v>Rozbeháme Trenčín / Trenčín</v>
      </c>
      <c r="H199" s="63">
        <f>VLOOKUP(A199,'07.kolo prezetácia '!$A$2:$G$492,5,FALSE)</f>
        <v>1988</v>
      </c>
      <c r="I199" s="31" t="str">
        <f>VLOOKUP(A199,'07.kolo prezetácia '!$A$2:$G$492,7,FALSE)</f>
        <v>Muži B</v>
      </c>
      <c r="J199" s="74" t="str">
        <f>VLOOKUP('07.kolo výsledky KAT'!$A199,'07.kolo stopky'!A:C,3,FALSE)</f>
        <v>DNS</v>
      </c>
      <c r="K199" s="74" t="s">
        <v>604</v>
      </c>
      <c r="L199" s="74" t="s">
        <v>604</v>
      </c>
      <c r="M199" s="22"/>
      <c r="N199" s="51"/>
      <c r="O199" s="51"/>
      <c r="P199" s="51"/>
      <c r="Q199" s="51"/>
      <c r="R199" s="51"/>
      <c r="S199" s="51"/>
      <c r="T199" s="51"/>
      <c r="U199" s="51"/>
      <c r="V199" s="51"/>
      <c r="W199" s="52">
        <f t="shared" si="9"/>
        <v>0</v>
      </c>
    </row>
    <row r="200" spans="1:23" hidden="1" x14ac:dyDescent="0.25">
      <c r="A200" s="22"/>
      <c r="B200" s="54"/>
      <c r="C200" s="46"/>
      <c r="D200" s="6"/>
      <c r="E200" s="6"/>
      <c r="F200" s="5"/>
      <c r="G200" s="6"/>
      <c r="H200" s="63"/>
      <c r="I200" s="31"/>
      <c r="J200" s="21"/>
      <c r="K200" s="21"/>
      <c r="L200" s="21"/>
      <c r="M200" s="22"/>
      <c r="N200" s="51"/>
      <c r="O200" s="51"/>
      <c r="P200" s="51"/>
      <c r="Q200" s="51"/>
      <c r="R200" s="51"/>
      <c r="S200" s="51"/>
      <c r="T200" s="51"/>
      <c r="U200" s="51"/>
      <c r="V200" s="51"/>
      <c r="W200" s="52">
        <f t="shared" si="9"/>
        <v>0</v>
      </c>
    </row>
    <row r="201" spans="1:23" hidden="1" x14ac:dyDescent="0.25">
      <c r="A201" s="22"/>
      <c r="B201" s="54"/>
      <c r="C201" s="46"/>
      <c r="D201" s="6"/>
      <c r="E201" s="6"/>
      <c r="F201" s="5"/>
      <c r="G201" s="6"/>
      <c r="H201" s="63"/>
      <c r="I201" s="31"/>
      <c r="J201" s="21"/>
      <c r="K201" s="21"/>
      <c r="L201" s="21"/>
      <c r="M201" s="22"/>
      <c r="N201" s="51"/>
      <c r="O201" s="51"/>
      <c r="P201" s="51"/>
      <c r="Q201" s="51"/>
      <c r="R201" s="51"/>
      <c r="S201" s="51"/>
      <c r="T201" s="51"/>
      <c r="U201" s="51"/>
      <c r="V201" s="51"/>
      <c r="W201" s="52">
        <f t="shared" si="9"/>
        <v>0</v>
      </c>
    </row>
    <row r="202" spans="1:23" hidden="1" x14ac:dyDescent="0.25">
      <c r="A202" s="22"/>
      <c r="B202" s="54"/>
      <c r="C202" s="46"/>
      <c r="D202" s="6"/>
      <c r="E202" s="6"/>
      <c r="F202" s="5"/>
      <c r="G202" s="6"/>
      <c r="H202" s="63"/>
      <c r="I202" s="31"/>
      <c r="J202" s="21"/>
      <c r="K202" s="21"/>
      <c r="L202" s="21"/>
      <c r="M202" s="22"/>
      <c r="N202" s="51"/>
      <c r="O202" s="51"/>
      <c r="P202" s="51"/>
      <c r="Q202" s="51"/>
      <c r="R202" s="51"/>
      <c r="S202" s="51"/>
      <c r="T202" s="51"/>
      <c r="U202" s="51"/>
      <c r="V202" s="51"/>
      <c r="W202" s="52">
        <f t="shared" si="9"/>
        <v>0</v>
      </c>
    </row>
    <row r="203" spans="1:23" hidden="1" x14ac:dyDescent="0.25">
      <c r="A203" s="22"/>
      <c r="B203" s="54"/>
      <c r="C203" s="46"/>
      <c r="D203" s="6"/>
      <c r="E203" s="6"/>
      <c r="F203" s="5"/>
      <c r="G203" s="6"/>
      <c r="H203" s="63"/>
      <c r="I203" s="31"/>
      <c r="J203" s="21"/>
      <c r="K203" s="21"/>
      <c r="L203" s="21"/>
      <c r="M203" s="22"/>
      <c r="N203" s="51"/>
      <c r="O203" s="51"/>
      <c r="P203" s="51"/>
      <c r="Q203" s="51"/>
      <c r="R203" s="51"/>
      <c r="S203" s="51"/>
      <c r="T203" s="51"/>
      <c r="U203" s="51"/>
      <c r="V203" s="51"/>
      <c r="W203" s="52">
        <f t="shared" si="9"/>
        <v>0</v>
      </c>
    </row>
    <row r="204" spans="1:23" hidden="1" x14ac:dyDescent="0.25">
      <c r="A204" s="22"/>
      <c r="B204" s="54"/>
      <c r="C204" s="46"/>
      <c r="D204" s="6"/>
      <c r="E204" s="6"/>
      <c r="F204" s="5"/>
      <c r="G204" s="6"/>
      <c r="H204" s="63"/>
      <c r="I204" s="31"/>
      <c r="J204" s="21"/>
      <c r="K204" s="21"/>
      <c r="L204" s="21"/>
      <c r="M204" s="22"/>
      <c r="N204" s="51"/>
      <c r="O204" s="51"/>
      <c r="P204" s="51"/>
      <c r="Q204" s="51"/>
      <c r="R204" s="51"/>
      <c r="S204" s="51"/>
      <c r="T204" s="51"/>
      <c r="U204" s="51"/>
      <c r="V204" s="51"/>
      <c r="W204" s="52">
        <f t="shared" si="9"/>
        <v>0</v>
      </c>
    </row>
    <row r="205" spans="1:23" hidden="1" x14ac:dyDescent="0.25">
      <c r="A205" s="22"/>
      <c r="B205" s="54"/>
      <c r="C205" s="46"/>
      <c r="D205" s="6"/>
      <c r="E205" s="6"/>
      <c r="F205" s="5"/>
      <c r="G205" s="6"/>
      <c r="H205" s="63"/>
      <c r="I205" s="31"/>
      <c r="J205" s="21"/>
      <c r="K205" s="21"/>
      <c r="L205" s="21"/>
      <c r="M205" s="22"/>
      <c r="N205" s="51"/>
      <c r="O205" s="51"/>
      <c r="P205" s="51"/>
      <c r="Q205" s="51"/>
      <c r="R205" s="51"/>
      <c r="S205" s="51"/>
      <c r="T205" s="51"/>
      <c r="U205" s="51"/>
      <c r="V205" s="51"/>
      <c r="W205" s="52">
        <f t="shared" si="9"/>
        <v>0</v>
      </c>
    </row>
    <row r="206" spans="1:23" hidden="1" x14ac:dyDescent="0.25">
      <c r="A206" s="22"/>
      <c r="B206" s="54"/>
      <c r="C206" s="46"/>
      <c r="D206" s="6"/>
      <c r="E206" s="6"/>
      <c r="F206" s="5"/>
      <c r="G206" s="6"/>
      <c r="H206" s="63"/>
      <c r="I206" s="31"/>
      <c r="J206" s="21"/>
      <c r="K206" s="21"/>
      <c r="L206" s="21"/>
      <c r="M206" s="22"/>
      <c r="N206" s="51"/>
      <c r="O206" s="51"/>
      <c r="P206" s="51"/>
      <c r="Q206" s="51"/>
      <c r="R206" s="51"/>
      <c r="S206" s="51"/>
      <c r="T206" s="51"/>
      <c r="U206" s="51"/>
      <c r="V206" s="51"/>
      <c r="W206" s="52">
        <f t="shared" si="9"/>
        <v>0</v>
      </c>
    </row>
    <row r="207" spans="1:23" hidden="1" x14ac:dyDescent="0.25">
      <c r="A207" s="22"/>
      <c r="B207" s="54"/>
      <c r="C207" s="46"/>
      <c r="D207" s="6"/>
      <c r="E207" s="6"/>
      <c r="F207" s="5"/>
      <c r="G207" s="6"/>
      <c r="H207" s="63"/>
      <c r="I207" s="31"/>
      <c r="J207" s="21"/>
      <c r="K207" s="21"/>
      <c r="L207" s="21"/>
      <c r="M207" s="22"/>
      <c r="N207" s="51"/>
      <c r="O207" s="51"/>
      <c r="P207" s="51"/>
      <c r="Q207" s="51"/>
      <c r="R207" s="51"/>
      <c r="S207" s="51"/>
      <c r="T207" s="51"/>
      <c r="U207" s="51"/>
      <c r="V207" s="51"/>
      <c r="W207" s="52">
        <f t="shared" si="9"/>
        <v>0</v>
      </c>
    </row>
    <row r="208" spans="1:23" hidden="1" x14ac:dyDescent="0.25">
      <c r="A208" s="22"/>
      <c r="B208" s="54"/>
      <c r="C208" s="46"/>
      <c r="D208" s="6"/>
      <c r="E208" s="6"/>
      <c r="F208" s="5"/>
      <c r="G208" s="6"/>
      <c r="H208" s="63"/>
      <c r="I208" s="31"/>
      <c r="J208" s="21"/>
      <c r="K208" s="21"/>
      <c r="L208" s="21"/>
      <c r="M208" s="22"/>
      <c r="N208" s="51"/>
      <c r="O208" s="51"/>
      <c r="P208" s="51"/>
      <c r="Q208" s="51"/>
      <c r="R208" s="51"/>
      <c r="S208" s="51"/>
      <c r="T208" s="51"/>
      <c r="U208" s="51"/>
      <c r="V208" s="51"/>
      <c r="W208" s="52">
        <f t="shared" si="9"/>
        <v>0</v>
      </c>
    </row>
    <row r="209" spans="1:23" hidden="1" x14ac:dyDescent="0.25">
      <c r="A209" s="22"/>
      <c r="B209" s="54"/>
      <c r="C209" s="46"/>
      <c r="D209" s="6"/>
      <c r="E209" s="6"/>
      <c r="F209" s="5"/>
      <c r="G209" s="6"/>
      <c r="H209" s="63"/>
      <c r="I209" s="31"/>
      <c r="J209" s="21"/>
      <c r="K209" s="21"/>
      <c r="L209" s="21"/>
      <c r="M209" s="22"/>
      <c r="N209" s="51"/>
      <c r="O209" s="51"/>
      <c r="P209" s="51"/>
      <c r="Q209" s="51"/>
      <c r="R209" s="51"/>
      <c r="S209" s="51"/>
      <c r="T209" s="51"/>
      <c r="U209" s="51"/>
      <c r="V209" s="51"/>
      <c r="W209" s="52">
        <f t="shared" si="9"/>
        <v>0</v>
      </c>
    </row>
    <row r="210" spans="1:23" hidden="1" x14ac:dyDescent="0.25">
      <c r="A210" s="22"/>
      <c r="B210" s="54"/>
      <c r="C210" s="46"/>
      <c r="D210" s="6"/>
      <c r="E210" s="6"/>
      <c r="F210" s="5"/>
      <c r="G210" s="6"/>
      <c r="H210" s="63"/>
      <c r="I210" s="31"/>
      <c r="J210" s="21"/>
      <c r="K210" s="21"/>
      <c r="L210" s="21"/>
      <c r="M210" s="22"/>
      <c r="N210" s="51"/>
      <c r="O210" s="51"/>
      <c r="P210" s="51"/>
      <c r="Q210" s="51"/>
      <c r="R210" s="51"/>
      <c r="S210" s="51"/>
      <c r="T210" s="51"/>
      <c r="U210" s="51"/>
      <c r="V210" s="51"/>
      <c r="W210" s="52">
        <f t="shared" si="9"/>
        <v>0</v>
      </c>
    </row>
    <row r="211" spans="1:23" hidden="1" x14ac:dyDescent="0.25">
      <c r="A211" s="22"/>
      <c r="B211" s="54"/>
      <c r="C211" s="46"/>
      <c r="D211" s="6"/>
      <c r="E211" s="6"/>
      <c r="F211" s="5"/>
      <c r="G211" s="6"/>
      <c r="H211" s="63"/>
      <c r="I211" s="31"/>
      <c r="J211" s="21"/>
      <c r="K211" s="21"/>
      <c r="L211" s="21"/>
      <c r="M211" s="22"/>
      <c r="N211" s="51"/>
      <c r="O211" s="51"/>
      <c r="P211" s="51"/>
      <c r="Q211" s="51"/>
      <c r="R211" s="51"/>
      <c r="S211" s="51"/>
      <c r="T211" s="51"/>
      <c r="U211" s="51"/>
      <c r="V211" s="51"/>
      <c r="W211" s="52">
        <f t="shared" si="9"/>
        <v>0</v>
      </c>
    </row>
    <row r="212" spans="1:23" hidden="1" x14ac:dyDescent="0.25">
      <c r="A212" s="22"/>
      <c r="B212" s="54"/>
      <c r="C212" s="46"/>
      <c r="D212" s="6"/>
      <c r="E212" s="6"/>
      <c r="F212" s="5"/>
      <c r="G212" s="6"/>
      <c r="H212" s="63"/>
      <c r="I212" s="31"/>
      <c r="J212" s="21"/>
      <c r="K212" s="21"/>
      <c r="L212" s="21"/>
      <c r="M212" s="22"/>
      <c r="N212" s="51"/>
      <c r="O212" s="51"/>
      <c r="P212" s="51"/>
      <c r="Q212" s="51"/>
      <c r="R212" s="51"/>
      <c r="S212" s="51"/>
      <c r="T212" s="51"/>
      <c r="U212" s="51"/>
      <c r="V212" s="51"/>
      <c r="W212" s="52">
        <f t="shared" si="9"/>
        <v>0</v>
      </c>
    </row>
    <row r="213" spans="1:23" hidden="1" x14ac:dyDescent="0.25">
      <c r="A213" s="22"/>
      <c r="B213" s="54"/>
      <c r="C213" s="46"/>
      <c r="D213" s="6"/>
      <c r="E213" s="6"/>
      <c r="F213" s="5"/>
      <c r="G213" s="6"/>
      <c r="H213" s="63"/>
      <c r="I213" s="31"/>
      <c r="J213" s="21"/>
      <c r="K213" s="21"/>
      <c r="L213" s="21"/>
      <c r="M213" s="22"/>
      <c r="N213" s="51"/>
      <c r="O213" s="51"/>
      <c r="P213" s="51"/>
      <c r="Q213" s="51"/>
      <c r="R213" s="51"/>
      <c r="S213" s="51"/>
      <c r="T213" s="51"/>
      <c r="U213" s="51"/>
      <c r="V213" s="51"/>
      <c r="W213" s="52">
        <f t="shared" si="9"/>
        <v>0</v>
      </c>
    </row>
    <row r="214" spans="1:23" hidden="1" x14ac:dyDescent="0.25">
      <c r="A214" s="22"/>
      <c r="B214" s="54"/>
      <c r="C214" s="46"/>
      <c r="D214" s="6"/>
      <c r="E214" s="6"/>
      <c r="F214" s="5"/>
      <c r="G214" s="6"/>
      <c r="H214" s="63"/>
      <c r="I214" s="31"/>
      <c r="J214" s="21"/>
      <c r="K214" s="21"/>
      <c r="L214" s="21"/>
      <c r="M214" s="22"/>
      <c r="N214" s="51"/>
      <c r="O214" s="51"/>
      <c r="P214" s="51"/>
      <c r="Q214" s="51"/>
      <c r="R214" s="51"/>
      <c r="S214" s="51"/>
      <c r="T214" s="51"/>
      <c r="U214" s="51"/>
      <c r="V214" s="51"/>
      <c r="W214" s="52">
        <f t="shared" si="9"/>
        <v>0</v>
      </c>
    </row>
    <row r="215" spans="1:23" hidden="1" x14ac:dyDescent="0.25">
      <c r="A215" s="22"/>
      <c r="B215" s="54"/>
      <c r="C215" s="46"/>
      <c r="D215" s="6"/>
      <c r="E215" s="6"/>
      <c r="F215" s="5"/>
      <c r="G215" s="6"/>
      <c r="H215" s="63"/>
      <c r="I215" s="31"/>
      <c r="J215" s="21"/>
      <c r="K215" s="21"/>
      <c r="L215" s="21"/>
      <c r="M215" s="22"/>
      <c r="N215" s="51"/>
      <c r="O215" s="51"/>
      <c r="P215" s="51"/>
      <c r="Q215" s="51"/>
      <c r="R215" s="51"/>
      <c r="S215" s="51"/>
      <c r="T215" s="51"/>
      <c r="U215" s="51"/>
      <c r="V215" s="51"/>
      <c r="W215" s="52">
        <f t="shared" si="9"/>
        <v>0</v>
      </c>
    </row>
    <row r="216" spans="1:23" hidden="1" x14ac:dyDescent="0.25">
      <c r="A216" s="22"/>
      <c r="B216" s="54"/>
      <c r="C216" s="46"/>
      <c r="D216" s="6"/>
      <c r="E216" s="6"/>
      <c r="F216" s="5"/>
      <c r="G216" s="6"/>
      <c r="H216" s="63"/>
      <c r="I216" s="31"/>
      <c r="J216" s="21"/>
      <c r="K216" s="21"/>
      <c r="L216" s="21"/>
      <c r="M216" s="22"/>
      <c r="N216" s="51"/>
      <c r="O216" s="51"/>
      <c r="P216" s="51"/>
      <c r="Q216" s="51"/>
      <c r="R216" s="51"/>
      <c r="S216" s="51"/>
      <c r="T216" s="51"/>
      <c r="U216" s="51"/>
      <c r="V216" s="51"/>
      <c r="W216" s="52">
        <f t="shared" si="9"/>
        <v>0</v>
      </c>
    </row>
    <row r="217" spans="1:23" hidden="1" x14ac:dyDescent="0.25">
      <c r="A217" s="22"/>
      <c r="B217" s="54"/>
      <c r="C217" s="46"/>
      <c r="D217" s="6"/>
      <c r="E217" s="6"/>
      <c r="F217" s="5"/>
      <c r="G217" s="6"/>
      <c r="H217" s="63"/>
      <c r="I217" s="31"/>
      <c r="J217" s="21"/>
      <c r="K217" s="21"/>
      <c r="L217" s="21"/>
      <c r="M217" s="22"/>
      <c r="N217" s="51"/>
      <c r="O217" s="51"/>
      <c r="P217" s="51"/>
      <c r="Q217" s="51"/>
      <c r="R217" s="51"/>
      <c r="S217" s="51"/>
      <c r="T217" s="51"/>
      <c r="U217" s="51"/>
      <c r="V217" s="51"/>
      <c r="W217" s="52">
        <f t="shared" si="9"/>
        <v>0</v>
      </c>
    </row>
    <row r="218" spans="1:23" hidden="1" x14ac:dyDescent="0.25">
      <c r="A218" s="22"/>
      <c r="B218" s="54"/>
      <c r="C218" s="46"/>
      <c r="D218" s="6"/>
      <c r="E218" s="6"/>
      <c r="F218" s="5"/>
      <c r="G218" s="6"/>
      <c r="H218" s="63"/>
      <c r="I218" s="31"/>
      <c r="J218" s="21"/>
      <c r="K218" s="21"/>
      <c r="L218" s="21"/>
      <c r="M218" s="22"/>
      <c r="N218" s="51"/>
      <c r="O218" s="51"/>
      <c r="P218" s="51"/>
      <c r="Q218" s="51"/>
      <c r="R218" s="51"/>
      <c r="S218" s="51"/>
      <c r="T218" s="51"/>
      <c r="U218" s="51"/>
      <c r="V218" s="51"/>
      <c r="W218" s="52">
        <f t="shared" si="9"/>
        <v>0</v>
      </c>
    </row>
    <row r="219" spans="1:23" hidden="1" x14ac:dyDescent="0.25">
      <c r="A219" s="22"/>
      <c r="B219" s="54"/>
      <c r="C219" s="46"/>
      <c r="D219" s="6"/>
      <c r="E219" s="6"/>
      <c r="F219" s="5"/>
      <c r="G219" s="6"/>
      <c r="H219" s="63"/>
      <c r="I219" s="31"/>
      <c r="J219" s="21"/>
      <c r="K219" s="21"/>
      <c r="L219" s="21"/>
      <c r="M219" s="22"/>
      <c r="N219" s="51"/>
      <c r="O219" s="51"/>
      <c r="P219" s="51"/>
      <c r="Q219" s="51"/>
      <c r="R219" s="51"/>
      <c r="S219" s="51"/>
      <c r="T219" s="51"/>
      <c r="U219" s="51"/>
      <c r="V219" s="51"/>
      <c r="W219" s="52">
        <f t="shared" si="9"/>
        <v>0</v>
      </c>
    </row>
    <row r="220" spans="1:23" hidden="1" x14ac:dyDescent="0.25">
      <c r="A220" s="22"/>
      <c r="B220" s="54"/>
      <c r="C220" s="46"/>
      <c r="D220" s="6"/>
      <c r="E220" s="6"/>
      <c r="F220" s="5"/>
      <c r="G220" s="6"/>
      <c r="H220" s="63"/>
      <c r="I220" s="31"/>
      <c r="J220" s="21"/>
      <c r="K220" s="21"/>
      <c r="L220" s="21"/>
      <c r="M220" s="22"/>
      <c r="N220" s="51"/>
      <c r="O220" s="51"/>
      <c r="P220" s="51"/>
      <c r="Q220" s="51"/>
      <c r="R220" s="51"/>
      <c r="S220" s="51"/>
      <c r="T220" s="51"/>
      <c r="U220" s="51"/>
      <c r="V220" s="51"/>
      <c r="W220" s="52">
        <f t="shared" si="9"/>
        <v>0</v>
      </c>
    </row>
    <row r="221" spans="1:23" hidden="1" x14ac:dyDescent="0.25">
      <c r="A221" s="22"/>
      <c r="B221" s="54"/>
      <c r="C221" s="46"/>
      <c r="D221" s="6"/>
      <c r="E221" s="6"/>
      <c r="F221" s="5"/>
      <c r="G221" s="6"/>
      <c r="H221" s="63"/>
      <c r="I221" s="31"/>
      <c r="J221" s="21"/>
      <c r="K221" s="21"/>
      <c r="L221" s="21"/>
      <c r="M221" s="22"/>
      <c r="N221" s="51"/>
      <c r="O221" s="51"/>
      <c r="P221" s="51"/>
      <c r="Q221" s="51"/>
      <c r="R221" s="51"/>
      <c r="S221" s="51"/>
      <c r="T221" s="51"/>
      <c r="U221" s="51"/>
      <c r="V221" s="51"/>
      <c r="W221" s="52">
        <f t="shared" si="9"/>
        <v>0</v>
      </c>
    </row>
    <row r="222" spans="1:23" hidden="1" x14ac:dyDescent="0.25">
      <c r="A222" s="22"/>
      <c r="B222" s="54"/>
      <c r="C222" s="46"/>
      <c r="D222" s="6"/>
      <c r="E222" s="6"/>
      <c r="F222" s="5"/>
      <c r="G222" s="6"/>
      <c r="H222" s="63"/>
      <c r="I222" s="31"/>
      <c r="J222" s="21"/>
      <c r="K222" s="21"/>
      <c r="L222" s="21"/>
      <c r="M222" s="22"/>
      <c r="N222" s="51"/>
      <c r="O222" s="51"/>
      <c r="P222" s="51"/>
      <c r="Q222" s="51"/>
      <c r="R222" s="51"/>
      <c r="S222" s="51"/>
      <c r="T222" s="51"/>
      <c r="U222" s="51"/>
      <c r="V222" s="51"/>
      <c r="W222" s="52">
        <f t="shared" si="9"/>
        <v>0</v>
      </c>
    </row>
    <row r="223" spans="1:23" hidden="1" x14ac:dyDescent="0.25">
      <c r="A223" s="22"/>
      <c r="B223" s="54"/>
      <c r="C223" s="46"/>
      <c r="D223" s="6"/>
      <c r="E223" s="6"/>
      <c r="F223" s="5"/>
      <c r="G223" s="6"/>
      <c r="H223" s="63"/>
      <c r="I223" s="31"/>
      <c r="J223" s="21"/>
      <c r="K223" s="21"/>
      <c r="L223" s="21"/>
      <c r="M223" s="22"/>
      <c r="N223" s="51"/>
      <c r="O223" s="51"/>
      <c r="P223" s="51"/>
      <c r="Q223" s="51"/>
      <c r="R223" s="51"/>
      <c r="S223" s="51"/>
      <c r="T223" s="51"/>
      <c r="U223" s="51"/>
      <c r="V223" s="51"/>
      <c r="W223" s="52">
        <f t="shared" si="9"/>
        <v>0</v>
      </c>
    </row>
    <row r="224" spans="1:23" hidden="1" x14ac:dyDescent="0.25">
      <c r="A224" s="22"/>
      <c r="B224" s="54"/>
      <c r="C224" s="46"/>
      <c r="D224" s="6"/>
      <c r="E224" s="6"/>
      <c r="F224" s="5"/>
      <c r="G224" s="6"/>
      <c r="H224" s="63"/>
      <c r="I224" s="31"/>
      <c r="J224" s="21"/>
      <c r="K224" s="21"/>
      <c r="L224" s="21"/>
      <c r="M224" s="22"/>
      <c r="N224" s="51"/>
      <c r="O224" s="51"/>
      <c r="P224" s="51"/>
      <c r="Q224" s="51"/>
      <c r="R224" s="51"/>
      <c r="S224" s="51"/>
      <c r="T224" s="51"/>
      <c r="U224" s="51"/>
      <c r="V224" s="51"/>
      <c r="W224" s="52">
        <f t="shared" si="9"/>
        <v>0</v>
      </c>
    </row>
    <row r="225" spans="1:23" hidden="1" x14ac:dyDescent="0.25">
      <c r="A225" s="22"/>
      <c r="B225" s="54"/>
      <c r="C225" s="46"/>
      <c r="D225" s="6"/>
      <c r="E225" s="6"/>
      <c r="F225" s="5"/>
      <c r="G225" s="6"/>
      <c r="H225" s="63"/>
      <c r="I225" s="31"/>
      <c r="J225" s="21"/>
      <c r="K225" s="21"/>
      <c r="L225" s="21"/>
      <c r="M225" s="22"/>
      <c r="N225" s="51"/>
      <c r="O225" s="51"/>
      <c r="P225" s="51"/>
      <c r="Q225" s="51"/>
      <c r="R225" s="51"/>
      <c r="S225" s="51"/>
      <c r="T225" s="51"/>
      <c r="U225" s="51"/>
      <c r="V225" s="51"/>
      <c r="W225" s="52">
        <f t="shared" si="9"/>
        <v>0</v>
      </c>
    </row>
    <row r="226" spans="1:23" hidden="1" x14ac:dyDescent="0.25">
      <c r="A226" s="22"/>
      <c r="B226" s="54"/>
      <c r="C226" s="46"/>
      <c r="D226" s="6"/>
      <c r="E226" s="6"/>
      <c r="F226" s="5"/>
      <c r="G226" s="6"/>
      <c r="H226" s="63"/>
      <c r="I226" s="31"/>
      <c r="J226" s="21"/>
      <c r="K226" s="21"/>
      <c r="L226" s="21"/>
      <c r="M226" s="22"/>
      <c r="N226" s="51"/>
      <c r="O226" s="51"/>
      <c r="P226" s="51"/>
      <c r="Q226" s="51"/>
      <c r="R226" s="51"/>
      <c r="S226" s="51"/>
      <c r="T226" s="51"/>
      <c r="U226" s="51"/>
      <c r="V226" s="51"/>
      <c r="W226" s="52">
        <f t="shared" si="9"/>
        <v>0</v>
      </c>
    </row>
    <row r="227" spans="1:23" hidden="1" x14ac:dyDescent="0.25">
      <c r="A227" s="22"/>
      <c r="B227" s="54"/>
      <c r="C227" s="46"/>
      <c r="D227" s="6"/>
      <c r="E227" s="6"/>
      <c r="F227" s="5"/>
      <c r="G227" s="6"/>
      <c r="H227" s="63"/>
      <c r="I227" s="31"/>
      <c r="J227" s="21"/>
      <c r="K227" s="21"/>
      <c r="L227" s="21"/>
      <c r="M227" s="22"/>
      <c r="N227" s="51"/>
      <c r="O227" s="51"/>
      <c r="P227" s="51"/>
      <c r="Q227" s="51"/>
      <c r="R227" s="51"/>
      <c r="S227" s="51"/>
      <c r="T227" s="51"/>
      <c r="U227" s="51"/>
      <c r="V227" s="51"/>
      <c r="W227" s="52">
        <f t="shared" si="9"/>
        <v>0</v>
      </c>
    </row>
    <row r="228" spans="1:23" hidden="1" x14ac:dyDescent="0.25">
      <c r="A228" s="22"/>
      <c r="B228" s="54"/>
      <c r="C228" s="46"/>
      <c r="D228" s="6"/>
      <c r="E228" s="6"/>
      <c r="F228" s="5"/>
      <c r="G228" s="6"/>
      <c r="H228" s="63"/>
      <c r="I228" s="31"/>
      <c r="J228" s="21"/>
      <c r="K228" s="21"/>
      <c r="L228" s="21"/>
      <c r="M228" s="22"/>
      <c r="N228" s="51"/>
      <c r="O228" s="51"/>
      <c r="P228" s="51"/>
      <c r="Q228" s="51"/>
      <c r="R228" s="51"/>
      <c r="S228" s="51"/>
      <c r="T228" s="51"/>
      <c r="U228" s="51"/>
      <c r="V228" s="51"/>
      <c r="W228" s="52">
        <f t="shared" si="9"/>
        <v>0</v>
      </c>
    </row>
    <row r="229" spans="1:23" hidden="1" x14ac:dyDescent="0.25">
      <c r="A229" s="22"/>
      <c r="B229" s="54"/>
      <c r="C229" s="46"/>
      <c r="D229" s="6"/>
      <c r="E229" s="6"/>
      <c r="F229" s="5"/>
      <c r="G229" s="6"/>
      <c r="H229" s="63"/>
      <c r="I229" s="31"/>
      <c r="J229" s="21"/>
      <c r="K229" s="21"/>
      <c r="L229" s="21"/>
      <c r="M229" s="22"/>
      <c r="N229" s="51"/>
      <c r="O229" s="51"/>
      <c r="P229" s="51"/>
      <c r="Q229" s="51"/>
      <c r="R229" s="51"/>
      <c r="S229" s="51"/>
      <c r="T229" s="51"/>
      <c r="U229" s="51"/>
      <c r="V229" s="51"/>
      <c r="W229" s="52">
        <f t="shared" si="9"/>
        <v>0</v>
      </c>
    </row>
    <row r="230" spans="1:23" hidden="1" x14ac:dyDescent="0.25">
      <c r="A230" s="22"/>
      <c r="B230" s="54"/>
      <c r="C230" s="46"/>
      <c r="D230" s="6"/>
      <c r="E230" s="6"/>
      <c r="F230" s="5"/>
      <c r="G230" s="6"/>
      <c r="H230" s="63"/>
      <c r="I230" s="31"/>
      <c r="J230" s="21"/>
      <c r="K230" s="21"/>
      <c r="L230" s="21"/>
      <c r="M230" s="22"/>
      <c r="N230" s="51"/>
      <c r="O230" s="51"/>
      <c r="P230" s="51"/>
      <c r="Q230" s="51"/>
      <c r="R230" s="51"/>
      <c r="S230" s="51"/>
      <c r="T230" s="51"/>
      <c r="U230" s="51"/>
      <c r="V230" s="51"/>
      <c r="W230" s="52">
        <f t="shared" si="9"/>
        <v>0</v>
      </c>
    </row>
    <row r="231" spans="1:23" hidden="1" x14ac:dyDescent="0.25">
      <c r="A231" s="22"/>
      <c r="B231" s="54"/>
      <c r="C231" s="46"/>
      <c r="D231" s="6"/>
      <c r="E231" s="6"/>
      <c r="F231" s="5"/>
      <c r="G231" s="6"/>
      <c r="H231" s="63"/>
      <c r="I231" s="31"/>
      <c r="J231" s="21"/>
      <c r="K231" s="21"/>
      <c r="L231" s="21"/>
      <c r="M231" s="22"/>
      <c r="N231" s="51"/>
      <c r="O231" s="51"/>
      <c r="P231" s="51"/>
      <c r="Q231" s="51"/>
      <c r="R231" s="51"/>
      <c r="S231" s="51"/>
      <c r="T231" s="51"/>
      <c r="U231" s="51"/>
      <c r="V231" s="51"/>
      <c r="W231" s="52">
        <f t="shared" si="9"/>
        <v>0</v>
      </c>
    </row>
    <row r="232" spans="1:23" hidden="1" x14ac:dyDescent="0.25">
      <c r="A232" s="22"/>
      <c r="B232" s="54"/>
      <c r="C232" s="46"/>
      <c r="D232" s="6"/>
      <c r="E232" s="6"/>
      <c r="F232" s="5"/>
      <c r="G232" s="6"/>
      <c r="H232" s="63"/>
      <c r="I232" s="31"/>
      <c r="J232" s="21"/>
      <c r="K232" s="21"/>
      <c r="L232" s="21"/>
      <c r="M232" s="22"/>
      <c r="N232" s="51"/>
      <c r="O232" s="51"/>
      <c r="P232" s="51"/>
      <c r="Q232" s="51"/>
      <c r="R232" s="51"/>
      <c r="S232" s="51"/>
      <c r="T232" s="51"/>
      <c r="U232" s="51"/>
      <c r="V232" s="51"/>
      <c r="W232" s="52">
        <f t="shared" si="9"/>
        <v>0</v>
      </c>
    </row>
    <row r="233" spans="1:23" hidden="1" x14ac:dyDescent="0.25">
      <c r="A233" s="22"/>
      <c r="B233" s="54"/>
      <c r="C233" s="46"/>
      <c r="D233" s="6"/>
      <c r="E233" s="6"/>
      <c r="F233" s="5"/>
      <c r="G233" s="6"/>
      <c r="H233" s="63"/>
      <c r="I233" s="31"/>
      <c r="J233" s="21"/>
      <c r="K233" s="21"/>
      <c r="L233" s="21"/>
      <c r="M233" s="22"/>
      <c r="N233" s="51"/>
      <c r="O233" s="51"/>
      <c r="P233" s="51"/>
      <c r="Q233" s="51"/>
      <c r="R233" s="51"/>
      <c r="S233" s="51"/>
      <c r="T233" s="51"/>
      <c r="U233" s="51"/>
      <c r="V233" s="51"/>
      <c r="W233" s="52">
        <f t="shared" si="9"/>
        <v>0</v>
      </c>
    </row>
    <row r="234" spans="1:23" hidden="1" x14ac:dyDescent="0.25">
      <c r="A234" s="22"/>
      <c r="B234" s="54"/>
      <c r="C234" s="46"/>
      <c r="D234" s="6"/>
      <c r="E234" s="6"/>
      <c r="F234" s="5"/>
      <c r="G234" s="6"/>
      <c r="H234" s="63"/>
      <c r="I234" s="31"/>
      <c r="J234" s="21"/>
      <c r="K234" s="21"/>
      <c r="L234" s="21"/>
      <c r="M234" s="22"/>
      <c r="N234" s="51"/>
      <c r="O234" s="51"/>
      <c r="P234" s="51"/>
      <c r="Q234" s="51"/>
      <c r="R234" s="51"/>
      <c r="S234" s="51"/>
      <c r="T234" s="51"/>
      <c r="U234" s="51"/>
      <c r="V234" s="51"/>
      <c r="W234" s="52">
        <f t="shared" si="9"/>
        <v>0</v>
      </c>
    </row>
    <row r="235" spans="1:23" hidden="1" x14ac:dyDescent="0.25">
      <c r="A235" s="22"/>
      <c r="B235" s="54"/>
      <c r="C235" s="46"/>
      <c r="D235" s="6"/>
      <c r="E235" s="6"/>
      <c r="F235" s="5"/>
      <c r="G235" s="6"/>
      <c r="H235" s="63"/>
      <c r="I235" s="31"/>
      <c r="J235" s="21"/>
      <c r="K235" s="21"/>
      <c r="L235" s="21"/>
      <c r="M235" s="22"/>
      <c r="N235" s="51"/>
      <c r="O235" s="51"/>
      <c r="P235" s="51"/>
      <c r="Q235" s="51"/>
      <c r="R235" s="51"/>
      <c r="S235" s="51"/>
      <c r="T235" s="51"/>
      <c r="U235" s="51"/>
      <c r="V235" s="51"/>
      <c r="W235" s="52">
        <f t="shared" si="9"/>
        <v>0</v>
      </c>
    </row>
    <row r="236" spans="1:23" hidden="1" x14ac:dyDescent="0.25">
      <c r="A236" s="22"/>
      <c r="B236" s="54"/>
      <c r="C236" s="46"/>
      <c r="D236" s="6"/>
      <c r="E236" s="6"/>
      <c r="F236" s="5"/>
      <c r="G236" s="6"/>
      <c r="H236" s="63"/>
      <c r="I236" s="31"/>
      <c r="J236" s="21"/>
      <c r="K236" s="21"/>
      <c r="L236" s="21"/>
      <c r="M236" s="22"/>
      <c r="N236" s="51"/>
      <c r="O236" s="51"/>
      <c r="P236" s="51"/>
      <c r="Q236" s="51"/>
      <c r="R236" s="51"/>
      <c r="S236" s="51"/>
      <c r="T236" s="51"/>
      <c r="U236" s="51"/>
      <c r="V236" s="51"/>
      <c r="W236" s="52">
        <f t="shared" si="9"/>
        <v>0</v>
      </c>
    </row>
    <row r="237" spans="1:23" hidden="1" x14ac:dyDescent="0.25">
      <c r="A237" s="22"/>
      <c r="B237" s="54"/>
      <c r="C237" s="46"/>
      <c r="D237" s="6"/>
      <c r="E237" s="6"/>
      <c r="F237" s="5"/>
      <c r="G237" s="6"/>
      <c r="H237" s="63"/>
      <c r="I237" s="31"/>
      <c r="J237" s="21"/>
      <c r="K237" s="21"/>
      <c r="L237" s="21"/>
      <c r="M237" s="22"/>
      <c r="N237" s="51"/>
      <c r="O237" s="51"/>
      <c r="P237" s="51"/>
      <c r="Q237" s="51"/>
      <c r="R237" s="51"/>
      <c r="S237" s="51"/>
      <c r="T237" s="51"/>
      <c r="U237" s="51"/>
      <c r="V237" s="51"/>
      <c r="W237" s="52">
        <f t="shared" si="9"/>
        <v>0</v>
      </c>
    </row>
    <row r="238" spans="1:23" hidden="1" x14ac:dyDescent="0.25">
      <c r="A238" s="22"/>
      <c r="B238" s="54"/>
      <c r="C238" s="46"/>
      <c r="D238" s="6"/>
      <c r="E238" s="6"/>
      <c r="F238" s="5"/>
      <c r="G238" s="6"/>
      <c r="H238" s="63"/>
      <c r="I238" s="31"/>
      <c r="J238" s="21"/>
      <c r="K238" s="21"/>
      <c r="L238" s="21"/>
      <c r="M238" s="22"/>
      <c r="N238" s="51"/>
      <c r="O238" s="51"/>
      <c r="P238" s="51"/>
      <c r="Q238" s="51"/>
      <c r="R238" s="51"/>
      <c r="S238" s="51"/>
      <c r="T238" s="51"/>
      <c r="U238" s="51"/>
      <c r="V238" s="51"/>
      <c r="W238" s="52">
        <f t="shared" si="9"/>
        <v>0</v>
      </c>
    </row>
    <row r="239" spans="1:23" hidden="1" x14ac:dyDescent="0.25">
      <c r="A239" s="22"/>
      <c r="B239" s="54"/>
      <c r="C239" s="46"/>
      <c r="D239" s="6"/>
      <c r="E239" s="6"/>
      <c r="F239" s="5"/>
      <c r="G239" s="6"/>
      <c r="H239" s="63"/>
      <c r="I239" s="31"/>
      <c r="J239" s="21"/>
      <c r="K239" s="21"/>
      <c r="L239" s="21"/>
      <c r="M239" s="22"/>
      <c r="N239" s="51"/>
      <c r="O239" s="51"/>
      <c r="P239" s="51"/>
      <c r="Q239" s="51"/>
      <c r="R239" s="51"/>
      <c r="S239" s="51"/>
      <c r="T239" s="51"/>
      <c r="U239" s="51"/>
      <c r="V239" s="51"/>
      <c r="W239" s="52">
        <f t="shared" si="9"/>
        <v>0</v>
      </c>
    </row>
    <row r="240" spans="1:23" hidden="1" x14ac:dyDescent="0.25">
      <c r="A240" s="22"/>
      <c r="B240" s="54"/>
      <c r="C240" s="46"/>
      <c r="D240" s="6"/>
      <c r="E240" s="6"/>
      <c r="F240" s="5"/>
      <c r="G240" s="6"/>
      <c r="H240" s="63"/>
      <c r="I240" s="31"/>
      <c r="J240" s="21"/>
      <c r="K240" s="21"/>
      <c r="L240" s="21"/>
      <c r="M240" s="22"/>
      <c r="N240" s="51"/>
      <c r="O240" s="51"/>
      <c r="P240" s="51"/>
      <c r="Q240" s="51"/>
      <c r="R240" s="51"/>
      <c r="S240" s="51"/>
      <c r="T240" s="51"/>
      <c r="U240" s="51"/>
      <c r="V240" s="51"/>
      <c r="W240" s="52">
        <f t="shared" si="9"/>
        <v>0</v>
      </c>
    </row>
    <row r="241" spans="1:23" hidden="1" x14ac:dyDescent="0.25">
      <c r="A241" s="22"/>
      <c r="B241" s="54"/>
      <c r="C241" s="46"/>
      <c r="D241" s="6"/>
      <c r="E241" s="6"/>
      <c r="F241" s="5"/>
      <c r="G241" s="6"/>
      <c r="H241" s="63"/>
      <c r="I241" s="31"/>
      <c r="J241" s="21"/>
      <c r="K241" s="21"/>
      <c r="L241" s="21"/>
      <c r="M241" s="22"/>
      <c r="N241" s="51"/>
      <c r="O241" s="51"/>
      <c r="P241" s="51"/>
      <c r="Q241" s="51"/>
      <c r="R241" s="51"/>
      <c r="S241" s="51"/>
      <c r="T241" s="51"/>
      <c r="U241" s="51"/>
      <c r="V241" s="51"/>
      <c r="W241" s="52">
        <f t="shared" si="9"/>
        <v>0</v>
      </c>
    </row>
    <row r="242" spans="1:23" hidden="1" x14ac:dyDescent="0.25">
      <c r="A242" s="22"/>
      <c r="B242" s="54"/>
      <c r="C242" s="46"/>
      <c r="D242" s="6"/>
      <c r="E242" s="6"/>
      <c r="F242" s="5"/>
      <c r="G242" s="6"/>
      <c r="H242" s="63"/>
      <c r="I242" s="31"/>
      <c r="J242" s="21"/>
      <c r="K242" s="21"/>
      <c r="L242" s="21"/>
      <c r="M242" s="22"/>
      <c r="N242" s="51"/>
      <c r="O242" s="51"/>
      <c r="P242" s="51"/>
      <c r="Q242" s="51"/>
      <c r="R242" s="51"/>
      <c r="S242" s="51"/>
      <c r="T242" s="51"/>
      <c r="U242" s="51"/>
      <c r="V242" s="51"/>
      <c r="W242" s="52">
        <f t="shared" si="9"/>
        <v>0</v>
      </c>
    </row>
    <row r="243" spans="1:23" hidden="1" x14ac:dyDescent="0.25">
      <c r="A243" s="22"/>
      <c r="B243" s="54"/>
      <c r="C243" s="46"/>
      <c r="D243" s="6"/>
      <c r="E243" s="6"/>
      <c r="F243" s="5"/>
      <c r="G243" s="6"/>
      <c r="H243" s="63"/>
      <c r="I243" s="31"/>
      <c r="J243" s="21"/>
      <c r="K243" s="21"/>
      <c r="L243" s="21"/>
      <c r="M243" s="22"/>
      <c r="N243" s="51"/>
      <c r="O243" s="51"/>
      <c r="P243" s="51"/>
      <c r="Q243" s="51"/>
      <c r="R243" s="51"/>
      <c r="S243" s="51"/>
      <c r="T243" s="51"/>
      <c r="U243" s="51"/>
      <c r="V243" s="51"/>
      <c r="W243" s="52">
        <f t="shared" si="9"/>
        <v>0</v>
      </c>
    </row>
    <row r="244" spans="1:23" hidden="1" x14ac:dyDescent="0.25">
      <c r="A244" s="22"/>
      <c r="B244" s="54"/>
      <c r="C244" s="46"/>
      <c r="D244" s="6"/>
      <c r="E244" s="6"/>
      <c r="F244" s="5"/>
      <c r="G244" s="6"/>
      <c r="H244" s="63"/>
      <c r="I244" s="31"/>
      <c r="J244" s="21"/>
      <c r="K244" s="21"/>
      <c r="L244" s="21"/>
      <c r="M244" s="22"/>
      <c r="N244" s="51"/>
      <c r="O244" s="51"/>
      <c r="P244" s="51"/>
      <c r="Q244" s="51"/>
      <c r="R244" s="51"/>
      <c r="S244" s="51"/>
      <c r="T244" s="51"/>
      <c r="U244" s="51"/>
      <c r="V244" s="51"/>
      <c r="W244" s="52">
        <f t="shared" si="9"/>
        <v>0</v>
      </c>
    </row>
    <row r="245" spans="1:23" hidden="1" x14ac:dyDescent="0.25">
      <c r="A245" s="22"/>
      <c r="B245" s="54"/>
      <c r="C245" s="46"/>
      <c r="D245" s="6"/>
      <c r="E245" s="6"/>
      <c r="F245" s="5"/>
      <c r="G245" s="6"/>
      <c r="H245" s="63"/>
      <c r="I245" s="31"/>
      <c r="J245" s="21"/>
      <c r="K245" s="21"/>
      <c r="L245" s="21"/>
      <c r="M245" s="22"/>
      <c r="N245" s="51"/>
      <c r="O245" s="51"/>
      <c r="P245" s="51"/>
      <c r="Q245" s="51"/>
      <c r="R245" s="51"/>
      <c r="S245" s="51"/>
      <c r="T245" s="51"/>
      <c r="U245" s="51"/>
      <c r="V245" s="51"/>
      <c r="W245" s="52">
        <f t="shared" si="9"/>
        <v>0</v>
      </c>
    </row>
    <row r="246" spans="1:23" hidden="1" x14ac:dyDescent="0.25">
      <c r="A246" s="22"/>
      <c r="B246" s="54"/>
      <c r="C246" s="46"/>
      <c r="D246" s="6"/>
      <c r="E246" s="6"/>
      <c r="F246" s="5"/>
      <c r="G246" s="6"/>
      <c r="H246" s="63"/>
      <c r="I246" s="31"/>
      <c r="J246" s="21"/>
      <c r="K246" s="21"/>
      <c r="L246" s="21"/>
      <c r="M246" s="22"/>
      <c r="N246" s="51"/>
      <c r="O246" s="51"/>
      <c r="P246" s="51"/>
      <c r="Q246" s="51"/>
      <c r="R246" s="51"/>
      <c r="S246" s="51"/>
      <c r="T246" s="51"/>
      <c r="U246" s="51"/>
      <c r="V246" s="51"/>
      <c r="W246" s="52">
        <f t="shared" si="9"/>
        <v>0</v>
      </c>
    </row>
    <row r="247" spans="1:23" hidden="1" x14ac:dyDescent="0.25">
      <c r="A247" s="22"/>
      <c r="B247" s="54"/>
      <c r="C247" s="46"/>
      <c r="D247" s="6"/>
      <c r="E247" s="6"/>
      <c r="F247" s="5"/>
      <c r="G247" s="6"/>
      <c r="H247" s="63"/>
      <c r="I247" s="31"/>
      <c r="J247" s="21"/>
      <c r="K247" s="21"/>
      <c r="L247" s="21"/>
      <c r="M247" s="22"/>
      <c r="N247" s="51"/>
      <c r="O247" s="51"/>
      <c r="P247" s="51"/>
      <c r="Q247" s="51"/>
      <c r="R247" s="51"/>
      <c r="S247" s="51"/>
      <c r="T247" s="51"/>
      <c r="U247" s="51"/>
      <c r="V247" s="51"/>
      <c r="W247" s="52">
        <f t="shared" ref="W247:W280" si="10">SUM(M247:V247)</f>
        <v>0</v>
      </c>
    </row>
    <row r="248" spans="1:23" hidden="1" x14ac:dyDescent="0.25">
      <c r="A248" s="22"/>
      <c r="B248" s="54"/>
      <c r="C248" s="46"/>
      <c r="D248" s="6"/>
      <c r="E248" s="6"/>
      <c r="F248" s="5"/>
      <c r="G248" s="6"/>
      <c r="H248" s="63"/>
      <c r="I248" s="31"/>
      <c r="J248" s="21"/>
      <c r="K248" s="21"/>
      <c r="L248" s="21"/>
      <c r="M248" s="22"/>
      <c r="N248" s="51"/>
      <c r="O248" s="51"/>
      <c r="P248" s="51"/>
      <c r="Q248" s="51"/>
      <c r="R248" s="51"/>
      <c r="S248" s="51"/>
      <c r="T248" s="51"/>
      <c r="U248" s="51"/>
      <c r="V248" s="51"/>
      <c r="W248" s="52">
        <f t="shared" si="10"/>
        <v>0</v>
      </c>
    </row>
    <row r="249" spans="1:23" hidden="1" x14ac:dyDescent="0.25">
      <c r="A249" s="22"/>
      <c r="B249" s="54"/>
      <c r="C249" s="46"/>
      <c r="D249" s="6"/>
      <c r="E249" s="6"/>
      <c r="F249" s="5"/>
      <c r="G249" s="6"/>
      <c r="H249" s="63"/>
      <c r="I249" s="31"/>
      <c r="J249" s="21"/>
      <c r="K249" s="21"/>
      <c r="L249" s="21"/>
      <c r="M249" s="22"/>
      <c r="N249" s="51"/>
      <c r="O249" s="51"/>
      <c r="P249" s="51"/>
      <c r="Q249" s="51"/>
      <c r="R249" s="51"/>
      <c r="S249" s="51"/>
      <c r="T249" s="51"/>
      <c r="U249" s="51"/>
      <c r="V249" s="51"/>
      <c r="W249" s="52">
        <f t="shared" si="10"/>
        <v>0</v>
      </c>
    </row>
    <row r="250" spans="1:23" hidden="1" x14ac:dyDescent="0.25">
      <c r="A250" s="22"/>
      <c r="B250" s="54"/>
      <c r="C250" s="46"/>
      <c r="D250" s="6"/>
      <c r="E250" s="6"/>
      <c r="F250" s="5"/>
      <c r="G250" s="6"/>
      <c r="H250" s="63"/>
      <c r="I250" s="31"/>
      <c r="J250" s="21"/>
      <c r="K250" s="21"/>
      <c r="L250" s="21"/>
      <c r="M250" s="29"/>
      <c r="N250" s="63"/>
      <c r="O250" s="63"/>
      <c r="P250" s="63"/>
      <c r="Q250" s="63"/>
      <c r="R250" s="63"/>
      <c r="S250" s="63"/>
      <c r="T250" s="63"/>
      <c r="U250" s="63"/>
      <c r="V250" s="63"/>
      <c r="W250" s="64">
        <f t="shared" si="10"/>
        <v>0</v>
      </c>
    </row>
    <row r="251" spans="1:23" hidden="1" x14ac:dyDescent="0.25">
      <c r="A251" s="22"/>
      <c r="B251" s="54"/>
      <c r="C251" s="46"/>
      <c r="D251" s="6"/>
      <c r="E251" s="6"/>
      <c r="F251" s="5"/>
      <c r="G251" s="6"/>
      <c r="H251" s="63"/>
      <c r="I251" s="31"/>
      <c r="J251" s="21"/>
      <c r="K251" s="21"/>
      <c r="L251" s="21"/>
      <c r="M251" s="22"/>
      <c r="N251" s="51"/>
      <c r="O251" s="51"/>
      <c r="P251" s="51"/>
      <c r="Q251" s="51"/>
      <c r="R251" s="51"/>
      <c r="S251" s="51"/>
      <c r="T251" s="51"/>
      <c r="U251" s="51"/>
      <c r="V251" s="51"/>
      <c r="W251" s="52">
        <f t="shared" si="10"/>
        <v>0</v>
      </c>
    </row>
    <row r="252" spans="1:23" hidden="1" x14ac:dyDescent="0.25">
      <c r="A252" s="22"/>
      <c r="B252" s="54"/>
      <c r="C252" s="46"/>
      <c r="D252" s="6"/>
      <c r="E252" s="6"/>
      <c r="F252" s="5"/>
      <c r="G252" s="6"/>
      <c r="H252" s="63"/>
      <c r="I252" s="31"/>
      <c r="J252" s="21"/>
      <c r="K252" s="21"/>
      <c r="L252" s="21"/>
      <c r="M252" s="22"/>
      <c r="N252" s="51"/>
      <c r="O252" s="51"/>
      <c r="P252" s="51"/>
      <c r="Q252" s="51"/>
      <c r="R252" s="51"/>
      <c r="S252" s="51"/>
      <c r="T252" s="51"/>
      <c r="U252" s="51"/>
      <c r="V252" s="51"/>
      <c r="W252" s="52">
        <f t="shared" si="10"/>
        <v>0</v>
      </c>
    </row>
    <row r="253" spans="1:23" hidden="1" x14ac:dyDescent="0.25">
      <c r="A253" s="22"/>
      <c r="B253" s="54"/>
      <c r="C253" s="46"/>
      <c r="D253" s="6"/>
      <c r="E253" s="6"/>
      <c r="F253" s="5"/>
      <c r="G253" s="6"/>
      <c r="H253" s="63"/>
      <c r="I253" s="31"/>
      <c r="J253" s="21"/>
      <c r="K253" s="21"/>
      <c r="L253" s="21"/>
      <c r="M253" s="22"/>
      <c r="N253" s="51"/>
      <c r="O253" s="51"/>
      <c r="P253" s="51"/>
      <c r="Q253" s="51"/>
      <c r="R253" s="51"/>
      <c r="S253" s="51"/>
      <c r="T253" s="51"/>
      <c r="U253" s="51"/>
      <c r="V253" s="51"/>
      <c r="W253" s="52">
        <f t="shared" si="10"/>
        <v>0</v>
      </c>
    </row>
    <row r="254" spans="1:23" hidden="1" x14ac:dyDescent="0.25">
      <c r="A254" s="22"/>
      <c r="B254" s="54"/>
      <c r="C254" s="46"/>
      <c r="D254" s="6"/>
      <c r="E254" s="6"/>
      <c r="F254" s="5"/>
      <c r="G254" s="6"/>
      <c r="H254" s="63"/>
      <c r="I254" s="31"/>
      <c r="J254" s="21"/>
      <c r="K254" s="21"/>
      <c r="L254" s="21"/>
      <c r="M254" s="22"/>
      <c r="N254" s="51"/>
      <c r="O254" s="51"/>
      <c r="P254" s="51"/>
      <c r="Q254" s="51"/>
      <c r="R254" s="51"/>
      <c r="S254" s="51"/>
      <c r="T254" s="51"/>
      <c r="U254" s="51"/>
      <c r="V254" s="51"/>
      <c r="W254" s="52">
        <f t="shared" si="10"/>
        <v>0</v>
      </c>
    </row>
    <row r="255" spans="1:23" hidden="1" x14ac:dyDescent="0.25">
      <c r="A255" s="22"/>
      <c r="B255" s="54"/>
      <c r="C255" s="46"/>
      <c r="D255" s="6"/>
      <c r="E255" s="6"/>
      <c r="F255" s="5"/>
      <c r="G255" s="6"/>
      <c r="H255" s="63"/>
      <c r="I255" s="31"/>
      <c r="J255" s="21"/>
      <c r="K255" s="21"/>
      <c r="L255" s="21"/>
      <c r="M255" s="22"/>
      <c r="N255" s="51"/>
      <c r="O255" s="51"/>
      <c r="P255" s="51"/>
      <c r="Q255" s="51"/>
      <c r="R255" s="51"/>
      <c r="S255" s="51"/>
      <c r="T255" s="51"/>
      <c r="U255" s="51"/>
      <c r="V255" s="51"/>
      <c r="W255" s="52">
        <f t="shared" si="10"/>
        <v>0</v>
      </c>
    </row>
    <row r="256" spans="1:23" hidden="1" x14ac:dyDescent="0.25">
      <c r="A256" s="22"/>
      <c r="B256" s="54"/>
      <c r="C256" s="46"/>
      <c r="D256" s="6"/>
      <c r="E256" s="6"/>
      <c r="F256" s="5"/>
      <c r="G256" s="6"/>
      <c r="H256" s="63"/>
      <c r="I256" s="31"/>
      <c r="J256" s="21"/>
      <c r="K256" s="21"/>
      <c r="L256" s="21"/>
      <c r="M256" s="22"/>
      <c r="N256" s="51"/>
      <c r="O256" s="51"/>
      <c r="P256" s="51"/>
      <c r="Q256" s="51"/>
      <c r="R256" s="51"/>
      <c r="S256" s="51"/>
      <c r="T256" s="51"/>
      <c r="U256" s="51"/>
      <c r="V256" s="51"/>
      <c r="W256" s="52">
        <f t="shared" si="10"/>
        <v>0</v>
      </c>
    </row>
    <row r="257" spans="1:23" hidden="1" x14ac:dyDescent="0.25">
      <c r="A257" s="22"/>
      <c r="B257" s="54"/>
      <c r="C257" s="46"/>
      <c r="D257" s="6"/>
      <c r="E257" s="6"/>
      <c r="F257" s="5"/>
      <c r="G257" s="6"/>
      <c r="H257" s="63"/>
      <c r="I257" s="31"/>
      <c r="J257" s="21"/>
      <c r="K257" s="21"/>
      <c r="L257" s="21"/>
      <c r="M257" s="22"/>
      <c r="N257" s="51"/>
      <c r="O257" s="51"/>
      <c r="P257" s="51"/>
      <c r="Q257" s="51"/>
      <c r="R257" s="51"/>
      <c r="S257" s="51"/>
      <c r="T257" s="51"/>
      <c r="U257" s="51"/>
      <c r="V257" s="51"/>
      <c r="W257" s="52">
        <f t="shared" si="10"/>
        <v>0</v>
      </c>
    </row>
    <row r="258" spans="1:23" hidden="1" x14ac:dyDescent="0.25">
      <c r="A258" s="22"/>
      <c r="B258" s="54"/>
      <c r="C258" s="46"/>
      <c r="D258" s="6"/>
      <c r="E258" s="6"/>
      <c r="F258" s="5"/>
      <c r="G258" s="6"/>
      <c r="H258" s="63"/>
      <c r="I258" s="31"/>
      <c r="J258" s="21"/>
      <c r="K258" s="21"/>
      <c r="L258" s="21"/>
      <c r="M258" s="22"/>
      <c r="N258" s="51"/>
      <c r="O258" s="51"/>
      <c r="P258" s="51"/>
      <c r="Q258" s="51"/>
      <c r="R258" s="51"/>
      <c r="S258" s="51"/>
      <c r="T258" s="51"/>
      <c r="U258" s="51"/>
      <c r="V258" s="51"/>
      <c r="W258" s="52">
        <f t="shared" si="10"/>
        <v>0</v>
      </c>
    </row>
    <row r="259" spans="1:23" hidden="1" x14ac:dyDescent="0.25">
      <c r="A259" s="22"/>
      <c r="B259" s="54"/>
      <c r="C259" s="46"/>
      <c r="D259" s="6"/>
      <c r="E259" s="6"/>
      <c r="F259" s="5"/>
      <c r="G259" s="6"/>
      <c r="H259" s="63"/>
      <c r="I259" s="31"/>
      <c r="J259" s="21"/>
      <c r="K259" s="21"/>
      <c r="L259" s="21"/>
      <c r="M259" s="22"/>
      <c r="N259" s="51"/>
      <c r="O259" s="51"/>
      <c r="P259" s="51"/>
      <c r="Q259" s="51"/>
      <c r="R259" s="51"/>
      <c r="S259" s="51"/>
      <c r="T259" s="51"/>
      <c r="U259" s="51"/>
      <c r="V259" s="51"/>
      <c r="W259" s="52">
        <f t="shared" si="10"/>
        <v>0</v>
      </c>
    </row>
    <row r="260" spans="1:23" hidden="1" x14ac:dyDescent="0.25">
      <c r="A260" s="22"/>
      <c r="B260" s="54"/>
      <c r="C260" s="46"/>
      <c r="D260" s="6"/>
      <c r="E260" s="6"/>
      <c r="F260" s="5"/>
      <c r="G260" s="6"/>
      <c r="H260" s="63"/>
      <c r="I260" s="31"/>
      <c r="J260" s="21"/>
      <c r="K260" s="21"/>
      <c r="L260" s="21"/>
      <c r="M260" s="22"/>
      <c r="N260" s="51"/>
      <c r="O260" s="51"/>
      <c r="P260" s="51"/>
      <c r="Q260" s="51"/>
      <c r="R260" s="51"/>
      <c r="S260" s="51"/>
      <c r="T260" s="51"/>
      <c r="U260" s="51"/>
      <c r="V260" s="51"/>
      <c r="W260" s="52">
        <f t="shared" si="10"/>
        <v>0</v>
      </c>
    </row>
    <row r="261" spans="1:23" hidden="1" x14ac:dyDescent="0.25">
      <c r="A261" s="22"/>
      <c r="B261" s="54"/>
      <c r="C261" s="46"/>
      <c r="D261" s="6"/>
      <c r="E261" s="6"/>
      <c r="F261" s="5"/>
      <c r="G261" s="6"/>
      <c r="H261" s="63"/>
      <c r="I261" s="31"/>
      <c r="J261" s="21"/>
      <c r="K261" s="21"/>
      <c r="L261" s="21"/>
      <c r="M261" s="22"/>
      <c r="N261" s="51"/>
      <c r="O261" s="51"/>
      <c r="P261" s="51"/>
      <c r="Q261" s="51"/>
      <c r="R261" s="51"/>
      <c r="S261" s="51"/>
      <c r="T261" s="51"/>
      <c r="U261" s="51"/>
      <c r="V261" s="51"/>
      <c r="W261" s="52">
        <f t="shared" si="10"/>
        <v>0</v>
      </c>
    </row>
    <row r="262" spans="1:23" hidden="1" x14ac:dyDescent="0.25">
      <c r="A262" s="22"/>
      <c r="B262" s="54"/>
      <c r="C262" s="46"/>
      <c r="D262" s="6"/>
      <c r="E262" s="6"/>
      <c r="F262" s="5"/>
      <c r="G262" s="6"/>
      <c r="H262" s="63"/>
      <c r="I262" s="31"/>
      <c r="J262" s="21"/>
      <c r="K262" s="21"/>
      <c r="L262" s="21"/>
      <c r="M262" s="22"/>
      <c r="N262" s="73"/>
      <c r="O262" s="73"/>
      <c r="P262" s="73"/>
      <c r="Q262" s="73"/>
      <c r="R262" s="73"/>
      <c r="S262" s="73"/>
      <c r="T262" s="73"/>
      <c r="U262" s="73"/>
      <c r="V262" s="73"/>
      <c r="W262" s="75">
        <f t="shared" si="10"/>
        <v>0</v>
      </c>
    </row>
    <row r="263" spans="1:23" hidden="1" x14ac:dyDescent="0.25">
      <c r="A263" s="22"/>
      <c r="B263" s="54"/>
      <c r="C263" s="46"/>
      <c r="D263" s="6"/>
      <c r="E263" s="6"/>
      <c r="F263" s="5"/>
      <c r="G263" s="6"/>
      <c r="H263" s="63"/>
      <c r="I263" s="31"/>
      <c r="J263" s="21"/>
      <c r="K263" s="21"/>
      <c r="L263" s="21"/>
      <c r="M263" s="22"/>
      <c r="N263" s="73"/>
      <c r="O263" s="73"/>
      <c r="P263" s="73"/>
      <c r="Q263" s="73"/>
      <c r="R263" s="73"/>
      <c r="S263" s="73"/>
      <c r="T263" s="73"/>
      <c r="U263" s="73"/>
      <c r="V263" s="73"/>
      <c r="W263" s="75">
        <f t="shared" si="10"/>
        <v>0</v>
      </c>
    </row>
    <row r="264" spans="1:23" hidden="1" x14ac:dyDescent="0.25">
      <c r="A264" s="22"/>
      <c r="B264" s="54"/>
      <c r="C264" s="46"/>
      <c r="D264" s="6"/>
      <c r="E264" s="6"/>
      <c r="F264" s="5"/>
      <c r="G264" s="6"/>
      <c r="H264" s="63"/>
      <c r="I264" s="31"/>
      <c r="J264" s="21"/>
      <c r="K264" s="21"/>
      <c r="L264" s="21"/>
      <c r="M264" s="22"/>
      <c r="N264" s="73"/>
      <c r="O264" s="73"/>
      <c r="P264" s="73"/>
      <c r="Q264" s="73"/>
      <c r="R264" s="73"/>
      <c r="S264" s="73"/>
      <c r="T264" s="73"/>
      <c r="U264" s="73"/>
      <c r="V264" s="73"/>
      <c r="W264" s="75">
        <f t="shared" si="10"/>
        <v>0</v>
      </c>
    </row>
    <row r="265" spans="1:23" hidden="1" x14ac:dyDescent="0.25">
      <c r="A265" s="22"/>
      <c r="B265" s="54"/>
      <c r="C265" s="46"/>
      <c r="D265" s="6"/>
      <c r="E265" s="6"/>
      <c r="F265" s="5"/>
      <c r="G265" s="6"/>
      <c r="H265" s="63"/>
      <c r="I265" s="31"/>
      <c r="J265" s="21"/>
      <c r="K265" s="21"/>
      <c r="L265" s="21"/>
      <c r="M265" s="22"/>
      <c r="N265" s="73"/>
      <c r="O265" s="73"/>
      <c r="P265" s="73"/>
      <c r="Q265" s="73"/>
      <c r="R265" s="73"/>
      <c r="S265" s="73"/>
      <c r="T265" s="73"/>
      <c r="U265" s="73"/>
      <c r="V265" s="73"/>
      <c r="W265" s="75">
        <f t="shared" si="10"/>
        <v>0</v>
      </c>
    </row>
    <row r="266" spans="1:23" hidden="1" x14ac:dyDescent="0.25">
      <c r="A266" s="22"/>
      <c r="B266" s="54"/>
      <c r="C266" s="46"/>
      <c r="D266" s="6"/>
      <c r="E266" s="6"/>
      <c r="F266" s="5"/>
      <c r="G266" s="6"/>
      <c r="H266" s="63"/>
      <c r="I266" s="31"/>
      <c r="J266" s="21"/>
      <c r="K266" s="21"/>
      <c r="L266" s="21"/>
      <c r="M266" s="22"/>
      <c r="N266" s="73"/>
      <c r="O266" s="73"/>
      <c r="P266" s="73"/>
      <c r="Q266" s="73"/>
      <c r="R266" s="73"/>
      <c r="S266" s="73"/>
      <c r="T266" s="73"/>
      <c r="U266" s="73"/>
      <c r="V266" s="73"/>
      <c r="W266" s="75">
        <f t="shared" si="10"/>
        <v>0</v>
      </c>
    </row>
    <row r="267" spans="1:23" hidden="1" x14ac:dyDescent="0.25">
      <c r="A267" s="22"/>
      <c r="B267" s="54"/>
      <c r="C267" s="46"/>
      <c r="D267" s="6"/>
      <c r="E267" s="6"/>
      <c r="F267" s="5"/>
      <c r="G267" s="6"/>
      <c r="H267" s="63"/>
      <c r="I267" s="31"/>
      <c r="J267" s="21"/>
      <c r="K267" s="21"/>
      <c r="L267" s="21"/>
      <c r="M267" s="22"/>
      <c r="N267" s="73"/>
      <c r="O267" s="73"/>
      <c r="P267" s="73"/>
      <c r="Q267" s="73"/>
      <c r="R267" s="73"/>
      <c r="S267" s="73"/>
      <c r="T267" s="73"/>
      <c r="U267" s="73"/>
      <c r="V267" s="73"/>
      <c r="W267" s="75">
        <f t="shared" si="10"/>
        <v>0</v>
      </c>
    </row>
    <row r="268" spans="1:23" hidden="1" x14ac:dyDescent="0.25">
      <c r="A268" s="22"/>
      <c r="B268" s="54"/>
      <c r="C268" s="46"/>
      <c r="D268" s="6"/>
      <c r="E268" s="6"/>
      <c r="F268" s="5"/>
      <c r="G268" s="6"/>
      <c r="H268" s="63"/>
      <c r="I268" s="31"/>
      <c r="J268" s="21"/>
      <c r="K268" s="21"/>
      <c r="L268" s="21"/>
      <c r="M268" s="22"/>
      <c r="N268" s="73"/>
      <c r="O268" s="73"/>
      <c r="P268" s="73"/>
      <c r="Q268" s="73"/>
      <c r="R268" s="73"/>
      <c r="S268" s="73"/>
      <c r="T268" s="73"/>
      <c r="U268" s="73"/>
      <c r="V268" s="73"/>
      <c r="W268" s="75">
        <f t="shared" si="10"/>
        <v>0</v>
      </c>
    </row>
    <row r="269" spans="1:23" hidden="1" x14ac:dyDescent="0.25">
      <c r="A269" s="22"/>
      <c r="B269" s="54"/>
      <c r="C269" s="46"/>
      <c r="D269" s="6"/>
      <c r="E269" s="6"/>
      <c r="F269" s="5"/>
      <c r="G269" s="6"/>
      <c r="H269" s="63"/>
      <c r="I269" s="31"/>
      <c r="J269" s="21"/>
      <c r="K269" s="21"/>
      <c r="L269" s="21"/>
      <c r="M269" s="22"/>
      <c r="N269" s="73"/>
      <c r="O269" s="73"/>
      <c r="P269" s="73"/>
      <c r="Q269" s="73"/>
      <c r="R269" s="73"/>
      <c r="S269" s="73"/>
      <c r="T269" s="73"/>
      <c r="U269" s="73"/>
      <c r="V269" s="73"/>
      <c r="W269" s="75">
        <f t="shared" si="10"/>
        <v>0</v>
      </c>
    </row>
    <row r="270" spans="1:23" hidden="1" x14ac:dyDescent="0.25">
      <c r="A270" s="22"/>
      <c r="B270" s="54"/>
      <c r="C270" s="46"/>
      <c r="D270" s="6"/>
      <c r="E270" s="6"/>
      <c r="F270" s="5"/>
      <c r="G270" s="6"/>
      <c r="H270" s="63"/>
      <c r="I270" s="31"/>
      <c r="J270" s="21"/>
      <c r="K270" s="21"/>
      <c r="L270" s="21"/>
      <c r="M270" s="22"/>
      <c r="N270" s="73"/>
      <c r="O270" s="73"/>
      <c r="P270" s="73"/>
      <c r="Q270" s="73"/>
      <c r="R270" s="73"/>
      <c r="S270" s="73"/>
      <c r="T270" s="73"/>
      <c r="U270" s="73"/>
      <c r="V270" s="73"/>
      <c r="W270" s="75">
        <f t="shared" si="10"/>
        <v>0</v>
      </c>
    </row>
    <row r="271" spans="1:23" hidden="1" x14ac:dyDescent="0.25">
      <c r="A271" s="22"/>
      <c r="B271" s="54"/>
      <c r="C271" s="46"/>
      <c r="D271" s="6"/>
      <c r="E271" s="6"/>
      <c r="F271" s="5"/>
      <c r="G271" s="6"/>
      <c r="H271" s="63"/>
      <c r="I271" s="31"/>
      <c r="J271" s="21"/>
      <c r="K271" s="21"/>
      <c r="L271" s="21"/>
      <c r="M271" s="22"/>
      <c r="N271" s="73"/>
      <c r="O271" s="73"/>
      <c r="P271" s="73"/>
      <c r="Q271" s="73"/>
      <c r="R271" s="73"/>
      <c r="S271" s="73"/>
      <c r="T271" s="73"/>
      <c r="U271" s="73"/>
      <c r="V271" s="73"/>
      <c r="W271" s="75">
        <f t="shared" si="10"/>
        <v>0</v>
      </c>
    </row>
    <row r="272" spans="1:23" hidden="1" x14ac:dyDescent="0.25">
      <c r="A272" s="22"/>
      <c r="B272" s="54"/>
      <c r="C272" s="46"/>
      <c r="D272" s="6"/>
      <c r="E272" s="6"/>
      <c r="F272" s="5"/>
      <c r="G272" s="6"/>
      <c r="H272" s="63"/>
      <c r="I272" s="31"/>
      <c r="J272" s="21"/>
      <c r="K272" s="21"/>
      <c r="L272" s="21"/>
      <c r="M272" s="22"/>
      <c r="N272" s="73"/>
      <c r="O272" s="73"/>
      <c r="P272" s="73"/>
      <c r="Q272" s="73"/>
      <c r="R272" s="73"/>
      <c r="S272" s="73"/>
      <c r="T272" s="73"/>
      <c r="U272" s="73"/>
      <c r="V272" s="73"/>
      <c r="W272" s="75">
        <f t="shared" si="10"/>
        <v>0</v>
      </c>
    </row>
    <row r="273" spans="1:23" hidden="1" x14ac:dyDescent="0.25">
      <c r="A273" s="22"/>
      <c r="B273" s="54"/>
      <c r="C273" s="46"/>
      <c r="D273" s="6"/>
      <c r="E273" s="6"/>
      <c r="F273" s="5"/>
      <c r="G273" s="6"/>
      <c r="H273" s="63"/>
      <c r="I273" s="31"/>
      <c r="J273" s="21"/>
      <c r="K273" s="21"/>
      <c r="L273" s="21"/>
      <c r="M273" s="22"/>
      <c r="N273" s="73"/>
      <c r="O273" s="73"/>
      <c r="P273" s="73"/>
      <c r="Q273" s="73"/>
      <c r="R273" s="73"/>
      <c r="S273" s="73"/>
      <c r="T273" s="73"/>
      <c r="U273" s="73"/>
      <c r="V273" s="73"/>
      <c r="W273" s="75">
        <f t="shared" si="10"/>
        <v>0</v>
      </c>
    </row>
    <row r="274" spans="1:23" hidden="1" x14ac:dyDescent="0.25">
      <c r="A274" s="22"/>
      <c r="B274" s="54"/>
      <c r="C274" s="46"/>
      <c r="D274" s="6"/>
      <c r="E274" s="6"/>
      <c r="F274" s="5"/>
      <c r="G274" s="6"/>
      <c r="H274" s="63"/>
      <c r="I274" s="31"/>
      <c r="J274" s="21"/>
      <c r="K274" s="21"/>
      <c r="L274" s="21"/>
      <c r="M274" s="22"/>
      <c r="N274" s="73"/>
      <c r="O274" s="73"/>
      <c r="P274" s="73"/>
      <c r="Q274" s="73"/>
      <c r="R274" s="73"/>
      <c r="S274" s="73"/>
      <c r="T274" s="73"/>
      <c r="U274" s="73"/>
      <c r="V274" s="73"/>
      <c r="W274" s="75">
        <f t="shared" si="10"/>
        <v>0</v>
      </c>
    </row>
    <row r="275" spans="1:23" hidden="1" x14ac:dyDescent="0.25">
      <c r="A275" s="22"/>
      <c r="B275" s="54"/>
      <c r="C275" s="46"/>
      <c r="D275" s="6"/>
      <c r="E275" s="6"/>
      <c r="F275" s="5"/>
      <c r="G275" s="6"/>
      <c r="H275" s="63"/>
      <c r="I275" s="31"/>
      <c r="J275" s="21"/>
      <c r="K275" s="21"/>
      <c r="L275" s="21"/>
      <c r="M275" s="22"/>
      <c r="N275" s="73"/>
      <c r="O275" s="73"/>
      <c r="P275" s="73"/>
      <c r="Q275" s="73"/>
      <c r="R275" s="73"/>
      <c r="S275" s="73"/>
      <c r="T275" s="73"/>
      <c r="U275" s="73"/>
      <c r="V275" s="73"/>
      <c r="W275" s="75">
        <f t="shared" si="10"/>
        <v>0</v>
      </c>
    </row>
    <row r="276" spans="1:23" hidden="1" x14ac:dyDescent="0.25">
      <c r="A276" s="22"/>
      <c r="B276" s="54"/>
      <c r="C276" s="46"/>
      <c r="D276" s="6"/>
      <c r="E276" s="6"/>
      <c r="F276" s="5"/>
      <c r="G276" s="6"/>
      <c r="H276" s="63"/>
      <c r="I276" s="31"/>
      <c r="J276" s="21"/>
      <c r="K276" s="21"/>
      <c r="L276" s="21"/>
      <c r="M276" s="22"/>
      <c r="N276" s="73"/>
      <c r="O276" s="73"/>
      <c r="P276" s="73"/>
      <c r="Q276" s="73"/>
      <c r="R276" s="73"/>
      <c r="S276" s="73"/>
      <c r="T276" s="73"/>
      <c r="U276" s="73"/>
      <c r="V276" s="73"/>
      <c r="W276" s="75">
        <f t="shared" si="10"/>
        <v>0</v>
      </c>
    </row>
    <row r="277" spans="1:23" hidden="1" x14ac:dyDescent="0.25">
      <c r="A277" s="22"/>
      <c r="B277" s="54"/>
      <c r="C277" s="46"/>
      <c r="D277" s="6"/>
      <c r="E277" s="6"/>
      <c r="F277" s="5"/>
      <c r="G277" s="6"/>
      <c r="H277" s="63"/>
      <c r="I277" s="31"/>
      <c r="J277" s="21"/>
      <c r="K277" s="21"/>
      <c r="L277" s="21"/>
      <c r="M277" s="22"/>
      <c r="N277" s="73"/>
      <c r="O277" s="73"/>
      <c r="P277" s="73"/>
      <c r="Q277" s="73"/>
      <c r="R277" s="73"/>
      <c r="S277" s="73"/>
      <c r="T277" s="73"/>
      <c r="U277" s="73"/>
      <c r="V277" s="73"/>
      <c r="W277" s="75">
        <f t="shared" si="10"/>
        <v>0</v>
      </c>
    </row>
    <row r="278" spans="1:23" hidden="1" x14ac:dyDescent="0.25">
      <c r="A278" s="22"/>
      <c r="B278" s="54"/>
      <c r="C278" s="46"/>
      <c r="D278" s="6"/>
      <c r="E278" s="6"/>
      <c r="F278" s="5"/>
      <c r="G278" s="6"/>
      <c r="H278" s="63"/>
      <c r="I278" s="31"/>
      <c r="J278" s="21"/>
      <c r="K278" s="21"/>
      <c r="L278" s="21"/>
      <c r="M278" s="22"/>
      <c r="N278" s="73"/>
      <c r="O278" s="73"/>
      <c r="P278" s="73"/>
      <c r="Q278" s="73"/>
      <c r="R278" s="73"/>
      <c r="S278" s="73"/>
      <c r="T278" s="73"/>
      <c r="U278" s="73"/>
      <c r="V278" s="73"/>
      <c r="W278" s="75">
        <f t="shared" si="10"/>
        <v>0</v>
      </c>
    </row>
    <row r="279" spans="1:23" hidden="1" x14ac:dyDescent="0.25">
      <c r="A279" s="22"/>
      <c r="B279" s="54"/>
      <c r="C279" s="46"/>
      <c r="D279" s="6"/>
      <c r="E279" s="6"/>
      <c r="F279" s="5"/>
      <c r="G279" s="6"/>
      <c r="H279" s="63"/>
      <c r="I279" s="31"/>
      <c r="J279" s="74"/>
      <c r="K279" s="74"/>
      <c r="L279" s="74"/>
      <c r="M279" s="22"/>
      <c r="N279" s="73"/>
      <c r="O279" s="73"/>
      <c r="P279" s="73"/>
      <c r="Q279" s="73"/>
      <c r="R279" s="73"/>
      <c r="S279" s="73"/>
      <c r="T279" s="73"/>
      <c r="U279" s="73"/>
      <c r="V279" s="73"/>
      <c r="W279" s="75">
        <f t="shared" si="10"/>
        <v>0</v>
      </c>
    </row>
    <row r="280" spans="1:23" hidden="1" x14ac:dyDescent="0.25">
      <c r="A280" s="22"/>
      <c r="B280" s="54"/>
      <c r="C280" s="46"/>
      <c r="D280" s="6"/>
      <c r="E280" s="6"/>
      <c r="F280" s="5"/>
      <c r="G280" s="6"/>
      <c r="H280" s="63"/>
      <c r="I280" s="31"/>
      <c r="J280" s="74"/>
      <c r="K280" s="74"/>
      <c r="L280" s="74"/>
      <c r="M280" s="22"/>
      <c r="N280" s="73"/>
      <c r="O280" s="73"/>
      <c r="P280" s="73"/>
      <c r="Q280" s="73"/>
      <c r="R280" s="73"/>
      <c r="S280" s="73"/>
      <c r="T280" s="73"/>
      <c r="U280" s="73"/>
      <c r="V280" s="73"/>
      <c r="W280" s="75">
        <f t="shared" si="10"/>
        <v>0</v>
      </c>
    </row>
  </sheetData>
  <sheetCalcPr fullCalcOnLoad="1"/>
  <mergeCells count="1">
    <mergeCell ref="A1:L1"/>
  </mergeCells>
  <conditionalFormatting sqref="Z1:Z2 Z164:Z170 X3:X163 Z172:Z65536">
    <cfRule type="cellIs" dxfId="99" priority="12" operator="lessThan">
      <formula>0</formula>
    </cfRule>
  </conditionalFormatting>
  <conditionalFormatting sqref="A253:A279">
    <cfRule type="duplicateValues" dxfId="98" priority="8" stopIfTrue="1"/>
  </conditionalFormatting>
  <conditionalFormatting sqref="A280">
    <cfRule type="duplicateValues" dxfId="97" priority="9" stopIfTrue="1"/>
  </conditionalFormatting>
  <conditionalFormatting sqref="A253:A280">
    <cfRule type="duplicateValues" dxfId="96" priority="10" stopIfTrue="1"/>
  </conditionalFormatting>
  <conditionalFormatting sqref="A253:A280">
    <cfRule type="duplicateValues" dxfId="95" priority="11" stopIfTrue="1"/>
  </conditionalFormatting>
  <conditionalFormatting sqref="A225:A252">
    <cfRule type="duplicateValues" dxfId="94" priority="5" stopIfTrue="1"/>
  </conditionalFormatting>
  <conditionalFormatting sqref="A225:A252">
    <cfRule type="duplicateValues" dxfId="93" priority="6" stopIfTrue="1"/>
  </conditionalFormatting>
  <conditionalFormatting sqref="A225:A252">
    <cfRule type="duplicateValues" dxfId="92" priority="7" stopIfTrue="1"/>
  </conditionalFormatting>
  <conditionalFormatting sqref="A200:A224">
    <cfRule type="expression" dxfId="91" priority="2" stopIfTrue="1">
      <formula>AND(COUNTIF($I$273:$I$273, A200)+COUNTIF($E$2:$E$251, A200)+COUNTIF($I$236:$I$239, A200)+COUNTIF($I$242:$I$254, A200)&gt;1,NOT(ISBLANK(A200)))</formula>
    </cfRule>
  </conditionalFormatting>
  <conditionalFormatting sqref="A200:A224">
    <cfRule type="duplicateValues" dxfId="90" priority="3" stopIfTrue="1"/>
  </conditionalFormatting>
  <conditionalFormatting sqref="A200:A224">
    <cfRule type="duplicateValues" dxfId="89" priority="4" stopIfTrue="1"/>
  </conditionalFormatting>
  <conditionalFormatting sqref="A4:A199">
    <cfRule type="duplicateValues" dxfId="88" priority="1" stopIfTrue="1"/>
  </conditionalFormatting>
  <pageMargins left="0.11811023622047245" right="0.11811023622047245" top="0.39370078740157483" bottom="0.39370078740157483" header="0.31496062992125984" footer="0.31496062992125984"/>
  <pageSetup paperSize="9" scale="93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82A6-0BDB-42A9-9618-DF0C70367789}">
  <sheetPr>
    <pageSetUpPr fitToPage="1"/>
  </sheetPr>
  <dimension ref="A1:Z280"/>
  <sheetViews>
    <sheetView showGridLines="0" tabSelected="1" zoomScale="80" zoomScaleNormal="80" workbookViewId="0">
      <pane ySplit="3" topLeftCell="A4" activePane="bottomLeft" state="frozen"/>
      <selection pane="bottomLeft" activeCell="X88" sqref="X88"/>
    </sheetView>
  </sheetViews>
  <sheetFormatPr defaultRowHeight="15" x14ac:dyDescent="0.25"/>
  <cols>
    <col min="1" max="1" width="10.5703125" style="1" customWidth="1"/>
    <col min="2" max="2" width="10.42578125" style="19" customWidth="1"/>
    <col min="3" max="3" width="7.5703125" style="19" customWidth="1"/>
    <col min="4" max="4" width="0.5703125" style="7" hidden="1" customWidth="1"/>
    <col min="5" max="5" width="0.42578125" hidden="1" customWidth="1"/>
    <col min="6" max="6" width="22" customWidth="1"/>
    <col min="7" max="7" width="46" customWidth="1"/>
    <col min="8" max="8" width="8.42578125" style="1" customWidth="1"/>
    <col min="9" max="9" width="8.42578125" customWidth="1"/>
    <col min="10" max="10" width="11.42578125" style="12" customWidth="1"/>
    <col min="11" max="11" width="16.140625" style="4" customWidth="1"/>
    <col min="12" max="12" width="15.85546875" style="4" customWidth="1"/>
    <col min="13" max="13" width="6.5703125" style="23" hidden="1" customWidth="1"/>
    <col min="14" max="21" width="6.5703125" style="2" hidden="1" customWidth="1"/>
    <col min="22" max="22" width="8.5703125" style="2" hidden="1" customWidth="1"/>
    <col min="23" max="23" width="10.5703125" style="14" hidden="1" customWidth="1"/>
    <col min="24" max="24" width="13.5703125" customWidth="1"/>
    <col min="25" max="25" width="20.85546875" style="42" customWidth="1"/>
    <col min="26" max="26" width="12.140625" bestFit="1" customWidth="1"/>
    <col min="27" max="27" width="11.42578125" bestFit="1" customWidth="1"/>
  </cols>
  <sheetData>
    <row r="1" spans="1:26" ht="24" thickBot="1" x14ac:dyDescent="0.4">
      <c r="A1" s="89" t="s">
        <v>369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61"/>
      <c r="N1" s="61"/>
      <c r="O1" s="61"/>
      <c r="P1" s="61"/>
      <c r="Q1" s="61"/>
      <c r="R1" s="61"/>
      <c r="S1" s="61"/>
      <c r="T1" s="61"/>
      <c r="U1" s="61"/>
      <c r="V1" s="61"/>
      <c r="W1" s="62"/>
    </row>
    <row r="2" spans="1:26" x14ac:dyDescent="0.25">
      <c r="A2"/>
      <c r="B2" s="20"/>
      <c r="C2" s="20"/>
      <c r="D2"/>
      <c r="H2"/>
      <c r="J2" s="56"/>
      <c r="K2"/>
      <c r="L2"/>
      <c r="M2"/>
      <c r="N2"/>
      <c r="O2"/>
      <c r="P2"/>
      <c r="Q2"/>
      <c r="R2"/>
      <c r="S2"/>
      <c r="T2"/>
      <c r="U2"/>
      <c r="V2"/>
      <c r="W2"/>
    </row>
    <row r="3" spans="1:26" s="15" customFormat="1" ht="39.75" customHeight="1" x14ac:dyDescent="0.25">
      <c r="A3" s="11" t="s">
        <v>0</v>
      </c>
      <c r="B3" s="33" t="s">
        <v>11</v>
      </c>
      <c r="C3" s="33" t="s">
        <v>12</v>
      </c>
      <c r="D3" s="34" t="s">
        <v>1</v>
      </c>
      <c r="E3" s="11" t="s">
        <v>2</v>
      </c>
      <c r="F3" s="11" t="s">
        <v>64</v>
      </c>
      <c r="G3" s="11" t="s">
        <v>7</v>
      </c>
      <c r="H3" s="11" t="s">
        <v>3</v>
      </c>
      <c r="I3" s="11" t="s">
        <v>4</v>
      </c>
      <c r="J3" s="35" t="s">
        <v>6</v>
      </c>
      <c r="K3" s="36" t="s">
        <v>30</v>
      </c>
      <c r="L3" s="37" t="s">
        <v>8</v>
      </c>
      <c r="M3" s="27" t="s">
        <v>9</v>
      </c>
      <c r="N3" s="27" t="s">
        <v>13</v>
      </c>
      <c r="O3" s="27" t="s">
        <v>17</v>
      </c>
      <c r="P3" s="27" t="s">
        <v>16</v>
      </c>
      <c r="Q3" s="27" t="s">
        <v>15</v>
      </c>
      <c r="R3" s="27" t="s">
        <v>18</v>
      </c>
      <c r="S3" s="27" t="s">
        <v>19</v>
      </c>
      <c r="T3" s="27" t="s">
        <v>21</v>
      </c>
      <c r="U3" s="27" t="s">
        <v>23</v>
      </c>
      <c r="V3" s="27" t="s">
        <v>26</v>
      </c>
      <c r="W3" s="28" t="s">
        <v>10</v>
      </c>
      <c r="X3" s="47">
        <v>7.77</v>
      </c>
      <c r="Y3" s="65">
        <v>1.9399768518518518E-2</v>
      </c>
    </row>
    <row r="4" spans="1:26" s="2" customFormat="1" x14ac:dyDescent="0.25">
      <c r="A4" s="88">
        <v>395</v>
      </c>
      <c r="B4" s="53">
        <v>1</v>
      </c>
      <c r="C4" s="43">
        <v>1</v>
      </c>
      <c r="D4" s="6" t="str">
        <f>VLOOKUP(A4,'07.kolo prezetácia '!A:G,2,FALSE)</f>
        <v>Marek</v>
      </c>
      <c r="E4" s="6" t="str">
        <f>VLOOKUP(A4,'07.kolo prezetácia '!A:G,3,FALSE)</f>
        <v>Ondriš</v>
      </c>
      <c r="F4" s="5" t="str">
        <f>CONCATENATE('07.kolo výsledky'!$D4," ",'07.kolo výsledky'!$E4)</f>
        <v>Marek Ondriš</v>
      </c>
      <c r="G4" s="6" t="str">
        <f>VLOOKUP(A4,'07.kolo prezetácia '!A:G,4,FALSE)</f>
        <v>Hlohovec</v>
      </c>
      <c r="H4" s="63">
        <f>VLOOKUP(A4,'07.kolo prezetácia '!A:G,5,FALSE)</f>
        <v>1996</v>
      </c>
      <c r="I4" s="31" t="str">
        <f>VLOOKUP(A4,'07.kolo prezetácia '!A:G,7,FALSE)</f>
        <v>Muži B</v>
      </c>
      <c r="J4" s="21">
        <f>VLOOKUP('07.kolo výsledky'!$A4,'07.kolo stopky'!A:C,3,FALSE)</f>
        <v>1.9399814814814814E-2</v>
      </c>
      <c r="K4" s="21">
        <f t="shared" ref="K4:K67" si="0">J4/$X$3</f>
        <v>2.4967586634253303E-3</v>
      </c>
      <c r="L4" s="21">
        <f t="shared" ref="L4:L67" si="1">J4-Y$3</f>
        <v>4.6296296296599593E-8</v>
      </c>
      <c r="M4" s="22"/>
      <c r="N4" s="51"/>
      <c r="O4" s="51"/>
      <c r="P4" s="51"/>
      <c r="Q4" s="51"/>
      <c r="R4" s="51"/>
      <c r="S4" s="51"/>
      <c r="T4" s="51"/>
      <c r="U4" s="51"/>
      <c r="V4" s="51"/>
      <c r="W4" s="52">
        <f t="shared" ref="W4:W35" si="2">SUM(M4:V4)</f>
        <v>0</v>
      </c>
      <c r="X4" s="66"/>
    </row>
    <row r="5" spans="1:26" s="2" customFormat="1" x14ac:dyDescent="0.25">
      <c r="A5" s="88">
        <v>95</v>
      </c>
      <c r="B5" s="53">
        <v>2</v>
      </c>
      <c r="C5" s="43">
        <v>2</v>
      </c>
      <c r="D5" s="6" t="str">
        <f>VLOOKUP(A5,'07.kolo prezetácia '!A:G,2,FALSE)</f>
        <v>Ján</v>
      </c>
      <c r="E5" s="6" t="str">
        <f>VLOOKUP(A5,'07.kolo prezetácia '!A:G,3,FALSE)</f>
        <v>Vronka</v>
      </c>
      <c r="F5" s="5" t="str">
        <f>CONCATENATE('07.kolo výsledky'!$D5," ",'07.kolo výsledky'!$E5)</f>
        <v>Ján Vronka</v>
      </c>
      <c r="G5" s="6" t="str">
        <f>VLOOKUP(A5,'07.kolo prezetácia '!A:G,4,FALSE)</f>
        <v>Jogging klub Dubnica / Dubnica nad Váhom</v>
      </c>
      <c r="H5" s="63">
        <f>VLOOKUP(A5,'07.kolo prezetácia '!$A$2:$G$492,5,FALSE)</f>
        <v>1995</v>
      </c>
      <c r="I5" s="31" t="str">
        <f>VLOOKUP(A5,'07.kolo prezetácia '!$A$2:$G$492,7,FALSE)</f>
        <v>Muži B</v>
      </c>
      <c r="J5" s="21">
        <f>VLOOKUP('07.kolo výsledky'!$A5,'07.kolo stopky'!A:C,3,FALSE)</f>
        <v>1.9826458333333335E-2</v>
      </c>
      <c r="K5" s="21">
        <f t="shared" si="0"/>
        <v>2.5516677391677397E-3</v>
      </c>
      <c r="L5" s="21">
        <f t="shared" si="1"/>
        <v>4.2668981481481724E-4</v>
      </c>
      <c r="M5" s="22"/>
      <c r="N5" s="51"/>
      <c r="O5" s="51"/>
      <c r="P5" s="51"/>
      <c r="Q5" s="51"/>
      <c r="R5" s="51"/>
      <c r="S5" s="51"/>
      <c r="T5" s="51"/>
      <c r="U5" s="51"/>
      <c r="V5" s="51"/>
      <c r="W5" s="52">
        <f t="shared" si="2"/>
        <v>0</v>
      </c>
    </row>
    <row r="6" spans="1:26" s="2" customFormat="1" x14ac:dyDescent="0.25">
      <c r="A6" s="88">
        <v>183</v>
      </c>
      <c r="B6" s="53">
        <v>3</v>
      </c>
      <c r="C6" s="43">
        <v>1</v>
      </c>
      <c r="D6" s="6" t="str">
        <f>VLOOKUP(A6,'07.kolo prezetácia '!A:G,2,FALSE)</f>
        <v>Samuel</v>
      </c>
      <c r="E6" s="6" t="str">
        <f>VLOOKUP(A6,'07.kolo prezetácia '!A:G,3,FALSE)</f>
        <v>Šimečko</v>
      </c>
      <c r="F6" s="5" t="str">
        <f>CONCATENATE('07.kolo výsledky'!$D6," ",'07.kolo výsledky'!$E6)</f>
        <v>Samuel Šimečko</v>
      </c>
      <c r="G6" s="6" t="str">
        <f>VLOOKUP(A6,'07.kolo prezetácia '!A:G,4,FALSE)</f>
        <v>AK Dukla</v>
      </c>
      <c r="H6" s="63">
        <f>VLOOKUP(A6,'07.kolo prezetácia '!$A$2:$G$492,5,FALSE)</f>
        <v>2009</v>
      </c>
      <c r="I6" s="31" t="str">
        <f>VLOOKUP(A6,'07.kolo prezetácia '!$A$2:$G$492,7,FALSE)</f>
        <v>Muži A</v>
      </c>
      <c r="J6" s="21">
        <f>VLOOKUP('07.kolo výsledky'!$A6,'07.kolo stopky'!A:C,3,FALSE)</f>
        <v>2.0257719907407407E-2</v>
      </c>
      <c r="K6" s="21">
        <f t="shared" si="0"/>
        <v>2.6071711592544925E-3</v>
      </c>
      <c r="L6" s="21">
        <f t="shared" si="1"/>
        <v>8.57951388888889E-4</v>
      </c>
      <c r="M6" s="22"/>
      <c r="N6" s="51"/>
      <c r="O6" s="51"/>
      <c r="P6" s="51"/>
      <c r="Q6" s="51"/>
      <c r="R6" s="51"/>
      <c r="S6" s="51"/>
      <c r="T6" s="51"/>
      <c r="U6" s="51"/>
      <c r="V6" s="51"/>
      <c r="W6" s="52">
        <f t="shared" si="2"/>
        <v>0</v>
      </c>
      <c r="Z6"/>
    </row>
    <row r="7" spans="1:26" s="2" customFormat="1" x14ac:dyDescent="0.25">
      <c r="A7" s="88">
        <v>172</v>
      </c>
      <c r="B7" s="54">
        <v>4</v>
      </c>
      <c r="C7" s="43">
        <v>1</v>
      </c>
      <c r="D7" s="6" t="str">
        <f>VLOOKUP(A7,'07.kolo prezetácia '!A:G,2,FALSE)</f>
        <v>Lukáš</v>
      </c>
      <c r="E7" s="6" t="str">
        <f>VLOOKUP(A7,'07.kolo prezetácia '!A:G,3,FALSE)</f>
        <v>Trepáč</v>
      </c>
      <c r="F7" s="5" t="str">
        <f>CONCATENATE('07.kolo výsledky'!$D7," ",'07.kolo výsledky'!$E7)</f>
        <v>Lukáš Trepáč</v>
      </c>
      <c r="G7" s="6" t="str">
        <f>VLOOKUP(A7,'07.kolo prezetácia '!A:G,4,FALSE)</f>
        <v>Jogging klub Dubnica / Tuchyňa</v>
      </c>
      <c r="H7" s="63">
        <f>VLOOKUP(A7,'07.kolo prezetácia '!$A$2:$G$492,5,FALSE)</f>
        <v>1985</v>
      </c>
      <c r="I7" s="31" t="str">
        <f>VLOOKUP(A7,'07.kolo prezetácia '!$A$2:$G$492,7,FALSE)</f>
        <v>Muži C</v>
      </c>
      <c r="J7" s="21">
        <f>VLOOKUP('07.kolo výsledky'!$A7,'07.kolo stopky'!A:C,3,FALSE)</f>
        <v>2.0383564814814816E-2</v>
      </c>
      <c r="K7" s="21">
        <f t="shared" si="0"/>
        <v>2.6233674150340819E-3</v>
      </c>
      <c r="L7" s="21">
        <f t="shared" si="1"/>
        <v>9.8379629629629858E-4</v>
      </c>
      <c r="M7" s="22"/>
      <c r="N7" s="51"/>
      <c r="O7" s="51"/>
      <c r="P7" s="51"/>
      <c r="Q7" s="51"/>
      <c r="R7" s="51"/>
      <c r="S7" s="51"/>
      <c r="T7" s="51"/>
      <c r="U7" s="51"/>
      <c r="V7" s="51"/>
      <c r="W7" s="52">
        <f t="shared" si="2"/>
        <v>0</v>
      </c>
    </row>
    <row r="8" spans="1:26" s="2" customFormat="1" x14ac:dyDescent="0.25">
      <c r="A8" s="88">
        <v>120</v>
      </c>
      <c r="B8" s="54">
        <v>5</v>
      </c>
      <c r="C8" s="43">
        <v>3</v>
      </c>
      <c r="D8" s="6" t="str">
        <f>VLOOKUP(A8,'07.kolo prezetácia '!A:G,2,FALSE)</f>
        <v>Martin</v>
      </c>
      <c r="E8" s="6" t="str">
        <f>VLOOKUP(A8,'07.kolo prezetácia '!A:G,3,FALSE)</f>
        <v>Kováčik</v>
      </c>
      <c r="F8" s="5" t="str">
        <f>CONCATENATE('07.kolo výsledky'!$D8," ",'07.kolo výsledky'!$E8)</f>
        <v>Martin Kováčik</v>
      </c>
      <c r="G8" s="6" t="str">
        <f>VLOOKUP(A8,'07.kolo prezetácia '!A:G,4,FALSE)</f>
        <v>Jogging klub Dubnica</v>
      </c>
      <c r="H8" s="63">
        <f>VLOOKUP(A8,'07.kolo prezetácia '!$A$2:$G$492,5,FALSE)</f>
        <v>1990</v>
      </c>
      <c r="I8" s="31" t="str">
        <f>VLOOKUP(A8,'07.kolo prezetácia '!$A$2:$G$492,7,FALSE)</f>
        <v>Muži B</v>
      </c>
      <c r="J8" s="21">
        <f>VLOOKUP('07.kolo výsledky'!$A8,'07.kolo stopky'!A:C,3,FALSE)</f>
        <v>2.0774432870370372E-2</v>
      </c>
      <c r="K8" s="21">
        <f t="shared" si="0"/>
        <v>2.6736721840888511E-3</v>
      </c>
      <c r="L8" s="21">
        <f t="shared" si="1"/>
        <v>1.3746643518518543E-3</v>
      </c>
      <c r="M8" s="22"/>
      <c r="N8" s="51"/>
      <c r="O8" s="51"/>
      <c r="P8" s="51"/>
      <c r="Q8" s="51"/>
      <c r="R8" s="51"/>
      <c r="S8" s="51"/>
      <c r="T8" s="51"/>
      <c r="U8" s="51"/>
      <c r="V8" s="51"/>
      <c r="W8" s="52">
        <f t="shared" si="2"/>
        <v>0</v>
      </c>
    </row>
    <row r="9" spans="1:26" x14ac:dyDescent="0.25">
      <c r="A9" s="88">
        <v>481</v>
      </c>
      <c r="B9" s="54">
        <v>6</v>
      </c>
      <c r="C9" s="43">
        <v>2</v>
      </c>
      <c r="D9" s="6" t="str">
        <f>VLOOKUP(A9,'07.kolo prezetácia '!A:G,2,FALSE)</f>
        <v>Matúš</v>
      </c>
      <c r="E9" s="6" t="str">
        <f>VLOOKUP(A9,'07.kolo prezetácia '!A:G,3,FALSE)</f>
        <v>Hupčík</v>
      </c>
      <c r="F9" s="5" t="str">
        <f>CONCATENATE('07.kolo výsledky'!$D9," ",'07.kolo výsledky'!$E9)</f>
        <v>Matúš Hupčík</v>
      </c>
      <c r="G9" s="6" t="str">
        <f>VLOOKUP(A9,'07.kolo prezetácia '!A:G,4,FALSE)</f>
        <v>Behaj s Radosťou / Nová Dubnica</v>
      </c>
      <c r="H9" s="63">
        <f>VLOOKUP(A9,'07.kolo prezetácia '!$A$2:$G$492,5,FALSE)</f>
        <v>2008</v>
      </c>
      <c r="I9" s="31" t="str">
        <f>VLOOKUP(A9,'07.kolo prezetácia '!$A$2:$G$492,7,FALSE)</f>
        <v>Muži A</v>
      </c>
      <c r="J9" s="21">
        <f>VLOOKUP('07.kolo výsledky'!$A9,'07.kolo stopky'!A:C,3,FALSE)</f>
        <v>2.1050266203703705E-2</v>
      </c>
      <c r="K9" s="21">
        <f t="shared" si="0"/>
        <v>2.7091719695886366E-3</v>
      </c>
      <c r="L9" s="21">
        <f t="shared" si="1"/>
        <v>1.6504976851851871E-3</v>
      </c>
      <c r="M9" s="22"/>
      <c r="N9" s="51"/>
      <c r="O9" s="51"/>
      <c r="P9" s="51"/>
      <c r="Q9" s="51"/>
      <c r="R9" s="51"/>
      <c r="S9" s="51"/>
      <c r="T9" s="51"/>
      <c r="U9" s="51"/>
      <c r="V9" s="51"/>
      <c r="W9" s="52">
        <f t="shared" si="2"/>
        <v>0</v>
      </c>
      <c r="Y9"/>
    </row>
    <row r="10" spans="1:26" x14ac:dyDescent="0.25">
      <c r="A10" s="88">
        <v>4</v>
      </c>
      <c r="B10" s="54">
        <v>7</v>
      </c>
      <c r="C10" s="43">
        <v>2</v>
      </c>
      <c r="D10" s="6" t="str">
        <f>VLOOKUP(A10,'07.kolo prezetácia '!A:G,2,FALSE)</f>
        <v>Peter</v>
      </c>
      <c r="E10" s="6" t="str">
        <f>VLOOKUP(A10,'07.kolo prezetácia '!A:G,3,FALSE)</f>
        <v>Kaňovský</v>
      </c>
      <c r="F10" s="5" t="str">
        <f>CONCATENATE('07.kolo výsledky'!$D10," ",'07.kolo výsledky'!$E10)</f>
        <v>Peter Kaňovský</v>
      </c>
      <c r="G10" s="6" t="str">
        <f>VLOOKUP(A10,'07.kolo prezetácia '!A:G,4,FALSE)</f>
        <v>Raz to pride / Nová Dubnica</v>
      </c>
      <c r="H10" s="63">
        <f>VLOOKUP(A10,'07.kolo prezetácia '!$A$2:$G$492,5,FALSE)</f>
        <v>1978</v>
      </c>
      <c r="I10" s="31" t="str">
        <f>VLOOKUP(A10,'07.kolo prezetácia '!$A$2:$G$492,7,FALSE)</f>
        <v>Muži C</v>
      </c>
      <c r="J10" s="21">
        <f>VLOOKUP('07.kolo výsledky'!$A10,'07.kolo stopky'!A:C,3,FALSE)</f>
        <v>2.1207835648148151E-2</v>
      </c>
      <c r="K10" s="21">
        <f t="shared" si="0"/>
        <v>2.7294511773678447E-3</v>
      </c>
      <c r="L10" s="21">
        <f t="shared" si="1"/>
        <v>1.8080671296296334E-3</v>
      </c>
      <c r="M10" s="22"/>
      <c r="N10" s="51"/>
      <c r="O10" s="51"/>
      <c r="P10" s="51"/>
      <c r="Q10" s="51"/>
      <c r="R10" s="51"/>
      <c r="S10" s="51"/>
      <c r="T10" s="51"/>
      <c r="U10" s="51"/>
      <c r="V10" s="51"/>
      <c r="W10" s="52">
        <f t="shared" si="2"/>
        <v>0</v>
      </c>
      <c r="Y10"/>
    </row>
    <row r="11" spans="1:26" x14ac:dyDescent="0.25">
      <c r="A11" s="88">
        <v>116</v>
      </c>
      <c r="B11" s="54">
        <v>8</v>
      </c>
      <c r="C11" s="43">
        <v>3</v>
      </c>
      <c r="D11" s="6" t="str">
        <f>VLOOKUP(A11,'07.kolo prezetácia '!A:G,2,FALSE)</f>
        <v>Daniel</v>
      </c>
      <c r="E11" s="6" t="str">
        <f>VLOOKUP(A11,'07.kolo prezetácia '!A:G,3,FALSE)</f>
        <v>Kopecký</v>
      </c>
      <c r="F11" s="5" t="str">
        <f>CONCATENATE('07.kolo výsledky'!$D11," ",'07.kolo výsledky'!$E11)</f>
        <v>Daniel Kopecký</v>
      </c>
      <c r="G11" s="6" t="str">
        <f>VLOOKUP(A11,'07.kolo prezetácia '!A:G,4,FALSE)</f>
        <v>Dubodiel</v>
      </c>
      <c r="H11" s="63">
        <f>VLOOKUP(A11,'07.kolo prezetácia '!$A$2:$G$492,5,FALSE)</f>
        <v>1985</v>
      </c>
      <c r="I11" s="31" t="str">
        <f>VLOOKUP(A11,'07.kolo prezetácia '!$A$2:$G$492,7,FALSE)</f>
        <v>Muži C</v>
      </c>
      <c r="J11" s="21">
        <f>VLOOKUP('07.kolo výsledky'!$A11,'07.kolo stopky'!A:C,3,FALSE)</f>
        <v>2.1280277777777776E-2</v>
      </c>
      <c r="K11" s="21">
        <f t="shared" si="0"/>
        <v>2.7387744887744886E-3</v>
      </c>
      <c r="L11" s="21">
        <f t="shared" si="1"/>
        <v>1.8805092592592589E-3</v>
      </c>
      <c r="M11" s="22"/>
      <c r="N11" s="40"/>
      <c r="O11" s="40"/>
      <c r="P11" s="40"/>
      <c r="Q11" s="40"/>
      <c r="R11" s="40"/>
      <c r="S11" s="40"/>
      <c r="T11" s="40"/>
      <c r="U11" s="40"/>
      <c r="V11" s="40"/>
      <c r="W11" s="52">
        <f t="shared" si="2"/>
        <v>0</v>
      </c>
      <c r="X11" s="41"/>
      <c r="Y11"/>
    </row>
    <row r="12" spans="1:26" x14ac:dyDescent="0.25">
      <c r="A12" s="88">
        <v>492</v>
      </c>
      <c r="B12" s="54">
        <v>9</v>
      </c>
      <c r="C12" s="46">
        <v>4</v>
      </c>
      <c r="D12" s="6" t="str">
        <f>VLOOKUP(A12,'07.kolo prezetácia '!A:G,2,FALSE)</f>
        <v>Peter</v>
      </c>
      <c r="E12" s="6" t="str">
        <f>VLOOKUP(A12,'07.kolo prezetácia '!A:G,3,FALSE)</f>
        <v>Jančovič</v>
      </c>
      <c r="F12" s="5" t="str">
        <f>CONCATENATE('07.kolo výsledky'!$D12," ",'07.kolo výsledky'!$E12)</f>
        <v>Peter Jančovič</v>
      </c>
      <c r="G12" s="6" t="str">
        <f>VLOOKUP(A12,'07.kolo prezetácia '!A:G,4,FALSE)</f>
        <v>Piešťany</v>
      </c>
      <c r="H12" s="63">
        <f>VLOOKUP(A12,'07.kolo prezetácia '!$A$2:$G$492,5,FALSE)</f>
        <v>1983</v>
      </c>
      <c r="I12" s="31" t="str">
        <f>VLOOKUP(A12,'07.kolo prezetácia '!$A$2:$G$492,7,FALSE)</f>
        <v>Muži C</v>
      </c>
      <c r="J12" s="21">
        <f>VLOOKUP('07.kolo výsledky'!$A12,'07.kolo stopky'!A:C,3,FALSE)</f>
        <v>2.1614097222222226E-2</v>
      </c>
      <c r="K12" s="21">
        <f t="shared" si="0"/>
        <v>2.781737094237095E-3</v>
      </c>
      <c r="L12" s="21">
        <f t="shared" si="1"/>
        <v>2.2143287037037079E-3</v>
      </c>
      <c r="M12" s="22"/>
      <c r="N12" s="51"/>
      <c r="O12" s="51"/>
      <c r="P12" s="51"/>
      <c r="Q12" s="51"/>
      <c r="R12" s="51"/>
      <c r="S12" s="51"/>
      <c r="T12" s="51"/>
      <c r="U12" s="51"/>
      <c r="V12" s="51"/>
      <c r="W12" s="52">
        <f t="shared" si="2"/>
        <v>0</v>
      </c>
      <c r="Y12"/>
    </row>
    <row r="13" spans="1:26" x14ac:dyDescent="0.25">
      <c r="A13" s="88">
        <v>195</v>
      </c>
      <c r="B13" s="54">
        <v>10</v>
      </c>
      <c r="C13" s="43">
        <v>3</v>
      </c>
      <c r="D13" s="6" t="str">
        <f>VLOOKUP(A13,'07.kolo prezetácia '!A:G,2,FALSE)</f>
        <v>Róbert Gabriel</v>
      </c>
      <c r="E13" s="6" t="str">
        <f>VLOOKUP(A13,'07.kolo prezetácia '!A:G,3,FALSE)</f>
        <v>Ambrož</v>
      </c>
      <c r="F13" s="5" t="str">
        <f>CONCATENATE('07.kolo výsledky'!$D13," ",'07.kolo výsledky'!$E13)</f>
        <v>Róbert Gabriel Ambrož</v>
      </c>
      <c r="G13" s="6" t="str">
        <f>VLOOKUP(A13,'07.kolo prezetácia '!A:G,4,FALSE)</f>
        <v>Demizonrepaku / Trenčín</v>
      </c>
      <c r="H13" s="63">
        <f>VLOOKUP(A13,'07.kolo prezetácia '!$A$2:$G$492,5,FALSE)</f>
        <v>2001</v>
      </c>
      <c r="I13" s="31" t="str">
        <f>VLOOKUP(A13,'07.kolo prezetácia '!$A$2:$G$492,7,FALSE)</f>
        <v>Muži A</v>
      </c>
      <c r="J13" s="21">
        <f>VLOOKUP('07.kolo výsledky'!$A13,'07.kolo stopky'!A:C,3,FALSE)</f>
        <v>2.2073680555555558E-2</v>
      </c>
      <c r="K13" s="21">
        <f t="shared" si="0"/>
        <v>2.8408855283855289E-3</v>
      </c>
      <c r="L13" s="21">
        <f t="shared" si="1"/>
        <v>2.6739120370370406E-3</v>
      </c>
      <c r="M13" s="22"/>
      <c r="N13" s="51"/>
      <c r="O13" s="51"/>
      <c r="P13" s="51"/>
      <c r="Q13" s="51"/>
      <c r="R13" s="51"/>
      <c r="S13" s="51"/>
      <c r="T13" s="51"/>
      <c r="U13" s="51"/>
      <c r="V13" s="51"/>
      <c r="W13" s="52">
        <f t="shared" si="2"/>
        <v>0</v>
      </c>
      <c r="Y13"/>
    </row>
    <row r="14" spans="1:26" x14ac:dyDescent="0.25">
      <c r="A14" s="88">
        <v>478</v>
      </c>
      <c r="B14" s="54">
        <v>11</v>
      </c>
      <c r="C14" s="46">
        <v>5</v>
      </c>
      <c r="D14" s="6" t="str">
        <f>VLOOKUP(A14,'07.kolo prezetácia '!A:G,2,FALSE)</f>
        <v>Miroslav</v>
      </c>
      <c r="E14" s="6" t="str">
        <f>VLOOKUP(A14,'07.kolo prezetácia '!A:G,3,FALSE)</f>
        <v>Letko</v>
      </c>
      <c r="F14" s="5" t="str">
        <f>CONCATENATE('07.kolo výsledky'!$D14," ",'07.kolo výsledky'!$E14)</f>
        <v>Miroslav Letko</v>
      </c>
      <c r="G14" s="6" t="str">
        <f>VLOOKUP(A14,'07.kolo prezetácia '!A:G,4,FALSE)</f>
        <v>Trenč. Stankovce</v>
      </c>
      <c r="H14" s="63">
        <f>VLOOKUP(A14,'07.kolo prezetácia '!$A$2:$G$492,5,FALSE)</f>
        <v>1979</v>
      </c>
      <c r="I14" s="31" t="str">
        <f>VLOOKUP(A14,'07.kolo prezetácia '!$A$2:$G$492,7,FALSE)</f>
        <v>Muži C</v>
      </c>
      <c r="J14" s="21">
        <f>VLOOKUP('07.kolo výsledky'!$A14,'07.kolo stopky'!A:C,3,FALSE)</f>
        <v>2.213127314814815E-2</v>
      </c>
      <c r="K14" s="21">
        <f t="shared" si="0"/>
        <v>2.8482977024643697E-3</v>
      </c>
      <c r="L14" s="21">
        <f t="shared" si="1"/>
        <v>2.7315046296296323E-3</v>
      </c>
      <c r="M14" s="22"/>
      <c r="N14" s="51"/>
      <c r="O14" s="51"/>
      <c r="P14" s="51"/>
      <c r="Q14" s="51"/>
      <c r="R14" s="51"/>
      <c r="S14" s="51"/>
      <c r="T14" s="51"/>
      <c r="U14" s="51"/>
      <c r="V14" s="51"/>
      <c r="W14" s="52">
        <f t="shared" si="2"/>
        <v>0</v>
      </c>
      <c r="Y14"/>
    </row>
    <row r="15" spans="1:26" x14ac:dyDescent="0.25">
      <c r="A15" s="88">
        <v>506</v>
      </c>
      <c r="B15" s="54">
        <v>12</v>
      </c>
      <c r="C15" s="46">
        <v>6</v>
      </c>
      <c r="D15" s="6" t="str">
        <f>VLOOKUP(A15,'07.kolo prezetácia '!A:G,2,FALSE)</f>
        <v>Peter</v>
      </c>
      <c r="E15" s="6" t="str">
        <f>VLOOKUP(A15,'07.kolo prezetácia '!A:G,3,FALSE)</f>
        <v>Marcinát</v>
      </c>
      <c r="F15" s="5" t="str">
        <f>CONCATENATE('07.kolo výsledky'!$D15," ",'07.kolo výsledky'!$E15)</f>
        <v>Peter Marcinát</v>
      </c>
      <c r="G15" s="6" t="str">
        <f>VLOOKUP(A15,'07.kolo prezetácia '!A:G,4,FALSE)</f>
        <v>Trenčín</v>
      </c>
      <c r="H15" s="63">
        <f>VLOOKUP(A15,'07.kolo prezetácia '!$A$2:$G$492,5,FALSE)</f>
        <v>1986</v>
      </c>
      <c r="I15" s="31" t="str">
        <f>VLOOKUP(A15,'07.kolo prezetácia '!$A$2:$G$492,7,FALSE)</f>
        <v>Muži C</v>
      </c>
      <c r="J15" s="21">
        <f>VLOOKUP('07.kolo výsledky'!$A15,'07.kolo stopky'!A:C,3,FALSE)</f>
        <v>2.2157430555555555E-2</v>
      </c>
      <c r="K15" s="21">
        <f t="shared" si="0"/>
        <v>2.8516641641641643E-3</v>
      </c>
      <c r="L15" s="21">
        <f t="shared" si="1"/>
        <v>2.7576620370370376E-3</v>
      </c>
      <c r="M15" s="22"/>
      <c r="N15" s="51"/>
      <c r="O15" s="51"/>
      <c r="P15" s="51"/>
      <c r="Q15" s="51"/>
      <c r="R15" s="51"/>
      <c r="S15" s="51"/>
      <c r="T15" s="51"/>
      <c r="U15" s="51"/>
      <c r="V15" s="51"/>
      <c r="W15" s="52">
        <f t="shared" si="2"/>
        <v>0</v>
      </c>
      <c r="Y15"/>
    </row>
    <row r="16" spans="1:26" x14ac:dyDescent="0.25">
      <c r="A16" s="88">
        <v>63</v>
      </c>
      <c r="B16" s="54">
        <v>13</v>
      </c>
      <c r="C16" s="43">
        <v>1</v>
      </c>
      <c r="D16" s="6" t="str">
        <f>VLOOKUP(A16,'07.kolo prezetácia '!A:G,2,FALSE)</f>
        <v>Pavel</v>
      </c>
      <c r="E16" s="6" t="str">
        <f>VLOOKUP(A16,'07.kolo prezetácia '!A:G,3,FALSE)</f>
        <v>Uhrecký</v>
      </c>
      <c r="F16" s="5" t="str">
        <f>CONCATENATE('07.kolo výsledky'!$D16," ",'07.kolo výsledky'!$E16)</f>
        <v>Pavel Uhrecký</v>
      </c>
      <c r="G16" s="6" t="str">
        <f>VLOOKUP(A16,'07.kolo prezetácia '!A:G,4,FALSE)</f>
        <v>RunForRest / Trenčín</v>
      </c>
      <c r="H16" s="63">
        <f>VLOOKUP(A16,'07.kolo prezetácia '!$A$2:$G$492,5,FALSE)</f>
        <v>1974</v>
      </c>
      <c r="I16" s="31" t="str">
        <f>VLOOKUP(A16,'07.kolo prezetácia '!$A$2:$G$492,7,FALSE)</f>
        <v>Muži D</v>
      </c>
      <c r="J16" s="21">
        <f>VLOOKUP('07.kolo výsledky'!$A16,'07.kolo stopky'!A:C,3,FALSE)</f>
        <v>2.2400763888888887E-2</v>
      </c>
      <c r="K16" s="21">
        <f t="shared" si="0"/>
        <v>2.8829811954811952E-3</v>
      </c>
      <c r="L16" s="21">
        <f t="shared" si="1"/>
        <v>3.0009953703703691E-3</v>
      </c>
      <c r="M16" s="22"/>
      <c r="N16" s="51"/>
      <c r="O16" s="51"/>
      <c r="P16" s="51"/>
      <c r="Q16" s="51"/>
      <c r="R16" s="51"/>
      <c r="S16" s="51"/>
      <c r="T16" s="51"/>
      <c r="U16" s="51"/>
      <c r="V16" s="51"/>
      <c r="W16" s="52">
        <f t="shared" si="2"/>
        <v>0</v>
      </c>
      <c r="Y16"/>
    </row>
    <row r="17" spans="1:25" x14ac:dyDescent="0.25">
      <c r="A17" s="88">
        <v>8</v>
      </c>
      <c r="B17" s="54">
        <v>14</v>
      </c>
      <c r="C17" s="46">
        <v>7</v>
      </c>
      <c r="D17" s="6" t="str">
        <f>VLOOKUP(A17,'07.kolo prezetácia '!A:G,2,FALSE)</f>
        <v>Milan</v>
      </c>
      <c r="E17" s="6" t="str">
        <f>VLOOKUP(A17,'07.kolo prezetácia '!A:G,3,FALSE)</f>
        <v>Makiš</v>
      </c>
      <c r="F17" s="5" t="str">
        <f>CONCATENATE('07.kolo výsledky'!$D17," ",'07.kolo výsledky'!$E17)</f>
        <v>Milan Makiš</v>
      </c>
      <c r="G17" s="6" t="str">
        <f>VLOOKUP(A17,'07.kolo prezetácia '!A:G,4,FALSE)</f>
        <v>RunForRest / Trenčín</v>
      </c>
      <c r="H17" s="63">
        <f>VLOOKUP(A17,'07.kolo prezetácia '!$A$2:$G$492,5,FALSE)</f>
        <v>1983</v>
      </c>
      <c r="I17" s="31" t="str">
        <f>VLOOKUP(A17,'07.kolo prezetácia '!$A$2:$G$492,7,FALSE)</f>
        <v>Muži C</v>
      </c>
      <c r="J17" s="21">
        <f>VLOOKUP('07.kolo výsledky'!$A17,'07.kolo stopky'!A:C,3,FALSE)</f>
        <v>2.247644675925926E-2</v>
      </c>
      <c r="K17" s="21">
        <f t="shared" si="0"/>
        <v>2.8927215906382575E-3</v>
      </c>
      <c r="L17" s="21">
        <f t="shared" si="1"/>
        <v>3.0766782407407427E-3</v>
      </c>
      <c r="M17" s="22"/>
      <c r="N17" s="51"/>
      <c r="O17" s="51"/>
      <c r="P17" s="51"/>
      <c r="Q17" s="51"/>
      <c r="R17" s="51"/>
      <c r="S17" s="51"/>
      <c r="T17" s="51"/>
      <c r="U17" s="51"/>
      <c r="V17" s="51"/>
      <c r="W17" s="52">
        <f t="shared" si="2"/>
        <v>0</v>
      </c>
      <c r="Y17"/>
    </row>
    <row r="18" spans="1:25" x14ac:dyDescent="0.25">
      <c r="A18" s="88">
        <v>27</v>
      </c>
      <c r="B18" s="54">
        <v>15</v>
      </c>
      <c r="C18" s="46">
        <v>8</v>
      </c>
      <c r="D18" s="6" t="str">
        <f>VLOOKUP(A18,'07.kolo prezetácia '!A:G,2,FALSE)</f>
        <v>Peter</v>
      </c>
      <c r="E18" s="6" t="str">
        <f>VLOOKUP(A18,'07.kolo prezetácia '!A:G,3,FALSE)</f>
        <v>Dubina</v>
      </c>
      <c r="F18" s="5" t="str">
        <f>CONCATENATE('07.kolo výsledky'!$D18," ",'07.kolo výsledky'!$E18)</f>
        <v>Peter Dubina</v>
      </c>
      <c r="G18" s="6" t="str">
        <f>VLOOKUP(A18,'07.kolo prezetácia '!A:G,4,FALSE)</f>
        <v>Raz to príde / Trenčín</v>
      </c>
      <c r="H18" s="63">
        <f>VLOOKUP(A18,'07.kolo prezetácia '!$A$2:$G$492,5,FALSE)</f>
        <v>1977</v>
      </c>
      <c r="I18" s="31" t="str">
        <f>VLOOKUP(A18,'07.kolo prezetácia '!$A$2:$G$492,7,FALSE)</f>
        <v>Muži C</v>
      </c>
      <c r="J18" s="21">
        <f>VLOOKUP('07.kolo výsledky'!$A18,'07.kolo stopky'!A:C,3,FALSE)</f>
        <v>2.2741342592592594E-2</v>
      </c>
      <c r="K18" s="21">
        <f t="shared" si="0"/>
        <v>2.9268137184803853E-3</v>
      </c>
      <c r="L18" s="21">
        <f t="shared" si="1"/>
        <v>3.3415740740740767E-3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  <c r="W18" s="52">
        <f t="shared" si="2"/>
        <v>0</v>
      </c>
      <c r="Y18"/>
    </row>
    <row r="19" spans="1:25" x14ac:dyDescent="0.25">
      <c r="A19" s="88">
        <v>558</v>
      </c>
      <c r="B19" s="54">
        <v>16</v>
      </c>
      <c r="C19" s="46">
        <v>4</v>
      </c>
      <c r="D19" s="6" t="str">
        <f>VLOOKUP(A19,'07.kolo prezetácia '!A:G,2,FALSE)</f>
        <v>Oliver</v>
      </c>
      <c r="E19" s="6" t="str">
        <f>VLOOKUP(A19,'07.kolo prezetácia '!A:G,3,FALSE)</f>
        <v>Spaček</v>
      </c>
      <c r="F19" s="5" t="str">
        <f>CONCATENATE('07.kolo výsledky'!$D19," ",'07.kolo výsledky'!$E19)</f>
        <v>Oliver Spaček</v>
      </c>
      <c r="G19" s="6" t="str">
        <f>VLOOKUP(A19,'07.kolo prezetácia '!A:G,4,FALSE)</f>
        <v>Trenčianska Teplá</v>
      </c>
      <c r="H19" s="63">
        <f>VLOOKUP(A19,'07.kolo prezetácia '!$A$2:$G$492,5,FALSE)</f>
        <v>1999</v>
      </c>
      <c r="I19" s="31" t="str">
        <f>VLOOKUP(A19,'07.kolo prezetácia '!$A$2:$G$492,7,FALSE)</f>
        <v>Muži A</v>
      </c>
      <c r="J19" s="21">
        <f>VLOOKUP('07.kolo výsledky'!$A19,'07.kolo stopky'!A:C,3,FALSE)</f>
        <v>2.2784305555555554E-2</v>
      </c>
      <c r="K19" s="21">
        <f t="shared" si="0"/>
        <v>2.9323430573430574E-3</v>
      </c>
      <c r="L19" s="21">
        <f t="shared" si="1"/>
        <v>3.3845370370370366E-3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  <c r="W19" s="52">
        <f t="shared" si="2"/>
        <v>0</v>
      </c>
      <c r="Y19"/>
    </row>
    <row r="20" spans="1:25" x14ac:dyDescent="0.25">
      <c r="A20" s="88">
        <v>507</v>
      </c>
      <c r="B20" s="54">
        <v>17</v>
      </c>
      <c r="C20" s="46">
        <v>5</v>
      </c>
      <c r="D20" s="6" t="str">
        <f>VLOOKUP(A20,'07.kolo prezetácia '!A:G,2,FALSE)</f>
        <v>Anton</v>
      </c>
      <c r="E20" s="6" t="str">
        <f>VLOOKUP(A20,'07.kolo prezetácia '!A:G,3,FALSE)</f>
        <v>Prno</v>
      </c>
      <c r="F20" s="5" t="str">
        <f>CONCATENATE('07.kolo výsledky'!$D20," ",'07.kolo výsledky'!$E20)</f>
        <v>Anton Prno</v>
      </c>
      <c r="G20" s="6" t="str">
        <f>VLOOKUP(A20,'07.kolo prezetácia '!A:G,4,FALSE)</f>
        <v>Climberg sport team / Nemšová</v>
      </c>
      <c r="H20" s="63">
        <f>VLOOKUP(A20,'07.kolo prezetácia '!$A$2:$G$492,5,FALSE)</f>
        <v>2005</v>
      </c>
      <c r="I20" s="31" t="str">
        <f>VLOOKUP(A20,'07.kolo prezetácia '!$A$2:$G$492,7,FALSE)</f>
        <v>Muži A</v>
      </c>
      <c r="J20" s="21">
        <f>VLOOKUP('07.kolo výsledky'!$A20,'07.kolo stopky'!A:C,3,FALSE)</f>
        <v>2.3055231481481486E-2</v>
      </c>
      <c r="K20" s="21">
        <f t="shared" si="0"/>
        <v>2.967211258877926E-3</v>
      </c>
      <c r="L20" s="21">
        <f t="shared" si="1"/>
        <v>3.655462962962968E-3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  <c r="W20" s="52">
        <f t="shared" si="2"/>
        <v>0</v>
      </c>
      <c r="Y20"/>
    </row>
    <row r="21" spans="1:25" x14ac:dyDescent="0.25">
      <c r="A21" s="88">
        <v>17</v>
      </c>
      <c r="B21" s="54">
        <v>18</v>
      </c>
      <c r="C21" s="46">
        <v>9</v>
      </c>
      <c r="D21" s="6" t="str">
        <f>VLOOKUP(A21,'07.kolo prezetácia '!A:G,2,FALSE)</f>
        <v>Juraj</v>
      </c>
      <c r="E21" s="6" t="str">
        <f>VLOOKUP(A21,'07.kolo prezetácia '!A:G,3,FALSE)</f>
        <v>Schiller</v>
      </c>
      <c r="F21" s="5" t="str">
        <f>CONCATENATE('07.kolo výsledky'!$D21," ",'07.kolo výsledky'!$E21)</f>
        <v>Juraj Schiller</v>
      </c>
      <c r="G21" s="6" t="str">
        <f>VLOOKUP(A21,'07.kolo prezetácia '!A:G,4,FALSE)</f>
        <v>Behaj s Radosťou / Nová Dubnica</v>
      </c>
      <c r="H21" s="63">
        <f>VLOOKUP(A21,'07.kolo prezetácia '!$A$2:$G$492,5,FALSE)</f>
        <v>1977</v>
      </c>
      <c r="I21" s="31" t="str">
        <f>VLOOKUP(A21,'07.kolo prezetácia '!$A$2:$G$492,7,FALSE)</f>
        <v>Muži C</v>
      </c>
      <c r="J21" s="21">
        <f>VLOOKUP('07.kolo výsledky'!$A21,'07.kolo stopky'!A:C,3,FALSE)</f>
        <v>2.3082592592592596E-2</v>
      </c>
      <c r="K21" s="21">
        <f t="shared" si="0"/>
        <v>2.9707326373993046E-3</v>
      </c>
      <c r="L21" s="21">
        <f t="shared" si="1"/>
        <v>3.6828240740740779E-3</v>
      </c>
      <c r="M21" s="22"/>
      <c r="N21" s="51"/>
      <c r="O21" s="51"/>
      <c r="P21" s="51"/>
      <c r="Q21" s="51"/>
      <c r="R21" s="51"/>
      <c r="S21" s="51"/>
      <c r="T21" s="51"/>
      <c r="U21" s="51"/>
      <c r="V21" s="51"/>
      <c r="W21" s="52">
        <f t="shared" si="2"/>
        <v>0</v>
      </c>
      <c r="Y21"/>
    </row>
    <row r="22" spans="1:25" x14ac:dyDescent="0.25">
      <c r="A22" s="88">
        <v>56</v>
      </c>
      <c r="B22" s="54">
        <v>19</v>
      </c>
      <c r="C22" s="46">
        <v>10</v>
      </c>
      <c r="D22" s="6" t="str">
        <f>VLOOKUP(A22,'07.kolo prezetácia '!A:G,2,FALSE)</f>
        <v>Martin</v>
      </c>
      <c r="E22" s="6" t="str">
        <f>VLOOKUP(A22,'07.kolo prezetácia '!A:G,3,FALSE)</f>
        <v>Lahký</v>
      </c>
      <c r="F22" s="5" t="str">
        <f>CONCATENATE('07.kolo výsledky'!$D22," ",'07.kolo výsledky'!$E22)</f>
        <v>Martin Lahký</v>
      </c>
      <c r="G22" s="6" t="str">
        <f>VLOOKUP(A22,'07.kolo prezetácia '!A:G,4,FALSE)</f>
        <v>Trenčín</v>
      </c>
      <c r="H22" s="63">
        <f>VLOOKUP(A22,'07.kolo prezetácia '!$A$2:$G$492,5,FALSE)</f>
        <v>1983</v>
      </c>
      <c r="I22" s="31" t="str">
        <f>VLOOKUP(A22,'07.kolo prezetácia '!$A$2:$G$492,7,FALSE)</f>
        <v>Muži C</v>
      </c>
      <c r="J22" s="21">
        <f>VLOOKUP('07.kolo výsledky'!$A22,'07.kolo stopky'!A:C,3,FALSE)</f>
        <v>2.3242303240740739E-2</v>
      </c>
      <c r="K22" s="21">
        <f t="shared" si="0"/>
        <v>2.9912874183707517E-3</v>
      </c>
      <c r="L22" s="21">
        <f t="shared" si="1"/>
        <v>3.8425347222222211E-3</v>
      </c>
      <c r="M22" s="22"/>
      <c r="N22" s="51"/>
      <c r="O22" s="51"/>
      <c r="P22" s="51"/>
      <c r="Q22" s="51"/>
      <c r="R22" s="51"/>
      <c r="S22" s="51"/>
      <c r="T22" s="51"/>
      <c r="U22" s="51"/>
      <c r="V22" s="51"/>
      <c r="W22" s="52">
        <f t="shared" si="2"/>
        <v>0</v>
      </c>
      <c r="Y22"/>
    </row>
    <row r="23" spans="1:25" x14ac:dyDescent="0.25">
      <c r="A23" s="88">
        <v>143</v>
      </c>
      <c r="B23" s="54">
        <v>20</v>
      </c>
      <c r="C23" s="46">
        <v>4</v>
      </c>
      <c r="D23" s="6" t="str">
        <f>VLOOKUP(A23,'07.kolo prezetácia '!A:G,2,FALSE)</f>
        <v>Ľuboš</v>
      </c>
      <c r="E23" s="6" t="str">
        <f>VLOOKUP(A23,'07.kolo prezetácia '!A:G,3,FALSE)</f>
        <v>Gondár</v>
      </c>
      <c r="F23" s="5" t="str">
        <f>CONCATENATE('07.kolo výsledky'!$D23," ",'07.kolo výsledky'!$E23)</f>
        <v>Ľuboš Gondár</v>
      </c>
      <c r="G23" s="6" t="str">
        <f>VLOOKUP(A23,'07.kolo prezetácia '!A:G,4,FALSE)</f>
        <v>RunForRest / Trenčín</v>
      </c>
      <c r="H23" s="63">
        <f>VLOOKUP(A23,'07.kolo prezetácia '!$A$2:$G$492,5,FALSE)</f>
        <v>1990</v>
      </c>
      <c r="I23" s="31" t="str">
        <f>VLOOKUP(A23,'07.kolo prezetácia '!$A$2:$G$492,7,FALSE)</f>
        <v>Muži B</v>
      </c>
      <c r="J23" s="21">
        <f>VLOOKUP('07.kolo výsledky'!$A23,'07.kolo stopky'!A:C,3,FALSE)</f>
        <v>2.332326388888889E-2</v>
      </c>
      <c r="K23" s="21">
        <f t="shared" si="0"/>
        <v>3.0017070642070643E-3</v>
      </c>
      <c r="L23" s="21">
        <f t="shared" si="1"/>
        <v>3.9234953703703723E-3</v>
      </c>
      <c r="M23" s="22"/>
      <c r="N23" s="51"/>
      <c r="O23" s="51"/>
      <c r="P23" s="51"/>
      <c r="Q23" s="51"/>
      <c r="R23" s="51"/>
      <c r="S23" s="51"/>
      <c r="T23" s="51"/>
      <c r="U23" s="51"/>
      <c r="V23" s="51"/>
      <c r="W23" s="52">
        <f t="shared" si="2"/>
        <v>0</v>
      </c>
      <c r="Y23"/>
    </row>
    <row r="24" spans="1:25" x14ac:dyDescent="0.25">
      <c r="A24" s="88">
        <v>537</v>
      </c>
      <c r="B24" s="54">
        <v>21</v>
      </c>
      <c r="C24" s="46">
        <v>5</v>
      </c>
      <c r="D24" s="6" t="str">
        <f>VLOOKUP(A24,'07.kolo prezetácia '!A:G,2,FALSE)</f>
        <v>Peter</v>
      </c>
      <c r="E24" s="6" t="str">
        <f>VLOOKUP(A24,'07.kolo prezetácia '!A:G,3,FALSE)</f>
        <v>Krajčovič</v>
      </c>
      <c r="F24" s="5" t="str">
        <f>CONCATENATE('07.kolo výsledky'!$D24," ",'07.kolo výsledky'!$E24)</f>
        <v>Peter Krajčovič</v>
      </c>
      <c r="G24" s="6" t="str">
        <f>VLOOKUP(A24,'07.kolo prezetácia '!A:G,4,FALSE)</f>
        <v>Gruppetto Bánovce nad Bebravou / Svinná</v>
      </c>
      <c r="H24" s="63">
        <f>VLOOKUP(A24,'07.kolo prezetácia '!$A$2:$G$492,5,FALSE)</f>
        <v>1993</v>
      </c>
      <c r="I24" s="31" t="str">
        <f>VLOOKUP(A24,'07.kolo prezetácia '!$A$2:$G$492,7,FALSE)</f>
        <v>Muži B</v>
      </c>
      <c r="J24" s="21">
        <f>VLOOKUP('07.kolo výsledky'!$A24,'07.kolo stopky'!A:C,3,FALSE)</f>
        <v>2.3375787037037035E-2</v>
      </c>
      <c r="K24" s="21">
        <f t="shared" si="0"/>
        <v>3.0084668001334669E-3</v>
      </c>
      <c r="L24" s="21">
        <f t="shared" si="1"/>
        <v>3.9760185185185176E-3</v>
      </c>
      <c r="M24" s="22"/>
      <c r="N24" s="51"/>
      <c r="O24" s="51"/>
      <c r="P24" s="51"/>
      <c r="Q24" s="51"/>
      <c r="R24" s="51"/>
      <c r="S24" s="51"/>
      <c r="T24" s="51"/>
      <c r="U24" s="51"/>
      <c r="V24" s="51"/>
      <c r="W24" s="52">
        <f t="shared" si="2"/>
        <v>0</v>
      </c>
      <c r="Y24"/>
    </row>
    <row r="25" spans="1:25" x14ac:dyDescent="0.25">
      <c r="A25" s="88">
        <v>91</v>
      </c>
      <c r="B25" s="54">
        <v>22</v>
      </c>
      <c r="C25" s="46">
        <v>11</v>
      </c>
      <c r="D25" s="6" t="str">
        <f>VLOOKUP(A25,'07.kolo prezetácia '!A:G,2,FALSE)</f>
        <v>Jaroslav</v>
      </c>
      <c r="E25" s="6" t="str">
        <f>VLOOKUP(A25,'07.kolo prezetácia '!A:G,3,FALSE)</f>
        <v>Prokop</v>
      </c>
      <c r="F25" s="5" t="str">
        <f>CONCATENATE('07.kolo výsledky'!$D25," ",'07.kolo výsledky'!$E25)</f>
        <v>Jaroslav Prokop</v>
      </c>
      <c r="G25" s="6" t="str">
        <f>VLOOKUP(A25,'07.kolo prezetácia '!A:G,4,FALSE)</f>
        <v>Dubnica nad Váhom</v>
      </c>
      <c r="H25" s="63">
        <f>VLOOKUP(A25,'07.kolo prezetácia '!$A$2:$G$492,5,FALSE)</f>
        <v>1983</v>
      </c>
      <c r="I25" s="31" t="str">
        <f>VLOOKUP(A25,'07.kolo prezetácia '!$A$2:$G$492,7,FALSE)</f>
        <v>Muži C</v>
      </c>
      <c r="J25" s="21">
        <f>VLOOKUP('07.kolo výsledky'!$A25,'07.kolo stopky'!A:C,3,FALSE)</f>
        <v>2.3468078703703699E-2</v>
      </c>
      <c r="K25" s="21">
        <f t="shared" si="0"/>
        <v>3.0203447495114159E-3</v>
      </c>
      <c r="L25" s="21">
        <f t="shared" si="1"/>
        <v>4.0683101851851818E-3</v>
      </c>
      <c r="M25" s="22"/>
      <c r="N25" s="51"/>
      <c r="O25" s="51"/>
      <c r="P25" s="51"/>
      <c r="Q25" s="51"/>
      <c r="R25" s="51"/>
      <c r="S25" s="51"/>
      <c r="T25" s="51"/>
      <c r="U25" s="51"/>
      <c r="V25" s="51"/>
      <c r="W25" s="52">
        <f t="shared" si="2"/>
        <v>0</v>
      </c>
      <c r="Y25"/>
    </row>
    <row r="26" spans="1:25" x14ac:dyDescent="0.25">
      <c r="A26" s="88">
        <v>547</v>
      </c>
      <c r="B26" s="54">
        <v>23</v>
      </c>
      <c r="C26" s="46">
        <v>6</v>
      </c>
      <c r="D26" s="6" t="str">
        <f>VLOOKUP(A26,'07.kolo prezetácia '!A:G,2,FALSE)</f>
        <v>Samuel</v>
      </c>
      <c r="E26" s="6" t="str">
        <f>VLOOKUP(A26,'07.kolo prezetácia '!A:G,3,FALSE)</f>
        <v>Jančich</v>
      </c>
      <c r="F26" s="5" t="str">
        <f>CONCATENATE('07.kolo výsledky'!$D26," ",'07.kolo výsledky'!$E26)</f>
        <v>Samuel Jančich</v>
      </c>
      <c r="G26" s="6" t="str">
        <f>VLOOKUP(A26,'07.kolo prezetácia '!A:G,4,FALSE)</f>
        <v>Lednické Rovne</v>
      </c>
      <c r="H26" s="63">
        <f>VLOOKUP(A26,'07.kolo prezetácia '!$A$2:$G$492,5,FALSE)</f>
        <v>2009</v>
      </c>
      <c r="I26" s="31" t="str">
        <f>VLOOKUP(A26,'07.kolo prezetácia '!$A$2:$G$492,7,FALSE)</f>
        <v>Muži A</v>
      </c>
      <c r="J26" s="21">
        <f>VLOOKUP('07.kolo výsledky'!$A26,'07.kolo stopky'!A:C,3,FALSE)</f>
        <v>2.3475578703703703E-2</v>
      </c>
      <c r="K26" s="21">
        <f t="shared" si="0"/>
        <v>3.0213100004766675E-3</v>
      </c>
      <c r="L26" s="21">
        <f t="shared" si="1"/>
        <v>4.0758101851851858E-3</v>
      </c>
      <c r="M26" s="22"/>
      <c r="N26" s="40"/>
      <c r="O26" s="40"/>
      <c r="P26" s="40"/>
      <c r="Q26" s="40"/>
      <c r="R26" s="40"/>
      <c r="S26" s="40"/>
      <c r="T26" s="40"/>
      <c r="U26" s="40"/>
      <c r="V26" s="40"/>
      <c r="W26" s="52">
        <f t="shared" si="2"/>
        <v>0</v>
      </c>
      <c r="Y26"/>
    </row>
    <row r="27" spans="1:25" x14ac:dyDescent="0.25">
      <c r="A27" s="88">
        <v>148</v>
      </c>
      <c r="B27" s="54">
        <v>24</v>
      </c>
      <c r="C27" s="46">
        <v>7</v>
      </c>
      <c r="D27" s="6" t="str">
        <f>VLOOKUP(A27,'07.kolo prezetácia '!A:G,2,FALSE)</f>
        <v>PETER</v>
      </c>
      <c r="E27" s="6" t="str">
        <f>VLOOKUP(A27,'07.kolo prezetácia '!A:G,3,FALSE)</f>
        <v>BUŠO</v>
      </c>
      <c r="F27" s="5" t="str">
        <f>CONCATENATE('07.kolo výsledky'!$D27," ",'07.kolo výsledky'!$E27)</f>
        <v>PETER BUŠO</v>
      </c>
      <c r="G27" s="6" t="str">
        <f>VLOOKUP(A27,'07.kolo prezetácia '!A:G,4,FALSE)</f>
        <v>TRENČÍN</v>
      </c>
      <c r="H27" s="63">
        <f>VLOOKUP(A27,'07.kolo prezetácia '!$A$2:$G$492,5,FALSE)</f>
        <v>2007</v>
      </c>
      <c r="I27" s="31" t="str">
        <f>VLOOKUP(A27,'07.kolo prezetácia '!$A$2:$G$492,7,FALSE)</f>
        <v>Muži A</v>
      </c>
      <c r="J27" s="21">
        <f>VLOOKUP('07.kolo výsledky'!$A27,'07.kolo stopky'!A:C,3,FALSE)</f>
        <v>2.3503634259259259E-2</v>
      </c>
      <c r="K27" s="21">
        <f t="shared" si="0"/>
        <v>3.0249207540874209E-3</v>
      </c>
      <c r="L27" s="21">
        <f t="shared" si="1"/>
        <v>4.1038657407407413E-3</v>
      </c>
      <c r="M27" s="22"/>
      <c r="N27" s="51"/>
      <c r="O27" s="51"/>
      <c r="P27" s="51"/>
      <c r="Q27" s="51"/>
      <c r="R27" s="51"/>
      <c r="S27" s="51"/>
      <c r="T27" s="51"/>
      <c r="U27" s="51"/>
      <c r="V27" s="51"/>
      <c r="W27" s="52">
        <f t="shared" si="2"/>
        <v>0</v>
      </c>
      <c r="Y27"/>
    </row>
    <row r="28" spans="1:25" x14ac:dyDescent="0.25">
      <c r="A28" s="88">
        <v>71</v>
      </c>
      <c r="B28" s="54">
        <v>25</v>
      </c>
      <c r="C28" s="43">
        <v>2</v>
      </c>
      <c r="D28" s="6" t="str">
        <f>VLOOKUP(A28,'07.kolo prezetácia '!A:G,2,FALSE)</f>
        <v>Daniel</v>
      </c>
      <c r="E28" s="6" t="str">
        <f>VLOOKUP(A28,'07.kolo prezetácia '!A:G,3,FALSE)</f>
        <v>Ondrejička</v>
      </c>
      <c r="F28" s="5" t="str">
        <f>CONCATENATE('07.kolo výsledky'!$D28," ",'07.kolo výsledky'!$E28)</f>
        <v>Daniel Ondrejička</v>
      </c>
      <c r="G28" s="6" t="str">
        <f>VLOOKUP(A28,'07.kolo prezetácia '!A:G,4,FALSE)</f>
        <v>Liešťany</v>
      </c>
      <c r="H28" s="63">
        <f>VLOOKUP(A28,'07.kolo prezetácia '!$A$2:$G$492,5,FALSE)</f>
        <v>1974</v>
      </c>
      <c r="I28" s="31" t="str">
        <f>VLOOKUP(A28,'07.kolo prezetácia '!$A$2:$G$492,7,FALSE)</f>
        <v>Muži D</v>
      </c>
      <c r="J28" s="21">
        <f>VLOOKUP('07.kolo výsledky'!$A28,'07.kolo stopky'!A:C,3,FALSE)</f>
        <v>2.3518287037037035E-2</v>
      </c>
      <c r="K28" s="21">
        <f t="shared" si="0"/>
        <v>3.026806568473235E-3</v>
      </c>
      <c r="L28" s="21">
        <f t="shared" si="1"/>
        <v>4.1185185185185179E-3</v>
      </c>
      <c r="M28" s="22"/>
      <c r="N28" s="51"/>
      <c r="O28" s="51"/>
      <c r="P28" s="51"/>
      <c r="Q28" s="51"/>
      <c r="R28" s="51"/>
      <c r="S28" s="51"/>
      <c r="T28" s="51"/>
      <c r="U28" s="51"/>
      <c r="V28" s="51"/>
      <c r="W28" s="52">
        <f t="shared" si="2"/>
        <v>0</v>
      </c>
      <c r="Y28"/>
    </row>
    <row r="29" spans="1:25" x14ac:dyDescent="0.25">
      <c r="A29" s="88">
        <v>151</v>
      </c>
      <c r="B29" s="54">
        <v>26</v>
      </c>
      <c r="C29" s="43">
        <v>3</v>
      </c>
      <c r="D29" s="6" t="str">
        <f>VLOOKUP(A29,'07.kolo prezetácia '!A:G,2,FALSE)</f>
        <v>Miroslav</v>
      </c>
      <c r="E29" s="6" t="str">
        <f>VLOOKUP(A29,'07.kolo prezetácia '!A:G,3,FALSE)</f>
        <v>Uhlár</v>
      </c>
      <c r="F29" s="5" t="str">
        <f>CONCATENATE('07.kolo výsledky'!$D29," ",'07.kolo výsledky'!$E29)</f>
        <v>Miroslav Uhlár</v>
      </c>
      <c r="G29" s="6" t="str">
        <f>VLOOKUP(A29,'07.kolo prezetácia '!A:G,4,FALSE)</f>
        <v>Vrbany</v>
      </c>
      <c r="H29" s="63">
        <f>VLOOKUP(A29,'07.kolo prezetácia '!$A$2:$G$492,5,FALSE)</f>
        <v>1974</v>
      </c>
      <c r="I29" s="31" t="str">
        <f>VLOOKUP(A29,'07.kolo prezetácia '!$A$2:$G$492,7,FALSE)</f>
        <v>Muži D</v>
      </c>
      <c r="J29" s="21">
        <f>VLOOKUP('07.kolo výsledky'!$A29,'07.kolo stopky'!A:C,3,FALSE)</f>
        <v>2.3592569444444447E-2</v>
      </c>
      <c r="K29" s="21">
        <f t="shared" si="0"/>
        <v>3.0363667238667244E-3</v>
      </c>
      <c r="L29" s="21">
        <f t="shared" si="1"/>
        <v>4.1928009259259297E-3</v>
      </c>
      <c r="M29" s="22"/>
      <c r="N29" s="51"/>
      <c r="O29" s="51"/>
      <c r="P29" s="51"/>
      <c r="Q29" s="51"/>
      <c r="R29" s="51"/>
      <c r="S29" s="51"/>
      <c r="T29" s="51"/>
      <c r="U29" s="51"/>
      <c r="V29" s="51"/>
      <c r="W29" s="52">
        <f t="shared" si="2"/>
        <v>0</v>
      </c>
      <c r="Y29"/>
    </row>
    <row r="30" spans="1:25" x14ac:dyDescent="0.25">
      <c r="A30" s="88">
        <v>448</v>
      </c>
      <c r="B30" s="54">
        <v>27</v>
      </c>
      <c r="C30" s="46">
        <v>12</v>
      </c>
      <c r="D30" s="6" t="str">
        <f>VLOOKUP(A30,'07.kolo prezetácia '!A:G,2,FALSE)</f>
        <v>Patrik</v>
      </c>
      <c r="E30" s="6" t="str">
        <f>VLOOKUP(A30,'07.kolo prezetácia '!A:G,3,FALSE)</f>
        <v>Guniš</v>
      </c>
      <c r="F30" s="5" t="str">
        <f>CONCATENATE('07.kolo výsledky'!$D30," ",'07.kolo výsledky'!$E30)</f>
        <v>Patrik Guniš</v>
      </c>
      <c r="G30" s="6" t="str">
        <f>VLOOKUP(A30,'07.kolo prezetácia '!A:G,4,FALSE)</f>
        <v>Trenčín</v>
      </c>
      <c r="H30" s="63">
        <f>VLOOKUP(A30,'07.kolo prezetácia '!$A$2:$G$492,5,FALSE)</f>
        <v>1979</v>
      </c>
      <c r="I30" s="31" t="str">
        <f>VLOOKUP(A30,'07.kolo prezetácia '!$A$2:$G$492,7,FALSE)</f>
        <v>Muži C</v>
      </c>
      <c r="J30" s="21">
        <f>VLOOKUP('07.kolo výsledky'!$A30,'07.kolo stopky'!A:C,3,FALSE)</f>
        <v>2.3782893518518519E-2</v>
      </c>
      <c r="K30" s="21">
        <f t="shared" si="0"/>
        <v>3.0608614566947903E-3</v>
      </c>
      <c r="L30" s="21">
        <f t="shared" si="1"/>
        <v>4.3831250000000016E-3</v>
      </c>
      <c r="M30" s="22"/>
      <c r="N30" s="51"/>
      <c r="O30" s="51"/>
      <c r="P30" s="51"/>
      <c r="Q30" s="51"/>
      <c r="R30" s="51"/>
      <c r="S30" s="51"/>
      <c r="T30" s="51"/>
      <c r="U30" s="51"/>
      <c r="V30" s="51"/>
      <c r="W30" s="52">
        <f t="shared" si="2"/>
        <v>0</v>
      </c>
      <c r="Y30"/>
    </row>
    <row r="31" spans="1:25" x14ac:dyDescent="0.25">
      <c r="A31" s="88">
        <v>234</v>
      </c>
      <c r="B31" s="54">
        <v>28</v>
      </c>
      <c r="C31" s="46">
        <v>8</v>
      </c>
      <c r="D31" s="6" t="str">
        <f>VLOOKUP(A31,'07.kolo prezetácia '!A:G,2,FALSE)</f>
        <v>Michal</v>
      </c>
      <c r="E31" s="6" t="str">
        <f>VLOOKUP(A31,'07.kolo prezetácia '!A:G,3,FALSE)</f>
        <v>Jánošík</v>
      </c>
      <c r="F31" s="5" t="str">
        <f>CONCATENATE('07.kolo výsledky'!$D31," ",'07.kolo výsledky'!$E31)</f>
        <v>Michal Jánošík</v>
      </c>
      <c r="G31" s="6" t="str">
        <f>VLOOKUP(A31,'07.kolo prezetácia '!A:G,4,FALSE)</f>
        <v>Behaj s radosťou / Dubnica nad Váhom</v>
      </c>
      <c r="H31" s="63">
        <f>VLOOKUP(A31,'07.kolo prezetácia '!$A$2:$G$492,5,FALSE)</f>
        <v>2005</v>
      </c>
      <c r="I31" s="31" t="str">
        <f>VLOOKUP(A31,'07.kolo prezetácia '!$A$2:$G$492,7,FALSE)</f>
        <v>Muži A</v>
      </c>
      <c r="J31" s="21">
        <f>VLOOKUP('07.kolo výsledky'!$A31,'07.kolo stopky'!A:C,3,FALSE)</f>
        <v>2.3829120370370369E-2</v>
      </c>
      <c r="K31" s="21">
        <f t="shared" si="0"/>
        <v>3.0668108584775253E-3</v>
      </c>
      <c r="L31" s="21">
        <f t="shared" si="1"/>
        <v>4.429351851851851E-3</v>
      </c>
      <c r="M31" s="22"/>
      <c r="N31" s="51"/>
      <c r="O31" s="51"/>
      <c r="P31" s="51"/>
      <c r="Q31" s="51"/>
      <c r="R31" s="51"/>
      <c r="S31" s="51"/>
      <c r="T31" s="51"/>
      <c r="U31" s="51"/>
      <c r="V31" s="51"/>
      <c r="W31" s="52">
        <f t="shared" si="2"/>
        <v>0</v>
      </c>
      <c r="Y31"/>
    </row>
    <row r="32" spans="1:25" x14ac:dyDescent="0.25">
      <c r="A32" s="88">
        <v>219</v>
      </c>
      <c r="B32" s="54">
        <v>29</v>
      </c>
      <c r="C32" s="43">
        <v>1</v>
      </c>
      <c r="D32" s="6" t="str">
        <f>VLOOKUP(A32,'07.kolo prezetácia '!A:G,2,FALSE)</f>
        <v>Veronika</v>
      </c>
      <c r="E32" s="6" t="str">
        <f>VLOOKUP(A32,'07.kolo prezetácia '!A:G,3,FALSE)</f>
        <v>Hricková</v>
      </c>
      <c r="F32" s="5" t="str">
        <f>CONCATENATE('07.kolo výsledky'!$D32," ",'07.kolo výsledky'!$E32)</f>
        <v>Veronika Hricková</v>
      </c>
      <c r="G32" s="6" t="str">
        <f>VLOOKUP(A32,'07.kolo prezetácia '!A:G,4,FALSE)</f>
        <v>RunforRest / Zamarovce</v>
      </c>
      <c r="H32" s="63">
        <f>VLOOKUP(A32,'07.kolo prezetácia '!$A$2:$G$492,5,FALSE)</f>
        <v>1987</v>
      </c>
      <c r="I32" s="31" t="str">
        <f>VLOOKUP(A32,'07.kolo prezetácia '!$A$2:$G$492,7,FALSE)</f>
        <v>Ženy B</v>
      </c>
      <c r="J32" s="21">
        <f>VLOOKUP('07.kolo výsledky'!$A32,'07.kolo stopky'!A:C,3,FALSE)</f>
        <v>2.3996400462962964E-2</v>
      </c>
      <c r="K32" s="21">
        <f t="shared" si="0"/>
        <v>3.0883398279231617E-3</v>
      </c>
      <c r="L32" s="21">
        <f t="shared" si="1"/>
        <v>4.5966319444444466E-3</v>
      </c>
      <c r="M32" s="22"/>
      <c r="N32" s="51"/>
      <c r="O32" s="51"/>
      <c r="P32" s="51"/>
      <c r="Q32" s="51"/>
      <c r="R32" s="51"/>
      <c r="S32" s="51"/>
      <c r="T32" s="51"/>
      <c r="U32" s="51"/>
      <c r="V32" s="51"/>
      <c r="W32" s="52">
        <f t="shared" si="2"/>
        <v>0</v>
      </c>
      <c r="Y32"/>
    </row>
    <row r="33" spans="1:25" x14ac:dyDescent="0.25">
      <c r="A33" s="88">
        <v>173</v>
      </c>
      <c r="B33" s="54">
        <v>30</v>
      </c>
      <c r="C33" s="46">
        <v>13</v>
      </c>
      <c r="D33" s="6" t="str">
        <f>VLOOKUP(A33,'07.kolo prezetácia '!A:G,2,FALSE)</f>
        <v>Michael</v>
      </c>
      <c r="E33" s="6" t="str">
        <f>VLOOKUP(A33,'07.kolo prezetácia '!A:G,3,FALSE)</f>
        <v>Kada</v>
      </c>
      <c r="F33" s="5" t="str">
        <f>CONCATENATE('07.kolo výsledky'!$D33," ",'07.kolo výsledky'!$E33)</f>
        <v>Michael Kada</v>
      </c>
      <c r="G33" s="6" t="str">
        <f>VLOOKUP(A33,'07.kolo prezetácia '!A:G,4,FALSE)</f>
        <v>BK Svinná / Svinná</v>
      </c>
      <c r="H33" s="63">
        <f>VLOOKUP(A33,'07.kolo prezetácia '!$A$2:$G$492,5,FALSE)</f>
        <v>1983</v>
      </c>
      <c r="I33" s="31" t="str">
        <f>VLOOKUP(A33,'07.kolo prezetácia '!$A$2:$G$492,7,FALSE)</f>
        <v>Muži C</v>
      </c>
      <c r="J33" s="21">
        <f>VLOOKUP('07.kolo výsledky'!$A33,'07.kolo stopky'!A:C,3,FALSE)</f>
        <v>2.4009305555555555E-2</v>
      </c>
      <c r="K33" s="21">
        <f t="shared" si="0"/>
        <v>3.0900007150007152E-3</v>
      </c>
      <c r="L33" s="21">
        <f t="shared" si="1"/>
        <v>4.609537037037037E-3</v>
      </c>
      <c r="M33" s="22"/>
      <c r="N33" s="51"/>
      <c r="O33" s="51"/>
      <c r="P33" s="51"/>
      <c r="Q33" s="51"/>
      <c r="R33" s="51"/>
      <c r="S33" s="51"/>
      <c r="T33" s="51"/>
      <c r="U33" s="51"/>
      <c r="V33" s="51"/>
      <c r="W33" s="52">
        <f t="shared" si="2"/>
        <v>0</v>
      </c>
      <c r="Y33"/>
    </row>
    <row r="34" spans="1:25" x14ac:dyDescent="0.25">
      <c r="A34" s="88">
        <v>539</v>
      </c>
      <c r="B34" s="54">
        <v>31</v>
      </c>
      <c r="C34" s="46">
        <v>14</v>
      </c>
      <c r="D34" s="6" t="str">
        <f>VLOOKUP(A34,'07.kolo prezetácia '!A:G,2,FALSE)</f>
        <v>Juraj</v>
      </c>
      <c r="E34" s="6" t="str">
        <f>VLOOKUP(A34,'07.kolo prezetácia '!A:G,3,FALSE)</f>
        <v>MÁTEL</v>
      </c>
      <c r="F34" s="5" t="str">
        <f>CONCATENATE('07.kolo výsledky'!$D34," ",'07.kolo výsledky'!$E34)</f>
        <v>Juraj MÁTEL</v>
      </c>
      <c r="G34" s="6" t="str">
        <f>VLOOKUP(A34,'07.kolo prezetácia '!A:G,4,FALSE)</f>
        <v>Horňany</v>
      </c>
      <c r="H34" s="63">
        <f>VLOOKUP(A34,'07.kolo prezetácia '!$A$2:$G$492,5,FALSE)</f>
        <v>1978</v>
      </c>
      <c r="I34" s="31" t="str">
        <f>VLOOKUP(A34,'07.kolo prezetácia '!$A$2:$G$492,7,FALSE)</f>
        <v>Muži C</v>
      </c>
      <c r="J34" s="21">
        <f>VLOOKUP('07.kolo výsledky'!$A34,'07.kolo stopky'!A:C,3,FALSE)</f>
        <v>2.4056550925925926E-2</v>
      </c>
      <c r="K34" s="21">
        <f t="shared" si="0"/>
        <v>3.096081200247867E-3</v>
      </c>
      <c r="L34" s="21">
        <f t="shared" si="1"/>
        <v>4.6567824074074081E-3</v>
      </c>
      <c r="M34" s="22"/>
      <c r="N34" s="51"/>
      <c r="O34" s="51"/>
      <c r="P34" s="51"/>
      <c r="Q34" s="51"/>
      <c r="R34" s="51"/>
      <c r="S34" s="51"/>
      <c r="T34" s="51"/>
      <c r="U34" s="51"/>
      <c r="V34" s="51"/>
      <c r="W34" s="52">
        <f t="shared" si="2"/>
        <v>0</v>
      </c>
      <c r="Y34"/>
    </row>
    <row r="35" spans="1:25" x14ac:dyDescent="0.25">
      <c r="A35" s="88">
        <v>510</v>
      </c>
      <c r="B35" s="54">
        <v>32</v>
      </c>
      <c r="C35" s="46">
        <v>6</v>
      </c>
      <c r="D35" s="6" t="str">
        <f>VLOOKUP(A35,'07.kolo prezetácia '!A:G,2,FALSE)</f>
        <v>Matúš</v>
      </c>
      <c r="E35" s="6" t="str">
        <f>VLOOKUP(A35,'07.kolo prezetácia '!A:G,3,FALSE)</f>
        <v>Varačka</v>
      </c>
      <c r="F35" s="5" t="str">
        <f>CONCATENATE('07.kolo výsledky'!$D35," ",'07.kolo výsledky'!$E35)</f>
        <v>Matúš Varačka</v>
      </c>
      <c r="G35" s="6" t="str">
        <f>VLOOKUP(A35,'07.kolo prezetácia '!A:G,4,FALSE)</f>
        <v>Raz to pride / Beckov</v>
      </c>
      <c r="H35" s="63">
        <f>VLOOKUP(A35,'07.kolo prezetácia '!$A$2:$G$492,5,FALSE)</f>
        <v>1988</v>
      </c>
      <c r="I35" s="31" t="str">
        <f>VLOOKUP(A35,'07.kolo prezetácia '!$A$2:$G$492,7,FALSE)</f>
        <v>Muži B</v>
      </c>
      <c r="J35" s="21">
        <f>VLOOKUP('07.kolo výsledky'!$A35,'07.kolo stopky'!A:C,3,FALSE)</f>
        <v>2.4164004629629629E-2</v>
      </c>
      <c r="K35" s="21">
        <f t="shared" si="0"/>
        <v>3.1099105057438392E-3</v>
      </c>
      <c r="L35" s="21">
        <f t="shared" si="1"/>
        <v>4.7642361111111114E-3</v>
      </c>
      <c r="M35" s="22"/>
      <c r="N35" s="51"/>
      <c r="O35" s="51"/>
      <c r="P35" s="51"/>
      <c r="Q35" s="51"/>
      <c r="R35" s="51"/>
      <c r="S35" s="51"/>
      <c r="T35" s="51"/>
      <c r="U35" s="51"/>
      <c r="V35" s="51"/>
      <c r="W35" s="52">
        <f t="shared" si="2"/>
        <v>0</v>
      </c>
      <c r="Y35"/>
    </row>
    <row r="36" spans="1:25" x14ac:dyDescent="0.25">
      <c r="A36" s="88">
        <v>559</v>
      </c>
      <c r="B36" s="54">
        <v>33</v>
      </c>
      <c r="C36" s="43">
        <v>1</v>
      </c>
      <c r="D36" s="6" t="str">
        <f>VLOOKUP(A36,'07.kolo prezetácia '!A:G,2,FALSE)</f>
        <v>Katerina</v>
      </c>
      <c r="E36" s="6" t="str">
        <f>VLOOKUP(A36,'07.kolo prezetácia '!A:G,3,FALSE)</f>
        <v>Karakoulaki</v>
      </c>
      <c r="F36" s="5" t="str">
        <f>CONCATENATE('07.kolo výsledky'!$D36," ",'07.kolo výsledky'!$E36)</f>
        <v>Katerina Karakoulaki</v>
      </c>
      <c r="G36" s="6" t="str">
        <f>VLOOKUP(A36,'07.kolo prezetácia '!A:G,4,FALSE)</f>
        <v>Grécko</v>
      </c>
      <c r="H36" s="63">
        <f>VLOOKUP(A36,'07.kolo prezetácia '!$A$2:$G$492,5,FALSE)</f>
        <v>1996</v>
      </c>
      <c r="I36" s="31" t="str">
        <f>VLOOKUP(A36,'07.kolo prezetácia '!$A$2:$G$492,7,FALSE)</f>
        <v>Ženy A</v>
      </c>
      <c r="J36" s="21">
        <f>VLOOKUP('07.kolo výsledky'!$A36,'07.kolo stopky'!A:C,3,FALSE)</f>
        <v>2.4227905092592591E-2</v>
      </c>
      <c r="K36" s="21">
        <f t="shared" si="0"/>
        <v>3.1181345035511702E-3</v>
      </c>
      <c r="L36" s="21">
        <f t="shared" si="1"/>
        <v>4.8281365740740732E-3</v>
      </c>
      <c r="M36" s="22"/>
      <c r="N36" s="51"/>
      <c r="O36" s="51"/>
      <c r="P36" s="51"/>
      <c r="Q36" s="51"/>
      <c r="R36" s="51"/>
      <c r="S36" s="51"/>
      <c r="T36" s="51"/>
      <c r="U36" s="51"/>
      <c r="V36" s="51"/>
      <c r="W36" s="52">
        <f t="shared" ref="W36:W53" si="3">SUM(M36:V36)</f>
        <v>0</v>
      </c>
      <c r="Y36"/>
    </row>
    <row r="37" spans="1:25" x14ac:dyDescent="0.25">
      <c r="A37" s="88">
        <v>502</v>
      </c>
      <c r="B37" s="54">
        <v>34</v>
      </c>
      <c r="C37" s="46">
        <v>15</v>
      </c>
      <c r="D37" s="6" t="str">
        <f>VLOOKUP(A37,'07.kolo prezetácia '!A:G,2,FALSE)</f>
        <v>Lukáš</v>
      </c>
      <c r="E37" s="6" t="str">
        <f>VLOOKUP(A37,'07.kolo prezetácia '!A:G,3,FALSE)</f>
        <v>Gallo</v>
      </c>
      <c r="F37" s="5" t="str">
        <f>CONCATENATE('07.kolo výsledky'!$D37," ",'07.kolo výsledky'!$E37)</f>
        <v>Lukáš Gallo</v>
      </c>
      <c r="G37" s="6" t="str">
        <f>VLOOKUP(A37,'07.kolo prezetácia '!A:G,4,FALSE)</f>
        <v>Trenčianske Teplice</v>
      </c>
      <c r="H37" s="63">
        <f>VLOOKUP(A37,'07.kolo prezetácia '!$A$2:$G$492,5,FALSE)</f>
        <v>1984</v>
      </c>
      <c r="I37" s="31" t="str">
        <f>VLOOKUP(A37,'07.kolo prezetácia '!$A$2:$G$492,7,FALSE)</f>
        <v>Muži C</v>
      </c>
      <c r="J37" s="21">
        <f>VLOOKUP('07.kolo výsledky'!$A37,'07.kolo stopky'!A:C,3,FALSE)</f>
        <v>2.4376435185185185E-2</v>
      </c>
      <c r="K37" s="21">
        <f t="shared" si="0"/>
        <v>3.1372503455836791E-3</v>
      </c>
      <c r="L37" s="21">
        <f t="shared" si="1"/>
        <v>4.9766666666666674E-3</v>
      </c>
      <c r="M37" s="22"/>
      <c r="N37" s="51"/>
      <c r="O37" s="51"/>
      <c r="P37" s="51"/>
      <c r="Q37" s="51"/>
      <c r="R37" s="51"/>
      <c r="S37" s="51"/>
      <c r="T37" s="51"/>
      <c r="U37" s="51"/>
      <c r="V37" s="51"/>
      <c r="W37" s="52">
        <f t="shared" si="3"/>
        <v>0</v>
      </c>
      <c r="X37" s="2"/>
      <c r="Y37"/>
    </row>
    <row r="38" spans="1:25" x14ac:dyDescent="0.25">
      <c r="A38" s="88">
        <v>489</v>
      </c>
      <c r="B38" s="54">
        <v>35</v>
      </c>
      <c r="C38" s="46">
        <v>9</v>
      </c>
      <c r="D38" s="6" t="str">
        <f>VLOOKUP(A38,'07.kolo prezetácia '!A:G,2,FALSE)</f>
        <v>Jakub</v>
      </c>
      <c r="E38" s="6" t="str">
        <f>VLOOKUP(A38,'07.kolo prezetácia '!A:G,3,FALSE)</f>
        <v>Lesaj</v>
      </c>
      <c r="F38" s="5" t="str">
        <f>CONCATENATE('07.kolo výsledky'!$D38," ",'07.kolo výsledky'!$E38)</f>
        <v>Jakub Lesaj</v>
      </c>
      <c r="G38" s="6" t="str">
        <f>VLOOKUP(A38,'07.kolo prezetácia '!A:G,4,FALSE)</f>
        <v>Rekonšt.</v>
      </c>
      <c r="H38" s="63">
        <f>VLOOKUP(A38,'07.kolo prezetácia '!$A$2:$G$492,5,FALSE)</f>
        <v>2010</v>
      </c>
      <c r="I38" s="31" t="str">
        <f>VLOOKUP(A38,'07.kolo prezetácia '!$A$2:$G$492,7,FALSE)</f>
        <v>Muži A</v>
      </c>
      <c r="J38" s="21">
        <f>VLOOKUP('07.kolo výsledky'!$A38,'07.kolo stopky'!A:C,3,FALSE)</f>
        <v>2.445474537037037E-2</v>
      </c>
      <c r="K38" s="21">
        <f t="shared" si="0"/>
        <v>3.1473288764955433E-3</v>
      </c>
      <c r="L38" s="21">
        <f t="shared" si="1"/>
        <v>5.0549768518518522E-3</v>
      </c>
      <c r="M38" s="22"/>
      <c r="N38" s="51"/>
      <c r="O38" s="51"/>
      <c r="P38" s="51"/>
      <c r="Q38" s="51"/>
      <c r="R38" s="51"/>
      <c r="S38" s="51"/>
      <c r="T38" s="51"/>
      <c r="U38" s="51"/>
      <c r="V38" s="51"/>
      <c r="W38" s="52">
        <f t="shared" si="3"/>
        <v>0</v>
      </c>
      <c r="X38" s="2"/>
      <c r="Y38"/>
    </row>
    <row r="39" spans="1:25" x14ac:dyDescent="0.25">
      <c r="A39" s="88">
        <v>82</v>
      </c>
      <c r="B39" s="54">
        <v>36</v>
      </c>
      <c r="C39" s="46">
        <v>4</v>
      </c>
      <c r="D39" s="6" t="str">
        <f>VLOOKUP(A39,'07.kolo prezetácia '!A:G,2,FALSE)</f>
        <v>Martin</v>
      </c>
      <c r="E39" s="6" t="str">
        <f>VLOOKUP(A39,'07.kolo prezetácia '!A:G,3,FALSE)</f>
        <v>Lesaj</v>
      </c>
      <c r="F39" s="5" t="str">
        <f>CONCATENATE('07.kolo výsledky'!$D39," ",'07.kolo výsledky'!$E39)</f>
        <v>Martin Lesaj</v>
      </c>
      <c r="G39" s="6" t="str">
        <f>VLOOKUP(A39,'07.kolo prezetácia '!A:G,4,FALSE)</f>
        <v>RunForRest / Trenčín</v>
      </c>
      <c r="H39" s="63">
        <f>VLOOKUP(A39,'07.kolo prezetácia '!$A$2:$G$492,5,FALSE)</f>
        <v>1975</v>
      </c>
      <c r="I39" s="31" t="str">
        <f>VLOOKUP(A39,'07.kolo prezetácia '!$A$2:$G$492,7,FALSE)</f>
        <v>Muži D</v>
      </c>
      <c r="J39" s="21">
        <f>VLOOKUP('07.kolo výsledky'!$A39,'07.kolo stopky'!A:C,3,FALSE)</f>
        <v>2.4461354166666668E-2</v>
      </c>
      <c r="K39" s="21">
        <f t="shared" si="0"/>
        <v>3.1481794294294296E-3</v>
      </c>
      <c r="L39" s="21">
        <f t="shared" si="1"/>
        <v>5.0615856481481501E-3</v>
      </c>
      <c r="M39" s="22"/>
      <c r="N39" s="51"/>
      <c r="O39" s="51"/>
      <c r="P39" s="51"/>
      <c r="Q39" s="51"/>
      <c r="R39" s="51"/>
      <c r="S39" s="51"/>
      <c r="T39" s="51"/>
      <c r="U39" s="51"/>
      <c r="V39" s="51"/>
      <c r="W39" s="52">
        <f t="shared" si="3"/>
        <v>0</v>
      </c>
      <c r="Y39"/>
    </row>
    <row r="40" spans="1:25" x14ac:dyDescent="0.25">
      <c r="A40" s="88">
        <v>169</v>
      </c>
      <c r="B40" s="54">
        <v>37</v>
      </c>
      <c r="C40" s="43">
        <v>2</v>
      </c>
      <c r="D40" s="6" t="str">
        <f>VLOOKUP(A40,'07.kolo prezetácia '!A:G,2,FALSE)</f>
        <v>Mária</v>
      </c>
      <c r="E40" s="6" t="str">
        <f>VLOOKUP(A40,'07.kolo prezetácia '!A:G,3,FALSE)</f>
        <v>Škorcová</v>
      </c>
      <c r="F40" s="5" t="str">
        <f>CONCATENATE('07.kolo výsledky'!$D40," ",'07.kolo výsledky'!$E40)</f>
        <v>Mária Škorcová</v>
      </c>
      <c r="G40" s="6" t="str">
        <f>VLOOKUP(A40,'07.kolo prezetácia '!A:G,4,FALSE)</f>
        <v>BBL / Bánovce nad Bebravou</v>
      </c>
      <c r="H40" s="63">
        <f>VLOOKUP(A40,'07.kolo prezetácia '!$A$2:$G$492,5,FALSE)</f>
        <v>1984</v>
      </c>
      <c r="I40" s="31" t="str">
        <f>VLOOKUP(A40,'07.kolo prezetácia '!$A$2:$G$492,7,FALSE)</f>
        <v>Ženy B</v>
      </c>
      <c r="J40" s="21">
        <f>VLOOKUP('07.kolo výsledky'!$A40,'07.kolo stopky'!A:C,3,FALSE)</f>
        <v>2.4489340277777782E-2</v>
      </c>
      <c r="K40" s="21">
        <f t="shared" si="0"/>
        <v>3.1517812455312461E-3</v>
      </c>
      <c r="L40" s="21">
        <f t="shared" si="1"/>
        <v>5.0895717592592642E-3</v>
      </c>
      <c r="M40" s="22"/>
      <c r="N40" s="51"/>
      <c r="O40" s="51"/>
      <c r="P40" s="51"/>
      <c r="Q40" s="51"/>
      <c r="R40" s="51"/>
      <c r="S40" s="51"/>
      <c r="T40" s="51"/>
      <c r="U40" s="51"/>
      <c r="V40" s="51"/>
      <c r="W40" s="52">
        <f t="shared" si="3"/>
        <v>0</v>
      </c>
      <c r="Y40"/>
    </row>
    <row r="41" spans="1:25" x14ac:dyDescent="0.25">
      <c r="A41" s="88">
        <v>159</v>
      </c>
      <c r="B41" s="54">
        <v>38</v>
      </c>
      <c r="C41" s="76">
        <v>7</v>
      </c>
      <c r="D41" s="6" t="str">
        <f>VLOOKUP(A41,'07.kolo prezetácia '!A:G,2,FALSE)</f>
        <v>Matej</v>
      </c>
      <c r="E41" s="6" t="str">
        <f>VLOOKUP(A41,'07.kolo prezetácia '!A:G,3,FALSE)</f>
        <v>Ďurža</v>
      </c>
      <c r="F41" s="5" t="str">
        <f>CONCATENATE('07.kolo výsledky'!$D41," ",'07.kolo výsledky'!$E41)</f>
        <v>Matej Ďurža</v>
      </c>
      <c r="G41" s="6" t="str">
        <f>VLOOKUP(A41,'07.kolo prezetácia '!A:G,4,FALSE)</f>
        <v>Mníchová Lehota</v>
      </c>
      <c r="H41" s="63">
        <f>VLOOKUP(A41,'07.kolo prezetácia '!$A$2:$G$492,5,FALSE)</f>
        <v>1991</v>
      </c>
      <c r="I41" s="31" t="str">
        <f>VLOOKUP(A41,'07.kolo prezetácia '!$A$2:$G$492,7,FALSE)</f>
        <v>Muži B</v>
      </c>
      <c r="J41" s="21">
        <f>VLOOKUP('07.kolo výsledky'!$A41,'07.kolo stopky'!A:C,3,FALSE)</f>
        <v>2.4695196759259259E-2</v>
      </c>
      <c r="K41" s="21">
        <f t="shared" si="0"/>
        <v>3.1782750011916678E-3</v>
      </c>
      <c r="L41" s="21">
        <f t="shared" si="1"/>
        <v>5.2954282407407412E-3</v>
      </c>
      <c r="M41" s="22"/>
      <c r="N41" s="51"/>
      <c r="O41" s="51"/>
      <c r="P41" s="51"/>
      <c r="Q41" s="51"/>
      <c r="R41" s="51"/>
      <c r="S41" s="51"/>
      <c r="T41" s="51"/>
      <c r="U41" s="51"/>
      <c r="V41" s="51"/>
      <c r="W41" s="52">
        <f t="shared" si="3"/>
        <v>0</v>
      </c>
      <c r="Y41"/>
    </row>
    <row r="42" spans="1:25" x14ac:dyDescent="0.25">
      <c r="A42" s="88">
        <v>519</v>
      </c>
      <c r="B42" s="54">
        <v>39</v>
      </c>
      <c r="C42" s="46">
        <v>10</v>
      </c>
      <c r="D42" s="6" t="str">
        <f>VLOOKUP(A42,'07.kolo prezetácia '!A:G,2,FALSE)</f>
        <v>Nikolas</v>
      </c>
      <c r="E42" s="6" t="str">
        <f>VLOOKUP(A42,'07.kolo prezetácia '!A:G,3,FALSE)</f>
        <v>Ľahký</v>
      </c>
      <c r="F42" s="5" t="str">
        <f>CONCATENATE('07.kolo výsledky'!$D42," ",'07.kolo výsledky'!$E42)</f>
        <v>Nikolas Ľahký</v>
      </c>
      <c r="G42" s="6" t="str">
        <f>VLOOKUP(A42,'07.kolo prezetácia '!A:G,4,FALSE)</f>
        <v>Polský parlament / Trenčianske Stankovce</v>
      </c>
      <c r="H42" s="63">
        <f>VLOOKUP(A42,'07.kolo prezetácia '!$A$2:$G$492,5,FALSE)</f>
        <v>1999</v>
      </c>
      <c r="I42" s="31" t="str">
        <f>VLOOKUP(A42,'07.kolo prezetácia '!$A$2:$G$492,7,FALSE)</f>
        <v>Muži A</v>
      </c>
      <c r="J42" s="21">
        <f>VLOOKUP('07.kolo výsledky'!$A42,'07.kolo stopky'!A:C,3,FALSE)</f>
        <v>2.4721168981481481E-2</v>
      </c>
      <c r="K42" s="21">
        <f t="shared" si="0"/>
        <v>3.1816176295342965E-3</v>
      </c>
      <c r="L42" s="21">
        <f t="shared" si="1"/>
        <v>5.3214004629629635E-3</v>
      </c>
      <c r="M42" s="22"/>
      <c r="N42" s="51"/>
      <c r="O42" s="51"/>
      <c r="P42" s="51"/>
      <c r="Q42" s="51"/>
      <c r="R42" s="51"/>
      <c r="S42" s="51"/>
      <c r="T42" s="51"/>
      <c r="U42" s="51"/>
      <c r="V42" s="51"/>
      <c r="W42" s="52">
        <f t="shared" si="3"/>
        <v>0</v>
      </c>
      <c r="Y42"/>
    </row>
    <row r="43" spans="1:25" x14ac:dyDescent="0.25">
      <c r="A43" s="88">
        <v>9</v>
      </c>
      <c r="B43" s="54">
        <v>40</v>
      </c>
      <c r="C43" s="46">
        <v>16</v>
      </c>
      <c r="D43" s="6" t="str">
        <f>VLOOKUP(A43,'07.kolo prezetácia '!A:G,2,FALSE)</f>
        <v>Martin</v>
      </c>
      <c r="E43" s="6" t="str">
        <f>VLOOKUP(A43,'07.kolo prezetácia '!A:G,3,FALSE)</f>
        <v>Petrinec</v>
      </c>
      <c r="F43" s="5" t="str">
        <f>CONCATENATE('07.kolo výsledky'!$D43," ",'07.kolo výsledky'!$E43)</f>
        <v>Martin Petrinec</v>
      </c>
      <c r="G43" s="6" t="str">
        <f>VLOOKUP(A43,'07.kolo prezetácia '!A:G,4,FALSE)</f>
        <v>Trenčín</v>
      </c>
      <c r="H43" s="63">
        <f>VLOOKUP(A43,'07.kolo prezetácia '!$A$2:$G$492,5,FALSE)</f>
        <v>1978</v>
      </c>
      <c r="I43" s="31" t="str">
        <f>VLOOKUP(A43,'07.kolo prezetácia '!$A$2:$G$492,7,FALSE)</f>
        <v>Muži C</v>
      </c>
      <c r="J43" s="21">
        <f>VLOOKUP('07.kolo výsledky'!$A43,'07.kolo stopky'!A:C,3,FALSE)</f>
        <v>2.4783495370370372E-2</v>
      </c>
      <c r="K43" s="21">
        <f t="shared" si="0"/>
        <v>3.189639043805711E-3</v>
      </c>
      <c r="L43" s="21">
        <f t="shared" si="1"/>
        <v>5.3837268518518548E-3</v>
      </c>
      <c r="M43" s="22"/>
      <c r="N43" s="51"/>
      <c r="O43" s="51"/>
      <c r="P43" s="51"/>
      <c r="Q43" s="51"/>
      <c r="R43" s="51"/>
      <c r="S43" s="51"/>
      <c r="T43" s="51"/>
      <c r="U43" s="51"/>
      <c r="V43" s="51"/>
      <c r="W43" s="52">
        <f t="shared" si="3"/>
        <v>0</v>
      </c>
      <c r="Y43"/>
    </row>
    <row r="44" spans="1:25" x14ac:dyDescent="0.25">
      <c r="A44" s="88">
        <v>32</v>
      </c>
      <c r="B44" s="54">
        <v>41</v>
      </c>
      <c r="C44" s="43">
        <v>3</v>
      </c>
      <c r="D44" s="6" t="str">
        <f>VLOOKUP(A44,'07.kolo prezetácia '!A:G,2,FALSE)</f>
        <v>Mária</v>
      </c>
      <c r="E44" s="6" t="str">
        <f>VLOOKUP(A44,'07.kolo prezetácia '!A:G,3,FALSE)</f>
        <v>Koláriková</v>
      </c>
      <c r="F44" s="5" t="str">
        <f>CONCATENATE('07.kolo výsledky'!$D44," ",'07.kolo výsledky'!$E44)</f>
        <v>Mária Koláriková</v>
      </c>
      <c r="G44" s="6" t="str">
        <f>VLOOKUP(A44,'07.kolo prezetácia '!A:G,4,FALSE)</f>
        <v>Visolaje</v>
      </c>
      <c r="H44" s="63">
        <f>VLOOKUP(A44,'07.kolo prezetácia '!$A$2:$G$492,5,FALSE)</f>
        <v>1983</v>
      </c>
      <c r="I44" s="31" t="str">
        <f>VLOOKUP(A44,'07.kolo prezetácia '!$A$2:$G$492,7,FALSE)</f>
        <v>Ženy B</v>
      </c>
      <c r="J44" s="21">
        <f>VLOOKUP('07.kolo výsledky'!$A44,'07.kolo stopky'!A:C,3,FALSE)</f>
        <v>2.481902777777778E-2</v>
      </c>
      <c r="K44" s="21">
        <f t="shared" si="0"/>
        <v>3.1942120692120698E-3</v>
      </c>
      <c r="L44" s="21">
        <f t="shared" si="1"/>
        <v>5.4192592592592626E-3</v>
      </c>
      <c r="M44" s="22"/>
      <c r="N44" s="51"/>
      <c r="O44" s="51"/>
      <c r="P44" s="51"/>
      <c r="Q44" s="51"/>
      <c r="R44" s="51"/>
      <c r="S44" s="51"/>
      <c r="T44" s="51"/>
      <c r="U44" s="51"/>
      <c r="V44" s="51"/>
      <c r="W44" s="52">
        <f t="shared" si="3"/>
        <v>0</v>
      </c>
      <c r="Y44"/>
    </row>
    <row r="45" spans="1:25" x14ac:dyDescent="0.25">
      <c r="A45" s="88">
        <v>477</v>
      </c>
      <c r="B45" s="54">
        <v>42</v>
      </c>
      <c r="C45" s="46">
        <v>5</v>
      </c>
      <c r="D45" s="6" t="str">
        <f>VLOOKUP(A45,'07.kolo prezetácia '!A:G,2,FALSE)</f>
        <v>Peter</v>
      </c>
      <c r="E45" s="6" t="str">
        <f>VLOOKUP(A45,'07.kolo prezetácia '!A:G,3,FALSE)</f>
        <v>Kačic</v>
      </c>
      <c r="F45" s="5" t="str">
        <f>CONCATENATE('07.kolo výsledky'!$D45," ",'07.kolo výsledky'!$E45)</f>
        <v>Peter Kačic</v>
      </c>
      <c r="G45" s="6" t="str">
        <f>VLOOKUP(A45,'07.kolo prezetácia '!A:G,4,FALSE)</f>
        <v>Nmnv</v>
      </c>
      <c r="H45" s="63">
        <f>VLOOKUP(A45,'07.kolo prezetácia '!$A$2:$G$492,5,FALSE)</f>
        <v>1970</v>
      </c>
      <c r="I45" s="31" t="str">
        <f>VLOOKUP(A45,'07.kolo prezetácia '!$A$2:$G$492,7,FALSE)</f>
        <v>Muži D</v>
      </c>
      <c r="J45" s="21">
        <f>VLOOKUP('07.kolo výsledky'!$A45,'07.kolo stopky'!A:C,3,FALSE)</f>
        <v>2.4934479166666666E-2</v>
      </c>
      <c r="K45" s="21">
        <f t="shared" si="0"/>
        <v>3.2090706778206777E-3</v>
      </c>
      <c r="L45" s="21">
        <f t="shared" si="1"/>
        <v>5.534710648148148E-3</v>
      </c>
      <c r="M45" s="29"/>
      <c r="N45" s="63"/>
      <c r="O45" s="63"/>
      <c r="P45" s="63"/>
      <c r="Q45" s="63"/>
      <c r="R45" s="63"/>
      <c r="S45" s="63"/>
      <c r="T45" s="63"/>
      <c r="U45" s="63"/>
      <c r="V45" s="63"/>
      <c r="W45" s="64">
        <f t="shared" si="3"/>
        <v>0</v>
      </c>
      <c r="Y45"/>
    </row>
    <row r="46" spans="1:25" x14ac:dyDescent="0.25">
      <c r="A46" s="88">
        <v>535</v>
      </c>
      <c r="B46" s="54">
        <v>43</v>
      </c>
      <c r="C46" s="46">
        <v>11</v>
      </c>
      <c r="D46" s="6" t="str">
        <f>VLOOKUP(A46,'07.kolo prezetácia '!A:G,2,FALSE)</f>
        <v>Michal</v>
      </c>
      <c r="E46" s="6" t="str">
        <f>VLOOKUP(A46,'07.kolo prezetácia '!A:G,3,FALSE)</f>
        <v>Zbýňovec ml</v>
      </c>
      <c r="F46" s="5" t="str">
        <f>CONCATENATE('07.kolo výsledky'!$D46," ",'07.kolo výsledky'!$E46)</f>
        <v>Michal Zbýňovec ml</v>
      </c>
      <c r="G46" s="6" t="str">
        <f>VLOOKUP(A46,'07.kolo prezetácia '!A:G,4,FALSE)</f>
        <v>AK Dukla Trenčín / Svinná</v>
      </c>
      <c r="H46" s="63">
        <f>VLOOKUP(A46,'07.kolo prezetácia '!$A$2:$G$492,5,FALSE)</f>
        <v>2011</v>
      </c>
      <c r="I46" s="31" t="str">
        <f>VLOOKUP(A46,'07.kolo prezetácia '!$A$2:$G$492,7,FALSE)</f>
        <v>Muži A</v>
      </c>
      <c r="J46" s="21">
        <f>VLOOKUP('07.kolo výsledky'!$A46,'07.kolo stopky'!A:C,3,FALSE)</f>
        <v>2.4965555555555557E-2</v>
      </c>
      <c r="K46" s="21">
        <f t="shared" si="0"/>
        <v>3.2130702130702135E-3</v>
      </c>
      <c r="L46" s="21">
        <f t="shared" si="1"/>
        <v>5.5657870370370392E-3</v>
      </c>
      <c r="M46" s="29"/>
      <c r="N46" s="63"/>
      <c r="O46" s="63"/>
      <c r="P46" s="63"/>
      <c r="Q46" s="63"/>
      <c r="R46" s="63"/>
      <c r="S46" s="63"/>
      <c r="T46" s="63"/>
      <c r="U46" s="63"/>
      <c r="V46" s="63"/>
      <c r="W46" s="64">
        <f t="shared" si="3"/>
        <v>0</v>
      </c>
      <c r="Y46"/>
    </row>
    <row r="47" spans="1:25" x14ac:dyDescent="0.25">
      <c r="A47" s="88">
        <v>505</v>
      </c>
      <c r="B47" s="54">
        <v>44</v>
      </c>
      <c r="C47" s="46">
        <v>6</v>
      </c>
      <c r="D47" s="6" t="str">
        <f>VLOOKUP(A47,'07.kolo prezetácia '!A:G,2,FALSE)</f>
        <v>Pavol</v>
      </c>
      <c r="E47" s="6" t="str">
        <f>VLOOKUP(A47,'07.kolo prezetácia '!A:G,3,FALSE)</f>
        <v>Brisuda</v>
      </c>
      <c r="F47" s="5" t="str">
        <f>CONCATENATE('07.kolo výsledky'!$D47," ",'07.kolo výsledky'!$E47)</f>
        <v>Pavol Brisuda</v>
      </c>
      <c r="G47" s="6" t="str">
        <f>VLOOKUP(A47,'07.kolo prezetácia '!A:G,4,FALSE)</f>
        <v>Trenčín</v>
      </c>
      <c r="H47" s="63">
        <f>VLOOKUP(A47,'07.kolo prezetácia '!$A$2:$G$492,5,FALSE)</f>
        <v>1970</v>
      </c>
      <c r="I47" s="31" t="str">
        <f>VLOOKUP(A47,'07.kolo prezetácia '!$A$2:$G$492,7,FALSE)</f>
        <v>Muži D</v>
      </c>
      <c r="J47" s="21">
        <f>VLOOKUP('07.kolo výsledky'!$A47,'07.kolo stopky'!A:C,3,FALSE)</f>
        <v>2.5044340277777782E-2</v>
      </c>
      <c r="K47" s="21">
        <f t="shared" si="0"/>
        <v>3.2232098169598178E-3</v>
      </c>
      <c r="L47" s="21">
        <f t="shared" si="1"/>
        <v>5.6445717592592641E-3</v>
      </c>
      <c r="M47" s="29"/>
      <c r="N47" s="63"/>
      <c r="O47" s="63"/>
      <c r="P47" s="63"/>
      <c r="Q47" s="63"/>
      <c r="R47" s="63"/>
      <c r="S47" s="63"/>
      <c r="T47" s="63"/>
      <c r="U47" s="63"/>
      <c r="V47" s="63"/>
      <c r="W47" s="64">
        <f t="shared" si="3"/>
        <v>0</v>
      </c>
      <c r="Y47"/>
    </row>
    <row r="48" spans="1:25" x14ac:dyDescent="0.25">
      <c r="A48" s="88">
        <v>50</v>
      </c>
      <c r="B48" s="54">
        <v>45</v>
      </c>
      <c r="C48" s="46">
        <v>7</v>
      </c>
      <c r="D48" s="6" t="str">
        <f>VLOOKUP(A48,'07.kolo prezetácia '!A:G,2,FALSE)</f>
        <v>Miroslav</v>
      </c>
      <c r="E48" s="6" t="str">
        <f>VLOOKUP(A48,'07.kolo prezetácia '!A:G,3,FALSE)</f>
        <v>Tomčány</v>
      </c>
      <c r="F48" s="5" t="str">
        <f>CONCATENATE('07.kolo výsledky'!$D48," ",'07.kolo výsledky'!$E48)</f>
        <v>Miroslav Tomčány</v>
      </c>
      <c r="G48" s="6" t="str">
        <f>VLOOKUP(A48,'07.kolo prezetácia '!A:G,4,FALSE)</f>
        <v>Behaj s radosťou</v>
      </c>
      <c r="H48" s="63">
        <f>VLOOKUP(A48,'07.kolo prezetácia '!$A$2:$G$492,5,FALSE)</f>
        <v>1971</v>
      </c>
      <c r="I48" s="31" t="str">
        <f>VLOOKUP(A48,'07.kolo prezetácia '!$A$2:$G$492,7,FALSE)</f>
        <v>Muži D</v>
      </c>
      <c r="J48" s="21">
        <f>VLOOKUP('07.kolo výsledky'!$A48,'07.kolo stopky'!A:C,3,FALSE)</f>
        <v>2.526704861111111E-2</v>
      </c>
      <c r="K48" s="21">
        <f t="shared" si="0"/>
        <v>3.2518724081224081E-3</v>
      </c>
      <c r="L48" s="21">
        <f t="shared" si="1"/>
        <v>5.8672800925925923E-3</v>
      </c>
      <c r="M48" s="29"/>
      <c r="N48" s="63"/>
      <c r="O48" s="63"/>
      <c r="P48" s="63"/>
      <c r="Q48" s="63"/>
      <c r="R48" s="63"/>
      <c r="S48" s="63"/>
      <c r="T48" s="63"/>
      <c r="U48" s="63"/>
      <c r="V48" s="63"/>
      <c r="W48" s="64">
        <f t="shared" si="3"/>
        <v>0</v>
      </c>
      <c r="Y48"/>
    </row>
    <row r="49" spans="1:25" x14ac:dyDescent="0.25">
      <c r="A49" s="88">
        <v>378</v>
      </c>
      <c r="B49" s="54">
        <v>46</v>
      </c>
      <c r="C49" s="46">
        <v>12</v>
      </c>
      <c r="D49" s="6" t="str">
        <f>VLOOKUP(A49,'07.kolo prezetácia '!A:G,2,FALSE)</f>
        <v>Lukas</v>
      </c>
      <c r="E49" s="6" t="str">
        <f>VLOOKUP(A49,'07.kolo prezetácia '!A:G,3,FALSE)</f>
        <v>Kolárik</v>
      </c>
      <c r="F49" s="5" t="str">
        <f>CONCATENATE('07.kolo výsledky'!$D49," ",'07.kolo výsledky'!$E49)</f>
        <v>Lukas Kolárik</v>
      </c>
      <c r="G49" s="6" t="str">
        <f>VLOOKUP(A49,'07.kolo prezetácia '!A:G,4,FALSE)</f>
        <v>Visolaje</v>
      </c>
      <c r="H49" s="63">
        <f>VLOOKUP(A49,'07.kolo prezetácia '!$A$2:$G$492,5,FALSE)</f>
        <v>2012</v>
      </c>
      <c r="I49" s="31" t="str">
        <f>VLOOKUP(A49,'07.kolo prezetácia '!$A$2:$G$492,7,FALSE)</f>
        <v>Muži A</v>
      </c>
      <c r="J49" s="21">
        <f>VLOOKUP('07.kolo výsledky'!$A49,'07.kolo stopky'!A:C,3,FALSE)</f>
        <v>2.5498125E-2</v>
      </c>
      <c r="K49" s="21">
        <f t="shared" si="0"/>
        <v>3.2816119691119693E-3</v>
      </c>
      <c r="L49" s="21">
        <f t="shared" si="1"/>
        <v>6.0983564814814824E-3</v>
      </c>
      <c r="M49" s="29"/>
      <c r="N49" s="63"/>
      <c r="O49" s="63"/>
      <c r="P49" s="63"/>
      <c r="Q49" s="63"/>
      <c r="R49" s="63"/>
      <c r="S49" s="63"/>
      <c r="T49" s="63"/>
      <c r="U49" s="63"/>
      <c r="V49" s="63"/>
      <c r="W49" s="64">
        <f t="shared" si="3"/>
        <v>0</v>
      </c>
      <c r="Y49"/>
    </row>
    <row r="50" spans="1:25" x14ac:dyDescent="0.25">
      <c r="A50" s="88">
        <v>158</v>
      </c>
      <c r="B50" s="54">
        <v>47</v>
      </c>
      <c r="C50" s="43">
        <v>1</v>
      </c>
      <c r="D50" s="6" t="str">
        <f>VLOOKUP(A50,'07.kolo prezetácia '!A:G,2,FALSE)</f>
        <v>Štefan</v>
      </c>
      <c r="E50" s="6" t="str">
        <f>VLOOKUP(A50,'07.kolo prezetácia '!A:G,3,FALSE)</f>
        <v>Červenka</v>
      </c>
      <c r="F50" s="5" t="str">
        <f>CONCATENATE('07.kolo výsledky'!$D50," ",'07.kolo výsledky'!$E50)</f>
        <v>Štefan Červenka</v>
      </c>
      <c r="G50" s="6" t="str">
        <f>VLOOKUP(A50,'07.kolo prezetácia '!A:G,4,FALSE)</f>
        <v>Jogging klub / Dubnica nad Váhom</v>
      </c>
      <c r="H50" s="63">
        <f>VLOOKUP(A50,'07.kolo prezetácia '!$A$2:$G$492,5,FALSE)</f>
        <v>1966</v>
      </c>
      <c r="I50" s="31" t="str">
        <f>VLOOKUP(A50,'07.kolo prezetácia '!$A$2:$G$492,7,FALSE)</f>
        <v>Muži E</v>
      </c>
      <c r="J50" s="21">
        <f>VLOOKUP('07.kolo výsledky'!$A50,'07.kolo stopky'!A:C,3,FALSE)</f>
        <v>2.5577743055555557E-2</v>
      </c>
      <c r="K50" s="21">
        <f t="shared" si="0"/>
        <v>3.2918588231088232E-3</v>
      </c>
      <c r="L50" s="21">
        <f t="shared" si="1"/>
        <v>6.1779745370370391E-3</v>
      </c>
      <c r="M50" s="29"/>
      <c r="N50" s="63"/>
      <c r="O50" s="63"/>
      <c r="P50" s="63"/>
      <c r="Q50" s="63"/>
      <c r="R50" s="63"/>
      <c r="S50" s="63"/>
      <c r="T50" s="63"/>
      <c r="U50" s="63"/>
      <c r="V50" s="63"/>
      <c r="W50" s="64">
        <f t="shared" si="3"/>
        <v>0</v>
      </c>
      <c r="Y50"/>
    </row>
    <row r="51" spans="1:25" x14ac:dyDescent="0.25">
      <c r="A51" s="88">
        <v>494</v>
      </c>
      <c r="B51" s="54">
        <v>48</v>
      </c>
      <c r="C51" s="46">
        <v>17</v>
      </c>
      <c r="D51" s="6" t="str">
        <f>VLOOKUP(A51,'07.kolo prezetácia '!A:G,2,FALSE)</f>
        <v>Peter</v>
      </c>
      <c r="E51" s="6" t="str">
        <f>VLOOKUP(A51,'07.kolo prezetácia '!A:G,3,FALSE)</f>
        <v>Šišovský</v>
      </c>
      <c r="F51" s="5" t="str">
        <f>CONCATENATE('07.kolo výsledky'!$D51," ",'07.kolo výsledky'!$E51)</f>
        <v>Peter Šišovský</v>
      </c>
      <c r="G51" s="6" t="str">
        <f>VLOOKUP(A51,'07.kolo prezetácia '!A:G,4,FALSE)</f>
        <v>Drietoma</v>
      </c>
      <c r="H51" s="63">
        <f>VLOOKUP(A51,'07.kolo prezetácia '!$A$2:$G$492,5,FALSE)</f>
        <v>1978</v>
      </c>
      <c r="I51" s="31" t="str">
        <f>VLOOKUP(A51,'07.kolo prezetácia '!$A$2:$G$492,7,FALSE)</f>
        <v>Muži C</v>
      </c>
      <c r="J51" s="21">
        <f>VLOOKUP('07.kolo výsledky'!$A51,'07.kolo stopky'!A:C,3,FALSE)</f>
        <v>2.561435185185185E-2</v>
      </c>
      <c r="K51" s="21">
        <f t="shared" si="0"/>
        <v>3.2965703799037131E-3</v>
      </c>
      <c r="L51" s="21">
        <f t="shared" si="1"/>
        <v>6.2145833333333324E-3</v>
      </c>
      <c r="M51" s="29"/>
      <c r="N51" s="63"/>
      <c r="O51" s="63"/>
      <c r="P51" s="63"/>
      <c r="Q51" s="63"/>
      <c r="R51" s="63"/>
      <c r="S51" s="63"/>
      <c r="T51" s="63"/>
      <c r="U51" s="63"/>
      <c r="V51" s="63"/>
      <c r="W51" s="64">
        <f t="shared" si="3"/>
        <v>0</v>
      </c>
      <c r="Y51"/>
    </row>
    <row r="52" spans="1:25" x14ac:dyDescent="0.25">
      <c r="A52" s="88">
        <v>342</v>
      </c>
      <c r="B52" s="54">
        <v>49</v>
      </c>
      <c r="C52" s="43">
        <v>2</v>
      </c>
      <c r="D52" s="6" t="str">
        <f>VLOOKUP(A52,'07.kolo prezetácia '!A:G,2,FALSE)</f>
        <v>Monika</v>
      </c>
      <c r="E52" s="6" t="str">
        <f>VLOOKUP(A52,'07.kolo prezetácia '!A:G,3,FALSE)</f>
        <v>Mokráňová</v>
      </c>
      <c r="F52" s="5" t="str">
        <f>CONCATENATE('07.kolo výsledky'!$D52," ",'07.kolo výsledky'!$E52)</f>
        <v>Monika Mokráňová</v>
      </c>
      <c r="G52" s="6" t="str">
        <f>VLOOKUP(A52,'07.kolo prezetácia '!A:G,4,FALSE)</f>
        <v>Trenčín</v>
      </c>
      <c r="H52" s="63">
        <f>VLOOKUP(A52,'07.kolo prezetácia '!$A$2:$G$492,5,FALSE)</f>
        <v>1997</v>
      </c>
      <c r="I52" s="31" t="str">
        <f>VLOOKUP(A52,'07.kolo prezetácia '!$A$2:$G$492,7,FALSE)</f>
        <v>Ženy A</v>
      </c>
      <c r="J52" s="21">
        <f>VLOOKUP('07.kolo výsledky'!$A52,'07.kolo stopky'!A:C,3,FALSE)</f>
        <v>2.5776712962962967E-2</v>
      </c>
      <c r="K52" s="21">
        <f t="shared" si="0"/>
        <v>3.31746627579961E-3</v>
      </c>
      <c r="L52" s="21">
        <f t="shared" si="1"/>
        <v>6.376944444444449E-3</v>
      </c>
      <c r="M52" s="29"/>
      <c r="N52" s="63"/>
      <c r="O52" s="63"/>
      <c r="P52" s="63"/>
      <c r="Q52" s="63"/>
      <c r="R52" s="63"/>
      <c r="S52" s="63"/>
      <c r="T52" s="63"/>
      <c r="U52" s="63"/>
      <c r="V52" s="63"/>
      <c r="W52" s="64">
        <f t="shared" si="3"/>
        <v>0</v>
      </c>
      <c r="Y52"/>
    </row>
    <row r="53" spans="1:25" x14ac:dyDescent="0.25">
      <c r="A53" s="88">
        <v>146</v>
      </c>
      <c r="B53" s="54">
        <v>50</v>
      </c>
      <c r="C53" s="46">
        <v>13</v>
      </c>
      <c r="D53" s="6" t="str">
        <f>VLOOKUP(A53,'07.kolo prezetácia '!A:G,2,FALSE)</f>
        <v>David</v>
      </c>
      <c r="E53" s="6" t="str">
        <f>VLOOKUP(A53,'07.kolo prezetácia '!A:G,3,FALSE)</f>
        <v>Janiga</v>
      </c>
      <c r="F53" s="5" t="str">
        <f>CONCATENATE('07.kolo výsledky'!$D53," ",'07.kolo výsledky'!$E53)</f>
        <v>David Janiga</v>
      </c>
      <c r="G53" s="6" t="str">
        <f>VLOOKUP(A53,'07.kolo prezetácia '!A:G,4,FALSE)</f>
        <v>Dubnica nad Váhom</v>
      </c>
      <c r="H53" s="63">
        <f>VLOOKUP(A53,'07.kolo prezetácia '!$A$2:$G$492,5,FALSE)</f>
        <v>2001</v>
      </c>
      <c r="I53" s="31" t="str">
        <f>VLOOKUP(A53,'07.kolo prezetácia '!$A$2:$G$492,7,FALSE)</f>
        <v>Muži A</v>
      </c>
      <c r="J53" s="21">
        <f>VLOOKUP('07.kolo výsledky'!$A53,'07.kolo stopky'!A:C,3,FALSE)</f>
        <v>2.6266168981481482E-2</v>
      </c>
      <c r="K53" s="21">
        <f t="shared" si="0"/>
        <v>3.3804593283759954E-3</v>
      </c>
      <c r="L53" s="21">
        <f t="shared" si="1"/>
        <v>6.8664004629629648E-3</v>
      </c>
      <c r="M53" s="29"/>
      <c r="N53" s="63"/>
      <c r="O53" s="63"/>
      <c r="P53" s="63"/>
      <c r="Q53" s="63"/>
      <c r="R53" s="63"/>
      <c r="S53" s="63"/>
      <c r="T53" s="63"/>
      <c r="U53" s="63"/>
      <c r="V53" s="63"/>
      <c r="W53" s="64">
        <f t="shared" si="3"/>
        <v>0</v>
      </c>
      <c r="Y53"/>
    </row>
    <row r="54" spans="1:25" x14ac:dyDescent="0.25">
      <c r="A54" s="88">
        <v>312</v>
      </c>
      <c r="B54" s="54">
        <v>51</v>
      </c>
      <c r="C54" s="46">
        <v>8</v>
      </c>
      <c r="D54" s="6" t="str">
        <f>VLOOKUP(A54,'07.kolo prezetácia '!A:G,2,FALSE)</f>
        <v>Michal</v>
      </c>
      <c r="E54" s="6" t="str">
        <f>VLOOKUP(A54,'07.kolo prezetácia '!A:G,3,FALSE)</f>
        <v>Tomanica</v>
      </c>
      <c r="F54" s="5" t="str">
        <f>CONCATENATE('07.kolo výsledky'!$D54," ",'07.kolo výsledky'!$E54)</f>
        <v>Michal Tomanica</v>
      </c>
      <c r="G54" s="6" t="str">
        <f>VLOOKUP(A54,'07.kolo prezetácia '!A:G,4,FALSE)</f>
        <v>Pruské</v>
      </c>
      <c r="H54" s="63">
        <f>VLOOKUP(A54,'07.kolo prezetácia '!$A$2:$G$492,5,FALSE)</f>
        <v>1992</v>
      </c>
      <c r="I54" s="31" t="str">
        <f>VLOOKUP(A54,'07.kolo prezetácia '!$A$2:$G$492,7,FALSE)</f>
        <v>Muži B</v>
      </c>
      <c r="J54" s="21">
        <f>VLOOKUP('07.kolo výsledky'!$A54,'07.kolo stopky'!A:C,3,FALSE)</f>
        <v>2.6321122685185185E-2</v>
      </c>
      <c r="K54" s="21">
        <f t="shared" si="0"/>
        <v>3.3875318771152108E-3</v>
      </c>
      <c r="L54" s="21">
        <f t="shared" si="1"/>
        <v>6.9213541666666677E-3</v>
      </c>
      <c r="M54" s="29"/>
      <c r="N54" s="63"/>
      <c r="O54" s="63"/>
      <c r="P54" s="63"/>
      <c r="Q54" s="63"/>
      <c r="R54" s="63"/>
      <c r="S54" s="63"/>
      <c r="T54" s="63"/>
      <c r="U54" s="63"/>
      <c r="V54" s="63"/>
      <c r="W54" s="64"/>
      <c r="Y54"/>
    </row>
    <row r="55" spans="1:25" x14ac:dyDescent="0.25">
      <c r="A55" s="88">
        <v>530</v>
      </c>
      <c r="B55" s="54">
        <v>52</v>
      </c>
      <c r="C55" s="46">
        <v>18</v>
      </c>
      <c r="D55" s="6" t="str">
        <f>VLOOKUP(A55,'07.kolo prezetácia '!A:G,2,FALSE)</f>
        <v>Michal</v>
      </c>
      <c r="E55" s="6" t="str">
        <f>VLOOKUP(A55,'07.kolo prezetácia '!A:G,3,FALSE)</f>
        <v>Klačko</v>
      </c>
      <c r="F55" s="5" t="str">
        <f>CONCATENATE('07.kolo výsledky'!$D55," ",'07.kolo výsledky'!$E55)</f>
        <v>Michal Klačko</v>
      </c>
      <c r="G55" s="6" t="str">
        <f>VLOOKUP(A55,'07.kolo prezetácia '!A:G,4,FALSE)</f>
        <v>Trenčianske Jastrabie</v>
      </c>
      <c r="H55" s="63">
        <f>VLOOKUP(A55,'07.kolo prezetácia '!$A$2:$G$492,5,FALSE)</f>
        <v>1982</v>
      </c>
      <c r="I55" s="31" t="str">
        <f>VLOOKUP(A55,'07.kolo prezetácia '!$A$2:$G$492,7,FALSE)</f>
        <v>Muži C</v>
      </c>
      <c r="J55" s="21">
        <f>VLOOKUP('07.kolo výsledky'!$A55,'07.kolo stopky'!A:C,3,FALSE)</f>
        <v>2.6373946759259262E-2</v>
      </c>
      <c r="K55" s="21">
        <f t="shared" si="0"/>
        <v>3.3943303422470095E-3</v>
      </c>
      <c r="L55" s="21">
        <f t="shared" si="1"/>
        <v>6.9741782407407443E-3</v>
      </c>
      <c r="M55" s="29"/>
      <c r="N55" s="63"/>
      <c r="O55" s="63"/>
      <c r="P55" s="63"/>
      <c r="Q55" s="63"/>
      <c r="R55" s="63"/>
      <c r="S55" s="63"/>
      <c r="T55" s="63"/>
      <c r="U55" s="63"/>
      <c r="V55" s="63"/>
      <c r="W55" s="64">
        <f t="shared" ref="W55:W118" si="4">SUM(M55:V55)</f>
        <v>0</v>
      </c>
      <c r="Y55"/>
    </row>
    <row r="56" spans="1:25" x14ac:dyDescent="0.25">
      <c r="A56" s="88">
        <v>214</v>
      </c>
      <c r="B56" s="54">
        <v>53</v>
      </c>
      <c r="C56" s="43">
        <v>2</v>
      </c>
      <c r="D56" s="6" t="str">
        <f>VLOOKUP(A56,'07.kolo prezetácia '!A:G,2,FALSE)</f>
        <v>Stanislav</v>
      </c>
      <c r="E56" s="6" t="str">
        <f>VLOOKUP(A56,'07.kolo prezetácia '!A:G,3,FALSE)</f>
        <v>Ďuriga</v>
      </c>
      <c r="F56" s="5" t="str">
        <f>CONCATENATE('07.kolo výsledky'!$D56," ",'07.kolo výsledky'!$E56)</f>
        <v>Stanislav Ďuriga</v>
      </c>
      <c r="G56" s="6" t="str">
        <f>VLOOKUP(A56,'07.kolo prezetácia '!A:G,4,FALSE)</f>
        <v>Trenčín</v>
      </c>
      <c r="H56" s="63">
        <f>VLOOKUP(A56,'07.kolo prezetácia '!$A$2:$G$492,5,FALSE)</f>
        <v>1961</v>
      </c>
      <c r="I56" s="31" t="str">
        <f>VLOOKUP(A56,'07.kolo prezetácia '!$A$2:$G$492,7,FALSE)</f>
        <v>Muži E</v>
      </c>
      <c r="J56" s="21">
        <f>VLOOKUP('07.kolo výsledky'!$A56,'07.kolo stopky'!A:C,3,FALSE)</f>
        <v>2.6497141203703705E-2</v>
      </c>
      <c r="K56" s="21">
        <f t="shared" si="0"/>
        <v>3.4101854831021503E-3</v>
      </c>
      <c r="L56" s="21">
        <f t="shared" si="1"/>
        <v>7.0973726851851875E-3</v>
      </c>
      <c r="M56" s="29"/>
      <c r="N56" s="63"/>
      <c r="O56" s="63"/>
      <c r="P56" s="63"/>
      <c r="Q56" s="63"/>
      <c r="R56" s="63"/>
      <c r="S56" s="63"/>
      <c r="T56" s="63"/>
      <c r="U56" s="63"/>
      <c r="V56" s="63"/>
      <c r="W56" s="64">
        <f t="shared" si="4"/>
        <v>0</v>
      </c>
      <c r="Y56"/>
    </row>
    <row r="57" spans="1:25" x14ac:dyDescent="0.25">
      <c r="A57" s="88">
        <v>406</v>
      </c>
      <c r="B57" s="54">
        <v>54</v>
      </c>
      <c r="C57" s="43">
        <v>3</v>
      </c>
      <c r="D57" s="6" t="str">
        <f>VLOOKUP(A57,'07.kolo prezetácia '!A:G,2,FALSE)</f>
        <v>Vladimír</v>
      </c>
      <c r="E57" s="6" t="str">
        <f>VLOOKUP(A57,'07.kolo prezetácia '!A:G,3,FALSE)</f>
        <v>Trenčan</v>
      </c>
      <c r="F57" s="5" t="str">
        <f>CONCATENATE('07.kolo výsledky'!$D57," ",'07.kolo výsledky'!$E57)</f>
        <v>Vladimír Trenčan</v>
      </c>
      <c r="G57" s="6" t="str">
        <f>VLOOKUP(A57,'07.kolo prezetácia '!A:G,4,FALSE)</f>
        <v>Champion club / Trenčín</v>
      </c>
      <c r="H57" s="63">
        <f>VLOOKUP(A57,'07.kolo prezetácia '!$A$2:$G$492,5,FALSE)</f>
        <v>1964</v>
      </c>
      <c r="I57" s="31" t="str">
        <f>VLOOKUP(A57,'07.kolo prezetácia '!$A$2:$G$492,7,FALSE)</f>
        <v>Muži E</v>
      </c>
      <c r="J57" s="21">
        <f>VLOOKUP('07.kolo výsledky'!$A57,'07.kolo stopky'!A:C,3,FALSE)</f>
        <v>2.6515104166666668E-2</v>
      </c>
      <c r="K57" s="21">
        <f t="shared" si="0"/>
        <v>3.4124973187473189E-3</v>
      </c>
      <c r="L57" s="21">
        <f t="shared" si="1"/>
        <v>7.1153356481481501E-3</v>
      </c>
      <c r="M57" s="29"/>
      <c r="N57" s="63"/>
      <c r="O57" s="63"/>
      <c r="P57" s="63"/>
      <c r="Q57" s="63"/>
      <c r="R57" s="63"/>
      <c r="S57" s="63"/>
      <c r="T57" s="63"/>
      <c r="U57" s="63"/>
      <c r="V57" s="63"/>
      <c r="W57" s="64">
        <f t="shared" si="4"/>
        <v>0</v>
      </c>
      <c r="Y57"/>
    </row>
    <row r="58" spans="1:25" x14ac:dyDescent="0.25">
      <c r="A58" s="88">
        <v>549</v>
      </c>
      <c r="B58" s="54">
        <v>55</v>
      </c>
      <c r="C58" s="46">
        <v>14</v>
      </c>
      <c r="D58" s="6" t="str">
        <f>VLOOKUP(A58,'07.kolo prezetácia '!A:G,2,FALSE)</f>
        <v>Teo</v>
      </c>
      <c r="E58" s="6" t="str">
        <f>VLOOKUP(A58,'07.kolo prezetácia '!A:G,3,FALSE)</f>
        <v>Ježík</v>
      </c>
      <c r="F58" s="5" t="str">
        <f>CONCATENATE('07.kolo výsledky'!$D58," ",'07.kolo výsledky'!$E58)</f>
        <v>Teo Ježík</v>
      </c>
      <c r="G58" s="6" t="str">
        <f>VLOOKUP(A58,'07.kolo prezetácia '!A:G,4,FALSE)</f>
        <v>Dežerice</v>
      </c>
      <c r="H58" s="63">
        <f>VLOOKUP(A58,'07.kolo prezetácia '!$A$2:$G$492,5,FALSE)</f>
        <v>2007</v>
      </c>
      <c r="I58" s="31" t="str">
        <f>VLOOKUP(A58,'07.kolo prezetácia '!$A$2:$G$492,7,FALSE)</f>
        <v>Muži A</v>
      </c>
      <c r="J58" s="21">
        <f>VLOOKUP('07.kolo výsledky'!$A58,'07.kolo stopky'!A:C,3,FALSE)</f>
        <v>2.6523055555555553E-2</v>
      </c>
      <c r="K58" s="21">
        <f t="shared" si="0"/>
        <v>3.4135206635206635E-3</v>
      </c>
      <c r="L58" s="21">
        <f t="shared" si="1"/>
        <v>7.1232870370370356E-3</v>
      </c>
      <c r="M58" s="29"/>
      <c r="N58" s="63"/>
      <c r="O58" s="63"/>
      <c r="P58" s="63"/>
      <c r="Q58" s="63"/>
      <c r="R58" s="63"/>
      <c r="S58" s="63"/>
      <c r="T58" s="63"/>
      <c r="U58" s="63"/>
      <c r="V58" s="63"/>
      <c r="W58" s="64">
        <f t="shared" si="4"/>
        <v>0</v>
      </c>
      <c r="Y58"/>
    </row>
    <row r="59" spans="1:25" x14ac:dyDescent="0.25">
      <c r="A59" s="88">
        <v>43</v>
      </c>
      <c r="B59" s="54">
        <v>56</v>
      </c>
      <c r="C59" s="46">
        <v>4</v>
      </c>
      <c r="D59" s="6" t="str">
        <f>VLOOKUP(A59,'07.kolo prezetácia '!A:G,2,FALSE)</f>
        <v>Lucia</v>
      </c>
      <c r="E59" s="6" t="str">
        <f>VLOOKUP(A59,'07.kolo prezetácia '!A:G,3,FALSE)</f>
        <v>Zubová</v>
      </c>
      <c r="F59" s="5" t="str">
        <f>CONCATENATE('07.kolo výsledky'!$D59," ",'07.kolo výsledky'!$E59)</f>
        <v>Lucia Zubová</v>
      </c>
      <c r="G59" s="6" t="str">
        <f>VLOOKUP(A59,'07.kolo prezetácia '!A:G,4,FALSE)</f>
        <v>Behaj s radosťou</v>
      </c>
      <c r="H59" s="63">
        <f>VLOOKUP(A59,'07.kolo prezetácia '!$A$2:$G$492,5,FALSE)</f>
        <v>1988</v>
      </c>
      <c r="I59" s="31" t="str">
        <f>VLOOKUP(A59,'07.kolo prezetácia '!$A$2:$G$492,7,FALSE)</f>
        <v>Ženy B</v>
      </c>
      <c r="J59" s="21">
        <f>VLOOKUP('07.kolo výsledky'!$A59,'07.kolo stopky'!A:C,3,FALSE)</f>
        <v>2.654320601851852E-2</v>
      </c>
      <c r="K59" s="21">
        <f t="shared" si="0"/>
        <v>3.4161140306973644E-3</v>
      </c>
      <c r="L59" s="21">
        <f t="shared" si="1"/>
        <v>7.1434375000000022E-3</v>
      </c>
      <c r="M59" s="29"/>
      <c r="N59" s="63"/>
      <c r="O59" s="63"/>
      <c r="P59" s="63"/>
      <c r="Q59" s="63"/>
      <c r="R59" s="63"/>
      <c r="S59" s="63"/>
      <c r="T59" s="63"/>
      <c r="U59" s="63"/>
      <c r="V59" s="63"/>
      <c r="W59" s="64">
        <f t="shared" si="4"/>
        <v>0</v>
      </c>
      <c r="Y59"/>
    </row>
    <row r="60" spans="1:25" x14ac:dyDescent="0.25">
      <c r="A60" s="88">
        <v>220</v>
      </c>
      <c r="B60" s="54">
        <v>57</v>
      </c>
      <c r="C60" s="46">
        <v>4</v>
      </c>
      <c r="D60" s="6" t="str">
        <f>VLOOKUP(A60,'07.kolo prezetácia '!A:G,2,FALSE)</f>
        <v>Jaroslav</v>
      </c>
      <c r="E60" s="6" t="str">
        <f>VLOOKUP(A60,'07.kolo prezetácia '!A:G,3,FALSE)</f>
        <v>Pavlacký</v>
      </c>
      <c r="F60" s="5" t="str">
        <f>CONCATENATE('07.kolo výsledky'!$D60," ",'07.kolo výsledky'!$E60)</f>
        <v>Jaroslav Pavlacký</v>
      </c>
      <c r="G60" s="6" t="str">
        <f>VLOOKUP(A60,'07.kolo prezetácia '!A:G,4,FALSE)</f>
        <v>Trenč. Teplice</v>
      </c>
      <c r="H60" s="63">
        <f>VLOOKUP(A60,'07.kolo prezetácia '!$A$2:$G$492,5,FALSE)</f>
        <v>1962</v>
      </c>
      <c r="I60" s="31" t="str">
        <f>VLOOKUP(A60,'07.kolo prezetácia '!$A$2:$G$492,7,FALSE)</f>
        <v>Muži E</v>
      </c>
      <c r="J60" s="21">
        <f>VLOOKUP('07.kolo výsledky'!$A60,'07.kolo stopky'!A:C,3,FALSE)</f>
        <v>2.6563101851851855E-2</v>
      </c>
      <c r="K60" s="21">
        <f t="shared" si="0"/>
        <v>3.4186746270079608E-3</v>
      </c>
      <c r="L60" s="21">
        <f t="shared" si="1"/>
        <v>7.1633333333333375E-3</v>
      </c>
      <c r="M60" s="29"/>
      <c r="N60" s="38"/>
      <c r="O60" s="38"/>
      <c r="P60" s="38"/>
      <c r="Q60" s="38"/>
      <c r="R60" s="38"/>
      <c r="S60" s="38"/>
      <c r="T60" s="38"/>
      <c r="U60" s="63"/>
      <c r="V60" s="63"/>
      <c r="W60" s="64">
        <f t="shared" si="4"/>
        <v>0</v>
      </c>
      <c r="Y60"/>
    </row>
    <row r="61" spans="1:25" x14ac:dyDescent="0.25">
      <c r="A61" s="88">
        <v>517</v>
      </c>
      <c r="B61" s="54">
        <v>58</v>
      </c>
      <c r="C61" s="46">
        <v>15</v>
      </c>
      <c r="D61" s="6" t="str">
        <f>VLOOKUP(A61,'07.kolo prezetácia '!A:G,2,FALSE)</f>
        <v>Andrej</v>
      </c>
      <c r="E61" s="6" t="str">
        <f>VLOOKUP(A61,'07.kolo prezetácia '!A:G,3,FALSE)</f>
        <v>Kopecký</v>
      </c>
      <c r="F61" s="5" t="str">
        <f>CONCATENATE('07.kolo výsledky'!$D61," ",'07.kolo výsledky'!$E61)</f>
        <v>Andrej Kopecký</v>
      </c>
      <c r="G61" s="6" t="str">
        <f>VLOOKUP(A61,'07.kolo prezetácia '!A:G,4,FALSE)</f>
        <v>Dubodiel</v>
      </c>
      <c r="H61" s="63">
        <f>VLOOKUP(A61,'07.kolo prezetácia '!$A$2:$G$492,5,FALSE)</f>
        <v>2014</v>
      </c>
      <c r="I61" s="31" t="str">
        <f>VLOOKUP(A61,'07.kolo prezetácia '!$A$2:$G$492,7,FALSE)</f>
        <v>Muži A</v>
      </c>
      <c r="J61" s="21">
        <f>VLOOKUP('07.kolo výsledky'!$A61,'07.kolo stopky'!A:C,3,FALSE)</f>
        <v>2.6719583333333335E-2</v>
      </c>
      <c r="K61" s="21">
        <f t="shared" si="0"/>
        <v>3.4388138138138143E-3</v>
      </c>
      <c r="L61" s="21">
        <f t="shared" si="1"/>
        <v>7.3198148148148172E-3</v>
      </c>
      <c r="M61" s="29"/>
      <c r="N61" s="63"/>
      <c r="O61" s="63"/>
      <c r="P61" s="63"/>
      <c r="Q61" s="63"/>
      <c r="R61" s="63"/>
      <c r="S61" s="63"/>
      <c r="T61" s="63"/>
      <c r="U61" s="63"/>
      <c r="V61" s="63"/>
      <c r="W61" s="64">
        <f t="shared" si="4"/>
        <v>0</v>
      </c>
      <c r="Y61"/>
    </row>
    <row r="62" spans="1:25" x14ac:dyDescent="0.25">
      <c r="A62" s="88">
        <v>250</v>
      </c>
      <c r="B62" s="54">
        <v>59</v>
      </c>
      <c r="C62" s="46">
        <v>16</v>
      </c>
      <c r="D62" s="6" t="str">
        <f>VLOOKUP(A62,'07.kolo prezetácia '!A:G,2,FALSE)</f>
        <v>Lukáš</v>
      </c>
      <c r="E62" s="6" t="str">
        <f>VLOOKUP(A62,'07.kolo prezetácia '!A:G,3,FALSE)</f>
        <v>Pevný</v>
      </c>
      <c r="F62" s="5" t="str">
        <f>CONCATENATE('07.kolo výsledky'!$D62," ",'07.kolo výsledky'!$E62)</f>
        <v>Lukáš Pevný</v>
      </c>
      <c r="G62" s="6" t="str">
        <f>VLOOKUP(A62,'07.kolo prezetácia '!A:G,4,FALSE)</f>
        <v>Poľský parlament / Trenčianske Stankovce</v>
      </c>
      <c r="H62" s="63">
        <f>VLOOKUP(A62,'07.kolo prezetácia '!$A$2:$G$492,5,FALSE)</f>
        <v>1999</v>
      </c>
      <c r="I62" s="31" t="str">
        <f>VLOOKUP(A62,'07.kolo prezetácia '!$A$2:$G$492,7,FALSE)</f>
        <v>Muži A</v>
      </c>
      <c r="J62" s="21">
        <f>VLOOKUP('07.kolo výsledky'!$A62,'07.kolo stopky'!A:C,3,FALSE)</f>
        <v>2.6827071759259261E-2</v>
      </c>
      <c r="K62" s="21">
        <f t="shared" si="0"/>
        <v>3.4526475880642549E-3</v>
      </c>
      <c r="L62" s="21">
        <f t="shared" si="1"/>
        <v>7.427303240740743E-3</v>
      </c>
      <c r="M62" s="29"/>
      <c r="N62" s="63"/>
      <c r="O62" s="63"/>
      <c r="P62" s="63"/>
      <c r="Q62" s="63"/>
      <c r="R62" s="63"/>
      <c r="S62" s="63"/>
      <c r="T62" s="63"/>
      <c r="U62" s="63"/>
      <c r="V62" s="63"/>
      <c r="W62" s="64">
        <f t="shared" si="4"/>
        <v>0</v>
      </c>
      <c r="Y62"/>
    </row>
    <row r="63" spans="1:25" x14ac:dyDescent="0.25">
      <c r="A63" s="88">
        <v>498</v>
      </c>
      <c r="B63" s="54">
        <v>60</v>
      </c>
      <c r="C63" s="46">
        <v>8</v>
      </c>
      <c r="D63" s="6" t="str">
        <f>VLOOKUP(A63,'07.kolo prezetácia '!A:G,2,FALSE)</f>
        <v>Milan</v>
      </c>
      <c r="E63" s="6" t="str">
        <f>VLOOKUP(A63,'07.kolo prezetácia '!A:G,3,FALSE)</f>
        <v>Ďuračka</v>
      </c>
      <c r="F63" s="5" t="str">
        <f>CONCATENATE('07.kolo výsledky'!$D63," ",'07.kolo výsledky'!$E63)</f>
        <v>Milan Ďuračka</v>
      </c>
      <c r="G63" s="6" t="str">
        <f>VLOOKUP(A63,'07.kolo prezetácia '!A:G,4,FALSE)</f>
        <v>Bánovce nad Bebravou</v>
      </c>
      <c r="H63" s="63">
        <f>VLOOKUP(A63,'07.kolo prezetácia '!$A$2:$G$492,5,FALSE)</f>
        <v>1973</v>
      </c>
      <c r="I63" s="31" t="str">
        <f>VLOOKUP(A63,'07.kolo prezetácia '!$A$2:$G$492,7,FALSE)</f>
        <v>Muži D</v>
      </c>
      <c r="J63" s="21">
        <f>VLOOKUP('07.kolo výsledky'!$A63,'07.kolo stopky'!A:C,3,FALSE)</f>
        <v>2.6927094907407408E-2</v>
      </c>
      <c r="K63" s="21">
        <f t="shared" si="0"/>
        <v>3.4655205801039138E-3</v>
      </c>
      <c r="L63" s="21">
        <f t="shared" si="1"/>
        <v>7.5273263888888907E-3</v>
      </c>
      <c r="M63" s="29"/>
      <c r="N63" s="63"/>
      <c r="O63" s="63"/>
      <c r="P63" s="63"/>
      <c r="Q63" s="63"/>
      <c r="R63" s="63"/>
      <c r="S63" s="63"/>
      <c r="T63" s="63"/>
      <c r="U63" s="63"/>
      <c r="V63" s="63"/>
      <c r="W63" s="64">
        <f t="shared" si="4"/>
        <v>0</v>
      </c>
      <c r="Y63"/>
    </row>
    <row r="64" spans="1:25" x14ac:dyDescent="0.25">
      <c r="A64" s="88">
        <v>555</v>
      </c>
      <c r="B64" s="54">
        <v>61</v>
      </c>
      <c r="C64" s="46">
        <v>19</v>
      </c>
      <c r="D64" s="6" t="str">
        <f>VLOOKUP(A64,'07.kolo prezetácia '!A:G,2,FALSE)</f>
        <v>Jaroslav</v>
      </c>
      <c r="E64" s="6" t="str">
        <f>VLOOKUP(A64,'07.kolo prezetácia '!A:G,3,FALSE)</f>
        <v>Struhár</v>
      </c>
      <c r="F64" s="5" t="str">
        <f>CONCATENATE('07.kolo výsledky'!$D64," ",'07.kolo výsledky'!$E64)</f>
        <v>Jaroslav Struhár</v>
      </c>
      <c r="G64" s="6" t="str">
        <f>VLOOKUP(A64,'07.kolo prezetácia '!A:G,4,FALSE)</f>
        <v>Trenčín</v>
      </c>
      <c r="H64" s="63">
        <f>VLOOKUP(A64,'07.kolo prezetácia '!$A$2:$G$492,5,FALSE)</f>
        <v>1983</v>
      </c>
      <c r="I64" s="31" t="str">
        <f>VLOOKUP(A64,'07.kolo prezetácia '!$A$2:$G$492,7,FALSE)</f>
        <v>Muži C</v>
      </c>
      <c r="J64" s="21">
        <f>VLOOKUP('07.kolo výsledky'!$A64,'07.kolo stopky'!A:C,3,FALSE)</f>
        <v>2.6957905092592594E-2</v>
      </c>
      <c r="K64" s="21">
        <f t="shared" si="0"/>
        <v>3.4694858549025221E-3</v>
      </c>
      <c r="L64" s="21">
        <f t="shared" si="1"/>
        <v>7.5581365740740765E-3</v>
      </c>
      <c r="M64" s="29"/>
      <c r="N64" s="63"/>
      <c r="O64" s="63"/>
      <c r="P64" s="63"/>
      <c r="Q64" s="63"/>
      <c r="R64" s="63"/>
      <c r="S64" s="63"/>
      <c r="T64" s="63"/>
      <c r="U64" s="63"/>
      <c r="V64" s="63"/>
      <c r="W64" s="64">
        <f t="shared" si="4"/>
        <v>0</v>
      </c>
      <c r="Y64"/>
    </row>
    <row r="65" spans="1:25" x14ac:dyDescent="0.25">
      <c r="A65" s="88">
        <v>96</v>
      </c>
      <c r="B65" s="54">
        <v>62</v>
      </c>
      <c r="C65" s="46">
        <v>20</v>
      </c>
      <c r="D65" s="6" t="str">
        <f>VLOOKUP(A65,'07.kolo prezetácia '!A:G,2,FALSE)</f>
        <v>Lukáš</v>
      </c>
      <c r="E65" s="6" t="str">
        <f>VLOOKUP(A65,'07.kolo prezetácia '!A:G,3,FALSE)</f>
        <v>Bečár</v>
      </c>
      <c r="F65" s="5" t="str">
        <f>CONCATENATE('07.kolo výsledky'!$D65," ",'07.kolo výsledky'!$E65)</f>
        <v>Lukáš Bečár</v>
      </c>
      <c r="G65" s="6" t="str">
        <f>VLOOKUP(A65,'07.kolo prezetácia '!A:G,4,FALSE)</f>
        <v>Adamovské Kochanovce</v>
      </c>
      <c r="H65" s="63">
        <f>VLOOKUP(A65,'07.kolo prezetácia '!$A$2:$G$492,5,FALSE)</f>
        <v>1986</v>
      </c>
      <c r="I65" s="31" t="str">
        <f>VLOOKUP(A65,'07.kolo prezetácia '!$A$2:$G$492,7,FALSE)</f>
        <v>Muži C</v>
      </c>
      <c r="J65" s="21">
        <f>VLOOKUP('07.kolo výsledky'!$A65,'07.kolo stopky'!A:C,3,FALSE)</f>
        <v>2.7005034722222224E-2</v>
      </c>
      <c r="K65" s="21">
        <f t="shared" si="0"/>
        <v>3.4755514443014445E-3</v>
      </c>
      <c r="L65" s="21">
        <f t="shared" si="1"/>
        <v>7.6052662037037061E-3</v>
      </c>
      <c r="M65" s="29"/>
      <c r="N65" s="63"/>
      <c r="O65" s="63"/>
      <c r="P65" s="63"/>
      <c r="Q65" s="63"/>
      <c r="R65" s="63"/>
      <c r="S65" s="63"/>
      <c r="T65" s="63"/>
      <c r="U65" s="63"/>
      <c r="V65" s="63"/>
      <c r="W65" s="64">
        <f t="shared" si="4"/>
        <v>0</v>
      </c>
      <c r="Y65"/>
    </row>
    <row r="66" spans="1:25" x14ac:dyDescent="0.25">
      <c r="A66" s="88">
        <v>249</v>
      </c>
      <c r="B66" s="54">
        <v>63</v>
      </c>
      <c r="C66" s="43">
        <v>3</v>
      </c>
      <c r="D66" s="6" t="str">
        <f>VLOOKUP(A66,'07.kolo prezetácia '!A:G,2,FALSE)</f>
        <v>Hana</v>
      </c>
      <c r="E66" s="6" t="str">
        <f>VLOOKUP(A66,'07.kolo prezetácia '!A:G,3,FALSE)</f>
        <v>Kišová</v>
      </c>
      <c r="F66" s="5" t="str">
        <f>CONCATENATE('07.kolo výsledky'!$D66," ",'07.kolo výsledky'!$E66)</f>
        <v>Hana Kišová</v>
      </c>
      <c r="G66" s="6" t="str">
        <f>VLOOKUP(A66,'07.kolo prezetácia '!A:G,4,FALSE)</f>
        <v>Soblahov</v>
      </c>
      <c r="H66" s="63">
        <f>VLOOKUP(A66,'07.kolo prezetácia '!$A$2:$G$492,5,FALSE)</f>
        <v>2006</v>
      </c>
      <c r="I66" s="31" t="str">
        <f>VLOOKUP(A66,'07.kolo prezetácia '!$A$2:$G$492,7,FALSE)</f>
        <v>Ženy A</v>
      </c>
      <c r="J66" s="21">
        <f>VLOOKUP('07.kolo výsledky'!$A66,'07.kolo stopky'!A:C,3,FALSE)</f>
        <v>2.7040925925925927E-2</v>
      </c>
      <c r="K66" s="21">
        <f t="shared" si="0"/>
        <v>3.4801706468373136E-3</v>
      </c>
      <c r="L66" s="21">
        <f t="shared" si="1"/>
        <v>7.641157407407409E-3</v>
      </c>
      <c r="M66" s="29"/>
      <c r="N66" s="63"/>
      <c r="O66" s="63"/>
      <c r="P66" s="63"/>
      <c r="Q66" s="63"/>
      <c r="R66" s="63"/>
      <c r="S66" s="63"/>
      <c r="T66" s="63"/>
      <c r="U66" s="63"/>
      <c r="V66" s="63"/>
      <c r="W66" s="64">
        <f t="shared" si="4"/>
        <v>0</v>
      </c>
      <c r="Y66"/>
    </row>
    <row r="67" spans="1:25" x14ac:dyDescent="0.25">
      <c r="A67" s="88">
        <v>122</v>
      </c>
      <c r="B67" s="54">
        <v>64</v>
      </c>
      <c r="C67" s="46">
        <v>5</v>
      </c>
      <c r="D67" s="6" t="str">
        <f>VLOOKUP(A67,'07.kolo prezetácia '!A:G,2,FALSE)</f>
        <v>Veronika</v>
      </c>
      <c r="E67" s="6" t="str">
        <f>VLOOKUP(A67,'07.kolo prezetácia '!A:G,3,FALSE)</f>
        <v>Bakalárová</v>
      </c>
      <c r="F67" s="5" t="str">
        <f>CONCATENATE('07.kolo výsledky'!$D67," ",'07.kolo výsledky'!$E67)</f>
        <v>Veronika Bakalárová</v>
      </c>
      <c r="G67" s="6" t="str">
        <f>VLOOKUP(A67,'07.kolo prezetácia '!A:G,4,FALSE)</f>
        <v>RunForRest / Mníchova Lehota</v>
      </c>
      <c r="H67" s="63">
        <f>VLOOKUP(A67,'07.kolo prezetácia '!$A$2:$G$492,5,FALSE)</f>
        <v>1987</v>
      </c>
      <c r="I67" s="31" t="str">
        <f>VLOOKUP(A67,'07.kolo prezetácia '!$A$2:$G$492,7,FALSE)</f>
        <v>Ženy B</v>
      </c>
      <c r="J67" s="21">
        <f>VLOOKUP('07.kolo výsledky'!$A67,'07.kolo stopky'!A:C,3,FALSE)</f>
        <v>2.7045567129629629E-2</v>
      </c>
      <c r="K67" s="21">
        <f t="shared" si="0"/>
        <v>3.4807679703513037E-3</v>
      </c>
      <c r="L67" s="21">
        <f t="shared" si="1"/>
        <v>7.6457986111111119E-3</v>
      </c>
      <c r="M67" s="29"/>
      <c r="N67" s="63"/>
      <c r="O67" s="63"/>
      <c r="P67" s="63"/>
      <c r="Q67" s="63"/>
      <c r="R67" s="63"/>
      <c r="S67" s="63"/>
      <c r="T67" s="63"/>
      <c r="U67" s="63"/>
      <c r="V67" s="63"/>
      <c r="W67" s="64">
        <f t="shared" si="4"/>
        <v>0</v>
      </c>
      <c r="Y67"/>
    </row>
    <row r="68" spans="1:25" x14ac:dyDescent="0.25">
      <c r="A68" s="88">
        <v>551</v>
      </c>
      <c r="B68" s="54">
        <v>65</v>
      </c>
      <c r="C68" s="46">
        <v>17</v>
      </c>
      <c r="D68" s="6" t="str">
        <f>VLOOKUP(A68,'07.kolo prezetácia '!A:G,2,FALSE)</f>
        <v>Kristián</v>
      </c>
      <c r="E68" s="6" t="str">
        <f>VLOOKUP(A68,'07.kolo prezetácia '!A:G,3,FALSE)</f>
        <v>Ondica</v>
      </c>
      <c r="F68" s="5" t="str">
        <f>CONCATENATE('07.kolo výsledky'!$D68," ",'07.kolo výsledky'!$E68)</f>
        <v>Kristián Ondica</v>
      </c>
      <c r="G68" s="6" t="str">
        <f>VLOOKUP(A68,'07.kolo prezetácia '!A:G,4,FALSE)</f>
        <v>Poľský parlament / Trenčín</v>
      </c>
      <c r="H68" s="63">
        <f>VLOOKUP(A68,'07.kolo prezetácia '!$A$2:$G$492,5,FALSE)</f>
        <v>1998</v>
      </c>
      <c r="I68" s="31" t="str">
        <f>VLOOKUP(A68,'07.kolo prezetácia '!$A$2:$G$492,7,FALSE)</f>
        <v>Muži A</v>
      </c>
      <c r="J68" s="21">
        <f>VLOOKUP('07.kolo výsledky'!$A68,'07.kolo stopky'!A:C,3,FALSE)</f>
        <v>2.7111736111111114E-2</v>
      </c>
      <c r="K68" s="21">
        <f t="shared" ref="K68:K131" si="5">J68/$X$3</f>
        <v>3.4892839267839275E-3</v>
      </c>
      <c r="L68" s="21">
        <f t="shared" ref="L68:L131" si="6">J68-Y$3</f>
        <v>7.7119675925925966E-3</v>
      </c>
      <c r="M68" s="29"/>
      <c r="N68" s="63"/>
      <c r="O68" s="63"/>
      <c r="P68" s="63"/>
      <c r="Q68" s="63"/>
      <c r="R68" s="63"/>
      <c r="S68" s="63"/>
      <c r="T68" s="63"/>
      <c r="U68" s="63"/>
      <c r="V68" s="63"/>
      <c r="W68" s="64">
        <f t="shared" si="4"/>
        <v>0</v>
      </c>
      <c r="Y68"/>
    </row>
    <row r="69" spans="1:25" x14ac:dyDescent="0.25">
      <c r="A69" s="88">
        <v>440</v>
      </c>
      <c r="B69" s="54">
        <v>66</v>
      </c>
      <c r="C69" s="46">
        <v>9</v>
      </c>
      <c r="D69" s="6" t="str">
        <f>VLOOKUP(A69,'07.kolo prezetácia '!A:G,2,FALSE)</f>
        <v>Milan</v>
      </c>
      <c r="E69" s="6" t="str">
        <f>VLOOKUP(A69,'07.kolo prezetácia '!A:G,3,FALSE)</f>
        <v>Hertl</v>
      </c>
      <c r="F69" s="5" t="str">
        <f>CONCATENATE('07.kolo výsledky'!$D69," ",'07.kolo výsledky'!$E69)</f>
        <v>Milan Hertl</v>
      </c>
      <c r="G69" s="6" t="str">
        <f>VLOOKUP(A69,'07.kolo prezetácia '!A:G,4,FALSE)</f>
        <v>BK Svinná / Svinná</v>
      </c>
      <c r="H69" s="63">
        <f>VLOOKUP(A69,'07.kolo prezetácia '!$A$2:$G$492,5,FALSE)</f>
        <v>1974</v>
      </c>
      <c r="I69" s="31" t="str">
        <f>VLOOKUP(A69,'07.kolo prezetácia '!$A$2:$G$492,7,FALSE)</f>
        <v>Muži D</v>
      </c>
      <c r="J69" s="21">
        <f>VLOOKUP('07.kolo výsledky'!$A69,'07.kolo stopky'!A:C,3,FALSE)</f>
        <v>2.7267152777777776E-2</v>
      </c>
      <c r="K69" s="21">
        <f t="shared" si="5"/>
        <v>3.5092860717860718E-3</v>
      </c>
      <c r="L69" s="21">
        <f t="shared" si="6"/>
        <v>7.867384259259258E-3</v>
      </c>
      <c r="M69" s="22"/>
      <c r="N69" s="51"/>
      <c r="O69" s="51"/>
      <c r="P69" s="51"/>
      <c r="Q69" s="51"/>
      <c r="R69" s="51"/>
      <c r="S69" s="51"/>
      <c r="T69" s="51"/>
      <c r="U69" s="51"/>
      <c r="V69" s="51"/>
      <c r="W69" s="52">
        <f t="shared" si="4"/>
        <v>0</v>
      </c>
      <c r="Y69"/>
    </row>
    <row r="70" spans="1:25" x14ac:dyDescent="0.25">
      <c r="A70" s="88">
        <v>288</v>
      </c>
      <c r="B70" s="54">
        <v>67</v>
      </c>
      <c r="C70" s="46">
        <v>4</v>
      </c>
      <c r="D70" s="6" t="str">
        <f>VLOOKUP(A70,'07.kolo prezetácia '!A:G,2,FALSE)</f>
        <v>Alexandra</v>
      </c>
      <c r="E70" s="6" t="str">
        <f>VLOOKUP(A70,'07.kolo prezetácia '!A:G,3,FALSE)</f>
        <v>Fabianová</v>
      </c>
      <c r="F70" s="5" t="str">
        <f>CONCATENATE('07.kolo výsledky'!$D70," ",'07.kolo výsledky'!$E70)</f>
        <v>Alexandra Fabianová</v>
      </c>
      <c r="G70" s="6" t="str">
        <f>VLOOKUP(A70,'07.kolo prezetácia '!A:G,4,FALSE)</f>
        <v>Trenčín</v>
      </c>
      <c r="H70" s="63">
        <f>VLOOKUP(A70,'07.kolo prezetácia '!$A$2:$G$492,5,FALSE)</f>
        <v>1995</v>
      </c>
      <c r="I70" s="31" t="str">
        <f>VLOOKUP(A70,'07.kolo prezetácia '!$A$2:$G$492,7,FALSE)</f>
        <v>Ženy A</v>
      </c>
      <c r="J70" s="21">
        <f>VLOOKUP('07.kolo výsledky'!$A70,'07.kolo stopky'!A:C,3,FALSE)</f>
        <v>2.7372777777777777E-2</v>
      </c>
      <c r="K70" s="21">
        <f t="shared" si="5"/>
        <v>3.5228800228800229E-3</v>
      </c>
      <c r="L70" s="21">
        <f t="shared" si="6"/>
        <v>7.9730092592592595E-3</v>
      </c>
      <c r="M70" s="29"/>
      <c r="N70" s="63"/>
      <c r="O70" s="63"/>
      <c r="P70" s="63"/>
      <c r="Q70" s="63"/>
      <c r="R70" s="63"/>
      <c r="S70" s="63"/>
      <c r="T70" s="63"/>
      <c r="U70" s="63"/>
      <c r="V70" s="63"/>
      <c r="W70" s="64">
        <f t="shared" si="4"/>
        <v>0</v>
      </c>
      <c r="Y70"/>
    </row>
    <row r="71" spans="1:25" x14ac:dyDescent="0.25">
      <c r="A71" s="88">
        <v>546</v>
      </c>
      <c r="B71" s="54">
        <v>68</v>
      </c>
      <c r="C71" s="46">
        <v>10</v>
      </c>
      <c r="D71" s="6" t="str">
        <f>VLOOKUP(A71,'07.kolo prezetácia '!A:G,2,FALSE)</f>
        <v>Jozef</v>
      </c>
      <c r="E71" s="6" t="str">
        <f>VLOOKUP(A71,'07.kolo prezetácia '!A:G,3,FALSE)</f>
        <v>Jančich</v>
      </c>
      <c r="F71" s="5" t="str">
        <f>CONCATENATE('07.kolo výsledky'!$D71," ",'07.kolo výsledky'!$E71)</f>
        <v>Jozef Jančich</v>
      </c>
      <c r="G71" s="6" t="str">
        <f>VLOOKUP(A71,'07.kolo prezetácia '!A:G,4,FALSE)</f>
        <v>Lednické Rovne</v>
      </c>
      <c r="H71" s="63">
        <f>VLOOKUP(A71,'07.kolo prezetácia '!$A$2:$G$492,5,FALSE)</f>
        <v>1975</v>
      </c>
      <c r="I71" s="31" t="str">
        <f>VLOOKUP(A71,'07.kolo prezetácia '!$A$2:$G$492,7,FALSE)</f>
        <v>Muži D</v>
      </c>
      <c r="J71" s="21">
        <f>VLOOKUP('07.kolo výsledky'!$A71,'07.kolo stopky'!A:C,3,FALSE)</f>
        <v>2.7472314814814814E-2</v>
      </c>
      <c r="K71" s="21">
        <f t="shared" si="5"/>
        <v>3.535690452357119E-3</v>
      </c>
      <c r="L71" s="21">
        <f t="shared" si="6"/>
        <v>8.0725462962962964E-3</v>
      </c>
      <c r="M71" s="29"/>
      <c r="N71" s="63"/>
      <c r="O71" s="63"/>
      <c r="P71" s="63"/>
      <c r="Q71" s="63"/>
      <c r="R71" s="63"/>
      <c r="S71" s="63"/>
      <c r="T71" s="63"/>
      <c r="U71" s="63"/>
      <c r="V71" s="63"/>
      <c r="W71" s="64">
        <f t="shared" si="4"/>
        <v>0</v>
      </c>
      <c r="Y71"/>
    </row>
    <row r="72" spans="1:25" x14ac:dyDescent="0.25">
      <c r="A72" s="88">
        <v>509</v>
      </c>
      <c r="B72" s="54">
        <v>69</v>
      </c>
      <c r="C72" s="46">
        <v>9</v>
      </c>
      <c r="D72" s="6" t="str">
        <f>VLOOKUP(A72,'07.kolo prezetácia '!A:G,2,FALSE)</f>
        <v>Filip</v>
      </c>
      <c r="E72" s="6" t="str">
        <f>VLOOKUP(A72,'07.kolo prezetácia '!A:G,3,FALSE)</f>
        <v>Duras</v>
      </c>
      <c r="F72" s="5" t="str">
        <f>CONCATENATE('07.kolo výsledky'!$D72," ",'07.kolo výsledky'!$E72)</f>
        <v>Filip Duras</v>
      </c>
      <c r="G72" s="6" t="str">
        <f>VLOOKUP(A72,'07.kolo prezetácia '!A:G,4,FALSE)</f>
        <v>Bežíme a funíme / Trenčín - Kubrá</v>
      </c>
      <c r="H72" s="63">
        <f>VLOOKUP(A72,'07.kolo prezetácia '!$A$2:$G$492,5,FALSE)</f>
        <v>1996</v>
      </c>
      <c r="I72" s="31" t="str">
        <f>VLOOKUP(A72,'07.kolo prezetácia '!$A$2:$G$492,7,FALSE)</f>
        <v>Muži B</v>
      </c>
      <c r="J72" s="21">
        <f>VLOOKUP('07.kolo výsledky'!$A72,'07.kolo stopky'!A:C,3,FALSE)</f>
        <v>2.7495324074074071E-2</v>
      </c>
      <c r="K72" s="21">
        <f t="shared" si="5"/>
        <v>3.53865174698508E-3</v>
      </c>
      <c r="L72" s="21">
        <f t="shared" si="6"/>
        <v>8.0955555555555538E-3</v>
      </c>
      <c r="M72" s="29"/>
      <c r="N72" s="63"/>
      <c r="O72" s="63"/>
      <c r="P72" s="63"/>
      <c r="Q72" s="63"/>
      <c r="R72" s="63"/>
      <c r="S72" s="63"/>
      <c r="T72" s="63"/>
      <c r="U72" s="63"/>
      <c r="V72" s="63"/>
      <c r="W72" s="64">
        <f t="shared" si="4"/>
        <v>0</v>
      </c>
      <c r="Y72"/>
    </row>
    <row r="73" spans="1:25" x14ac:dyDescent="0.25">
      <c r="A73" s="88">
        <v>536</v>
      </c>
      <c r="B73" s="54">
        <v>70</v>
      </c>
      <c r="C73" s="46">
        <v>21</v>
      </c>
      <c r="D73" s="6" t="str">
        <f>VLOOKUP(A73,'07.kolo prezetácia '!A:G,2,FALSE)</f>
        <v>Roman</v>
      </c>
      <c r="E73" s="6" t="str">
        <f>VLOOKUP(A73,'07.kolo prezetácia '!A:G,3,FALSE)</f>
        <v>Češka</v>
      </c>
      <c r="F73" s="5" t="str">
        <f>CONCATENATE('07.kolo výsledky'!$D73," ",'07.kolo výsledky'!$E73)</f>
        <v>Roman Češka</v>
      </c>
      <c r="G73" s="6" t="str">
        <f>VLOOKUP(A73,'07.kolo prezetácia '!A:G,4,FALSE)</f>
        <v>Trenčín</v>
      </c>
      <c r="H73" s="63">
        <f>VLOOKUP(A73,'07.kolo prezetácia '!$A$2:$G$492,5,FALSE)</f>
        <v>1979</v>
      </c>
      <c r="I73" s="31" t="str">
        <f>VLOOKUP(A73,'07.kolo prezetácia '!$A$2:$G$492,7,FALSE)</f>
        <v>Muži C</v>
      </c>
      <c r="J73" s="21">
        <f>VLOOKUP('07.kolo výsledky'!$A73,'07.kolo stopky'!A:C,3,FALSE)</f>
        <v>2.7523541666666665E-2</v>
      </c>
      <c r="K73" s="21">
        <f t="shared" si="5"/>
        <v>3.5422833547833548E-3</v>
      </c>
      <c r="L73" s="21">
        <f t="shared" si="6"/>
        <v>8.1237731481481473E-3</v>
      </c>
      <c r="M73" s="29"/>
      <c r="N73" s="63"/>
      <c r="O73" s="63"/>
      <c r="P73" s="63"/>
      <c r="Q73" s="63"/>
      <c r="R73" s="63"/>
      <c r="S73" s="63"/>
      <c r="T73" s="63"/>
      <c r="U73" s="63"/>
      <c r="V73" s="63"/>
      <c r="W73" s="64">
        <f t="shared" si="4"/>
        <v>0</v>
      </c>
      <c r="Y73"/>
    </row>
    <row r="74" spans="1:25" x14ac:dyDescent="0.25">
      <c r="A74" s="88">
        <v>520</v>
      </c>
      <c r="B74" s="54">
        <v>71</v>
      </c>
      <c r="C74" s="46">
        <v>6</v>
      </c>
      <c r="D74" s="6" t="str">
        <f>VLOOKUP(A74,'07.kolo prezetácia '!A:G,2,FALSE)</f>
        <v>Eva</v>
      </c>
      <c r="E74" s="6" t="str">
        <f>VLOOKUP(A74,'07.kolo prezetácia '!A:G,3,FALSE)</f>
        <v>Mareková</v>
      </c>
      <c r="F74" s="5" t="str">
        <f>CONCATENATE('07.kolo výsledky'!$D74," ",'07.kolo výsledky'!$E74)</f>
        <v>Eva Mareková</v>
      </c>
      <c r="G74" s="6" t="str">
        <f>VLOOKUP(A74,'07.kolo prezetácia '!A:G,4,FALSE)</f>
        <v>Raz to príde / Trenčín</v>
      </c>
      <c r="H74" s="63">
        <f>VLOOKUP(A74,'07.kolo prezetácia '!$A$2:$G$492,5,FALSE)</f>
        <v>1982</v>
      </c>
      <c r="I74" s="31" t="str">
        <f>VLOOKUP(A74,'07.kolo prezetácia '!$A$2:$G$492,7,FALSE)</f>
        <v>Ženy B</v>
      </c>
      <c r="J74" s="21">
        <f>VLOOKUP('07.kolo výsledky'!$A74,'07.kolo stopky'!A:C,3,FALSE)</f>
        <v>2.768403935185185E-2</v>
      </c>
      <c r="K74" s="21">
        <f t="shared" si="5"/>
        <v>3.5629394275227609E-3</v>
      </c>
      <c r="L74" s="21">
        <f t="shared" si="6"/>
        <v>8.2842708333333327E-3</v>
      </c>
      <c r="M74" s="22"/>
      <c r="N74" s="51"/>
      <c r="O74" s="51"/>
      <c r="P74" s="51"/>
      <c r="Q74" s="51"/>
      <c r="R74" s="51"/>
      <c r="S74" s="51"/>
      <c r="T74" s="51"/>
      <c r="U74" s="51"/>
      <c r="V74" s="51"/>
      <c r="W74" s="52">
        <f t="shared" si="4"/>
        <v>0</v>
      </c>
      <c r="Y74"/>
    </row>
    <row r="75" spans="1:25" x14ac:dyDescent="0.25">
      <c r="A75" s="88">
        <v>521</v>
      </c>
      <c r="B75" s="54">
        <v>72</v>
      </c>
      <c r="C75" s="46">
        <v>5</v>
      </c>
      <c r="D75" s="6" t="str">
        <f>VLOOKUP(A75,'07.kolo prezetácia '!A:G,2,FALSE)</f>
        <v>Zuzana</v>
      </c>
      <c r="E75" s="6" t="str">
        <f>VLOOKUP(A75,'07.kolo prezetácia '!A:G,3,FALSE)</f>
        <v>Mareková</v>
      </c>
      <c r="F75" s="5" t="str">
        <f>CONCATENATE('07.kolo výsledky'!$D75," ",'07.kolo výsledky'!$E75)</f>
        <v>Zuzana Mareková</v>
      </c>
      <c r="G75" s="6" t="str">
        <f>VLOOKUP(A75,'07.kolo prezetácia '!A:G,4,FALSE)</f>
        <v>Raz to príde / Soblahov</v>
      </c>
      <c r="H75" s="63">
        <f>VLOOKUP(A75,'07.kolo prezetácia '!$A$2:$G$492,5,FALSE)</f>
        <v>2006</v>
      </c>
      <c r="I75" s="31" t="str">
        <f>VLOOKUP(A75,'07.kolo prezetácia '!$A$2:$G$492,7,FALSE)</f>
        <v>Ženy A</v>
      </c>
      <c r="J75" s="21">
        <f>VLOOKUP('07.kolo výsledky'!$A75,'07.kolo stopky'!A:C,3,FALSE)</f>
        <v>2.7689224537037038E-2</v>
      </c>
      <c r="K75" s="21">
        <f t="shared" si="5"/>
        <v>3.5636067615234285E-3</v>
      </c>
      <c r="L75" s="21">
        <f t="shared" si="6"/>
        <v>8.2894560185185207E-3</v>
      </c>
      <c r="M75" s="29"/>
      <c r="N75" s="63"/>
      <c r="O75" s="63"/>
      <c r="P75" s="63"/>
      <c r="Q75" s="63"/>
      <c r="R75" s="63"/>
      <c r="S75" s="63"/>
      <c r="T75" s="63"/>
      <c r="U75" s="63"/>
      <c r="V75" s="63"/>
      <c r="W75" s="64">
        <f t="shared" si="4"/>
        <v>0</v>
      </c>
      <c r="Y75"/>
    </row>
    <row r="76" spans="1:25" x14ac:dyDescent="0.25">
      <c r="A76" s="88">
        <v>512</v>
      </c>
      <c r="B76" s="54">
        <v>73</v>
      </c>
      <c r="C76" s="46">
        <v>22</v>
      </c>
      <c r="D76" s="6" t="str">
        <f>VLOOKUP(A76,'07.kolo prezetácia '!A:G,2,FALSE)</f>
        <v>Marek</v>
      </c>
      <c r="E76" s="6" t="str">
        <f>VLOOKUP(A76,'07.kolo prezetácia '!A:G,3,FALSE)</f>
        <v>Kasala</v>
      </c>
      <c r="F76" s="5" t="str">
        <f>CONCATENATE('07.kolo výsledky'!$D76," ",'07.kolo výsledky'!$E76)</f>
        <v>Marek Kasala</v>
      </c>
      <c r="G76" s="6" t="str">
        <f>VLOOKUP(A76,'07.kolo prezetácia '!A:G,4,FALSE)</f>
        <v>Trenčín</v>
      </c>
      <c r="H76" s="63">
        <f>VLOOKUP(A76,'07.kolo prezetácia '!$A$2:$G$492,5,FALSE)</f>
        <v>1982</v>
      </c>
      <c r="I76" s="31" t="str">
        <f>VLOOKUP(A76,'07.kolo prezetácia '!$A$2:$G$492,7,FALSE)</f>
        <v>Muži C</v>
      </c>
      <c r="J76" s="21">
        <f>VLOOKUP('07.kolo výsledky'!$A76,'07.kolo stopky'!A:C,3,FALSE)</f>
        <v>2.8092696759259256E-2</v>
      </c>
      <c r="K76" s="21">
        <f t="shared" si="5"/>
        <v>3.6155336884503551E-3</v>
      </c>
      <c r="L76" s="21">
        <f t="shared" si="6"/>
        <v>8.6929282407407389E-3</v>
      </c>
      <c r="M76" s="29"/>
      <c r="N76" s="63"/>
      <c r="O76" s="63"/>
      <c r="P76" s="63"/>
      <c r="Q76" s="63"/>
      <c r="R76" s="63"/>
      <c r="S76" s="63"/>
      <c r="T76" s="63"/>
      <c r="U76" s="63"/>
      <c r="V76" s="63"/>
      <c r="W76" s="64">
        <f t="shared" si="4"/>
        <v>0</v>
      </c>
      <c r="Y76"/>
    </row>
    <row r="77" spans="1:25" x14ac:dyDescent="0.25">
      <c r="A77" s="88">
        <v>396</v>
      </c>
      <c r="B77" s="54">
        <v>74</v>
      </c>
      <c r="C77" s="46">
        <v>10</v>
      </c>
      <c r="D77" s="6" t="str">
        <f>VLOOKUP(A77,'07.kolo prezetácia '!A:G,2,FALSE)</f>
        <v>Juraj</v>
      </c>
      <c r="E77" s="6" t="str">
        <f>VLOOKUP(A77,'07.kolo prezetácia '!A:G,3,FALSE)</f>
        <v>Gregorovič</v>
      </c>
      <c r="F77" s="5" t="str">
        <f>CONCATENATE('07.kolo výsledky'!$D77," ",'07.kolo výsledky'!$E77)</f>
        <v>Juraj Gregorovič</v>
      </c>
      <c r="G77" s="6" t="str">
        <f>VLOOKUP(A77,'07.kolo prezetácia '!A:G,4,FALSE)</f>
        <v>Bežíme a funíme / Trenčipn</v>
      </c>
      <c r="H77" s="63">
        <f>VLOOKUP(A77,'07.kolo prezetácia '!$A$2:$G$492,5,FALSE)</f>
        <v>1996</v>
      </c>
      <c r="I77" s="31" t="str">
        <f>VLOOKUP(A77,'07.kolo prezetácia '!$A$2:$G$492,7,FALSE)</f>
        <v>Muži B</v>
      </c>
      <c r="J77" s="21">
        <f>VLOOKUP('07.kolo výsledky'!$A77,'07.kolo stopky'!A:C,3,FALSE)</f>
        <v>2.8204293981481485E-2</v>
      </c>
      <c r="K77" s="21">
        <f t="shared" si="5"/>
        <v>3.6298962653129327E-3</v>
      </c>
      <c r="L77" s="21">
        <f t="shared" si="6"/>
        <v>8.8045254629629671E-3</v>
      </c>
      <c r="M77" s="29"/>
      <c r="N77" s="63"/>
      <c r="O77" s="63"/>
      <c r="P77" s="63"/>
      <c r="Q77" s="63"/>
      <c r="R77" s="63"/>
      <c r="S77" s="63"/>
      <c r="T77" s="63"/>
      <c r="U77" s="63"/>
      <c r="V77" s="63"/>
      <c r="W77" s="64">
        <f t="shared" si="4"/>
        <v>0</v>
      </c>
      <c r="Y77"/>
    </row>
    <row r="78" spans="1:25" x14ac:dyDescent="0.25">
      <c r="A78" s="88">
        <v>493</v>
      </c>
      <c r="B78" s="54">
        <v>75</v>
      </c>
      <c r="C78" s="46">
        <v>7</v>
      </c>
      <c r="D78" s="6" t="str">
        <f>VLOOKUP(A78,'07.kolo prezetácia '!A:G,2,FALSE)</f>
        <v>Monika</v>
      </c>
      <c r="E78" s="6" t="str">
        <f>VLOOKUP(A78,'07.kolo prezetácia '!A:G,3,FALSE)</f>
        <v>Jančovičová</v>
      </c>
      <c r="F78" s="5" t="str">
        <f>CONCATENATE('07.kolo výsledky'!$D78," ",'07.kolo výsledky'!$E78)</f>
        <v>Monika Jančovičová</v>
      </c>
      <c r="G78" s="6" t="str">
        <f>VLOOKUP(A78,'07.kolo prezetácia '!A:G,4,FALSE)</f>
        <v>Piešťany</v>
      </c>
      <c r="H78" s="63">
        <f>VLOOKUP(A78,'07.kolo prezetácia '!$A$2:$G$492,5,FALSE)</f>
        <v>1990</v>
      </c>
      <c r="I78" s="31" t="str">
        <f>VLOOKUP(A78,'07.kolo prezetácia '!$A$2:$G$492,7,FALSE)</f>
        <v>Ženy B</v>
      </c>
      <c r="J78" s="21">
        <f>VLOOKUP('07.kolo výsledky'!$A78,'07.kolo stopky'!A:C,3,FALSE)</f>
        <v>2.821328703703704E-2</v>
      </c>
      <c r="K78" s="21">
        <f t="shared" si="5"/>
        <v>3.6310536727203399E-3</v>
      </c>
      <c r="L78" s="21">
        <f t="shared" si="6"/>
        <v>8.8135185185185226E-3</v>
      </c>
      <c r="M78" s="29"/>
      <c r="N78" s="63"/>
      <c r="O78" s="63"/>
      <c r="P78" s="63"/>
      <c r="Q78" s="63"/>
      <c r="R78" s="63"/>
      <c r="S78" s="63"/>
      <c r="T78" s="63"/>
      <c r="U78" s="63"/>
      <c r="V78" s="63"/>
      <c r="W78" s="64">
        <f t="shared" si="4"/>
        <v>0</v>
      </c>
      <c r="Y78"/>
    </row>
    <row r="79" spans="1:25" x14ac:dyDescent="0.25">
      <c r="A79" s="88">
        <v>64</v>
      </c>
      <c r="B79" s="54">
        <v>76</v>
      </c>
      <c r="C79" s="46">
        <v>8</v>
      </c>
      <c r="D79" s="6" t="str">
        <f>VLOOKUP(A79,'07.kolo prezetácia '!A:G,2,FALSE)</f>
        <v>Lucia</v>
      </c>
      <c r="E79" s="6" t="str">
        <f>VLOOKUP(A79,'07.kolo prezetácia '!A:G,3,FALSE)</f>
        <v>Mituchová</v>
      </c>
      <c r="F79" s="5" t="str">
        <f>CONCATENATE('07.kolo výsledky'!$D79," ",'07.kolo výsledky'!$E79)</f>
        <v>Lucia Mituchová</v>
      </c>
      <c r="G79" s="6" t="str">
        <f>VLOOKUP(A79,'07.kolo prezetácia '!A:G,4,FALSE)</f>
        <v>Trenčín</v>
      </c>
      <c r="H79" s="63">
        <f>VLOOKUP(A79,'07.kolo prezetácia '!$A$2:$G$492,5,FALSE)</f>
        <v>1981</v>
      </c>
      <c r="I79" s="31" t="str">
        <f>VLOOKUP(A79,'07.kolo prezetácia '!$A$2:$G$492,7,FALSE)</f>
        <v>Ženy B</v>
      </c>
      <c r="J79" s="21">
        <f>VLOOKUP('07.kolo výsledky'!$A79,'07.kolo stopky'!A:C,3,FALSE)</f>
        <v>2.8243819444444446E-2</v>
      </c>
      <c r="K79" s="21">
        <f t="shared" si="5"/>
        <v>3.6349831974831978E-3</v>
      </c>
      <c r="L79" s="21">
        <f t="shared" si="6"/>
        <v>8.8440509259259288E-3</v>
      </c>
      <c r="M79" s="29"/>
      <c r="N79" s="63"/>
      <c r="O79" s="63"/>
      <c r="P79" s="63"/>
      <c r="Q79" s="63"/>
      <c r="R79" s="63"/>
      <c r="S79" s="63"/>
      <c r="T79" s="63"/>
      <c r="U79" s="63"/>
      <c r="V79" s="63"/>
      <c r="W79" s="64">
        <f t="shared" si="4"/>
        <v>0</v>
      </c>
      <c r="Y79"/>
    </row>
    <row r="80" spans="1:25" x14ac:dyDescent="0.25">
      <c r="A80" s="88">
        <v>253</v>
      </c>
      <c r="B80" s="54">
        <v>77</v>
      </c>
      <c r="C80" s="46">
        <v>11</v>
      </c>
      <c r="D80" s="6" t="str">
        <f>VLOOKUP(A80,'07.kolo prezetácia '!A:G,2,FALSE)</f>
        <v>Robert</v>
      </c>
      <c r="E80" s="6" t="str">
        <f>VLOOKUP(A80,'07.kolo prezetácia '!A:G,3,FALSE)</f>
        <v>Križan</v>
      </c>
      <c r="F80" s="5" t="str">
        <f>CONCATENATE('07.kolo výsledky'!$D80," ",'07.kolo výsledky'!$E80)</f>
        <v>Robert Križan</v>
      </c>
      <c r="G80" s="6" t="str">
        <f>VLOOKUP(A80,'07.kolo prezetácia '!A:G,4,FALSE)</f>
        <v>Bánovce nad Bebravou</v>
      </c>
      <c r="H80" s="63">
        <f>VLOOKUP(A80,'07.kolo prezetácia '!$A$2:$G$492,5,FALSE)</f>
        <v>1996</v>
      </c>
      <c r="I80" s="31" t="str">
        <f>VLOOKUP(A80,'07.kolo prezetácia '!$A$2:$G$492,7,FALSE)</f>
        <v>Muži B</v>
      </c>
      <c r="J80" s="21">
        <f>VLOOKUP('07.kolo výsledky'!$A80,'07.kolo stopky'!A:C,3,FALSE)</f>
        <v>2.8258553240740742E-2</v>
      </c>
      <c r="K80" s="21">
        <f t="shared" si="5"/>
        <v>3.6368794389627728E-3</v>
      </c>
      <c r="L80" s="21">
        <f t="shared" si="6"/>
        <v>8.8587847222222245E-3</v>
      </c>
      <c r="M80" s="29"/>
      <c r="N80" s="63"/>
      <c r="O80" s="63"/>
      <c r="P80" s="63"/>
      <c r="Q80" s="63"/>
      <c r="R80" s="63"/>
      <c r="S80" s="63"/>
      <c r="T80" s="63"/>
      <c r="U80" s="63"/>
      <c r="V80" s="63"/>
      <c r="W80" s="64">
        <f t="shared" si="4"/>
        <v>0</v>
      </c>
      <c r="Y80"/>
    </row>
    <row r="81" spans="1:25" x14ac:dyDescent="0.25">
      <c r="A81" s="88">
        <v>545</v>
      </c>
      <c r="B81" s="54">
        <v>78</v>
      </c>
      <c r="C81" s="46">
        <v>6</v>
      </c>
      <c r="D81" s="6" t="str">
        <f>VLOOKUP(A81,'07.kolo prezetácia '!A:G,2,FALSE)</f>
        <v>Karolína</v>
      </c>
      <c r="E81" s="6" t="str">
        <f>VLOOKUP(A81,'07.kolo prezetácia '!A:G,3,FALSE)</f>
        <v>Gáliková</v>
      </c>
      <c r="F81" s="5" t="str">
        <f>CONCATENATE('07.kolo výsledky'!$D81," ",'07.kolo výsledky'!$E81)</f>
        <v>Karolína Gáliková</v>
      </c>
      <c r="G81" s="6" t="str">
        <f>VLOOKUP(A81,'07.kolo prezetácia '!A:G,4,FALSE)</f>
        <v>Hasičky Svinná / Svinná</v>
      </c>
      <c r="H81" s="63">
        <f>VLOOKUP(A81,'07.kolo prezetácia '!$A$2:$G$492,5,FALSE)</f>
        <v>1999</v>
      </c>
      <c r="I81" s="31" t="str">
        <f>VLOOKUP(A81,'07.kolo prezetácia '!$A$2:$G$492,7,FALSE)</f>
        <v>Ženy A</v>
      </c>
      <c r="J81" s="21">
        <f>VLOOKUP('07.kolo výsledky'!$A81,'07.kolo stopky'!A:C,3,FALSE)</f>
        <v>2.8320520833333335E-2</v>
      </c>
      <c r="K81" s="21">
        <f t="shared" si="5"/>
        <v>3.6448546761046765E-3</v>
      </c>
      <c r="L81" s="21">
        <f t="shared" si="6"/>
        <v>8.9207523148148171E-3</v>
      </c>
      <c r="M81" s="29"/>
      <c r="N81" s="63"/>
      <c r="O81" s="63"/>
      <c r="P81" s="63"/>
      <c r="Q81" s="63"/>
      <c r="R81" s="63"/>
      <c r="S81" s="63"/>
      <c r="T81" s="63"/>
      <c r="U81" s="63"/>
      <c r="V81" s="63"/>
      <c r="W81" s="64">
        <f t="shared" si="4"/>
        <v>0</v>
      </c>
      <c r="Y81"/>
    </row>
    <row r="82" spans="1:25" x14ac:dyDescent="0.25">
      <c r="A82" s="88">
        <v>80</v>
      </c>
      <c r="B82" s="54">
        <v>79</v>
      </c>
      <c r="C82" s="46">
        <v>18</v>
      </c>
      <c r="D82" s="6" t="str">
        <f>VLOOKUP(A82,'07.kolo prezetácia '!A:G,2,FALSE)</f>
        <v>Ondrej</v>
      </c>
      <c r="E82" s="6" t="str">
        <f>VLOOKUP(A82,'07.kolo prezetácia '!A:G,3,FALSE)</f>
        <v>Lesaj</v>
      </c>
      <c r="F82" s="5" t="str">
        <f>CONCATENATE('07.kolo výsledky'!$D82," ",'07.kolo výsledky'!$E82)</f>
        <v>Ondrej Lesaj</v>
      </c>
      <c r="G82" s="6" t="str">
        <f>VLOOKUP(A82,'07.kolo prezetácia '!A:G,4,FALSE)</f>
        <v>RunForRest / Trenčín</v>
      </c>
      <c r="H82" s="63">
        <f>VLOOKUP(A82,'07.kolo prezetácia '!$A$2:$G$492,5,FALSE)</f>
        <v>2006</v>
      </c>
      <c r="I82" s="31" t="str">
        <f>VLOOKUP(A82,'07.kolo prezetácia '!$A$2:$G$492,7,FALSE)</f>
        <v>Muži A</v>
      </c>
      <c r="J82" s="21">
        <f>VLOOKUP('07.kolo výsledky'!$A82,'07.kolo stopky'!A:C,3,FALSE)</f>
        <v>2.8358495370370371E-2</v>
      </c>
      <c r="K82" s="21">
        <f t="shared" si="5"/>
        <v>3.6497420039086708E-3</v>
      </c>
      <c r="L82" s="21">
        <f t="shared" si="6"/>
        <v>8.9587268518518531E-3</v>
      </c>
      <c r="M82" s="29"/>
      <c r="N82" s="63"/>
      <c r="O82" s="63"/>
      <c r="P82" s="63"/>
      <c r="Q82" s="63"/>
      <c r="R82" s="63"/>
      <c r="S82" s="63"/>
      <c r="T82" s="63"/>
      <c r="U82" s="63"/>
      <c r="V82" s="63"/>
      <c r="W82" s="64">
        <f t="shared" si="4"/>
        <v>0</v>
      </c>
      <c r="Y82"/>
    </row>
    <row r="83" spans="1:25" x14ac:dyDescent="0.25">
      <c r="A83" s="88">
        <v>557</v>
      </c>
      <c r="B83" s="54">
        <v>80</v>
      </c>
      <c r="C83" s="46">
        <v>11</v>
      </c>
      <c r="D83" s="6" t="str">
        <f>VLOOKUP(A83,'07.kolo prezetácia '!A:G,2,FALSE)</f>
        <v>Pavel</v>
      </c>
      <c r="E83" s="6" t="str">
        <f>VLOOKUP(A83,'07.kolo prezetácia '!A:G,3,FALSE)</f>
        <v>Spaček</v>
      </c>
      <c r="F83" s="5" t="str">
        <f>CONCATENATE('07.kolo výsledky'!$D83," ",'07.kolo výsledky'!$E83)</f>
        <v>Pavel Spaček</v>
      </c>
      <c r="G83" s="6" t="str">
        <f>VLOOKUP(A83,'07.kolo prezetácia '!A:G,4,FALSE)</f>
        <v>Trenčianska Teplá</v>
      </c>
      <c r="H83" s="63">
        <f>VLOOKUP(A83,'07.kolo prezetácia '!$A$2:$G$492,5,FALSE)</f>
        <v>1971</v>
      </c>
      <c r="I83" s="31" t="str">
        <f>VLOOKUP(A83,'07.kolo prezetácia '!$A$2:$G$492,7,FALSE)</f>
        <v>Muži D</v>
      </c>
      <c r="J83" s="21">
        <f>VLOOKUP('07.kolo výsledky'!$A83,'07.kolo stopky'!A:C,3,FALSE)</f>
        <v>2.8483379629629629E-2</v>
      </c>
      <c r="K83" s="21">
        <f t="shared" si="5"/>
        <v>3.6658146241479576E-3</v>
      </c>
      <c r="L83" s="21">
        <f t="shared" si="6"/>
        <v>9.0836111111111117E-3</v>
      </c>
      <c r="M83" s="29"/>
      <c r="N83" s="63"/>
      <c r="O83" s="63"/>
      <c r="P83" s="63"/>
      <c r="Q83" s="63"/>
      <c r="R83" s="63"/>
      <c r="S83" s="63"/>
      <c r="T83" s="63"/>
      <c r="U83" s="63"/>
      <c r="V83" s="63"/>
      <c r="W83" s="64">
        <f t="shared" si="4"/>
        <v>0</v>
      </c>
      <c r="Y83"/>
    </row>
    <row r="84" spans="1:25" x14ac:dyDescent="0.25">
      <c r="A84" s="88">
        <v>162</v>
      </c>
      <c r="B84" s="54">
        <v>81</v>
      </c>
      <c r="C84" s="46">
        <v>9</v>
      </c>
      <c r="D84" s="6" t="str">
        <f>VLOOKUP(A84,'07.kolo prezetácia '!A:G,2,FALSE)</f>
        <v>Miroslava</v>
      </c>
      <c r="E84" s="6" t="str">
        <f>VLOOKUP(A84,'07.kolo prezetácia '!A:G,3,FALSE)</f>
        <v>Solíková</v>
      </c>
      <c r="F84" s="5" t="str">
        <f>CONCATENATE('07.kolo výsledky'!$D84," ",'07.kolo výsledky'!$E84)</f>
        <v>Miroslava Solíková</v>
      </c>
      <c r="G84" s="6" t="str">
        <f>VLOOKUP(A84,'07.kolo prezetácia '!A:G,4,FALSE)</f>
        <v>Ilava</v>
      </c>
      <c r="H84" s="63">
        <f>VLOOKUP(A84,'07.kolo prezetácia '!$A$2:$G$492,5,FALSE)</f>
        <v>1987</v>
      </c>
      <c r="I84" s="31" t="str">
        <f>VLOOKUP(A84,'07.kolo prezetácia '!$A$2:$G$492,7,FALSE)</f>
        <v>Ženy B</v>
      </c>
      <c r="J84" s="21">
        <f>VLOOKUP('07.kolo výsledky'!$A84,'07.kolo stopky'!A:C,3,FALSE)</f>
        <v>2.8483865740740744E-2</v>
      </c>
      <c r="K84" s="21">
        <f t="shared" si="5"/>
        <v>3.6658771867105204E-3</v>
      </c>
      <c r="L84" s="21">
        <f t="shared" si="6"/>
        <v>9.084097222222226E-3</v>
      </c>
      <c r="M84" s="29"/>
      <c r="N84" s="63"/>
      <c r="O84" s="63"/>
      <c r="P84" s="63"/>
      <c r="Q84" s="63"/>
      <c r="R84" s="63"/>
      <c r="S84" s="63"/>
      <c r="T84" s="63"/>
      <c r="U84" s="63"/>
      <c r="V84" s="63"/>
      <c r="W84" s="64">
        <f t="shared" si="4"/>
        <v>0</v>
      </c>
      <c r="Y84"/>
    </row>
    <row r="85" spans="1:25" x14ac:dyDescent="0.25">
      <c r="A85" s="88">
        <v>495</v>
      </c>
      <c r="B85" s="54">
        <v>82</v>
      </c>
      <c r="C85" s="46">
        <v>12</v>
      </c>
      <c r="D85" s="6" t="str">
        <f>VLOOKUP(A85,'07.kolo prezetácia '!A:G,2,FALSE)</f>
        <v>Jozef</v>
      </c>
      <c r="E85" s="6" t="str">
        <f>VLOOKUP(A85,'07.kolo prezetácia '!A:G,3,FALSE)</f>
        <v>Kovalíček</v>
      </c>
      <c r="F85" s="5" t="str">
        <f>CONCATENATE('07.kolo výsledky'!$D85," ",'07.kolo výsledky'!$E85)</f>
        <v>Jozef Kovalíček</v>
      </c>
      <c r="G85" s="6" t="str">
        <f>VLOOKUP(A85,'07.kolo prezetácia '!A:G,4,FALSE)</f>
        <v>Nová Dubnica</v>
      </c>
      <c r="H85" s="63">
        <f>VLOOKUP(A85,'07.kolo prezetácia '!$A$2:$G$492,5,FALSE)</f>
        <v>1991</v>
      </c>
      <c r="I85" s="31" t="str">
        <f>VLOOKUP(A85,'07.kolo prezetácia '!$A$2:$G$492,7,FALSE)</f>
        <v>Muži B</v>
      </c>
      <c r="J85" s="21">
        <f>VLOOKUP('07.kolo výsledky'!$A85,'07.kolo stopky'!A:C,3,FALSE)</f>
        <v>2.8536979166666667E-2</v>
      </c>
      <c r="K85" s="21">
        <f t="shared" si="5"/>
        <v>3.6727128914628916E-3</v>
      </c>
      <c r="L85" s="21">
        <f t="shared" si="6"/>
        <v>9.1372106481481495E-3</v>
      </c>
      <c r="M85" s="29"/>
      <c r="N85" s="63"/>
      <c r="O85" s="63"/>
      <c r="P85" s="63"/>
      <c r="Q85" s="63"/>
      <c r="R85" s="63"/>
      <c r="S85" s="63"/>
      <c r="T85" s="63"/>
      <c r="U85" s="63"/>
      <c r="V85" s="63"/>
      <c r="W85" s="64">
        <f t="shared" si="4"/>
        <v>0</v>
      </c>
      <c r="Y85"/>
    </row>
    <row r="86" spans="1:25" x14ac:dyDescent="0.25">
      <c r="A86" s="88">
        <v>532</v>
      </c>
      <c r="B86" s="54">
        <v>83</v>
      </c>
      <c r="C86" s="43">
        <v>1</v>
      </c>
      <c r="D86" s="6" t="str">
        <f>VLOOKUP(A86,'07.kolo prezetácia '!A:G,2,FALSE)</f>
        <v>Mária</v>
      </c>
      <c r="E86" s="6" t="str">
        <f>VLOOKUP(A86,'07.kolo prezetácia '!A:G,3,FALSE)</f>
        <v>Ďurechová</v>
      </c>
      <c r="F86" s="5" t="str">
        <f>CONCATENATE('07.kolo výsledky'!$D86," ",'07.kolo výsledky'!$E86)</f>
        <v>Mária Ďurechová</v>
      </c>
      <c r="G86" s="6" t="str">
        <f>VLOOKUP(A86,'07.kolo prezetácia '!A:G,4,FALSE)</f>
        <v>Trenčianske Jastrabie</v>
      </c>
      <c r="H86" s="63">
        <f>VLOOKUP(A86,'07.kolo prezetácia '!$A$2:$G$492,5,FALSE)</f>
        <v>1972</v>
      </c>
      <c r="I86" s="31" t="str">
        <f>VLOOKUP(A86,'07.kolo prezetácia '!$A$2:$G$492,7,FALSE)</f>
        <v>Ženy C</v>
      </c>
      <c r="J86" s="21">
        <f>VLOOKUP('07.kolo výsledky'!$A86,'07.kolo stopky'!A:C,3,FALSE)</f>
        <v>2.8541759259259256E-2</v>
      </c>
      <c r="K86" s="21">
        <f t="shared" si="5"/>
        <v>3.6733280899947564E-3</v>
      </c>
      <c r="L86" s="21">
        <f t="shared" si="6"/>
        <v>9.1419907407407387E-3</v>
      </c>
      <c r="M86" s="29"/>
      <c r="N86" s="63"/>
      <c r="O86" s="63"/>
      <c r="P86" s="63"/>
      <c r="Q86" s="63"/>
      <c r="R86" s="63"/>
      <c r="S86" s="63"/>
      <c r="T86" s="63"/>
      <c r="U86" s="63"/>
      <c r="V86" s="63"/>
      <c r="W86" s="64">
        <f t="shared" si="4"/>
        <v>0</v>
      </c>
      <c r="Y86"/>
    </row>
    <row r="87" spans="1:25" x14ac:dyDescent="0.25">
      <c r="A87" s="88">
        <v>550</v>
      </c>
      <c r="B87" s="54">
        <v>84</v>
      </c>
      <c r="C87" s="46">
        <v>5</v>
      </c>
      <c r="D87" s="6" t="str">
        <f>VLOOKUP(A87,'07.kolo prezetácia '!A:G,2,FALSE)</f>
        <v>Jaroslav</v>
      </c>
      <c r="E87" s="6" t="str">
        <f>VLOOKUP(A87,'07.kolo prezetácia '!A:G,3,FALSE)</f>
        <v>Žiačik</v>
      </c>
      <c r="F87" s="5" t="str">
        <f>CONCATENATE('07.kolo výsledky'!$D87," ",'07.kolo výsledky'!$E87)</f>
        <v>Jaroslav Žiačik</v>
      </c>
      <c r="G87" s="6" t="str">
        <f>VLOOKUP(A87,'07.kolo prezetácia '!A:G,4,FALSE)</f>
        <v>Trenčianske Jastrabie</v>
      </c>
      <c r="H87" s="63">
        <f>VLOOKUP(A87,'07.kolo prezetácia '!$A$2:$G$492,5,FALSE)</f>
        <v>1958</v>
      </c>
      <c r="I87" s="31" t="str">
        <f>VLOOKUP(A87,'07.kolo prezetácia '!$A$2:$G$492,7,FALSE)</f>
        <v>Muži E</v>
      </c>
      <c r="J87" s="21">
        <f>VLOOKUP('07.kolo výsledky'!$A87,'07.kolo stopky'!A:C,3,FALSE)</f>
        <v>2.8587662037037036E-2</v>
      </c>
      <c r="K87" s="21">
        <f t="shared" si="5"/>
        <v>3.67923578340245E-3</v>
      </c>
      <c r="L87" s="21">
        <f t="shared" si="6"/>
        <v>9.1878935185185188E-3</v>
      </c>
      <c r="M87" s="29"/>
      <c r="N87" s="63"/>
      <c r="O87" s="63"/>
      <c r="P87" s="63"/>
      <c r="Q87" s="63"/>
      <c r="R87" s="63"/>
      <c r="S87" s="63"/>
      <c r="T87" s="63"/>
      <c r="U87" s="63"/>
      <c r="V87" s="63"/>
      <c r="W87" s="64">
        <f t="shared" si="4"/>
        <v>0</v>
      </c>
      <c r="Y87"/>
    </row>
    <row r="88" spans="1:25" x14ac:dyDescent="0.25">
      <c r="A88" s="88">
        <v>339</v>
      </c>
      <c r="B88" s="54">
        <v>85</v>
      </c>
      <c r="C88" s="46">
        <v>10</v>
      </c>
      <c r="D88" s="6" t="str">
        <f>VLOOKUP(A88,'07.kolo prezetácia '!A:G,2,FALSE)</f>
        <v>Jana</v>
      </c>
      <c r="E88" s="6" t="str">
        <f>VLOOKUP(A88,'07.kolo prezetácia '!A:G,3,FALSE)</f>
        <v>Šmidáková</v>
      </c>
      <c r="F88" s="5" t="str">
        <f>CONCATENATE('07.kolo výsledky'!$D88," ",'07.kolo výsledky'!$E88)</f>
        <v>Jana Šmidáková</v>
      </c>
      <c r="G88" s="6" t="str">
        <f>VLOOKUP(A88,'07.kolo prezetácia '!A:G,4,FALSE)</f>
        <v>Zamarovce</v>
      </c>
      <c r="H88" s="63">
        <f>VLOOKUP(A88,'07.kolo prezetácia '!$A$2:$G$492,5,FALSE)</f>
        <v>1983</v>
      </c>
      <c r="I88" s="31" t="str">
        <f>VLOOKUP(A88,'07.kolo prezetácia '!$A$2:$G$492,7,FALSE)</f>
        <v>Ženy B</v>
      </c>
      <c r="J88" s="21">
        <f>VLOOKUP('07.kolo výsledky'!$A88,'07.kolo stopky'!A:C,3,FALSE)</f>
        <v>2.8614803240740741E-2</v>
      </c>
      <c r="K88" s="21">
        <f t="shared" si="5"/>
        <v>3.6827288598121934E-3</v>
      </c>
      <c r="L88" s="21">
        <f t="shared" si="6"/>
        <v>9.2150347222222234E-3</v>
      </c>
      <c r="M88" s="29"/>
      <c r="N88" s="63"/>
      <c r="O88" s="63"/>
      <c r="P88" s="63"/>
      <c r="Q88" s="63"/>
      <c r="R88" s="63"/>
      <c r="S88" s="63"/>
      <c r="T88" s="63"/>
      <c r="U88" s="63"/>
      <c r="V88" s="63"/>
      <c r="W88" s="64">
        <f t="shared" si="4"/>
        <v>0</v>
      </c>
      <c r="Y88"/>
    </row>
    <row r="89" spans="1:25" x14ac:dyDescent="0.25">
      <c r="A89" s="88">
        <v>166</v>
      </c>
      <c r="B89" s="54">
        <v>86</v>
      </c>
      <c r="C89" s="46">
        <v>7</v>
      </c>
      <c r="D89" s="6" t="str">
        <f>VLOOKUP(A89,'07.kolo prezetácia '!A:G,2,FALSE)</f>
        <v>Katarína</v>
      </c>
      <c r="E89" s="6" t="str">
        <f>VLOOKUP(A89,'07.kolo prezetácia '!A:G,3,FALSE)</f>
        <v>Červeňanová</v>
      </c>
      <c r="F89" s="5" t="str">
        <f>CONCATENATE('07.kolo výsledky'!$D89," ",'07.kolo výsledky'!$E89)</f>
        <v>Katarína Červeňanová</v>
      </c>
      <c r="G89" s="6" t="str">
        <f>VLOOKUP(A89,'07.kolo prezetácia '!A:G,4,FALSE)</f>
        <v>Zamarovce</v>
      </c>
      <c r="H89" s="63">
        <f>VLOOKUP(A89,'07.kolo prezetácia '!$A$2:$G$492,5,FALSE)</f>
        <v>1991</v>
      </c>
      <c r="I89" s="31" t="str">
        <f>VLOOKUP(A89,'07.kolo prezetácia '!$A$2:$G$492,7,FALSE)</f>
        <v>Ženy A</v>
      </c>
      <c r="J89" s="21">
        <f>VLOOKUP('07.kolo výsledky'!$A89,'07.kolo stopky'!A:C,3,FALSE)</f>
        <v>2.8618923611111111E-2</v>
      </c>
      <c r="K89" s="21">
        <f t="shared" si="5"/>
        <v>3.6832591520091522E-3</v>
      </c>
      <c r="L89" s="21">
        <f t="shared" si="6"/>
        <v>9.219155092592593E-3</v>
      </c>
      <c r="M89" s="29"/>
      <c r="N89" s="63"/>
      <c r="O89" s="63"/>
      <c r="P89" s="63"/>
      <c r="Q89" s="63"/>
      <c r="R89" s="63"/>
      <c r="S89" s="63"/>
      <c r="T89" s="63"/>
      <c r="U89" s="63"/>
      <c r="V89" s="63"/>
      <c r="W89" s="64">
        <f t="shared" si="4"/>
        <v>0</v>
      </c>
      <c r="Y89"/>
    </row>
    <row r="90" spans="1:25" x14ac:dyDescent="0.25">
      <c r="A90" s="88">
        <v>529</v>
      </c>
      <c r="B90" s="54">
        <v>87</v>
      </c>
      <c r="C90" s="46">
        <v>23</v>
      </c>
      <c r="D90" s="6" t="str">
        <f>VLOOKUP(A90,'07.kolo prezetácia '!A:G,2,FALSE)</f>
        <v>Dušan</v>
      </c>
      <c r="E90" s="6" t="str">
        <f>VLOOKUP(A90,'07.kolo prezetácia '!A:G,3,FALSE)</f>
        <v>Vertfein</v>
      </c>
      <c r="F90" s="5" t="str">
        <f>CONCATENATE('07.kolo výsledky'!$D90," ",'07.kolo výsledky'!$E90)</f>
        <v>Dušan Vertfein</v>
      </c>
      <c r="G90" s="6" t="str">
        <f>VLOOKUP(A90,'07.kolo prezetácia '!A:G,4,FALSE)</f>
        <v>Bobot</v>
      </c>
      <c r="H90" s="63">
        <f>VLOOKUP(A90,'07.kolo prezetácia '!$A$2:$G$492,5,FALSE)</f>
        <v>1981</v>
      </c>
      <c r="I90" s="31" t="str">
        <f>VLOOKUP(A90,'07.kolo prezetácia '!$A$2:$G$492,7,FALSE)</f>
        <v>Muži C</v>
      </c>
      <c r="J90" s="21">
        <f>VLOOKUP('07.kolo výsledky'!$A90,'07.kolo stopky'!A:C,3,FALSE)</f>
        <v>2.866960648148148E-2</v>
      </c>
      <c r="K90" s="21">
        <f t="shared" si="5"/>
        <v>3.6897820439487105E-3</v>
      </c>
      <c r="L90" s="21">
        <f t="shared" si="6"/>
        <v>9.2698379629629624E-3</v>
      </c>
      <c r="M90" s="29"/>
      <c r="N90" s="63"/>
      <c r="O90" s="63"/>
      <c r="P90" s="63"/>
      <c r="Q90" s="63"/>
      <c r="R90" s="63"/>
      <c r="S90" s="63"/>
      <c r="T90" s="63"/>
      <c r="U90" s="63"/>
      <c r="V90" s="63"/>
      <c r="W90" s="64">
        <f t="shared" si="4"/>
        <v>0</v>
      </c>
      <c r="Y90"/>
    </row>
    <row r="91" spans="1:25" x14ac:dyDescent="0.25">
      <c r="A91" s="88">
        <v>394</v>
      </c>
      <c r="B91" s="54">
        <v>88</v>
      </c>
      <c r="C91" s="46">
        <v>6</v>
      </c>
      <c r="D91" s="6" t="str">
        <f>VLOOKUP(A91,'07.kolo prezetácia '!A:G,2,FALSE)</f>
        <v>Milan</v>
      </c>
      <c r="E91" s="6" t="str">
        <f>VLOOKUP(A91,'07.kolo prezetácia '!A:G,3,FALSE)</f>
        <v>Holička</v>
      </c>
      <c r="F91" s="5" t="str">
        <f>CONCATENATE('07.kolo výsledky'!$D91," ",'07.kolo výsledky'!$E91)</f>
        <v>Milan Holička</v>
      </c>
      <c r="G91" s="6" t="str">
        <f>VLOOKUP(A91,'07.kolo prezetácia '!A:G,4,FALSE)</f>
        <v>BBL / Bánovce nad Bebravou</v>
      </c>
      <c r="H91" s="63">
        <f>VLOOKUP(A91,'07.kolo prezetácia '!$A$2:$G$492,5,FALSE)</f>
        <v>1962</v>
      </c>
      <c r="I91" s="31" t="str">
        <f>VLOOKUP(A91,'07.kolo prezetácia '!$A$2:$G$492,7,FALSE)</f>
        <v>Muži E</v>
      </c>
      <c r="J91" s="21">
        <f>VLOOKUP('07.kolo výsledky'!$A91,'07.kolo stopky'!A:C,3,FALSE)</f>
        <v>2.8738182870370374E-2</v>
      </c>
      <c r="K91" s="21">
        <f t="shared" si="5"/>
        <v>3.6986078340245014E-3</v>
      </c>
      <c r="L91" s="21">
        <f t="shared" si="6"/>
        <v>9.3384143518518564E-3</v>
      </c>
      <c r="M91" s="29"/>
      <c r="N91" s="63"/>
      <c r="O91" s="63"/>
      <c r="P91" s="63"/>
      <c r="Q91" s="63"/>
      <c r="R91" s="63"/>
      <c r="S91" s="63"/>
      <c r="T91" s="63"/>
      <c r="U91" s="63"/>
      <c r="V91" s="63"/>
      <c r="W91" s="64">
        <f t="shared" si="4"/>
        <v>0</v>
      </c>
      <c r="Y91"/>
    </row>
    <row r="92" spans="1:25" x14ac:dyDescent="0.25">
      <c r="A92" s="88">
        <v>508</v>
      </c>
      <c r="B92" s="54">
        <v>89</v>
      </c>
      <c r="C92" s="46">
        <v>24</v>
      </c>
      <c r="D92" s="6" t="str">
        <f>VLOOKUP(A92,'07.kolo prezetácia '!A:G,2,FALSE)</f>
        <v>Anton</v>
      </c>
      <c r="E92" s="6" t="str">
        <f>VLOOKUP(A92,'07.kolo prezetácia '!A:G,3,FALSE)</f>
        <v>Prno</v>
      </c>
      <c r="F92" s="5" t="str">
        <f>CONCATENATE('07.kolo výsledky'!$D92," ",'07.kolo výsledky'!$E92)</f>
        <v>Anton Prno</v>
      </c>
      <c r="G92" s="6" t="str">
        <f>VLOOKUP(A92,'07.kolo prezetácia '!A:G,4,FALSE)</f>
        <v>Climberg sport team / Nemšová</v>
      </c>
      <c r="H92" s="63">
        <f>VLOOKUP(A92,'07.kolo prezetácia '!$A$2:$G$492,5,FALSE)</f>
        <v>1977</v>
      </c>
      <c r="I92" s="31" t="str">
        <f>VLOOKUP(A92,'07.kolo prezetácia '!$A$2:$G$492,7,FALSE)</f>
        <v>Muži C</v>
      </c>
      <c r="J92" s="21">
        <f>VLOOKUP('07.kolo výsledky'!$A92,'07.kolo stopky'!A:C,3,FALSE)</f>
        <v>2.8784004629629628E-2</v>
      </c>
      <c r="K92" s="21">
        <f t="shared" si="5"/>
        <v>3.7045051003384336E-3</v>
      </c>
      <c r="L92" s="21">
        <f t="shared" si="6"/>
        <v>9.3842361111111106E-3</v>
      </c>
      <c r="M92" s="29"/>
      <c r="N92" s="63"/>
      <c r="O92" s="63"/>
      <c r="P92" s="63"/>
      <c r="Q92" s="63"/>
      <c r="R92" s="63"/>
      <c r="S92" s="63"/>
      <c r="T92" s="63"/>
      <c r="U92" s="63"/>
      <c r="V92" s="63"/>
      <c r="W92" s="64">
        <f t="shared" si="4"/>
        <v>0</v>
      </c>
      <c r="Y92"/>
    </row>
    <row r="93" spans="1:25" x14ac:dyDescent="0.25">
      <c r="A93" s="88">
        <v>179</v>
      </c>
      <c r="B93" s="54">
        <v>90</v>
      </c>
      <c r="C93" s="46">
        <v>25</v>
      </c>
      <c r="D93" s="6" t="str">
        <f>VLOOKUP(A93,'07.kolo prezetácia '!A:G,2,FALSE)</f>
        <v>Milan</v>
      </c>
      <c r="E93" s="6" t="str">
        <f>VLOOKUP(A93,'07.kolo prezetácia '!A:G,3,FALSE)</f>
        <v>Kebísek</v>
      </c>
      <c r="F93" s="5" t="str">
        <f>CONCATENATE('07.kolo výsledky'!$D93," ",'07.kolo výsledky'!$E93)</f>
        <v>Milan Kebísek</v>
      </c>
      <c r="G93" s="6" t="str">
        <f>VLOOKUP(A93,'07.kolo prezetácia '!A:G,4,FALSE)</f>
        <v>Krivosúd Bodovka</v>
      </c>
      <c r="H93" s="63">
        <f>VLOOKUP(A93,'07.kolo prezetácia '!$A$2:$G$492,5,FALSE)</f>
        <v>1980</v>
      </c>
      <c r="I93" s="31" t="str">
        <f>VLOOKUP(A93,'07.kolo prezetácia '!$A$2:$G$492,7,FALSE)</f>
        <v>Muži C</v>
      </c>
      <c r="J93" s="21">
        <f>VLOOKUP('07.kolo výsledky'!$A93,'07.kolo stopky'!A:C,3,FALSE)</f>
        <v>2.8808969907407403E-2</v>
      </c>
      <c r="K93" s="21">
        <f t="shared" si="5"/>
        <v>3.7077181348014678E-3</v>
      </c>
      <c r="L93" s="21">
        <f t="shared" si="6"/>
        <v>9.4092013888888854E-3</v>
      </c>
      <c r="M93" s="29"/>
      <c r="N93" s="63"/>
      <c r="O93" s="63"/>
      <c r="P93" s="63"/>
      <c r="Q93" s="63"/>
      <c r="R93" s="63"/>
      <c r="S93" s="63"/>
      <c r="T93" s="63"/>
      <c r="U93" s="63"/>
      <c r="V93" s="63"/>
      <c r="W93" s="64">
        <f t="shared" si="4"/>
        <v>0</v>
      </c>
      <c r="Y93"/>
    </row>
    <row r="94" spans="1:25" x14ac:dyDescent="0.25">
      <c r="A94" s="88">
        <v>491</v>
      </c>
      <c r="B94" s="54">
        <v>91</v>
      </c>
      <c r="C94" s="46">
        <v>11</v>
      </c>
      <c r="D94" s="6" t="str">
        <f>VLOOKUP(A94,'07.kolo prezetácia '!A:G,2,FALSE)</f>
        <v>Lenka</v>
      </c>
      <c r="E94" s="6" t="str">
        <f>VLOOKUP(A94,'07.kolo prezetácia '!A:G,3,FALSE)</f>
        <v>Minárechová</v>
      </c>
      <c r="F94" s="5" t="str">
        <f>CONCATENATE('07.kolo výsledky'!$D94," ",'07.kolo výsledky'!$E94)</f>
        <v>Lenka Minárechová</v>
      </c>
      <c r="G94" s="6" t="str">
        <f>VLOOKUP(A94,'07.kolo prezetácia '!A:G,4,FALSE)</f>
        <v>Raz to príde / Drietoma</v>
      </c>
      <c r="H94" s="63">
        <f>VLOOKUP(A94,'07.kolo prezetácia '!$A$2:$G$492,5,FALSE)</f>
        <v>1989</v>
      </c>
      <c r="I94" s="31" t="str">
        <f>VLOOKUP(A94,'07.kolo prezetácia '!$A$2:$G$492,7,FALSE)</f>
        <v>Ženy B</v>
      </c>
      <c r="J94" s="21">
        <f>VLOOKUP('07.kolo výsledky'!$A94,'07.kolo stopky'!A:C,3,FALSE)</f>
        <v>2.8913935185185185E-2</v>
      </c>
      <c r="K94" s="21">
        <f t="shared" si="5"/>
        <v>3.7212271795605129E-3</v>
      </c>
      <c r="L94" s="21">
        <f t="shared" si="6"/>
        <v>9.5141666666666673E-3</v>
      </c>
      <c r="M94" s="29"/>
      <c r="N94" s="63"/>
      <c r="O94" s="63"/>
      <c r="P94" s="63"/>
      <c r="Q94" s="63"/>
      <c r="R94" s="63"/>
      <c r="S94" s="63"/>
      <c r="T94" s="63"/>
      <c r="U94" s="63"/>
      <c r="V94" s="63"/>
      <c r="W94" s="64">
        <f t="shared" si="4"/>
        <v>0</v>
      </c>
      <c r="Y94"/>
    </row>
    <row r="95" spans="1:25" x14ac:dyDescent="0.25">
      <c r="A95" s="88">
        <v>78</v>
      </c>
      <c r="B95" s="54">
        <v>92</v>
      </c>
      <c r="C95" s="46">
        <v>8</v>
      </c>
      <c r="D95" s="6" t="str">
        <f>VLOOKUP(A95,'07.kolo prezetácia '!A:G,2,FALSE)</f>
        <v>Adriana</v>
      </c>
      <c r="E95" s="6" t="str">
        <f>VLOOKUP(A95,'07.kolo prezetácia '!A:G,3,FALSE)</f>
        <v>Mokrá</v>
      </c>
      <c r="F95" s="5" t="str">
        <f>CONCATENATE('07.kolo výsledky'!$D95," ",'07.kolo výsledky'!$E95)</f>
        <v>Adriana Mokrá</v>
      </c>
      <c r="G95" s="6" t="str">
        <f>VLOOKUP(A95,'07.kolo prezetácia '!A:G,4,FALSE)</f>
        <v>Poľský parlament / Kočovce</v>
      </c>
      <c r="H95" s="63">
        <f>VLOOKUP(A95,'07.kolo prezetácia '!$A$2:$G$492,5,FALSE)</f>
        <v>2001</v>
      </c>
      <c r="I95" s="31" t="str">
        <f>VLOOKUP(A95,'07.kolo prezetácia '!$A$2:$G$492,7,FALSE)</f>
        <v>Ženy A</v>
      </c>
      <c r="J95" s="21">
        <f>VLOOKUP('07.kolo výsledky'!$A95,'07.kolo stopky'!A:C,3,FALSE)</f>
        <v>2.8997268518518523E-2</v>
      </c>
      <c r="K95" s="21">
        <f t="shared" si="5"/>
        <v>3.7319521902855245E-3</v>
      </c>
      <c r="L95" s="21">
        <f t="shared" si="6"/>
        <v>9.5975000000000053E-3</v>
      </c>
      <c r="M95" s="29"/>
      <c r="N95" s="63"/>
      <c r="O95" s="63"/>
      <c r="P95" s="63"/>
      <c r="Q95" s="63"/>
      <c r="R95" s="63"/>
      <c r="S95" s="63"/>
      <c r="T95" s="63"/>
      <c r="U95" s="63"/>
      <c r="V95" s="63"/>
      <c r="W95" s="64">
        <f t="shared" si="4"/>
        <v>0</v>
      </c>
      <c r="Y95"/>
    </row>
    <row r="96" spans="1:25" x14ac:dyDescent="0.25">
      <c r="A96" s="88">
        <v>94</v>
      </c>
      <c r="B96" s="54">
        <v>93</v>
      </c>
      <c r="C96" s="46">
        <v>12</v>
      </c>
      <c r="D96" s="6" t="str">
        <f>VLOOKUP(A96,'07.kolo prezetácia '!A:G,2,FALSE)</f>
        <v>Pavol</v>
      </c>
      <c r="E96" s="6" t="str">
        <f>VLOOKUP(A96,'07.kolo prezetácia '!A:G,3,FALSE)</f>
        <v>Vronka</v>
      </c>
      <c r="F96" s="5" t="str">
        <f>CONCATENATE('07.kolo výsledky'!$D96," ",'07.kolo výsledky'!$E96)</f>
        <v>Pavol Vronka</v>
      </c>
      <c r="G96" s="6" t="str">
        <f>VLOOKUP(A96,'07.kolo prezetácia '!A:G,4,FALSE)</f>
        <v>Dubnica</v>
      </c>
      <c r="H96" s="63">
        <f>VLOOKUP(A96,'07.kolo prezetácia '!$A$2:$G$492,5,FALSE)</f>
        <v>1968</v>
      </c>
      <c r="I96" s="31" t="str">
        <f>VLOOKUP(A96,'07.kolo prezetácia '!$A$2:$G$492,7,FALSE)</f>
        <v>Muži D</v>
      </c>
      <c r="J96" s="21">
        <f>VLOOKUP('07.kolo výsledky'!$A96,'07.kolo stopky'!A:C,3,FALSE)</f>
        <v>2.9021388888888888E-2</v>
      </c>
      <c r="K96" s="21">
        <f t="shared" si="5"/>
        <v>3.735056485056485E-3</v>
      </c>
      <c r="L96" s="21">
        <f t="shared" si="6"/>
        <v>9.6216203703703707E-3</v>
      </c>
      <c r="M96" s="29"/>
      <c r="N96" s="63"/>
      <c r="O96" s="63"/>
      <c r="P96" s="63"/>
      <c r="Q96" s="63"/>
      <c r="R96" s="63"/>
      <c r="S96" s="63"/>
      <c r="T96" s="63"/>
      <c r="U96" s="63"/>
      <c r="V96" s="63"/>
      <c r="W96" s="64">
        <f t="shared" si="4"/>
        <v>0</v>
      </c>
      <c r="Y96"/>
    </row>
    <row r="97" spans="1:25" x14ac:dyDescent="0.25">
      <c r="A97" s="88">
        <v>469</v>
      </c>
      <c r="B97" s="54">
        <v>94</v>
      </c>
      <c r="C97" s="46">
        <v>19</v>
      </c>
      <c r="D97" s="6" t="str">
        <f>VLOOKUP(A97,'07.kolo prezetácia '!A:G,2,FALSE)</f>
        <v>Juraj</v>
      </c>
      <c r="E97" s="6" t="str">
        <f>VLOOKUP(A97,'07.kolo prezetácia '!A:G,3,FALSE)</f>
        <v>Čelko</v>
      </c>
      <c r="F97" s="5" t="str">
        <f>CONCATENATE('07.kolo výsledky'!$D97," ",'07.kolo výsledky'!$E97)</f>
        <v>Juraj Čelko</v>
      </c>
      <c r="G97" s="6" t="str">
        <f>VLOOKUP(A97,'07.kolo prezetácia '!A:G,4,FALSE)</f>
        <v>Tŕstie</v>
      </c>
      <c r="H97" s="63">
        <f>VLOOKUP(A97,'07.kolo prezetácia '!$A$2:$G$492,5,FALSE)</f>
        <v>1997</v>
      </c>
      <c r="I97" s="31" t="str">
        <f>VLOOKUP(A97,'07.kolo prezetácia '!$A$2:$G$492,7,FALSE)</f>
        <v>Muži A</v>
      </c>
      <c r="J97" s="21">
        <f>VLOOKUP('07.kolo výsledky'!$A97,'07.kolo stopky'!A:C,3,FALSE)</f>
        <v>2.9078310185185183E-2</v>
      </c>
      <c r="K97" s="21">
        <f t="shared" si="5"/>
        <v>3.7423822632155963E-3</v>
      </c>
      <c r="L97" s="21">
        <f t="shared" si="6"/>
        <v>9.6785416666666652E-3</v>
      </c>
      <c r="M97" s="29"/>
      <c r="N97" s="63"/>
      <c r="O97" s="63"/>
      <c r="P97" s="63"/>
      <c r="Q97" s="63"/>
      <c r="R97" s="63"/>
      <c r="S97" s="63"/>
      <c r="T97" s="63"/>
      <c r="U97" s="63"/>
      <c r="V97" s="63"/>
      <c r="W97" s="64">
        <f t="shared" si="4"/>
        <v>0</v>
      </c>
      <c r="Y97"/>
    </row>
    <row r="98" spans="1:25" x14ac:dyDescent="0.25">
      <c r="A98" s="88">
        <v>534</v>
      </c>
      <c r="B98" s="54">
        <v>95</v>
      </c>
      <c r="C98" s="46">
        <v>20</v>
      </c>
      <c r="D98" s="6" t="str">
        <f>VLOOKUP(A98,'07.kolo prezetácia '!A:G,2,FALSE)</f>
        <v>Adam</v>
      </c>
      <c r="E98" s="6" t="str">
        <f>VLOOKUP(A98,'07.kolo prezetácia '!A:G,3,FALSE)</f>
        <v>Zbýňovec</v>
      </c>
      <c r="F98" s="5" t="str">
        <f>CONCATENATE('07.kolo výsledky'!$D98," ",'07.kolo výsledky'!$E98)</f>
        <v>Adam Zbýňovec</v>
      </c>
      <c r="G98" s="6" t="str">
        <f>VLOOKUP(A98,'07.kolo prezetácia '!A:G,4,FALSE)</f>
        <v>AK DUKLA Trenčín / Svinná</v>
      </c>
      <c r="H98" s="63">
        <f>VLOOKUP(A98,'07.kolo prezetácia '!$A$2:$G$492,5,FALSE)</f>
        <v>2015</v>
      </c>
      <c r="I98" s="31" t="str">
        <f>VLOOKUP(A98,'07.kolo prezetácia '!$A$2:$G$492,7,FALSE)</f>
        <v>Muži A</v>
      </c>
      <c r="J98" s="21">
        <f>VLOOKUP('07.kolo výsledky'!$A98,'07.kolo stopky'!A:C,3,FALSE)</f>
        <v>2.9085590277777778E-2</v>
      </c>
      <c r="K98" s="21">
        <f t="shared" si="5"/>
        <v>3.7433192120692122E-3</v>
      </c>
      <c r="L98" s="21">
        <f t="shared" si="6"/>
        <v>9.6858217592592603E-3</v>
      </c>
      <c r="M98" s="29"/>
      <c r="N98" s="63"/>
      <c r="O98" s="63"/>
      <c r="P98" s="63"/>
      <c r="Q98" s="63"/>
      <c r="R98" s="63"/>
      <c r="S98" s="63"/>
      <c r="T98" s="63"/>
      <c r="U98" s="63"/>
      <c r="V98" s="63"/>
      <c r="W98" s="64">
        <f t="shared" si="4"/>
        <v>0</v>
      </c>
      <c r="Y98"/>
    </row>
    <row r="99" spans="1:25" x14ac:dyDescent="0.25">
      <c r="A99" s="88">
        <v>157</v>
      </c>
      <c r="B99" s="54">
        <v>96</v>
      </c>
      <c r="C99" s="46">
        <v>26</v>
      </c>
      <c r="D99" s="6" t="str">
        <f>VLOOKUP(A99,'07.kolo prezetácia '!A:G,2,FALSE)</f>
        <v>Vladimír</v>
      </c>
      <c r="E99" s="6" t="str">
        <f>VLOOKUP(A99,'07.kolo prezetácia '!A:G,3,FALSE)</f>
        <v>Staňák</v>
      </c>
      <c r="F99" s="5" t="str">
        <f>CONCATENATE('07.kolo výsledky'!$D99," ",'07.kolo výsledky'!$E99)</f>
        <v>Vladimír Staňák</v>
      </c>
      <c r="G99" s="6" t="str">
        <f>VLOOKUP(A99,'07.kolo prezetácia '!A:G,4,FALSE)</f>
        <v>Adamovské Kochanovce</v>
      </c>
      <c r="H99" s="63">
        <f>VLOOKUP(A99,'07.kolo prezetácia '!$A$2:$G$492,5,FALSE)</f>
        <v>1985</v>
      </c>
      <c r="I99" s="31" t="str">
        <f>VLOOKUP(A99,'07.kolo prezetácia '!$A$2:$G$492,7,FALSE)</f>
        <v>Muži C</v>
      </c>
      <c r="J99" s="21">
        <f>VLOOKUP('07.kolo výsledky'!$A99,'07.kolo stopky'!A:C,3,FALSE)</f>
        <v>2.9174282407407409E-2</v>
      </c>
      <c r="K99" s="21">
        <f t="shared" si="5"/>
        <v>3.7547339005672342E-3</v>
      </c>
      <c r="L99" s="21">
        <f t="shared" si="6"/>
        <v>9.7745138888888916E-3</v>
      </c>
      <c r="M99" s="29"/>
      <c r="N99" s="63"/>
      <c r="O99" s="63"/>
      <c r="P99" s="63"/>
      <c r="Q99" s="63"/>
      <c r="R99" s="63"/>
      <c r="S99" s="63"/>
      <c r="T99" s="63"/>
      <c r="U99" s="63"/>
      <c r="V99" s="63"/>
      <c r="W99" s="64">
        <f t="shared" si="4"/>
        <v>0</v>
      </c>
      <c r="Y99"/>
    </row>
    <row r="100" spans="1:25" x14ac:dyDescent="0.25">
      <c r="A100" s="88">
        <v>430</v>
      </c>
      <c r="B100" s="54">
        <v>97</v>
      </c>
      <c r="C100" s="46">
        <v>21</v>
      </c>
      <c r="D100" s="6" t="str">
        <f>VLOOKUP(A100,'07.kolo prezetácia '!A:G,2,FALSE)</f>
        <v>Tomáš</v>
      </c>
      <c r="E100" s="6" t="str">
        <f>VLOOKUP(A100,'07.kolo prezetácia '!A:G,3,FALSE)</f>
        <v>Kadák</v>
      </c>
      <c r="F100" s="5" t="str">
        <f>CONCATENATE('07.kolo výsledky'!$D100," ",'07.kolo výsledky'!$E100)</f>
        <v>Tomáš Kadák</v>
      </c>
      <c r="G100" s="6" t="str">
        <f>VLOOKUP(A100,'07.kolo prezetácia '!A:G,4,FALSE)</f>
        <v>Lama na bicykli / Veľké Bierovce</v>
      </c>
      <c r="H100" s="63">
        <f>VLOOKUP(A100,'07.kolo prezetácia '!$A$2:$G$492,5,FALSE)</f>
        <v>2001</v>
      </c>
      <c r="I100" s="31" t="str">
        <f>VLOOKUP(A100,'07.kolo prezetácia '!$A$2:$G$492,7,FALSE)</f>
        <v>Muži A</v>
      </c>
      <c r="J100" s="21">
        <f>VLOOKUP('07.kolo výsledky'!$A100,'07.kolo stopky'!A:C,3,FALSE)</f>
        <v>2.919164351851852E-2</v>
      </c>
      <c r="K100" s="21">
        <f t="shared" si="5"/>
        <v>3.7569682778016114E-3</v>
      </c>
      <c r="L100" s="21">
        <f t="shared" si="6"/>
        <v>9.791875000000002E-3</v>
      </c>
      <c r="M100" s="29"/>
      <c r="N100" s="63"/>
      <c r="O100" s="63"/>
      <c r="P100" s="63"/>
      <c r="Q100" s="63"/>
      <c r="R100" s="63"/>
      <c r="S100" s="63"/>
      <c r="T100" s="63"/>
      <c r="U100" s="63"/>
      <c r="V100" s="63"/>
      <c r="W100" s="64">
        <f t="shared" si="4"/>
        <v>0</v>
      </c>
      <c r="Y100"/>
    </row>
    <row r="101" spans="1:25" x14ac:dyDescent="0.25">
      <c r="A101" s="88">
        <v>513</v>
      </c>
      <c r="B101" s="54">
        <v>98</v>
      </c>
      <c r="C101" s="46">
        <v>12</v>
      </c>
      <c r="D101" s="6" t="str">
        <f>VLOOKUP(A101,'07.kolo prezetácia '!A:G,2,FALSE)</f>
        <v>Petra</v>
      </c>
      <c r="E101" s="6" t="str">
        <f>VLOOKUP(A101,'07.kolo prezetácia '!A:G,3,FALSE)</f>
        <v>Korytárová</v>
      </c>
      <c r="F101" s="5" t="str">
        <f>CONCATENATE('07.kolo výsledky'!$D101," ",'07.kolo výsledky'!$E101)</f>
        <v>Petra Korytárová</v>
      </c>
      <c r="G101" s="6" t="str">
        <f>VLOOKUP(A101,'07.kolo prezetácia '!A:G,4,FALSE)</f>
        <v>Partizánske</v>
      </c>
      <c r="H101" s="63">
        <f>VLOOKUP(A101,'07.kolo prezetácia '!$A$2:$G$492,5,FALSE)</f>
        <v>1984</v>
      </c>
      <c r="I101" s="31" t="str">
        <f>VLOOKUP(A101,'07.kolo prezetácia '!$A$2:$G$492,7,FALSE)</f>
        <v>Ženy B</v>
      </c>
      <c r="J101" s="21">
        <f>VLOOKUP('07.kolo výsledky'!$A101,'07.kolo stopky'!A:C,3,FALSE)</f>
        <v>2.9341388888888889E-2</v>
      </c>
      <c r="K101" s="21">
        <f t="shared" si="5"/>
        <v>3.7762405262405266E-3</v>
      </c>
      <c r="L101" s="21">
        <f t="shared" si="6"/>
        <v>9.9416203703703715E-3</v>
      </c>
      <c r="M101" s="29"/>
      <c r="N101" s="63"/>
      <c r="O101" s="63"/>
      <c r="P101" s="63"/>
      <c r="Q101" s="63"/>
      <c r="R101" s="63"/>
      <c r="S101" s="63"/>
      <c r="T101" s="63"/>
      <c r="U101" s="63"/>
      <c r="V101" s="63"/>
      <c r="W101" s="64">
        <f t="shared" si="4"/>
        <v>0</v>
      </c>
      <c r="Y101"/>
    </row>
    <row r="102" spans="1:25" x14ac:dyDescent="0.25">
      <c r="A102" s="88">
        <v>503</v>
      </c>
      <c r="B102" s="54">
        <v>99</v>
      </c>
      <c r="C102" s="46">
        <v>27</v>
      </c>
      <c r="D102" s="6" t="str">
        <f>VLOOKUP(A102,'07.kolo prezetácia '!A:G,2,FALSE)</f>
        <v>Marek</v>
      </c>
      <c r="E102" s="6" t="str">
        <f>VLOOKUP(A102,'07.kolo prezetácia '!A:G,3,FALSE)</f>
        <v>Benkovič</v>
      </c>
      <c r="F102" s="5" t="str">
        <f>CONCATENATE('07.kolo výsledky'!$D102," ",'07.kolo výsledky'!$E102)</f>
        <v>Marek Benkovič</v>
      </c>
      <c r="G102" s="6" t="str">
        <f>VLOOKUP(A102,'07.kolo prezetácia '!A:G,4,FALSE)</f>
        <v>toRun Stará Turá / Trenčianske Jastrabie</v>
      </c>
      <c r="H102" s="63">
        <f>VLOOKUP(A102,'07.kolo prezetácia '!$A$2:$G$492,5,FALSE)</f>
        <v>1983</v>
      </c>
      <c r="I102" s="31" t="str">
        <f>VLOOKUP(A102,'07.kolo prezetácia '!$A$2:$G$492,7,FALSE)</f>
        <v>Muži C</v>
      </c>
      <c r="J102" s="21">
        <f>VLOOKUP('07.kolo výsledky'!$A102,'07.kolo stopky'!A:C,3,FALSE)</f>
        <v>2.9354270833333335E-2</v>
      </c>
      <c r="K102" s="21">
        <f t="shared" si="5"/>
        <v>3.7778984341484347E-3</v>
      </c>
      <c r="L102" s="21">
        <f t="shared" si="6"/>
        <v>9.9545023148148171E-3</v>
      </c>
      <c r="M102" s="29"/>
      <c r="N102" s="63"/>
      <c r="O102" s="63"/>
      <c r="P102" s="63"/>
      <c r="Q102" s="63"/>
      <c r="R102" s="63"/>
      <c r="S102" s="63"/>
      <c r="T102" s="63"/>
      <c r="U102" s="63"/>
      <c r="V102" s="63"/>
      <c r="W102" s="64">
        <f t="shared" si="4"/>
        <v>0</v>
      </c>
      <c r="Y102"/>
    </row>
    <row r="103" spans="1:25" x14ac:dyDescent="0.25">
      <c r="A103" s="88">
        <v>527</v>
      </c>
      <c r="B103" s="54">
        <v>100</v>
      </c>
      <c r="C103" s="46">
        <v>13</v>
      </c>
      <c r="D103" s="6" t="str">
        <f>VLOOKUP(A103,'07.kolo prezetácia '!A:G,2,FALSE)</f>
        <v>Martin</v>
      </c>
      <c r="E103" s="6" t="str">
        <f>VLOOKUP(A103,'07.kolo prezetácia '!A:G,3,FALSE)</f>
        <v>Makyda</v>
      </c>
      <c r="F103" s="5" t="str">
        <f>CONCATENATE('07.kolo výsledky'!$D103," ",'07.kolo výsledky'!$E103)</f>
        <v>Martin Makyda</v>
      </c>
      <c r="G103" s="6" t="str">
        <f>VLOOKUP(A103,'07.kolo prezetácia '!A:G,4,FALSE)</f>
        <v>Trenčianske Jastrabie</v>
      </c>
      <c r="H103" s="63">
        <f>VLOOKUP(A103,'07.kolo prezetácia '!$A$2:$G$492,5,FALSE)</f>
        <v>1987</v>
      </c>
      <c r="I103" s="31" t="str">
        <f>VLOOKUP(A103,'07.kolo prezetácia '!$A$2:$G$492,7,FALSE)</f>
        <v>Muži B</v>
      </c>
      <c r="J103" s="21">
        <f>VLOOKUP('07.kolo výsledky'!$A103,'07.kolo stopky'!A:C,3,FALSE)</f>
        <v>2.9368136574074079E-2</v>
      </c>
      <c r="K103" s="21">
        <f t="shared" si="5"/>
        <v>3.7796829567662911E-3</v>
      </c>
      <c r="L103" s="21">
        <f t="shared" si="6"/>
        <v>9.9683680555555619E-3</v>
      </c>
      <c r="M103" s="29"/>
      <c r="N103" s="63"/>
      <c r="O103" s="63"/>
      <c r="P103" s="63"/>
      <c r="Q103" s="63"/>
      <c r="R103" s="63"/>
      <c r="S103" s="63"/>
      <c r="T103" s="63"/>
      <c r="U103" s="63"/>
      <c r="V103" s="63"/>
      <c r="W103" s="64">
        <f t="shared" si="4"/>
        <v>0</v>
      </c>
      <c r="Y103"/>
    </row>
    <row r="104" spans="1:25" x14ac:dyDescent="0.25">
      <c r="A104" s="88">
        <v>286</v>
      </c>
      <c r="B104" s="54">
        <v>101</v>
      </c>
      <c r="C104" s="46">
        <v>28</v>
      </c>
      <c r="D104" s="6" t="str">
        <f>VLOOKUP(A104,'07.kolo prezetácia '!A:G,2,FALSE)</f>
        <v>Lubomír</v>
      </c>
      <c r="E104" s="6" t="str">
        <f>VLOOKUP(A104,'07.kolo prezetácia '!A:G,3,FALSE)</f>
        <v>Adame</v>
      </c>
      <c r="F104" s="5" t="str">
        <f>CONCATENATE('07.kolo výsledky'!$D104," ",'07.kolo výsledky'!$E104)</f>
        <v>Lubomír Adame</v>
      </c>
      <c r="G104" s="6" t="str">
        <f>VLOOKUP(A104,'07.kolo prezetácia '!A:G,4,FALSE)</f>
        <v>Kšinná</v>
      </c>
      <c r="H104" s="63">
        <f>VLOOKUP(A104,'07.kolo prezetácia '!$A$2:$G$492,5,FALSE)</f>
        <v>1980</v>
      </c>
      <c r="I104" s="31" t="str">
        <f>VLOOKUP(A104,'07.kolo prezetácia '!$A$2:$G$492,7,FALSE)</f>
        <v>Muži C</v>
      </c>
      <c r="J104" s="21">
        <f>VLOOKUP('07.kolo výsledky'!$A104,'07.kolo stopky'!A:C,3,FALSE)</f>
        <v>2.9417766203703705E-2</v>
      </c>
      <c r="K104" s="21">
        <f t="shared" si="5"/>
        <v>3.7860702964869633E-3</v>
      </c>
      <c r="L104" s="21">
        <f t="shared" si="6"/>
        <v>1.0017997685185187E-2</v>
      </c>
      <c r="M104" s="29"/>
      <c r="N104" s="63"/>
      <c r="O104" s="63"/>
      <c r="P104" s="63"/>
      <c r="Q104" s="63"/>
      <c r="R104" s="63"/>
      <c r="S104" s="63"/>
      <c r="T104" s="63"/>
      <c r="U104" s="63"/>
      <c r="V104" s="63"/>
      <c r="W104" s="64">
        <f t="shared" si="4"/>
        <v>0</v>
      </c>
      <c r="Y104"/>
    </row>
    <row r="105" spans="1:25" x14ac:dyDescent="0.25">
      <c r="A105" s="88">
        <v>147</v>
      </c>
      <c r="B105" s="54">
        <v>102</v>
      </c>
      <c r="C105" s="46">
        <v>29</v>
      </c>
      <c r="D105" s="6" t="str">
        <f>VLOOKUP(A105,'07.kolo prezetácia '!A:G,2,FALSE)</f>
        <v>Marek</v>
      </c>
      <c r="E105" s="6" t="str">
        <f>VLOOKUP(A105,'07.kolo prezetácia '!A:G,3,FALSE)</f>
        <v>Pavlik</v>
      </c>
      <c r="F105" s="5" t="str">
        <f>CONCATENATE('07.kolo výsledky'!$D105," ",'07.kolo výsledky'!$E105)</f>
        <v>Marek Pavlik</v>
      </c>
      <c r="G105" s="6" t="str">
        <f>VLOOKUP(A105,'07.kolo prezetácia '!A:G,4,FALSE)</f>
        <v>Trencin/Kubra</v>
      </c>
      <c r="H105" s="63">
        <f>VLOOKUP(A105,'07.kolo prezetácia '!$A$2:$G$492,5,FALSE)</f>
        <v>1979</v>
      </c>
      <c r="I105" s="31" t="str">
        <f>VLOOKUP(A105,'07.kolo prezetácia '!$A$2:$G$492,7,FALSE)</f>
        <v>Muži C</v>
      </c>
      <c r="J105" s="21">
        <f>VLOOKUP('07.kolo výsledky'!$A105,'07.kolo stopky'!A:C,3,FALSE)</f>
        <v>2.9443819444444439E-2</v>
      </c>
      <c r="K105" s="21">
        <f t="shared" si="5"/>
        <v>3.7894233519233512E-3</v>
      </c>
      <c r="L105" s="21">
        <f t="shared" si="6"/>
        <v>1.0044050925925922E-2</v>
      </c>
      <c r="M105" s="29"/>
      <c r="N105" s="63"/>
      <c r="O105" s="63"/>
      <c r="P105" s="63"/>
      <c r="Q105" s="63"/>
      <c r="R105" s="63"/>
      <c r="S105" s="63"/>
      <c r="T105" s="63"/>
      <c r="U105" s="63"/>
      <c r="V105" s="63"/>
      <c r="W105" s="64">
        <f t="shared" si="4"/>
        <v>0</v>
      </c>
      <c r="Y105"/>
    </row>
    <row r="106" spans="1:25" x14ac:dyDescent="0.25">
      <c r="A106" s="88">
        <v>181</v>
      </c>
      <c r="B106" s="54">
        <v>103</v>
      </c>
      <c r="C106" s="46">
        <v>13</v>
      </c>
      <c r="D106" s="6" t="str">
        <f>VLOOKUP(A106,'07.kolo prezetácia '!A:G,2,FALSE)</f>
        <v>Martina</v>
      </c>
      <c r="E106" s="6" t="str">
        <f>VLOOKUP(A106,'07.kolo prezetácia '!A:G,3,FALSE)</f>
        <v>Riečická</v>
      </c>
      <c r="F106" s="5" t="str">
        <f>CONCATENATE('07.kolo výsledky'!$D106," ",'07.kolo výsledky'!$E106)</f>
        <v>Martina Riečická</v>
      </c>
      <c r="G106" s="6" t="str">
        <f>VLOOKUP(A106,'07.kolo prezetácia '!A:G,4,FALSE)</f>
        <v>RunForRest / Trenčín</v>
      </c>
      <c r="H106" s="63">
        <f>VLOOKUP(A106,'07.kolo prezetácia '!$A$2:$G$492,5,FALSE)</f>
        <v>1987</v>
      </c>
      <c r="I106" s="31" t="str">
        <f>VLOOKUP(A106,'07.kolo prezetácia '!$A$2:$G$492,7,FALSE)</f>
        <v>Ženy B</v>
      </c>
      <c r="J106" s="21">
        <f>VLOOKUP('07.kolo výsledky'!$A106,'07.kolo stopky'!A:C,3,FALSE)</f>
        <v>2.9511736111111107E-2</v>
      </c>
      <c r="K106" s="21">
        <f t="shared" si="5"/>
        <v>3.7981642356642352E-3</v>
      </c>
      <c r="L106" s="21">
        <f t="shared" si="6"/>
        <v>1.0111967592592589E-2</v>
      </c>
      <c r="M106" s="29"/>
      <c r="N106" s="63"/>
      <c r="O106" s="63"/>
      <c r="P106" s="63"/>
      <c r="Q106" s="63"/>
      <c r="R106" s="63"/>
      <c r="S106" s="63"/>
      <c r="T106" s="63"/>
      <c r="U106" s="63"/>
      <c r="V106" s="63"/>
      <c r="W106" s="64">
        <f t="shared" si="4"/>
        <v>0</v>
      </c>
      <c r="Y106"/>
    </row>
    <row r="107" spans="1:25" x14ac:dyDescent="0.25">
      <c r="A107" s="88">
        <v>269</v>
      </c>
      <c r="B107" s="54">
        <v>104</v>
      </c>
      <c r="C107" s="46">
        <v>13</v>
      </c>
      <c r="D107" s="6" t="str">
        <f>VLOOKUP(A107,'07.kolo prezetácia '!A:G,2,FALSE)</f>
        <v>Jaroslav</v>
      </c>
      <c r="E107" s="6" t="str">
        <f>VLOOKUP(A107,'07.kolo prezetácia '!A:G,3,FALSE)</f>
        <v>Janiga</v>
      </c>
      <c r="F107" s="5" t="str">
        <f>CONCATENATE('07.kolo výsledky'!$D107," ",'07.kolo výsledky'!$E107)</f>
        <v>Jaroslav Janiga</v>
      </c>
      <c r="G107" s="6" t="str">
        <f>VLOOKUP(A107,'07.kolo prezetácia '!A:G,4,FALSE)</f>
        <v>Dubnica nad Váhom</v>
      </c>
      <c r="H107" s="63">
        <f>VLOOKUP(A107,'07.kolo prezetácia '!$A$2:$G$492,5,FALSE)</f>
        <v>1971</v>
      </c>
      <c r="I107" s="31" t="str">
        <f>VLOOKUP(A107,'07.kolo prezetácia '!$A$2:$G$492,7,FALSE)</f>
        <v>Muži D</v>
      </c>
      <c r="J107" s="21">
        <f>VLOOKUP('07.kolo výsledky'!$A107,'07.kolo stopky'!A:C,3,FALSE)</f>
        <v>2.9522638888888886E-2</v>
      </c>
      <c r="K107" s="21">
        <f t="shared" si="5"/>
        <v>3.7995674245674244E-3</v>
      </c>
      <c r="L107" s="21">
        <f t="shared" si="6"/>
        <v>1.0122870370370369E-2</v>
      </c>
      <c r="M107" s="29"/>
      <c r="N107" s="63"/>
      <c r="O107" s="63"/>
      <c r="P107" s="63"/>
      <c r="Q107" s="63"/>
      <c r="R107" s="63"/>
      <c r="S107" s="63"/>
      <c r="T107" s="63"/>
      <c r="U107" s="63"/>
      <c r="V107" s="63"/>
      <c r="W107" s="64">
        <f t="shared" si="4"/>
        <v>0</v>
      </c>
      <c r="Y107"/>
    </row>
    <row r="108" spans="1:25" x14ac:dyDescent="0.25">
      <c r="A108" s="88">
        <v>74</v>
      </c>
      <c r="B108" s="54">
        <v>105</v>
      </c>
      <c r="C108" s="46">
        <v>22</v>
      </c>
      <c r="D108" s="6" t="str">
        <f>VLOOKUP(A108,'07.kolo prezetácia '!A:G,2,FALSE)</f>
        <v>Rudolf</v>
      </c>
      <c r="E108" s="6" t="str">
        <f>VLOOKUP(A108,'07.kolo prezetácia '!A:G,3,FALSE)</f>
        <v>Riečický</v>
      </c>
      <c r="F108" s="5" t="str">
        <f>CONCATENATE('07.kolo výsledky'!$D108," ",'07.kolo výsledky'!$E108)</f>
        <v>Rudolf Riečický</v>
      </c>
      <c r="G108" s="6" t="str">
        <f>VLOOKUP(A108,'07.kolo prezetácia '!A:G,4,FALSE)</f>
        <v>Poľský parlament / Trenčín</v>
      </c>
      <c r="H108" s="63">
        <f>VLOOKUP(A108,'07.kolo prezetácia '!$A$2:$G$492,5,FALSE)</f>
        <v>1998</v>
      </c>
      <c r="I108" s="31" t="str">
        <f>VLOOKUP(A108,'07.kolo prezetácia '!$A$2:$G$492,7,FALSE)</f>
        <v>Muži A</v>
      </c>
      <c r="J108" s="21">
        <f>VLOOKUP('07.kolo výsledky'!$A108,'07.kolo stopky'!A:C,3,FALSE)</f>
        <v>2.9722199074074074E-2</v>
      </c>
      <c r="K108" s="21">
        <f t="shared" si="5"/>
        <v>3.8252508460841798E-3</v>
      </c>
      <c r="L108" s="21">
        <f t="shared" si="6"/>
        <v>1.0322430555555557E-2</v>
      </c>
      <c r="M108" s="29"/>
      <c r="N108" s="63"/>
      <c r="O108" s="63"/>
      <c r="P108" s="63"/>
      <c r="Q108" s="63"/>
      <c r="R108" s="63"/>
      <c r="S108" s="63"/>
      <c r="T108" s="63"/>
      <c r="U108" s="63"/>
      <c r="V108" s="63"/>
      <c r="W108" s="64">
        <f t="shared" si="4"/>
        <v>0</v>
      </c>
      <c r="Y108"/>
    </row>
    <row r="109" spans="1:25" x14ac:dyDescent="0.25">
      <c r="A109" s="88">
        <v>10</v>
      </c>
      <c r="B109" s="54">
        <v>106</v>
      </c>
      <c r="C109" s="46">
        <v>14</v>
      </c>
      <c r="D109" s="6" t="str">
        <f>VLOOKUP(A109,'07.kolo prezetácia '!A:G,2,FALSE)</f>
        <v>Milos</v>
      </c>
      <c r="E109" s="6" t="str">
        <f>VLOOKUP(A109,'07.kolo prezetácia '!A:G,3,FALSE)</f>
        <v>Humera</v>
      </c>
      <c r="F109" s="5" t="str">
        <f>CONCATENATE('07.kolo výsledky'!$D109," ",'07.kolo výsledky'!$E109)</f>
        <v>Milos Humera</v>
      </c>
      <c r="G109" s="6" t="str">
        <f>VLOOKUP(A109,'07.kolo prezetácia '!A:G,4,FALSE)</f>
        <v>RunForRest / Trenčín</v>
      </c>
      <c r="H109" s="63">
        <f>VLOOKUP(A109,'07.kolo prezetácia '!$A$2:$G$492,5,FALSE)</f>
        <v>1970</v>
      </c>
      <c r="I109" s="31" t="str">
        <f>VLOOKUP(A109,'07.kolo prezetácia '!$A$2:$G$492,7,FALSE)</f>
        <v>Muži D</v>
      </c>
      <c r="J109" s="21">
        <f>VLOOKUP('07.kolo výsledky'!$A109,'07.kolo stopky'!A:C,3,FALSE)</f>
        <v>2.977049768518519E-2</v>
      </c>
      <c r="K109" s="21">
        <f t="shared" si="5"/>
        <v>3.8314668835502178E-3</v>
      </c>
      <c r="L109" s="21">
        <f t="shared" si="6"/>
        <v>1.0370729166666672E-2</v>
      </c>
      <c r="M109" s="29"/>
      <c r="N109" s="63"/>
      <c r="O109" s="63"/>
      <c r="P109" s="63"/>
      <c r="Q109" s="63"/>
      <c r="R109" s="63"/>
      <c r="S109" s="63"/>
      <c r="T109" s="63"/>
      <c r="U109" s="63"/>
      <c r="V109" s="63"/>
      <c r="W109" s="64">
        <f t="shared" si="4"/>
        <v>0</v>
      </c>
      <c r="Y109"/>
    </row>
    <row r="110" spans="1:25" x14ac:dyDescent="0.25">
      <c r="A110" s="88">
        <v>554</v>
      </c>
      <c r="B110" s="54">
        <v>107</v>
      </c>
      <c r="C110" s="46">
        <v>14</v>
      </c>
      <c r="D110" s="6" t="str">
        <f>VLOOKUP(A110,'07.kolo prezetácia '!A:G,2,FALSE)</f>
        <v>Patrícia</v>
      </c>
      <c r="E110" s="6" t="str">
        <f>VLOOKUP(A110,'07.kolo prezetácia '!A:G,3,FALSE)</f>
        <v>Struhárová</v>
      </c>
      <c r="F110" s="5" t="str">
        <f>CONCATENATE('07.kolo výsledky'!$D110," ",'07.kolo výsledky'!$E110)</f>
        <v>Patrícia Struhárová</v>
      </c>
      <c r="G110" s="6" t="str">
        <f>VLOOKUP(A110,'07.kolo prezetácia '!A:G,4,FALSE)</f>
        <v>Trenčín</v>
      </c>
      <c r="H110" s="63">
        <f>VLOOKUP(A110,'07.kolo prezetácia '!$A$2:$G$492,5,FALSE)</f>
        <v>1987</v>
      </c>
      <c r="I110" s="31" t="str">
        <f>VLOOKUP(A110,'07.kolo prezetácia '!$A$2:$G$492,7,FALSE)</f>
        <v>Ženy B</v>
      </c>
      <c r="J110" s="21">
        <f>VLOOKUP('07.kolo výsledky'!$A110,'07.kolo stopky'!A:C,3,FALSE)</f>
        <v>2.9781157407407405E-2</v>
      </c>
      <c r="K110" s="21">
        <f t="shared" si="5"/>
        <v>3.8328387911721246E-3</v>
      </c>
      <c r="L110" s="21">
        <f t="shared" si="6"/>
        <v>1.0381388888888888E-2</v>
      </c>
      <c r="M110" s="29"/>
      <c r="N110" s="63"/>
      <c r="O110" s="63"/>
      <c r="P110" s="63"/>
      <c r="Q110" s="63"/>
      <c r="R110" s="63"/>
      <c r="S110" s="63"/>
      <c r="T110" s="63"/>
      <c r="U110" s="63"/>
      <c r="V110" s="63"/>
      <c r="W110" s="64">
        <f t="shared" si="4"/>
        <v>0</v>
      </c>
      <c r="Y110"/>
    </row>
    <row r="111" spans="1:25" x14ac:dyDescent="0.25">
      <c r="A111" s="88">
        <v>456</v>
      </c>
      <c r="B111" s="54">
        <v>108</v>
      </c>
      <c r="C111" s="46">
        <v>30</v>
      </c>
      <c r="D111" s="6" t="str">
        <f>VLOOKUP(A111,'07.kolo prezetácia '!A:G,2,FALSE)</f>
        <v>Pavol</v>
      </c>
      <c r="E111" s="6" t="str">
        <f>VLOOKUP(A111,'07.kolo prezetácia '!A:G,3,FALSE)</f>
        <v>Vanek</v>
      </c>
      <c r="F111" s="5" t="str">
        <f>CONCATENATE('07.kolo výsledky'!$D111," ",'07.kolo výsledky'!$E111)</f>
        <v>Pavol Vanek</v>
      </c>
      <c r="G111" s="6" t="str">
        <f>VLOOKUP(A111,'07.kolo prezetácia '!A:G,4,FALSE)</f>
        <v>Chocholná Velčice</v>
      </c>
      <c r="H111" s="63">
        <f>VLOOKUP(A111,'07.kolo prezetácia '!$A$2:$G$492,5,FALSE)</f>
        <v>1977</v>
      </c>
      <c r="I111" s="31" t="str">
        <f>VLOOKUP(A111,'07.kolo prezetácia '!$A$2:$G$492,7,FALSE)</f>
        <v>Muži C</v>
      </c>
      <c r="J111" s="21">
        <f>VLOOKUP('07.kolo výsledky'!$A111,'07.kolo stopky'!A:C,3,FALSE)</f>
        <v>2.980228009259259E-2</v>
      </c>
      <c r="K111" s="21">
        <f t="shared" si="5"/>
        <v>3.8355572834739499E-3</v>
      </c>
      <c r="L111" s="21">
        <f t="shared" si="6"/>
        <v>1.0402511574074073E-2</v>
      </c>
      <c r="M111" s="29"/>
      <c r="N111" s="63"/>
      <c r="O111" s="63"/>
      <c r="P111" s="63"/>
      <c r="Q111" s="63"/>
      <c r="R111" s="63"/>
      <c r="S111" s="63"/>
      <c r="T111" s="63"/>
      <c r="U111" s="63"/>
      <c r="V111" s="63"/>
      <c r="W111" s="64">
        <f t="shared" si="4"/>
        <v>0</v>
      </c>
      <c r="Y111"/>
    </row>
    <row r="112" spans="1:25" x14ac:dyDescent="0.25">
      <c r="A112" s="88">
        <v>228</v>
      </c>
      <c r="B112" s="54">
        <v>109</v>
      </c>
      <c r="C112" s="46">
        <v>15</v>
      </c>
      <c r="D112" s="6" t="str">
        <f>VLOOKUP(A112,'07.kolo prezetácia '!A:G,2,FALSE)</f>
        <v>Roman</v>
      </c>
      <c r="E112" s="6" t="str">
        <f>VLOOKUP(A112,'07.kolo prezetácia '!A:G,3,FALSE)</f>
        <v>Kuník</v>
      </c>
      <c r="F112" s="5" t="str">
        <f>CONCATENATE('07.kolo výsledky'!$D112," ",'07.kolo výsledky'!$E112)</f>
        <v>Roman Kuník</v>
      </c>
      <c r="G112" s="6" t="str">
        <f>VLOOKUP(A112,'07.kolo prezetácia '!A:G,4,FALSE)</f>
        <v>Htp / Trenčianske Stankovce</v>
      </c>
      <c r="H112" s="63">
        <f>VLOOKUP(A112,'07.kolo prezetácia '!$A$2:$G$492,5,FALSE)</f>
        <v>1973</v>
      </c>
      <c r="I112" s="31" t="str">
        <f>VLOOKUP(A112,'07.kolo prezetácia '!$A$2:$G$492,7,FALSE)</f>
        <v>Muži D</v>
      </c>
      <c r="J112" s="21">
        <f>VLOOKUP('07.kolo výsledky'!$A112,'07.kolo stopky'!A:C,3,FALSE)</f>
        <v>2.9971944444444443E-2</v>
      </c>
      <c r="K112" s="21">
        <f t="shared" si="5"/>
        <v>3.8573931073931076E-3</v>
      </c>
      <c r="L112" s="21">
        <f t="shared" si="6"/>
        <v>1.0572175925925926E-2</v>
      </c>
      <c r="M112" s="29"/>
      <c r="N112" s="63"/>
      <c r="O112" s="63"/>
      <c r="P112" s="63"/>
      <c r="Q112" s="63"/>
      <c r="R112" s="63"/>
      <c r="S112" s="63"/>
      <c r="T112" s="63"/>
      <c r="U112" s="63"/>
      <c r="V112" s="63"/>
      <c r="W112" s="64">
        <f t="shared" si="4"/>
        <v>0</v>
      </c>
      <c r="Y112"/>
    </row>
    <row r="113" spans="1:25" x14ac:dyDescent="0.25">
      <c r="A113" s="88">
        <v>48</v>
      </c>
      <c r="B113" s="54">
        <v>110</v>
      </c>
      <c r="C113" s="46">
        <v>31</v>
      </c>
      <c r="D113" s="6" t="str">
        <f>VLOOKUP(A113,'07.kolo prezetácia '!A:G,2,FALSE)</f>
        <v>Juraj</v>
      </c>
      <c r="E113" s="6" t="str">
        <f>VLOOKUP(A113,'07.kolo prezetácia '!A:G,3,FALSE)</f>
        <v>Maláň</v>
      </c>
      <c r="F113" s="5" t="str">
        <f>CONCATENATE('07.kolo výsledky'!$D113," ",'07.kolo výsledky'!$E113)</f>
        <v>Juraj Maláň</v>
      </c>
      <c r="G113" s="6" t="str">
        <f>VLOOKUP(A113,'07.kolo prezetácia '!A:G,4,FALSE)</f>
        <v>Soblahov</v>
      </c>
      <c r="H113" s="63">
        <f>VLOOKUP(A113,'07.kolo prezetácia '!$A$2:$G$492,5,FALSE)</f>
        <v>1977</v>
      </c>
      <c r="I113" s="31" t="str">
        <f>VLOOKUP(A113,'07.kolo prezetácia '!$A$2:$G$492,7,FALSE)</f>
        <v>Muži C</v>
      </c>
      <c r="J113" s="21">
        <f>VLOOKUP('07.kolo výsledky'!$A113,'07.kolo stopky'!A:C,3,FALSE)</f>
        <v>3.0002569444444443E-2</v>
      </c>
      <c r="K113" s="21">
        <f t="shared" si="5"/>
        <v>3.8613345488345487E-3</v>
      </c>
      <c r="L113" s="21">
        <f t="shared" si="6"/>
        <v>1.0602800925925925E-2</v>
      </c>
      <c r="M113" s="29"/>
      <c r="N113" s="63"/>
      <c r="O113" s="63"/>
      <c r="P113" s="63"/>
      <c r="Q113" s="63"/>
      <c r="R113" s="63"/>
      <c r="S113" s="63"/>
      <c r="T113" s="63"/>
      <c r="U113" s="63"/>
      <c r="V113" s="63"/>
      <c r="W113" s="64">
        <f t="shared" si="4"/>
        <v>0</v>
      </c>
      <c r="Y113"/>
    </row>
    <row r="114" spans="1:25" x14ac:dyDescent="0.25">
      <c r="A114" s="88">
        <v>385</v>
      </c>
      <c r="B114" s="54">
        <v>111</v>
      </c>
      <c r="C114" s="46">
        <v>7</v>
      </c>
      <c r="D114" s="6" t="str">
        <f>VLOOKUP(A114,'07.kolo prezetácia '!A:G,2,FALSE)</f>
        <v>Miroslav</v>
      </c>
      <c r="E114" s="6" t="str">
        <f>VLOOKUP(A114,'07.kolo prezetácia '!A:G,3,FALSE)</f>
        <v>Kováč</v>
      </c>
      <c r="F114" s="5" t="str">
        <f>CONCATENATE('07.kolo výsledky'!$D114," ",'07.kolo výsledky'!$E114)</f>
        <v>Miroslav Kováč</v>
      </c>
      <c r="G114" s="6" t="str">
        <f>VLOOKUP(A114,'07.kolo prezetácia '!A:G,4,FALSE)</f>
        <v>Trenčín</v>
      </c>
      <c r="H114" s="63">
        <f>VLOOKUP(A114,'07.kolo prezetácia '!$A$2:$G$492,5,FALSE)</f>
        <v>1952</v>
      </c>
      <c r="I114" s="31" t="str">
        <f>VLOOKUP(A114,'07.kolo prezetácia '!$A$2:$G$492,7,FALSE)</f>
        <v>Muži E</v>
      </c>
      <c r="J114" s="21">
        <f>VLOOKUP('07.kolo výsledky'!$A114,'07.kolo stopky'!A:C,3,FALSE)</f>
        <v>3.0066331018518518E-2</v>
      </c>
      <c r="K114" s="21">
        <f t="shared" si="5"/>
        <v>3.869540671624005E-3</v>
      </c>
      <c r="L114" s="21">
        <f t="shared" si="6"/>
        <v>1.0666562500000001E-2</v>
      </c>
      <c r="M114" s="29"/>
      <c r="N114" s="63"/>
      <c r="O114" s="63"/>
      <c r="P114" s="63"/>
      <c r="Q114" s="63"/>
      <c r="R114" s="63"/>
      <c r="S114" s="63"/>
      <c r="T114" s="63"/>
      <c r="U114" s="63"/>
      <c r="V114" s="63"/>
      <c r="W114" s="64">
        <f t="shared" si="4"/>
        <v>0</v>
      </c>
      <c r="Y114"/>
    </row>
    <row r="115" spans="1:25" x14ac:dyDescent="0.25">
      <c r="A115" s="88">
        <v>561</v>
      </c>
      <c r="B115" s="54">
        <v>112</v>
      </c>
      <c r="C115" s="46">
        <v>9</v>
      </c>
      <c r="D115" s="6" t="str">
        <f>VLOOKUP(A115,'07.kolo prezetácia '!A:G,2,FALSE)</f>
        <v>Alica</v>
      </c>
      <c r="E115" s="6" t="str">
        <f>VLOOKUP(A115,'07.kolo prezetácia '!A:G,3,FALSE)</f>
        <v>Niková</v>
      </c>
      <c r="F115" s="5" t="str">
        <f>CONCATENATE('07.kolo výsledky'!$D115," ",'07.kolo výsledky'!$E115)</f>
        <v>Alica Niková</v>
      </c>
      <c r="G115" s="6" t="str">
        <f>VLOOKUP(A115,'07.kolo prezetácia '!A:G,4,FALSE)</f>
        <v>KK Trend Bánovce / Svinná</v>
      </c>
      <c r="H115" s="63">
        <f>VLOOKUP(A115,'07.kolo prezetácia '!$A$2:$G$492,5,FALSE)</f>
        <v>2006</v>
      </c>
      <c r="I115" s="31" t="str">
        <f>VLOOKUP(A115,'07.kolo prezetácia '!$A$2:$G$492,7,FALSE)</f>
        <v>Ženy A</v>
      </c>
      <c r="J115" s="21">
        <f>VLOOKUP('07.kolo výsledky'!$A115,'07.kolo stopky'!A:C,3,FALSE)</f>
        <v>3.0154988425925927E-2</v>
      </c>
      <c r="K115" s="21">
        <f t="shared" si="5"/>
        <v>3.8809508913675585E-3</v>
      </c>
      <c r="L115" s="21">
        <f t="shared" si="6"/>
        <v>1.075521990740741E-2</v>
      </c>
      <c r="M115" s="29"/>
      <c r="N115" s="63"/>
      <c r="O115" s="63"/>
      <c r="P115" s="63"/>
      <c r="Q115" s="63"/>
      <c r="R115" s="63"/>
      <c r="S115" s="63"/>
      <c r="T115" s="63"/>
      <c r="U115" s="63"/>
      <c r="V115" s="63"/>
      <c r="W115" s="64">
        <f t="shared" si="4"/>
        <v>0</v>
      </c>
      <c r="Y115"/>
    </row>
    <row r="116" spans="1:25" x14ac:dyDescent="0.25">
      <c r="A116" s="88">
        <v>37</v>
      </c>
      <c r="B116" s="54">
        <v>113</v>
      </c>
      <c r="C116" s="46">
        <v>16</v>
      </c>
      <c r="D116" s="6" t="str">
        <f>VLOOKUP(A116,'07.kolo prezetácia '!A:G,2,FALSE)</f>
        <v>Peter</v>
      </c>
      <c r="E116" s="6" t="str">
        <f>VLOOKUP(A116,'07.kolo prezetácia '!A:G,3,FALSE)</f>
        <v>Batka</v>
      </c>
      <c r="F116" s="5" t="str">
        <f>CONCATENATE('07.kolo výsledky'!$D116," ",'07.kolo výsledky'!$E116)</f>
        <v>Peter Batka</v>
      </c>
      <c r="G116" s="6" t="str">
        <f>VLOOKUP(A116,'07.kolo prezetácia '!A:G,4,FALSE)</f>
        <v>RunForRest / Trenčín</v>
      </c>
      <c r="H116" s="63">
        <f>VLOOKUP(A116,'07.kolo prezetácia '!$A$2:$G$492,5,FALSE)</f>
        <v>1970</v>
      </c>
      <c r="I116" s="31" t="str">
        <f>VLOOKUP(A116,'07.kolo prezetácia '!$A$2:$G$492,7,FALSE)</f>
        <v>Muži D</v>
      </c>
      <c r="J116" s="21">
        <f>VLOOKUP('07.kolo výsledky'!$A116,'07.kolo stopky'!A:C,3,FALSE)</f>
        <v>3.0162928240740738E-2</v>
      </c>
      <c r="K116" s="21">
        <f t="shared" si="5"/>
        <v>3.88197274655608E-3</v>
      </c>
      <c r="L116" s="21">
        <f t="shared" si="6"/>
        <v>1.0763159722222221E-2</v>
      </c>
      <c r="M116" s="29"/>
      <c r="N116" s="63"/>
      <c r="O116" s="63"/>
      <c r="P116" s="63"/>
      <c r="Q116" s="63"/>
      <c r="R116" s="63"/>
      <c r="S116" s="63"/>
      <c r="T116" s="63"/>
      <c r="U116" s="63"/>
      <c r="V116" s="63"/>
      <c r="W116" s="64">
        <f t="shared" si="4"/>
        <v>0</v>
      </c>
      <c r="Y116"/>
    </row>
    <row r="117" spans="1:25" x14ac:dyDescent="0.25">
      <c r="A117" s="88">
        <v>38</v>
      </c>
      <c r="B117" s="54">
        <v>114</v>
      </c>
      <c r="C117" s="46">
        <v>23</v>
      </c>
      <c r="D117" s="6" t="str">
        <f>VLOOKUP(A117,'07.kolo prezetácia '!A:G,2,FALSE)</f>
        <v>Peter</v>
      </c>
      <c r="E117" s="6" t="str">
        <f>VLOOKUP(A117,'07.kolo prezetácia '!A:G,3,FALSE)</f>
        <v>Batka ml.</v>
      </c>
      <c r="F117" s="5" t="str">
        <f>CONCATENATE('07.kolo výsledky'!$D117," ",'07.kolo výsledky'!$E117)</f>
        <v>Peter Batka ml.</v>
      </c>
      <c r="G117" s="6" t="str">
        <f>VLOOKUP(A117,'07.kolo prezetácia '!A:G,4,FALSE)</f>
        <v>RunForRest / Trenčín</v>
      </c>
      <c r="H117" s="63">
        <f>VLOOKUP(A117,'07.kolo prezetácia '!$A$2:$G$492,5,FALSE)</f>
        <v>2012</v>
      </c>
      <c r="I117" s="31" t="str">
        <f>VLOOKUP(A117,'07.kolo prezetácia '!$A$2:$G$492,7,FALSE)</f>
        <v>Muži A</v>
      </c>
      <c r="J117" s="21">
        <f>VLOOKUP('07.kolo výsledky'!$A117,'07.kolo stopky'!A:C,3,FALSE)</f>
        <v>3.0169131944444445E-2</v>
      </c>
      <c r="K117" s="21">
        <f t="shared" si="5"/>
        <v>3.8827711640211644E-3</v>
      </c>
      <c r="L117" s="21">
        <f t="shared" si="6"/>
        <v>1.0769363425925927E-2</v>
      </c>
      <c r="M117" s="29"/>
      <c r="N117" s="63"/>
      <c r="O117" s="63"/>
      <c r="P117" s="63"/>
      <c r="Q117" s="63"/>
      <c r="R117" s="63"/>
      <c r="S117" s="63"/>
      <c r="T117" s="63"/>
      <c r="U117" s="63"/>
      <c r="V117" s="63"/>
      <c r="W117" s="64">
        <f t="shared" si="4"/>
        <v>0</v>
      </c>
      <c r="Y117"/>
    </row>
    <row r="118" spans="1:25" x14ac:dyDescent="0.25">
      <c r="A118" s="88">
        <v>548</v>
      </c>
      <c r="B118" s="54">
        <v>115</v>
      </c>
      <c r="C118" s="46">
        <v>24</v>
      </c>
      <c r="D118" s="6" t="str">
        <f>VLOOKUP(A118,'07.kolo prezetácia '!A:G,2,FALSE)</f>
        <v>Martin</v>
      </c>
      <c r="E118" s="6" t="str">
        <f>VLOOKUP(A118,'07.kolo prezetácia '!A:G,3,FALSE)</f>
        <v>Ježík</v>
      </c>
      <c r="F118" s="5" t="str">
        <f>CONCATENATE('07.kolo výsledky'!$D118," ",'07.kolo výsledky'!$E118)</f>
        <v>Martin Ježík</v>
      </c>
      <c r="G118" s="6" t="str">
        <f>VLOOKUP(A118,'07.kolo prezetácia '!A:G,4,FALSE)</f>
        <v>Dežerice</v>
      </c>
      <c r="H118" s="63">
        <f>VLOOKUP(A118,'07.kolo prezetácia '!$A$2:$G$492,5,FALSE)</f>
        <v>2005</v>
      </c>
      <c r="I118" s="31" t="str">
        <f>VLOOKUP(A118,'07.kolo prezetácia '!$A$2:$G$492,7,FALSE)</f>
        <v>Muži A</v>
      </c>
      <c r="J118" s="21">
        <f>VLOOKUP('07.kolo výsledky'!$A118,'07.kolo stopky'!A:C,3,FALSE)</f>
        <v>3.0174930555555559E-2</v>
      </c>
      <c r="K118" s="21">
        <f t="shared" si="5"/>
        <v>3.8835174460174465E-3</v>
      </c>
      <c r="L118" s="21">
        <f t="shared" si="6"/>
        <v>1.0775162037037041E-2</v>
      </c>
      <c r="M118" s="29"/>
      <c r="N118" s="63"/>
      <c r="O118" s="63"/>
      <c r="P118" s="63"/>
      <c r="Q118" s="63"/>
      <c r="R118" s="63"/>
      <c r="S118" s="63"/>
      <c r="T118" s="63"/>
      <c r="U118" s="63"/>
      <c r="V118" s="63"/>
      <c r="W118" s="64">
        <f t="shared" si="4"/>
        <v>0</v>
      </c>
      <c r="Y118"/>
    </row>
    <row r="119" spans="1:25" x14ac:dyDescent="0.25">
      <c r="A119" s="88">
        <v>222</v>
      </c>
      <c r="B119" s="54">
        <v>116</v>
      </c>
      <c r="C119" s="43">
        <v>2</v>
      </c>
      <c r="D119" s="6" t="str">
        <f>VLOOKUP(A119,'07.kolo prezetácia '!A:G,2,FALSE)</f>
        <v>Mariana</v>
      </c>
      <c r="E119" s="6" t="str">
        <f>VLOOKUP(A119,'07.kolo prezetácia '!A:G,3,FALSE)</f>
        <v>Bednarikova</v>
      </c>
      <c r="F119" s="5" t="str">
        <f>CONCATENATE('07.kolo výsledky'!$D119," ",'07.kolo výsledky'!$E119)</f>
        <v>Mariana Bednarikova</v>
      </c>
      <c r="G119" s="6" t="str">
        <f>VLOOKUP(A119,'07.kolo prezetácia '!A:G,4,FALSE)</f>
        <v>RunForRest / Trencin</v>
      </c>
      <c r="H119" s="63">
        <f>VLOOKUP(A119,'07.kolo prezetácia '!$A$2:$G$492,5,FALSE)</f>
        <v>1973</v>
      </c>
      <c r="I119" s="31" t="str">
        <f>VLOOKUP(A119,'07.kolo prezetácia '!$A$2:$G$492,7,FALSE)</f>
        <v>Ženy C</v>
      </c>
      <c r="J119" s="21">
        <f>VLOOKUP('07.kolo výsledky'!$A119,'07.kolo stopky'!A:C,3,FALSE)</f>
        <v>3.0185821759259258E-2</v>
      </c>
      <c r="K119" s="21">
        <f t="shared" si="5"/>
        <v>3.8849191453358121E-3</v>
      </c>
      <c r="L119" s="21">
        <f t="shared" si="6"/>
        <v>1.078605324074074E-2</v>
      </c>
      <c r="M119" s="22"/>
      <c r="N119" s="51"/>
      <c r="O119" s="51"/>
      <c r="P119" s="51"/>
      <c r="Q119" s="51"/>
      <c r="R119" s="51"/>
      <c r="S119" s="51"/>
      <c r="T119" s="51"/>
      <c r="U119" s="51"/>
      <c r="V119" s="51"/>
      <c r="W119" s="52">
        <f t="shared" ref="W119:W182" si="7">SUM(M119:V119)</f>
        <v>0</v>
      </c>
      <c r="Y119"/>
    </row>
    <row r="120" spans="1:25" x14ac:dyDescent="0.25">
      <c r="A120" s="88">
        <v>323</v>
      </c>
      <c r="B120" s="54">
        <v>117</v>
      </c>
      <c r="C120" s="43">
        <v>3</v>
      </c>
      <c r="D120" s="6" t="str">
        <f>VLOOKUP(A120,'07.kolo prezetácia '!A:G,2,FALSE)</f>
        <v>Lívia</v>
      </c>
      <c r="E120" s="6" t="str">
        <f>VLOOKUP(A120,'07.kolo prezetácia '!A:G,3,FALSE)</f>
        <v>Csibreiova</v>
      </c>
      <c r="F120" s="5" t="str">
        <f>CONCATENATE('07.kolo výsledky'!$D120," ",'07.kolo výsledky'!$E120)</f>
        <v>Lívia Csibreiova</v>
      </c>
      <c r="G120" s="6" t="str">
        <f>VLOOKUP(A120,'07.kolo prezetácia '!A:G,4,FALSE)</f>
        <v>Trenčín</v>
      </c>
      <c r="H120" s="63">
        <f>VLOOKUP(A120,'07.kolo prezetácia '!$A$2:$G$492,5,FALSE)</f>
        <v>1980</v>
      </c>
      <c r="I120" s="31" t="str">
        <f>VLOOKUP(A120,'07.kolo prezetácia '!$A$2:$G$492,7,FALSE)</f>
        <v>Ženy C</v>
      </c>
      <c r="J120" s="21">
        <f>VLOOKUP('07.kolo výsledky'!$A120,'07.kolo stopky'!A:C,3,FALSE)</f>
        <v>3.0198425925925931E-2</v>
      </c>
      <c r="K120" s="21">
        <f t="shared" si="5"/>
        <v>3.8865413032079708E-3</v>
      </c>
      <c r="L120" s="21">
        <f t="shared" si="6"/>
        <v>1.0798657407407413E-2</v>
      </c>
      <c r="M120" s="22"/>
      <c r="N120" s="51"/>
      <c r="O120" s="51"/>
      <c r="P120" s="51"/>
      <c r="Q120" s="51"/>
      <c r="R120" s="51"/>
      <c r="S120" s="51"/>
      <c r="T120" s="51"/>
      <c r="U120" s="51"/>
      <c r="V120" s="51"/>
      <c r="W120" s="52">
        <f t="shared" si="7"/>
        <v>0</v>
      </c>
      <c r="Y120"/>
    </row>
    <row r="121" spans="1:25" x14ac:dyDescent="0.25">
      <c r="A121" s="88">
        <v>544</v>
      </c>
      <c r="B121" s="54">
        <v>118</v>
      </c>
      <c r="C121" s="46">
        <v>8</v>
      </c>
      <c r="D121" s="6" t="str">
        <f>VLOOKUP(A121,'07.kolo prezetácia '!A:G,2,FALSE)</f>
        <v>Lubomír</v>
      </c>
      <c r="E121" s="6" t="str">
        <f>VLOOKUP(A121,'07.kolo prezetácia '!A:G,3,FALSE)</f>
        <v>Magdolen</v>
      </c>
      <c r="F121" s="5" t="str">
        <f>CONCATENATE('07.kolo výsledky'!$D121," ",'07.kolo výsledky'!$E121)</f>
        <v>Lubomír Magdolen</v>
      </c>
      <c r="G121" s="6" t="str">
        <f>VLOOKUP(A121,'07.kolo prezetácia '!A:G,4,FALSE)</f>
        <v>Chynorany</v>
      </c>
      <c r="H121" s="63">
        <f>VLOOKUP(A121,'07.kolo prezetácia '!$A$2:$G$492,5,FALSE)</f>
        <v>1964</v>
      </c>
      <c r="I121" s="31" t="str">
        <f>VLOOKUP(A121,'07.kolo prezetácia '!$A$2:$G$492,7,FALSE)</f>
        <v>Muži E</v>
      </c>
      <c r="J121" s="21">
        <f>VLOOKUP('07.kolo výsledky'!$A121,'07.kolo stopky'!A:C,3,FALSE)</f>
        <v>3.0214953703703699E-2</v>
      </c>
      <c r="K121" s="21">
        <f t="shared" si="5"/>
        <v>3.8886684303350966E-3</v>
      </c>
      <c r="L121" s="21">
        <f t="shared" si="6"/>
        <v>1.0815185185185181E-2</v>
      </c>
      <c r="M121" s="22"/>
      <c r="N121" s="51"/>
      <c r="O121" s="51"/>
      <c r="P121" s="51"/>
      <c r="Q121" s="51"/>
      <c r="R121" s="51"/>
      <c r="S121" s="51"/>
      <c r="T121" s="51"/>
      <c r="U121" s="51"/>
      <c r="V121" s="51"/>
      <c r="W121" s="52">
        <f t="shared" si="7"/>
        <v>0</v>
      </c>
      <c r="Y121"/>
    </row>
    <row r="122" spans="1:25" x14ac:dyDescent="0.25">
      <c r="A122" s="88">
        <v>511</v>
      </c>
      <c r="B122" s="54">
        <v>119</v>
      </c>
      <c r="C122" s="46">
        <v>10</v>
      </c>
      <c r="D122" s="6" t="str">
        <f>VLOOKUP(A122,'07.kolo prezetácia '!A:G,2,FALSE)</f>
        <v>Nikoleta</v>
      </c>
      <c r="E122" s="6" t="str">
        <f>VLOOKUP(A122,'07.kolo prezetácia '!A:G,3,FALSE)</f>
        <v>Stehlikova</v>
      </c>
      <c r="F122" s="5" t="str">
        <f>CONCATENATE('07.kolo výsledky'!$D122," ",'07.kolo výsledky'!$E122)</f>
        <v>Nikoleta Stehlikova</v>
      </c>
      <c r="G122" s="6" t="str">
        <f>VLOOKUP(A122,'07.kolo prezetácia '!A:G,4,FALSE)</f>
        <v>Bežíme a funíme / Trenčín - Kubrá</v>
      </c>
      <c r="H122" s="63">
        <f>VLOOKUP(A122,'07.kolo prezetácia '!$A$2:$G$492,5,FALSE)</f>
        <v>1991</v>
      </c>
      <c r="I122" s="31" t="str">
        <f>VLOOKUP(A122,'07.kolo prezetácia '!$A$2:$G$492,7,FALSE)</f>
        <v>Ženy A</v>
      </c>
      <c r="J122" s="21">
        <f>VLOOKUP('07.kolo výsledky'!$A122,'07.kolo stopky'!A:C,3,FALSE)</f>
        <v>3.0255659722222227E-2</v>
      </c>
      <c r="K122" s="21">
        <f t="shared" si="5"/>
        <v>3.8939073001573012E-3</v>
      </c>
      <c r="L122" s="21">
        <f t="shared" si="6"/>
        <v>1.085589120370371E-2</v>
      </c>
      <c r="M122" s="22"/>
      <c r="N122" s="51"/>
      <c r="O122" s="51"/>
      <c r="P122" s="51"/>
      <c r="Q122" s="51"/>
      <c r="R122" s="51"/>
      <c r="S122" s="51"/>
      <c r="T122" s="51"/>
      <c r="U122" s="51"/>
      <c r="V122" s="51"/>
      <c r="W122" s="52">
        <f t="shared" si="7"/>
        <v>0</v>
      </c>
      <c r="Y122"/>
    </row>
    <row r="123" spans="1:25" x14ac:dyDescent="0.25">
      <c r="A123" s="88">
        <v>420</v>
      </c>
      <c r="B123" s="54">
        <v>120</v>
      </c>
      <c r="C123" s="46">
        <v>14</v>
      </c>
      <c r="D123" s="6" t="str">
        <f>VLOOKUP(A123,'07.kolo prezetácia '!A:G,2,FALSE)</f>
        <v>Vlado</v>
      </c>
      <c r="E123" s="6" t="str">
        <f>VLOOKUP(A123,'07.kolo prezetácia '!A:G,3,FALSE)</f>
        <v>Maťas</v>
      </c>
      <c r="F123" s="5" t="str">
        <f>CONCATENATE('07.kolo výsledky'!$D123," ",'07.kolo výsledky'!$E123)</f>
        <v>Vlado Maťas</v>
      </c>
      <c r="G123" s="6" t="str">
        <f>VLOOKUP(A123,'07.kolo prezetácia '!A:G,4,FALSE)</f>
        <v>BK Svinná / Svinná</v>
      </c>
      <c r="H123" s="63">
        <f>VLOOKUP(A123,'07.kolo prezetácia '!$A$2:$G$492,5,FALSE)</f>
        <v>1987</v>
      </c>
      <c r="I123" s="31" t="str">
        <f>VLOOKUP(A123,'07.kolo prezetácia '!$A$2:$G$492,7,FALSE)</f>
        <v>Muži B</v>
      </c>
      <c r="J123" s="21">
        <f>VLOOKUP('07.kolo výsledky'!$A123,'07.kolo stopky'!A:C,3,FALSE)</f>
        <v>3.0282766203703706E-2</v>
      </c>
      <c r="K123" s="21">
        <f t="shared" si="5"/>
        <v>3.8973959078125748E-3</v>
      </c>
      <c r="L123" s="21">
        <f t="shared" si="6"/>
        <v>1.0882997685185188E-2</v>
      </c>
      <c r="M123" s="22"/>
      <c r="N123" s="51"/>
      <c r="O123" s="51"/>
      <c r="P123" s="51"/>
      <c r="Q123" s="51"/>
      <c r="R123" s="51"/>
      <c r="S123" s="51"/>
      <c r="T123" s="51"/>
      <c r="U123" s="51"/>
      <c r="V123" s="51"/>
      <c r="W123" s="52">
        <f t="shared" si="7"/>
        <v>0</v>
      </c>
      <c r="Y123"/>
    </row>
    <row r="124" spans="1:25" x14ac:dyDescent="0.25">
      <c r="A124" s="88">
        <v>193</v>
      </c>
      <c r="B124" s="54">
        <v>121</v>
      </c>
      <c r="C124" s="46">
        <v>4</v>
      </c>
      <c r="D124" s="6" t="str">
        <f>VLOOKUP(A124,'07.kolo prezetácia '!A:G,2,FALSE)</f>
        <v>Naďa</v>
      </c>
      <c r="E124" s="6" t="str">
        <f>VLOOKUP(A124,'07.kolo prezetácia '!A:G,3,FALSE)</f>
        <v>Hodeková</v>
      </c>
      <c r="F124" s="5" t="str">
        <f>CONCATENATE('07.kolo výsledky'!$D124," ",'07.kolo výsledky'!$E124)</f>
        <v>Naďa Hodeková</v>
      </c>
      <c r="G124" s="6" t="str">
        <f>VLOOKUP(A124,'07.kolo prezetácia '!A:G,4,FALSE)</f>
        <v>Champion club / Dubnica nad Váhom</v>
      </c>
      <c r="H124" s="63">
        <f>VLOOKUP(A124,'07.kolo prezetácia '!$A$2:$G$492,5,FALSE)</f>
        <v>1975</v>
      </c>
      <c r="I124" s="31" t="str">
        <f>VLOOKUP(A124,'07.kolo prezetácia '!$A$2:$G$492,7,FALSE)</f>
        <v>Ženy C</v>
      </c>
      <c r="J124" s="21">
        <f>VLOOKUP('07.kolo výsledky'!$A124,'07.kolo stopky'!A:C,3,FALSE)</f>
        <v>3.0629652777777776E-2</v>
      </c>
      <c r="K124" s="21">
        <f t="shared" si="5"/>
        <v>3.9420402545402543E-3</v>
      </c>
      <c r="L124" s="21">
        <f t="shared" si="6"/>
        <v>1.1229884259259259E-2</v>
      </c>
      <c r="M124" s="22"/>
      <c r="N124" s="51"/>
      <c r="O124" s="51"/>
      <c r="P124" s="51"/>
      <c r="Q124" s="51"/>
      <c r="R124" s="51"/>
      <c r="S124" s="51"/>
      <c r="T124" s="51"/>
      <c r="U124" s="51"/>
      <c r="V124" s="51"/>
      <c r="W124" s="52">
        <f t="shared" si="7"/>
        <v>0</v>
      </c>
      <c r="Y124"/>
    </row>
    <row r="125" spans="1:25" x14ac:dyDescent="0.25">
      <c r="A125" s="88">
        <v>109</v>
      </c>
      <c r="B125" s="54">
        <v>122</v>
      </c>
      <c r="C125" s="46">
        <v>32</v>
      </c>
      <c r="D125" s="6" t="str">
        <f>VLOOKUP(A125,'07.kolo prezetácia '!A:G,2,FALSE)</f>
        <v>Robert</v>
      </c>
      <c r="E125" s="6" t="str">
        <f>VLOOKUP(A125,'07.kolo prezetácia '!A:G,3,FALSE)</f>
        <v>Laššo</v>
      </c>
      <c r="F125" s="5" t="str">
        <f>CONCATENATE('07.kolo výsledky'!$D125," ",'07.kolo výsledky'!$E125)</f>
        <v>Robert Laššo</v>
      </c>
      <c r="G125" s="6" t="str">
        <f>VLOOKUP(A125,'07.kolo prezetácia '!A:G,4,FALSE)</f>
        <v>Trenčín</v>
      </c>
      <c r="H125" s="63">
        <f>VLOOKUP(A125,'07.kolo prezetácia '!$A$2:$G$492,5,FALSE)</f>
        <v>1982</v>
      </c>
      <c r="I125" s="31" t="str">
        <f>VLOOKUP(A125,'07.kolo prezetácia '!$A$2:$G$492,7,FALSE)</f>
        <v>Muži C</v>
      </c>
      <c r="J125" s="21">
        <f>VLOOKUP('07.kolo výsledky'!$A125,'07.kolo stopky'!A:C,3,FALSE)</f>
        <v>3.0645532407407406E-2</v>
      </c>
      <c r="K125" s="21">
        <f t="shared" si="5"/>
        <v>3.9440839649172981E-3</v>
      </c>
      <c r="L125" s="21">
        <f t="shared" si="6"/>
        <v>1.1245763888888888E-2</v>
      </c>
      <c r="M125" s="22"/>
      <c r="N125" s="51"/>
      <c r="O125" s="51"/>
      <c r="P125" s="51"/>
      <c r="Q125" s="51"/>
      <c r="R125" s="51"/>
      <c r="S125" s="51"/>
      <c r="T125" s="51"/>
      <c r="U125" s="51"/>
      <c r="V125" s="51"/>
      <c r="W125" s="52">
        <f t="shared" si="7"/>
        <v>0</v>
      </c>
      <c r="Y125"/>
    </row>
    <row r="126" spans="1:25" x14ac:dyDescent="0.25">
      <c r="A126" s="88">
        <v>190</v>
      </c>
      <c r="B126" s="54">
        <v>123</v>
      </c>
      <c r="C126" s="46">
        <v>5</v>
      </c>
      <c r="D126" s="6" t="str">
        <f>VLOOKUP(A126,'07.kolo prezetácia '!A:G,2,FALSE)</f>
        <v>Kristína</v>
      </c>
      <c r="E126" s="6" t="str">
        <f>VLOOKUP(A126,'07.kolo prezetácia '!A:G,3,FALSE)</f>
        <v>Rozvadská</v>
      </c>
      <c r="F126" s="5" t="str">
        <f>CONCATENATE('07.kolo výsledky'!$D126," ",'07.kolo výsledky'!$E126)</f>
        <v>Kristína Rozvadská</v>
      </c>
      <c r="G126" s="6" t="str">
        <f>VLOOKUP(A126,'07.kolo prezetácia '!A:G,4,FALSE)</f>
        <v>Chrome Antilopy / Bodovka</v>
      </c>
      <c r="H126" s="63">
        <f>VLOOKUP(A126,'07.kolo prezetácia '!$A$2:$G$492,5,FALSE)</f>
        <v>1979</v>
      </c>
      <c r="I126" s="31" t="str">
        <f>VLOOKUP(A126,'07.kolo prezetácia '!$A$2:$G$492,7,FALSE)</f>
        <v>Ženy C</v>
      </c>
      <c r="J126" s="21">
        <f>VLOOKUP('07.kolo výsledky'!$A126,'07.kolo stopky'!A:C,3,FALSE)</f>
        <v>3.070798611111111E-2</v>
      </c>
      <c r="K126" s="21">
        <f t="shared" si="5"/>
        <v>3.9521217646217646E-3</v>
      </c>
      <c r="L126" s="21">
        <f t="shared" si="6"/>
        <v>1.1308217592592592E-2</v>
      </c>
      <c r="M126" s="22"/>
      <c r="N126" s="51"/>
      <c r="O126" s="51"/>
      <c r="P126" s="51"/>
      <c r="Q126" s="51"/>
      <c r="R126" s="51"/>
      <c r="S126" s="51"/>
      <c r="T126" s="51"/>
      <c r="U126" s="51"/>
      <c r="V126" s="51"/>
      <c r="W126" s="52">
        <f t="shared" si="7"/>
        <v>0</v>
      </c>
      <c r="Y126"/>
    </row>
    <row r="127" spans="1:25" x14ac:dyDescent="0.25">
      <c r="A127" s="88">
        <v>496</v>
      </c>
      <c r="B127" s="54">
        <v>124</v>
      </c>
      <c r="C127" s="46">
        <v>17</v>
      </c>
      <c r="D127" s="6" t="str">
        <f>VLOOKUP(A127,'07.kolo prezetácia '!A:G,2,FALSE)</f>
        <v>Ján</v>
      </c>
      <c r="E127" s="6" t="str">
        <f>VLOOKUP(A127,'07.kolo prezetácia '!A:G,3,FALSE)</f>
        <v>Kutiš</v>
      </c>
      <c r="F127" s="5" t="str">
        <f>CONCATENATE('07.kolo výsledky'!$D127," ",'07.kolo výsledky'!$E127)</f>
        <v>Ján Kutiš</v>
      </c>
      <c r="G127" s="6" t="str">
        <f>VLOOKUP(A127,'07.kolo prezetácia '!A:G,4,FALSE)</f>
        <v>ŠK Prusy</v>
      </c>
      <c r="H127" s="63">
        <f>VLOOKUP(A127,'07.kolo prezetácia '!$A$2:$G$492,5,FALSE)</f>
        <v>1976</v>
      </c>
      <c r="I127" s="31" t="str">
        <f>VLOOKUP(A127,'07.kolo prezetácia '!$A$2:$G$492,7,FALSE)</f>
        <v>Muži D</v>
      </c>
      <c r="J127" s="21">
        <f>VLOOKUP('07.kolo výsledky'!$A127,'07.kolo stopky'!A:C,3,FALSE)</f>
        <v>3.0916608796296294E-2</v>
      </c>
      <c r="K127" s="21">
        <f t="shared" si="5"/>
        <v>3.9789715310548646E-3</v>
      </c>
      <c r="L127" s="21">
        <f t="shared" si="6"/>
        <v>1.1516840277777777E-2</v>
      </c>
      <c r="M127" s="22"/>
      <c r="N127" s="51"/>
      <c r="O127" s="51"/>
      <c r="P127" s="51"/>
      <c r="Q127" s="51"/>
      <c r="R127" s="51"/>
      <c r="S127" s="51"/>
      <c r="T127" s="51"/>
      <c r="U127" s="51"/>
      <c r="V127" s="51"/>
      <c r="W127" s="52">
        <f t="shared" si="7"/>
        <v>0</v>
      </c>
      <c r="Y127"/>
    </row>
    <row r="128" spans="1:25" x14ac:dyDescent="0.25">
      <c r="A128" s="88">
        <v>252</v>
      </c>
      <c r="B128" s="54">
        <v>125</v>
      </c>
      <c r="C128" s="46">
        <v>11</v>
      </c>
      <c r="D128" s="6" t="str">
        <f>VLOOKUP(A128,'07.kolo prezetácia '!A:G,2,FALSE)</f>
        <v>Simona</v>
      </c>
      <c r="E128" s="6" t="str">
        <f>VLOOKUP(A128,'07.kolo prezetácia '!A:G,3,FALSE)</f>
        <v>Križanová</v>
      </c>
      <c r="F128" s="5" t="str">
        <f>CONCATENATE('07.kolo výsledky'!$D128," ",'07.kolo výsledky'!$E128)</f>
        <v>Simona Križanová</v>
      </c>
      <c r="G128" s="6" t="str">
        <f>VLOOKUP(A128,'07.kolo prezetácia '!A:G,4,FALSE)</f>
        <v>Ruskovce</v>
      </c>
      <c r="H128" s="63">
        <f>VLOOKUP(A128,'07.kolo prezetácia '!$A$2:$G$492,5,FALSE)</f>
        <v>1997</v>
      </c>
      <c r="I128" s="31" t="str">
        <f>VLOOKUP(A128,'07.kolo prezetácia '!$A$2:$G$492,7,FALSE)</f>
        <v>Ženy A</v>
      </c>
      <c r="J128" s="21">
        <f>VLOOKUP('07.kolo výsledky'!$A128,'07.kolo stopky'!A:C,3,FALSE)</f>
        <v>3.0921770833333334E-2</v>
      </c>
      <c r="K128" s="21">
        <f t="shared" si="5"/>
        <v>3.9796358858858859E-3</v>
      </c>
      <c r="L128" s="21">
        <f t="shared" si="6"/>
        <v>1.1522002314814817E-2</v>
      </c>
      <c r="M128" s="22"/>
      <c r="N128" s="51"/>
      <c r="O128" s="51"/>
      <c r="P128" s="51"/>
      <c r="Q128" s="51"/>
      <c r="R128" s="51"/>
      <c r="S128" s="51"/>
      <c r="T128" s="51"/>
      <c r="U128" s="51"/>
      <c r="V128" s="51"/>
      <c r="W128" s="52">
        <f t="shared" si="7"/>
        <v>0</v>
      </c>
      <c r="Y128"/>
    </row>
    <row r="129" spans="1:25" x14ac:dyDescent="0.25">
      <c r="A129" s="88">
        <v>504</v>
      </c>
      <c r="B129" s="54">
        <v>126</v>
      </c>
      <c r="C129" s="46">
        <v>33</v>
      </c>
      <c r="D129" s="6" t="str">
        <f>VLOOKUP(A129,'07.kolo prezetácia '!A:G,2,FALSE)</f>
        <v>Richard</v>
      </c>
      <c r="E129" s="6" t="str">
        <f>VLOOKUP(A129,'07.kolo prezetácia '!A:G,3,FALSE)</f>
        <v>Ščepko</v>
      </c>
      <c r="F129" s="5" t="str">
        <f>CONCATENATE('07.kolo výsledky'!$D129," ",'07.kolo výsledky'!$E129)</f>
        <v>Richard Ščepko</v>
      </c>
      <c r="G129" s="6" t="str">
        <f>VLOOKUP(A129,'07.kolo prezetácia '!A:G,4,FALSE)</f>
        <v>Trenčín</v>
      </c>
      <c r="H129" s="63">
        <f>VLOOKUP(A129,'07.kolo prezetácia '!$A$2:$G$492,5,FALSE)</f>
        <v>1984</v>
      </c>
      <c r="I129" s="31" t="str">
        <f>VLOOKUP(A129,'07.kolo prezetácia '!$A$2:$G$492,7,FALSE)</f>
        <v>Muži C</v>
      </c>
      <c r="J129" s="21">
        <f>VLOOKUP('07.kolo výsledky'!$A129,'07.kolo stopky'!A:C,3,FALSE)</f>
        <v>3.0940995370370372E-2</v>
      </c>
      <c r="K129" s="21">
        <f t="shared" si="5"/>
        <v>3.9821100862767536E-3</v>
      </c>
      <c r="L129" s="21">
        <f t="shared" si="6"/>
        <v>1.1541226851851855E-2</v>
      </c>
      <c r="M129" s="22"/>
      <c r="N129" s="51"/>
      <c r="O129" s="51"/>
      <c r="P129" s="51"/>
      <c r="Q129" s="51"/>
      <c r="R129" s="51"/>
      <c r="S129" s="51"/>
      <c r="T129" s="51"/>
      <c r="U129" s="51"/>
      <c r="V129" s="51"/>
      <c r="W129" s="52">
        <f t="shared" si="7"/>
        <v>0</v>
      </c>
      <c r="Y129"/>
    </row>
    <row r="130" spans="1:25" x14ac:dyDescent="0.25">
      <c r="A130" s="88">
        <v>106</v>
      </c>
      <c r="B130" s="54">
        <v>127</v>
      </c>
      <c r="C130" s="46">
        <v>34</v>
      </c>
      <c r="D130" s="6" t="str">
        <f>VLOOKUP(A130,'07.kolo prezetácia '!A:G,2,FALSE)</f>
        <v>Patrik</v>
      </c>
      <c r="E130" s="6" t="str">
        <f>VLOOKUP(A130,'07.kolo prezetácia '!A:G,3,FALSE)</f>
        <v>Čúz</v>
      </c>
      <c r="F130" s="5" t="str">
        <f>CONCATENATE('07.kolo výsledky'!$D130," ",'07.kolo výsledky'!$E130)</f>
        <v>Patrik Čúz</v>
      </c>
      <c r="G130" s="6" t="str">
        <f>VLOOKUP(A130,'07.kolo prezetácia '!A:G,4,FALSE)</f>
        <v>Behaj s Radosťou / Dubnica nad Váhom</v>
      </c>
      <c r="H130" s="63">
        <f>VLOOKUP(A130,'07.kolo prezetácia '!$A$2:$G$492,5,FALSE)</f>
        <v>1977</v>
      </c>
      <c r="I130" s="31" t="str">
        <f>VLOOKUP(A130,'07.kolo prezetácia '!$A$2:$G$492,7,FALSE)</f>
        <v>Muži C</v>
      </c>
      <c r="J130" s="21">
        <f>VLOOKUP('07.kolo výsledky'!$A130,'07.kolo stopky'!A:C,3,FALSE)</f>
        <v>3.1010694444444445E-2</v>
      </c>
      <c r="K130" s="21">
        <f t="shared" si="5"/>
        <v>3.9910803660803667E-3</v>
      </c>
      <c r="L130" s="21">
        <f t="shared" si="6"/>
        <v>1.1610925925925927E-2</v>
      </c>
      <c r="M130" s="22"/>
      <c r="N130" s="51"/>
      <c r="O130" s="51"/>
      <c r="P130" s="51"/>
      <c r="Q130" s="51"/>
      <c r="R130" s="51"/>
      <c r="S130" s="51"/>
      <c r="T130" s="51"/>
      <c r="U130" s="51"/>
      <c r="V130" s="51"/>
      <c r="W130" s="52">
        <f t="shared" si="7"/>
        <v>0</v>
      </c>
      <c r="Y130"/>
    </row>
    <row r="131" spans="1:25" x14ac:dyDescent="0.25">
      <c r="A131" s="88">
        <v>528</v>
      </c>
      <c r="B131" s="54">
        <v>128</v>
      </c>
      <c r="C131" s="46">
        <v>35</v>
      </c>
      <c r="D131" s="6" t="str">
        <f>VLOOKUP(A131,'07.kolo prezetácia '!A:G,2,FALSE)</f>
        <v>Tomáš</v>
      </c>
      <c r="E131" s="6" t="str">
        <f>VLOOKUP(A131,'07.kolo prezetácia '!A:G,3,FALSE)</f>
        <v>Kyselica</v>
      </c>
      <c r="F131" s="5" t="str">
        <f>CONCATENATE('07.kolo výsledky'!$D131," ",'07.kolo výsledky'!$E131)</f>
        <v>Tomáš Kyselica</v>
      </c>
      <c r="G131" s="6" t="str">
        <f>VLOOKUP(A131,'07.kolo prezetácia '!A:G,4,FALSE)</f>
        <v>Svinná</v>
      </c>
      <c r="H131" s="63">
        <f>VLOOKUP(A131,'07.kolo prezetácia '!$A$2:$G$492,5,FALSE)</f>
        <v>1982</v>
      </c>
      <c r="I131" s="31" t="str">
        <f>VLOOKUP(A131,'07.kolo prezetácia '!$A$2:$G$492,7,FALSE)</f>
        <v>Muži C</v>
      </c>
      <c r="J131" s="21">
        <f>VLOOKUP('07.kolo výsledky'!$A131,'07.kolo stopky'!A:C,3,FALSE)</f>
        <v>3.1061203703703702E-2</v>
      </c>
      <c r="K131" s="21">
        <f t="shared" si="5"/>
        <v>3.997580914247581E-3</v>
      </c>
      <c r="L131" s="21">
        <f t="shared" si="6"/>
        <v>1.1661435185185184E-2</v>
      </c>
      <c r="M131" s="22"/>
      <c r="N131" s="51"/>
      <c r="O131" s="51"/>
      <c r="P131" s="51"/>
      <c r="Q131" s="51"/>
      <c r="R131" s="51"/>
      <c r="S131" s="51"/>
      <c r="T131" s="51"/>
      <c r="U131" s="51"/>
      <c r="V131" s="51"/>
      <c r="W131" s="52">
        <f t="shared" si="7"/>
        <v>0</v>
      </c>
      <c r="Y131"/>
    </row>
    <row r="132" spans="1:25" x14ac:dyDescent="0.25">
      <c r="A132" s="88">
        <v>479</v>
      </c>
      <c r="B132" s="54">
        <v>129</v>
      </c>
      <c r="C132" s="46">
        <v>25</v>
      </c>
      <c r="D132" s="6" t="str">
        <f>VLOOKUP(A132,'07.kolo prezetácia '!A:G,2,FALSE)</f>
        <v>Jakub</v>
      </c>
      <c r="E132" s="6" t="str">
        <f>VLOOKUP(A132,'07.kolo prezetácia '!A:G,3,FALSE)</f>
        <v>Hertl</v>
      </c>
      <c r="F132" s="5" t="str">
        <f>CONCATENATE('07.kolo výsledky'!$D132," ",'07.kolo výsledky'!$E132)</f>
        <v>Jakub Hertl</v>
      </c>
      <c r="G132" s="6" t="str">
        <f>VLOOKUP(A132,'07.kolo prezetácia '!A:G,4,FALSE)</f>
        <v>BK Svinná / Svinná</v>
      </c>
      <c r="H132" s="63">
        <f>VLOOKUP(A132,'07.kolo prezetácia '!$A$2:$G$492,5,FALSE)</f>
        <v>2001</v>
      </c>
      <c r="I132" s="31" t="str">
        <f>VLOOKUP(A132,'07.kolo prezetácia '!$A$2:$G$492,7,FALSE)</f>
        <v>Muži A</v>
      </c>
      <c r="J132" s="21">
        <f>VLOOKUP('07.kolo výsledky'!$A132,'07.kolo stopky'!A:C,3,FALSE)</f>
        <v>3.1099988425925925E-2</v>
      </c>
      <c r="K132" s="21">
        <f t="shared" ref="K132:K195" si="8">J132/$X$3</f>
        <v>4.00257251298918E-3</v>
      </c>
      <c r="L132" s="21">
        <f t="shared" ref="L132:L195" si="9">J132-Y$3</f>
        <v>1.1700219907407407E-2</v>
      </c>
      <c r="M132" s="22"/>
      <c r="N132" s="51"/>
      <c r="O132" s="51"/>
      <c r="P132" s="51"/>
      <c r="Q132" s="51"/>
      <c r="R132" s="51"/>
      <c r="S132" s="51"/>
      <c r="T132" s="51"/>
      <c r="U132" s="51"/>
      <c r="V132" s="51"/>
      <c r="W132" s="52">
        <f t="shared" si="7"/>
        <v>0</v>
      </c>
      <c r="Y132"/>
    </row>
    <row r="133" spans="1:25" x14ac:dyDescent="0.25">
      <c r="A133" s="88">
        <v>522</v>
      </c>
      <c r="B133" s="54">
        <v>130</v>
      </c>
      <c r="C133" s="46">
        <v>15</v>
      </c>
      <c r="D133" s="6" t="str">
        <f>VLOOKUP(A133,'07.kolo prezetácia '!A:G,2,FALSE)</f>
        <v>Jakub</v>
      </c>
      <c r="E133" s="6" t="str">
        <f>VLOOKUP(A133,'07.kolo prezetácia '!A:G,3,FALSE)</f>
        <v>Robota</v>
      </c>
      <c r="F133" s="5" t="str">
        <f>CONCATENATE('07.kolo výsledky'!$D133," ",'07.kolo výsledky'!$E133)</f>
        <v>Jakub Robota</v>
      </c>
      <c r="G133" s="6" t="str">
        <f>VLOOKUP(A133,'07.kolo prezetácia '!A:G,4,FALSE)</f>
        <v>XC Bikers / Trenčín-Kubrá</v>
      </c>
      <c r="H133" s="63">
        <f>VLOOKUP(A133,'07.kolo prezetácia '!$A$2:$G$492,5,FALSE)</f>
        <v>1988</v>
      </c>
      <c r="I133" s="31" t="str">
        <f>VLOOKUP(A133,'07.kolo prezetácia '!$A$2:$G$492,7,FALSE)</f>
        <v>Muži B</v>
      </c>
      <c r="J133" s="21">
        <f>VLOOKUP('07.kolo výsledky'!$A133,'07.kolo stopky'!A:C,3,FALSE)</f>
        <v>3.1116435185185188E-2</v>
      </c>
      <c r="K133" s="21">
        <f t="shared" si="8"/>
        <v>4.0046892130225472E-3</v>
      </c>
      <c r="L133" s="21">
        <f t="shared" si="9"/>
        <v>1.171666666666667E-2</v>
      </c>
      <c r="M133" s="22"/>
      <c r="N133" s="51"/>
      <c r="O133" s="51"/>
      <c r="P133" s="51"/>
      <c r="Q133" s="51"/>
      <c r="R133" s="51"/>
      <c r="S133" s="51"/>
      <c r="T133" s="51"/>
      <c r="U133" s="51"/>
      <c r="V133" s="51"/>
      <c r="W133" s="52">
        <f t="shared" si="7"/>
        <v>0</v>
      </c>
      <c r="Y133"/>
    </row>
    <row r="134" spans="1:25" x14ac:dyDescent="0.25">
      <c r="A134" s="88">
        <v>100</v>
      </c>
      <c r="B134" s="54">
        <v>131</v>
      </c>
      <c r="C134" s="46">
        <v>16</v>
      </c>
      <c r="D134" s="6" t="str">
        <f>VLOOKUP(A134,'07.kolo prezetácia '!A:G,2,FALSE)</f>
        <v>Ivan</v>
      </c>
      <c r="E134" s="6" t="str">
        <f>VLOOKUP(A134,'07.kolo prezetácia '!A:G,3,FALSE)</f>
        <v>Capák</v>
      </c>
      <c r="F134" s="5" t="str">
        <f>CONCATENATE('07.kolo výsledky'!$D134," ",'07.kolo výsledky'!$E134)</f>
        <v>Ivan Capák</v>
      </c>
      <c r="G134" s="6" t="str">
        <f>VLOOKUP(A134,'07.kolo prezetácia '!A:G,4,FALSE)</f>
        <v>Adamovské Kochanovce</v>
      </c>
      <c r="H134" s="63">
        <f>VLOOKUP(A134,'07.kolo prezetácia '!$A$2:$G$492,5,FALSE)</f>
        <v>1989</v>
      </c>
      <c r="I134" s="31" t="str">
        <f>VLOOKUP(A134,'07.kolo prezetácia '!$A$2:$G$492,7,FALSE)</f>
        <v>Muži B</v>
      </c>
      <c r="J134" s="21">
        <f>VLOOKUP('07.kolo výsledky'!$A134,'07.kolo stopky'!A:C,3,FALSE)</f>
        <v>3.112476851851852E-2</v>
      </c>
      <c r="K134" s="21">
        <f t="shared" si="8"/>
        <v>4.0057617140950479E-3</v>
      </c>
      <c r="L134" s="21">
        <f t="shared" si="9"/>
        <v>1.1725000000000003E-2</v>
      </c>
      <c r="M134" s="22"/>
      <c r="N134" s="51"/>
      <c r="O134" s="51"/>
      <c r="P134" s="51"/>
      <c r="Q134" s="51"/>
      <c r="R134" s="51"/>
      <c r="S134" s="51"/>
      <c r="T134" s="51"/>
      <c r="U134" s="51"/>
      <c r="V134" s="51"/>
      <c r="W134" s="52">
        <f t="shared" si="7"/>
        <v>0</v>
      </c>
      <c r="Y134"/>
    </row>
    <row r="135" spans="1:25" x14ac:dyDescent="0.25">
      <c r="A135" s="88">
        <v>5</v>
      </c>
      <c r="B135" s="54">
        <v>132</v>
      </c>
      <c r="C135" s="46">
        <v>9</v>
      </c>
      <c r="D135" s="6" t="str">
        <f>VLOOKUP(A135,'07.kolo prezetácia '!A:G,2,FALSE)</f>
        <v>Milan</v>
      </c>
      <c r="E135" s="6" t="str">
        <f>VLOOKUP(A135,'07.kolo prezetácia '!A:G,3,FALSE)</f>
        <v>Gašparovič</v>
      </c>
      <c r="F135" s="5" t="str">
        <f>CONCATENATE('07.kolo výsledky'!$D135," ",'07.kolo výsledky'!$E135)</f>
        <v>Milan Gašparovič</v>
      </c>
      <c r="G135" s="6" t="str">
        <f>VLOOKUP(A135,'07.kolo prezetácia '!A:G,4,FALSE)</f>
        <v>Trenčín</v>
      </c>
      <c r="H135" s="63">
        <f>VLOOKUP(A135,'07.kolo prezetácia '!$A$2:$G$492,5,FALSE)</f>
        <v>1964</v>
      </c>
      <c r="I135" s="31" t="str">
        <f>VLOOKUP(A135,'07.kolo prezetácia '!$A$2:$G$492,7,FALSE)</f>
        <v>Muži E</v>
      </c>
      <c r="J135" s="21">
        <f>VLOOKUP('07.kolo výsledky'!$A135,'07.kolo stopky'!A:C,3,FALSE)</f>
        <v>3.1407025462962965E-2</v>
      </c>
      <c r="K135" s="21">
        <f t="shared" si="8"/>
        <v>4.0420882191715525E-3</v>
      </c>
      <c r="L135" s="21">
        <f t="shared" si="9"/>
        <v>1.2007256944444447E-2</v>
      </c>
      <c r="M135" s="22"/>
      <c r="N135" s="51"/>
      <c r="O135" s="51"/>
      <c r="P135" s="51"/>
      <c r="Q135" s="51"/>
      <c r="R135" s="51"/>
      <c r="S135" s="51"/>
      <c r="T135" s="51"/>
      <c r="U135" s="51"/>
      <c r="V135" s="51"/>
      <c r="W135" s="52">
        <f t="shared" si="7"/>
        <v>0</v>
      </c>
      <c r="Y135"/>
    </row>
    <row r="136" spans="1:25" x14ac:dyDescent="0.25">
      <c r="A136" s="88">
        <v>129</v>
      </c>
      <c r="B136" s="54">
        <v>133</v>
      </c>
      <c r="C136" s="46">
        <v>36</v>
      </c>
      <c r="D136" s="6" t="str">
        <f>VLOOKUP(A136,'07.kolo prezetácia '!A:G,2,FALSE)</f>
        <v>Dušan</v>
      </c>
      <c r="E136" s="6" t="str">
        <f>VLOOKUP(A136,'07.kolo prezetácia '!A:G,3,FALSE)</f>
        <v>JELÍNEK</v>
      </c>
      <c r="F136" s="5" t="str">
        <f>CONCATENATE('07.kolo výsledky'!$D136," ",'07.kolo výsledky'!$E136)</f>
        <v>Dušan JELÍNEK</v>
      </c>
      <c r="G136" s="6" t="str">
        <f>VLOOKUP(A136,'07.kolo prezetácia '!A:G,4,FALSE)</f>
        <v>Trenčín / Trenčín</v>
      </c>
      <c r="H136" s="63">
        <f>VLOOKUP(A136,'07.kolo prezetácia '!$A$2:$G$492,5,FALSE)</f>
        <v>1978</v>
      </c>
      <c r="I136" s="31" t="str">
        <f>VLOOKUP(A136,'07.kolo prezetácia '!$A$2:$G$492,7,FALSE)</f>
        <v>Muži C</v>
      </c>
      <c r="J136" s="21">
        <f>VLOOKUP('07.kolo výsledky'!$A136,'07.kolo stopky'!A:C,3,FALSE)</f>
        <v>3.1444189814814817E-2</v>
      </c>
      <c r="K136" s="21">
        <f t="shared" si="8"/>
        <v>4.046871276037943E-3</v>
      </c>
      <c r="L136" s="21">
        <f t="shared" si="9"/>
        <v>1.20444212962963E-2</v>
      </c>
      <c r="M136" s="22"/>
      <c r="N136" s="51"/>
      <c r="O136" s="51"/>
      <c r="P136" s="51"/>
      <c r="Q136" s="51"/>
      <c r="R136" s="51"/>
      <c r="S136" s="51"/>
      <c r="T136" s="51"/>
      <c r="U136" s="51"/>
      <c r="V136" s="51"/>
      <c r="W136" s="52">
        <f t="shared" si="7"/>
        <v>0</v>
      </c>
      <c r="Y136"/>
    </row>
    <row r="137" spans="1:25" x14ac:dyDescent="0.25">
      <c r="A137" s="88">
        <v>231</v>
      </c>
      <c r="B137" s="54">
        <v>134</v>
      </c>
      <c r="C137" s="46">
        <v>18</v>
      </c>
      <c r="D137" s="6" t="str">
        <f>VLOOKUP(A137,'07.kolo prezetácia '!A:G,2,FALSE)</f>
        <v>Ľuboš</v>
      </c>
      <c r="E137" s="6" t="str">
        <f>VLOOKUP(A137,'07.kolo prezetácia '!A:G,3,FALSE)</f>
        <v>Baťka</v>
      </c>
      <c r="F137" s="5" t="str">
        <f>CONCATENATE('07.kolo výsledky'!$D137," ",'07.kolo výsledky'!$E137)</f>
        <v>Ľuboš Baťka</v>
      </c>
      <c r="G137" s="6" t="str">
        <f>VLOOKUP(A137,'07.kolo prezetácia '!A:G,4,FALSE)</f>
        <v>Trenčín</v>
      </c>
      <c r="H137" s="63">
        <f>VLOOKUP(A137,'07.kolo prezetácia '!$A$2:$G$492,5,FALSE)</f>
        <v>1976</v>
      </c>
      <c r="I137" s="31" t="str">
        <f>VLOOKUP(A137,'07.kolo prezetácia '!$A$2:$G$492,7,FALSE)</f>
        <v>Muži D</v>
      </c>
      <c r="J137" s="21">
        <f>VLOOKUP('07.kolo výsledky'!$A137,'07.kolo stopky'!A:C,3,FALSE)</f>
        <v>3.1452222222222222E-2</v>
      </c>
      <c r="K137" s="21">
        <f t="shared" si="8"/>
        <v>4.0479050479050481E-3</v>
      </c>
      <c r="L137" s="21">
        <f t="shared" si="9"/>
        <v>1.2052453703703704E-2</v>
      </c>
      <c r="M137" s="22"/>
      <c r="N137" s="51"/>
      <c r="O137" s="51"/>
      <c r="P137" s="51"/>
      <c r="Q137" s="51"/>
      <c r="R137" s="51"/>
      <c r="S137" s="51"/>
      <c r="T137" s="51"/>
      <c r="U137" s="51"/>
      <c r="V137" s="51"/>
      <c r="W137" s="52">
        <f t="shared" si="7"/>
        <v>0</v>
      </c>
      <c r="Y137"/>
    </row>
    <row r="138" spans="1:25" x14ac:dyDescent="0.25">
      <c r="A138" s="88">
        <v>340</v>
      </c>
      <c r="B138" s="54">
        <v>135</v>
      </c>
      <c r="C138" s="46">
        <v>15</v>
      </c>
      <c r="D138" s="6" t="str">
        <f>VLOOKUP(A138,'07.kolo prezetácia '!A:G,2,FALSE)</f>
        <v>Katarína</v>
      </c>
      <c r="E138" s="6" t="str">
        <f>VLOOKUP(A138,'07.kolo prezetácia '!A:G,3,FALSE)</f>
        <v>Piteková</v>
      </c>
      <c r="F138" s="5" t="str">
        <f>CONCATENATE('07.kolo výsledky'!$D138," ",'07.kolo výsledky'!$E138)</f>
        <v>Katarína Piteková</v>
      </c>
      <c r="G138" s="6" t="str">
        <f>VLOOKUP(A138,'07.kolo prezetácia '!A:G,4,FALSE)</f>
        <v>Trenčianske Teplice</v>
      </c>
      <c r="H138" s="63">
        <f>VLOOKUP(A138,'07.kolo prezetácia '!$A$2:$G$492,5,FALSE)</f>
        <v>1983</v>
      </c>
      <c r="I138" s="31" t="str">
        <f>VLOOKUP(A138,'07.kolo prezetácia '!$A$2:$G$492,7,FALSE)</f>
        <v>Ženy B</v>
      </c>
      <c r="J138" s="21">
        <f>VLOOKUP('07.kolo výsledky'!$A138,'07.kolo stopky'!A:C,3,FALSE)</f>
        <v>3.1492638888888889E-2</v>
      </c>
      <c r="K138" s="21">
        <f t="shared" si="8"/>
        <v>4.0531066781066783E-3</v>
      </c>
      <c r="L138" s="21">
        <f t="shared" si="9"/>
        <v>1.2092870370370372E-2</v>
      </c>
      <c r="M138" s="22"/>
      <c r="N138" s="51"/>
      <c r="O138" s="51"/>
      <c r="P138" s="51"/>
      <c r="Q138" s="51"/>
      <c r="R138" s="51"/>
      <c r="S138" s="51"/>
      <c r="T138" s="51"/>
      <c r="U138" s="51"/>
      <c r="V138" s="51"/>
      <c r="W138" s="52">
        <f t="shared" si="7"/>
        <v>0</v>
      </c>
      <c r="Y138"/>
    </row>
    <row r="139" spans="1:25" x14ac:dyDescent="0.25">
      <c r="A139" s="88">
        <v>110</v>
      </c>
      <c r="B139" s="54">
        <v>136</v>
      </c>
      <c r="C139" s="46">
        <v>6</v>
      </c>
      <c r="D139" s="6" t="str">
        <f>VLOOKUP(A139,'07.kolo prezetácia '!A:G,2,FALSE)</f>
        <v>Monika</v>
      </c>
      <c r="E139" s="6" t="str">
        <f>VLOOKUP(A139,'07.kolo prezetácia '!A:G,3,FALSE)</f>
        <v>Spačková</v>
      </c>
      <c r="F139" s="5" t="str">
        <f>CONCATENATE('07.kolo výsledky'!$D139," ",'07.kolo výsledky'!$E139)</f>
        <v>Monika Spačková</v>
      </c>
      <c r="G139" s="6" t="str">
        <f>VLOOKUP(A139,'07.kolo prezetácia '!A:G,4,FALSE)</f>
        <v>Raz to príde / Kostolná -Záriečie</v>
      </c>
      <c r="H139" s="63">
        <f>VLOOKUP(A139,'07.kolo prezetácia '!$A$2:$G$492,5,FALSE)</f>
        <v>1976</v>
      </c>
      <c r="I139" s="31" t="str">
        <f>VLOOKUP(A139,'07.kolo prezetácia '!$A$2:$G$492,7,FALSE)</f>
        <v>Ženy C</v>
      </c>
      <c r="J139" s="21">
        <f>VLOOKUP('07.kolo výsledky'!$A139,'07.kolo stopky'!A:C,3,FALSE)</f>
        <v>3.1611423611111113E-2</v>
      </c>
      <c r="K139" s="21">
        <f t="shared" si="8"/>
        <v>4.0683942871442879E-3</v>
      </c>
      <c r="L139" s="21">
        <f t="shared" si="9"/>
        <v>1.2211655092592595E-2</v>
      </c>
      <c r="M139" s="22"/>
      <c r="N139" s="51"/>
      <c r="O139" s="51"/>
      <c r="P139" s="51"/>
      <c r="Q139" s="51"/>
      <c r="R139" s="51"/>
      <c r="S139" s="51"/>
      <c r="T139" s="51"/>
      <c r="U139" s="51"/>
      <c r="V139" s="51"/>
      <c r="W139" s="52">
        <f t="shared" si="7"/>
        <v>0</v>
      </c>
      <c r="Y139"/>
    </row>
    <row r="140" spans="1:25" x14ac:dyDescent="0.25">
      <c r="A140" s="88">
        <v>134</v>
      </c>
      <c r="B140" s="54">
        <v>137</v>
      </c>
      <c r="C140" s="46">
        <v>10</v>
      </c>
      <c r="D140" s="6" t="str">
        <f>VLOOKUP(A140,'07.kolo prezetácia '!A:G,2,FALSE)</f>
        <v>Ferdinand</v>
      </c>
      <c r="E140" s="6" t="str">
        <f>VLOOKUP(A140,'07.kolo prezetácia '!A:G,3,FALSE)</f>
        <v>Daňo</v>
      </c>
      <c r="F140" s="5" t="str">
        <f>CONCATENATE('07.kolo výsledky'!$D140," ",'07.kolo výsledky'!$E140)</f>
        <v>Ferdinand Daňo</v>
      </c>
      <c r="G140" s="6" t="str">
        <f>VLOOKUP(A140,'07.kolo prezetácia '!A:G,4,FALSE)</f>
        <v>Sedmerovec</v>
      </c>
      <c r="H140" s="63">
        <f>VLOOKUP(A140,'07.kolo prezetácia '!$A$2:$G$492,5,FALSE)</f>
        <v>1963</v>
      </c>
      <c r="I140" s="31" t="str">
        <f>VLOOKUP(A140,'07.kolo prezetácia '!$A$2:$G$492,7,FALSE)</f>
        <v>Muži E</v>
      </c>
      <c r="J140" s="21">
        <f>VLOOKUP('07.kolo výsledky'!$A140,'07.kolo stopky'!A:C,3,FALSE)</f>
        <v>3.1721284722222222E-2</v>
      </c>
      <c r="K140" s="21">
        <f t="shared" si="8"/>
        <v>4.0825334262834263E-3</v>
      </c>
      <c r="L140" s="21">
        <f t="shared" si="9"/>
        <v>1.2321516203703704E-2</v>
      </c>
      <c r="M140" s="22"/>
      <c r="N140" s="51"/>
      <c r="O140" s="51"/>
      <c r="P140" s="51"/>
      <c r="Q140" s="51"/>
      <c r="R140" s="51"/>
      <c r="S140" s="51"/>
      <c r="T140" s="51"/>
      <c r="U140" s="51"/>
      <c r="V140" s="51"/>
      <c r="W140" s="52">
        <f t="shared" si="7"/>
        <v>0</v>
      </c>
      <c r="Y140"/>
    </row>
    <row r="141" spans="1:25" x14ac:dyDescent="0.25">
      <c r="A141" s="88">
        <v>178</v>
      </c>
      <c r="B141" s="54">
        <v>138</v>
      </c>
      <c r="C141" s="46">
        <v>19</v>
      </c>
      <c r="D141" s="6" t="str">
        <f>VLOOKUP(A141,'07.kolo prezetácia '!A:G,2,FALSE)</f>
        <v>Drahoslav</v>
      </c>
      <c r="E141" s="6" t="str">
        <f>VLOOKUP(A141,'07.kolo prezetácia '!A:G,3,FALSE)</f>
        <v>Masarik</v>
      </c>
      <c r="F141" s="5" t="str">
        <f>CONCATENATE('07.kolo výsledky'!$D141," ",'07.kolo výsledky'!$E141)</f>
        <v>Drahoslav Masarik</v>
      </c>
      <c r="G141" s="6" t="str">
        <f>VLOOKUP(A141,'07.kolo prezetácia '!A:G,4,FALSE)</f>
        <v>Štvorlístok / Trencin</v>
      </c>
      <c r="H141" s="63">
        <f>VLOOKUP(A141,'07.kolo prezetácia '!$A$2:$G$492,5,FALSE)</f>
        <v>1967</v>
      </c>
      <c r="I141" s="31" t="str">
        <f>VLOOKUP(A141,'07.kolo prezetácia '!$A$2:$G$492,7,FALSE)</f>
        <v>Muži D</v>
      </c>
      <c r="J141" s="21">
        <f>VLOOKUP('07.kolo výsledky'!$A141,'07.kolo stopky'!A:C,3,FALSE)</f>
        <v>3.1864467592592594E-2</v>
      </c>
      <c r="K141" s="21">
        <f t="shared" si="8"/>
        <v>4.1009610801277475E-3</v>
      </c>
      <c r="L141" s="21">
        <f t="shared" si="9"/>
        <v>1.2464699074074076E-2</v>
      </c>
      <c r="M141" s="22"/>
      <c r="N141" s="51"/>
      <c r="O141" s="51"/>
      <c r="P141" s="51"/>
      <c r="Q141" s="51"/>
      <c r="R141" s="51"/>
      <c r="S141" s="51"/>
      <c r="T141" s="51"/>
      <c r="U141" s="51"/>
      <c r="V141" s="51"/>
      <c r="W141" s="52">
        <f t="shared" si="7"/>
        <v>0</v>
      </c>
      <c r="Y141"/>
    </row>
    <row r="142" spans="1:25" x14ac:dyDescent="0.25">
      <c r="A142" s="88">
        <v>533</v>
      </c>
      <c r="B142" s="54">
        <v>139</v>
      </c>
      <c r="C142" s="46">
        <v>7</v>
      </c>
      <c r="D142" s="6" t="str">
        <f>VLOOKUP(A142,'07.kolo prezetácia '!A:G,2,FALSE)</f>
        <v>Eliška</v>
      </c>
      <c r="E142" s="6" t="str">
        <f>VLOOKUP(A142,'07.kolo prezetácia '!A:G,3,FALSE)</f>
        <v>Ježíková</v>
      </c>
      <c r="F142" s="5" t="str">
        <f>CONCATENATE('07.kolo výsledky'!$D142," ",'07.kolo výsledky'!$E142)</f>
        <v>Eliška Ježíková</v>
      </c>
      <c r="G142" s="6" t="str">
        <f>VLOOKUP(A142,'07.kolo prezetácia '!A:G,4,FALSE)</f>
        <v>AK DUKLA TRENČÍN,o.z. / Veľká Hradná</v>
      </c>
      <c r="H142" s="63">
        <f>VLOOKUP(A142,'07.kolo prezetácia '!$A$2:$G$492,5,FALSE)</f>
        <v>1979</v>
      </c>
      <c r="I142" s="31" t="str">
        <f>VLOOKUP(A142,'07.kolo prezetácia '!$A$2:$G$492,7,FALSE)</f>
        <v>Ženy C</v>
      </c>
      <c r="J142" s="21">
        <f>VLOOKUP('07.kolo výsledky'!$A142,'07.kolo stopky'!A:C,3,FALSE)</f>
        <v>3.1890462962962961E-2</v>
      </c>
      <c r="K142" s="21">
        <f t="shared" si="8"/>
        <v>4.1043066876400207E-3</v>
      </c>
      <c r="L142" s="21">
        <f t="shared" si="9"/>
        <v>1.2490694444444443E-2</v>
      </c>
      <c r="M142" s="22"/>
      <c r="N142" s="51"/>
      <c r="O142" s="51"/>
      <c r="P142" s="51"/>
      <c r="Q142" s="51"/>
      <c r="R142" s="51"/>
      <c r="S142" s="51"/>
      <c r="T142" s="51"/>
      <c r="U142" s="51"/>
      <c r="V142" s="51"/>
      <c r="W142" s="52">
        <f t="shared" si="7"/>
        <v>0</v>
      </c>
      <c r="Y142"/>
    </row>
    <row r="143" spans="1:25" x14ac:dyDescent="0.25">
      <c r="A143" s="88">
        <v>105</v>
      </c>
      <c r="B143" s="54">
        <v>140</v>
      </c>
      <c r="C143" s="46">
        <v>11</v>
      </c>
      <c r="D143" s="6" t="str">
        <f>VLOOKUP(A143,'07.kolo prezetácia '!A:G,2,FALSE)</f>
        <v>Erich</v>
      </c>
      <c r="E143" s="6" t="str">
        <f>VLOOKUP(A143,'07.kolo prezetácia '!A:G,3,FALSE)</f>
        <v>Vladár</v>
      </c>
      <c r="F143" s="5" t="str">
        <f>CONCATENATE('07.kolo výsledky'!$D143," ",'07.kolo výsledky'!$E143)</f>
        <v>Erich Vladár</v>
      </c>
      <c r="G143" s="6" t="str">
        <f>VLOOKUP(A143,'07.kolo prezetácia '!A:G,4,FALSE)</f>
        <v>Kubra / Trenčín</v>
      </c>
      <c r="H143" s="63">
        <f>VLOOKUP(A143,'07.kolo prezetácia '!$A$2:$G$492,5,FALSE)</f>
        <v>1964</v>
      </c>
      <c r="I143" s="31" t="str">
        <f>VLOOKUP(A143,'07.kolo prezetácia '!$A$2:$G$492,7,FALSE)</f>
        <v>Muži E</v>
      </c>
      <c r="J143" s="21">
        <f>VLOOKUP('07.kolo výsledky'!$A143,'07.kolo stopky'!A:C,3,FALSE)</f>
        <v>3.2454340277777778E-2</v>
      </c>
      <c r="K143" s="21">
        <f t="shared" si="8"/>
        <v>4.1768777706277706E-3</v>
      </c>
      <c r="L143" s="21">
        <f t="shared" si="9"/>
        <v>1.3054571759259261E-2</v>
      </c>
      <c r="M143" s="22"/>
      <c r="N143" s="51"/>
      <c r="O143" s="51"/>
      <c r="P143" s="51"/>
      <c r="Q143" s="51"/>
      <c r="R143" s="51"/>
      <c r="S143" s="51"/>
      <c r="T143" s="51"/>
      <c r="U143" s="51"/>
      <c r="V143" s="51"/>
      <c r="W143" s="52">
        <f t="shared" si="7"/>
        <v>0</v>
      </c>
      <c r="Y143"/>
    </row>
    <row r="144" spans="1:25" x14ac:dyDescent="0.25">
      <c r="A144" s="88">
        <v>79</v>
      </c>
      <c r="B144" s="54">
        <v>141</v>
      </c>
      <c r="C144" s="46">
        <v>8</v>
      </c>
      <c r="D144" s="6" t="str">
        <f>VLOOKUP(A144,'07.kolo prezetácia '!A:G,2,FALSE)</f>
        <v>Jana</v>
      </c>
      <c r="E144" s="6" t="str">
        <f>VLOOKUP(A144,'07.kolo prezetácia '!A:G,3,FALSE)</f>
        <v>Lesajová</v>
      </c>
      <c r="F144" s="5" t="str">
        <f>CONCATENATE('07.kolo výsledky'!$D144," ",'07.kolo výsledky'!$E144)</f>
        <v>Jana Lesajová</v>
      </c>
      <c r="G144" s="6" t="str">
        <f>VLOOKUP(A144,'07.kolo prezetácia '!A:G,4,FALSE)</f>
        <v>RunForRest / Trenčín</v>
      </c>
      <c r="H144" s="63">
        <f>VLOOKUP(A144,'07.kolo prezetácia '!$A$2:$G$492,5,FALSE)</f>
        <v>1978</v>
      </c>
      <c r="I144" s="31" t="str">
        <f>VLOOKUP(A144,'07.kolo prezetácia '!$A$2:$G$492,7,FALSE)</f>
        <v>Ženy C</v>
      </c>
      <c r="J144" s="21">
        <f>VLOOKUP('07.kolo výsledky'!$A144,'07.kolo stopky'!A:C,3,FALSE)</f>
        <v>3.246707175925926E-2</v>
      </c>
      <c r="K144" s="21">
        <f t="shared" si="8"/>
        <v>4.1785163139329805E-3</v>
      </c>
      <c r="L144" s="21">
        <f t="shared" si="9"/>
        <v>1.3067303240740742E-2</v>
      </c>
      <c r="M144" s="22"/>
      <c r="N144" s="51"/>
      <c r="O144" s="51"/>
      <c r="P144" s="51"/>
      <c r="Q144" s="51"/>
      <c r="R144" s="51"/>
      <c r="S144" s="51"/>
      <c r="T144" s="51"/>
      <c r="U144" s="51"/>
      <c r="V144" s="51"/>
      <c r="W144" s="52">
        <f t="shared" si="7"/>
        <v>0</v>
      </c>
      <c r="Y144"/>
    </row>
    <row r="145" spans="1:25" x14ac:dyDescent="0.25">
      <c r="A145" s="88">
        <v>205</v>
      </c>
      <c r="B145" s="54">
        <v>142</v>
      </c>
      <c r="C145" s="46">
        <v>37</v>
      </c>
      <c r="D145" s="6" t="str">
        <f>VLOOKUP(A145,'07.kolo prezetácia '!A:G,2,FALSE)</f>
        <v>Michal</v>
      </c>
      <c r="E145" s="6" t="str">
        <f>VLOOKUP(A145,'07.kolo prezetácia '!A:G,3,FALSE)</f>
        <v>Vlk</v>
      </c>
      <c r="F145" s="5" t="str">
        <f>CONCATENATE('07.kolo výsledky'!$D145," ",'07.kolo výsledky'!$E145)</f>
        <v>Michal Vlk</v>
      </c>
      <c r="G145" s="6" t="str">
        <f>VLOOKUP(A145,'07.kolo prezetácia '!A:G,4,FALSE)</f>
        <v>Kuruci bežte / Hámre</v>
      </c>
      <c r="H145" s="63">
        <f>VLOOKUP(A145,'07.kolo prezetácia '!$A$2:$G$492,5,FALSE)</f>
        <v>1978</v>
      </c>
      <c r="I145" s="31" t="str">
        <f>VLOOKUP(A145,'07.kolo prezetácia '!$A$2:$G$492,7,FALSE)</f>
        <v>Muži C</v>
      </c>
      <c r="J145" s="21">
        <f>VLOOKUP('07.kolo výsledky'!$A145,'07.kolo stopky'!A:C,3,FALSE)</f>
        <v>3.2783668981481481E-2</v>
      </c>
      <c r="K145" s="21">
        <f t="shared" si="8"/>
        <v>4.2192624171790843E-3</v>
      </c>
      <c r="L145" s="21">
        <f t="shared" si="9"/>
        <v>1.3383900462962964E-2</v>
      </c>
      <c r="M145" s="22"/>
      <c r="N145" s="51"/>
      <c r="O145" s="51"/>
      <c r="P145" s="51"/>
      <c r="Q145" s="51"/>
      <c r="R145" s="51"/>
      <c r="S145" s="51"/>
      <c r="T145" s="51"/>
      <c r="U145" s="51"/>
      <c r="V145" s="51"/>
      <c r="W145" s="52">
        <f t="shared" si="7"/>
        <v>0</v>
      </c>
      <c r="Y145"/>
    </row>
    <row r="146" spans="1:25" x14ac:dyDescent="0.25">
      <c r="A146" s="88">
        <v>525</v>
      </c>
      <c r="B146" s="54">
        <v>143</v>
      </c>
      <c r="C146" s="46">
        <v>26</v>
      </c>
      <c r="D146" s="6" t="str">
        <f>VLOOKUP(A146,'07.kolo prezetácia '!A:G,2,FALSE)</f>
        <v>Matúš</v>
      </c>
      <c r="E146" s="6" t="str">
        <f>VLOOKUP(A146,'07.kolo prezetácia '!A:G,3,FALSE)</f>
        <v>Čerňanský</v>
      </c>
      <c r="F146" s="5" t="str">
        <f>CONCATENATE('07.kolo výsledky'!$D146," ",'07.kolo výsledky'!$E146)</f>
        <v>Matúš Čerňanský</v>
      </c>
      <c r="G146" s="6" t="str">
        <f>VLOOKUP(A146,'07.kolo prezetácia '!A:G,4,FALSE)</f>
        <v>Behaj s radosťou</v>
      </c>
      <c r="H146" s="63">
        <f>VLOOKUP(A146,'07.kolo prezetácia '!$A$2:$G$492,5,FALSE)</f>
        <v>2019</v>
      </c>
      <c r="I146" s="31" t="str">
        <f>VLOOKUP(A146,'07.kolo prezetácia '!$A$2:$G$492,7,FALSE)</f>
        <v>Muži A</v>
      </c>
      <c r="J146" s="21">
        <f>VLOOKUP('07.kolo výsledky'!$A146,'07.kolo stopky'!A:C,3,FALSE)</f>
        <v>3.2916539351851855E-2</v>
      </c>
      <c r="K146" s="21">
        <f t="shared" si="8"/>
        <v>4.2363628509461846E-3</v>
      </c>
      <c r="L146" s="21">
        <f t="shared" si="9"/>
        <v>1.3516770833333337E-2</v>
      </c>
      <c r="M146" s="22"/>
      <c r="N146" s="51"/>
      <c r="O146" s="51"/>
      <c r="P146" s="51"/>
      <c r="Q146" s="51"/>
      <c r="R146" s="51"/>
      <c r="S146" s="51"/>
      <c r="T146" s="51"/>
      <c r="U146" s="51"/>
      <c r="V146" s="51"/>
      <c r="W146" s="52">
        <f t="shared" si="7"/>
        <v>0</v>
      </c>
      <c r="Y146"/>
    </row>
    <row r="147" spans="1:25" x14ac:dyDescent="0.25">
      <c r="A147" s="88">
        <v>233</v>
      </c>
      <c r="B147" s="54">
        <v>144</v>
      </c>
      <c r="C147" s="46">
        <v>9</v>
      </c>
      <c r="D147" s="6" t="str">
        <f>VLOOKUP(A147,'07.kolo prezetácia '!A:G,2,FALSE)</f>
        <v>Martina</v>
      </c>
      <c r="E147" s="6" t="str">
        <f>VLOOKUP(A147,'07.kolo prezetácia '!A:G,3,FALSE)</f>
        <v>Suranová</v>
      </c>
      <c r="F147" s="5" t="str">
        <f>CONCATENATE('07.kolo výsledky'!$D147," ",'07.kolo výsledky'!$E147)</f>
        <v>Martina Suranová</v>
      </c>
      <c r="G147" s="6" t="str">
        <f>VLOOKUP(A147,'07.kolo prezetácia '!A:G,4,FALSE)</f>
        <v>Behaj s radosťou</v>
      </c>
      <c r="H147" s="63">
        <f>VLOOKUP(A147,'07.kolo prezetácia '!$A$2:$G$492,5,FALSE)</f>
        <v>1976</v>
      </c>
      <c r="I147" s="31" t="str">
        <f>VLOOKUP(A147,'07.kolo prezetácia '!$A$2:$G$492,7,FALSE)</f>
        <v>Ženy C</v>
      </c>
      <c r="J147" s="21">
        <f>VLOOKUP('07.kolo výsledky'!$A147,'07.kolo stopky'!A:C,3,FALSE)</f>
        <v>3.2921516203703705E-2</v>
      </c>
      <c r="K147" s="21">
        <f t="shared" si="8"/>
        <v>4.2370033724200397E-3</v>
      </c>
      <c r="L147" s="21">
        <f t="shared" si="9"/>
        <v>1.3521747685185187E-2</v>
      </c>
      <c r="M147" s="22"/>
      <c r="N147" s="51"/>
      <c r="O147" s="51"/>
      <c r="P147" s="51"/>
      <c r="Q147" s="51"/>
      <c r="R147" s="51"/>
      <c r="S147" s="51"/>
      <c r="T147" s="51"/>
      <c r="U147" s="51"/>
      <c r="V147" s="51"/>
      <c r="W147" s="52">
        <f t="shared" si="7"/>
        <v>0</v>
      </c>
      <c r="Y147"/>
    </row>
    <row r="148" spans="1:25" x14ac:dyDescent="0.25">
      <c r="A148" s="88">
        <v>433</v>
      </c>
      <c r="B148" s="54">
        <v>145</v>
      </c>
      <c r="C148" s="46">
        <v>16</v>
      </c>
      <c r="D148" s="6" t="str">
        <f>VLOOKUP(A148,'07.kolo prezetácia '!A:G,2,FALSE)</f>
        <v>Andrea</v>
      </c>
      <c r="E148" s="6" t="str">
        <f>VLOOKUP(A148,'07.kolo prezetácia '!A:G,3,FALSE)</f>
        <v>Škutová</v>
      </c>
      <c r="F148" s="5" t="str">
        <f>CONCATENATE('07.kolo výsledky'!$D148," ",'07.kolo výsledky'!$E148)</f>
        <v>Andrea Škutová</v>
      </c>
      <c r="G148" s="6" t="str">
        <f>VLOOKUP(A148,'07.kolo prezetácia '!A:G,4,FALSE)</f>
        <v>BEZ VÝFUKU / Veľké Bierovce</v>
      </c>
      <c r="H148" s="63">
        <f>VLOOKUP(A148,'07.kolo prezetácia '!$A$2:$G$492,5,FALSE)</f>
        <v>1984</v>
      </c>
      <c r="I148" s="31" t="str">
        <f>VLOOKUP(A148,'07.kolo prezetácia '!$A$2:$G$492,7,FALSE)</f>
        <v>Ženy B</v>
      </c>
      <c r="J148" s="21">
        <f>VLOOKUP('07.kolo výsledky'!$A148,'07.kolo stopky'!A:C,3,FALSE)</f>
        <v>3.3382673611111115E-2</v>
      </c>
      <c r="K148" s="21">
        <f t="shared" si="8"/>
        <v>4.2963543901043911E-3</v>
      </c>
      <c r="L148" s="21">
        <f t="shared" si="9"/>
        <v>1.3982905092592597E-2</v>
      </c>
      <c r="M148" s="22"/>
      <c r="N148" s="51"/>
      <c r="O148" s="51"/>
      <c r="P148" s="51"/>
      <c r="Q148" s="51"/>
      <c r="R148" s="51"/>
      <c r="S148" s="51"/>
      <c r="T148" s="51"/>
      <c r="U148" s="51"/>
      <c r="V148" s="51"/>
      <c r="W148" s="52">
        <f t="shared" si="7"/>
        <v>0</v>
      </c>
      <c r="Y148"/>
    </row>
    <row r="149" spans="1:25" x14ac:dyDescent="0.25">
      <c r="A149" s="88">
        <v>518</v>
      </c>
      <c r="B149" s="54">
        <v>146</v>
      </c>
      <c r="C149" s="46">
        <v>20</v>
      </c>
      <c r="D149" s="6" t="str">
        <f>VLOOKUP(A149,'07.kolo prezetácia '!A:G,2,FALSE)</f>
        <v>Peter</v>
      </c>
      <c r="E149" s="6" t="str">
        <f>VLOOKUP(A149,'07.kolo prezetácia '!A:G,3,FALSE)</f>
        <v>Nemec</v>
      </c>
      <c r="F149" s="5" t="str">
        <f>CONCATENATE('07.kolo výsledky'!$D149," ",'07.kolo výsledky'!$E149)</f>
        <v>Peter Nemec</v>
      </c>
      <c r="G149" s="6" t="str">
        <f>VLOOKUP(A149,'07.kolo prezetácia '!A:G,4,FALSE)</f>
        <v>Svinná</v>
      </c>
      <c r="H149" s="63">
        <f>VLOOKUP(A149,'07.kolo prezetácia '!$A$2:$G$492,5,FALSE)</f>
        <v>1971</v>
      </c>
      <c r="I149" s="31" t="str">
        <f>VLOOKUP(A149,'07.kolo prezetácia '!$A$2:$G$492,7,FALSE)</f>
        <v>Muži D</v>
      </c>
      <c r="J149" s="21">
        <f>VLOOKUP('07.kolo výsledky'!$A149,'07.kolo stopky'!A:C,3,FALSE)</f>
        <v>3.3593784722222221E-2</v>
      </c>
      <c r="K149" s="21">
        <f t="shared" si="8"/>
        <v>4.3235244172744177E-3</v>
      </c>
      <c r="L149" s="21">
        <f t="shared" si="9"/>
        <v>1.4194016203703703E-2</v>
      </c>
      <c r="M149" s="22"/>
      <c r="N149" s="51"/>
      <c r="O149" s="51"/>
      <c r="P149" s="51"/>
      <c r="Q149" s="51"/>
      <c r="R149" s="51"/>
      <c r="S149" s="51"/>
      <c r="T149" s="51"/>
      <c r="U149" s="51"/>
      <c r="V149" s="51"/>
      <c r="W149" s="52">
        <f t="shared" si="7"/>
        <v>0</v>
      </c>
      <c r="Y149"/>
    </row>
    <row r="150" spans="1:25" x14ac:dyDescent="0.25">
      <c r="A150" s="88">
        <v>223</v>
      </c>
      <c r="B150" s="54">
        <v>147</v>
      </c>
      <c r="C150" s="46">
        <v>17</v>
      </c>
      <c r="D150" s="6" t="str">
        <f>VLOOKUP(A150,'07.kolo prezetácia '!A:G,2,FALSE)</f>
        <v>Katarina</v>
      </c>
      <c r="E150" s="6" t="str">
        <f>VLOOKUP(A150,'07.kolo prezetácia '!A:G,3,FALSE)</f>
        <v>Mokranova</v>
      </c>
      <c r="F150" s="5" t="str">
        <f>CONCATENATE('07.kolo výsledky'!$D150," ",'07.kolo výsledky'!$E150)</f>
        <v>Katarina Mokranova</v>
      </c>
      <c r="G150" s="6" t="str">
        <f>VLOOKUP(A150,'07.kolo prezetácia '!A:G,4,FALSE)</f>
        <v>RunForRest / Trencin</v>
      </c>
      <c r="H150" s="63">
        <f>VLOOKUP(A150,'07.kolo prezetácia '!$A$2:$G$492,5,FALSE)</f>
        <v>1982</v>
      </c>
      <c r="I150" s="31" t="str">
        <f>VLOOKUP(A150,'07.kolo prezetácia '!$A$2:$G$492,7,FALSE)</f>
        <v>Ženy B</v>
      </c>
      <c r="J150" s="21">
        <f>VLOOKUP('07.kolo výsledky'!$A150,'07.kolo stopky'!A:C,3,FALSE)</f>
        <v>3.3724652777777774E-2</v>
      </c>
      <c r="K150" s="21">
        <f t="shared" si="8"/>
        <v>4.3403671528671525E-3</v>
      </c>
      <c r="L150" s="21">
        <f t="shared" si="9"/>
        <v>1.4324884259259256E-2</v>
      </c>
      <c r="M150" s="22"/>
      <c r="N150" s="51"/>
      <c r="O150" s="51"/>
      <c r="P150" s="51"/>
      <c r="Q150" s="51"/>
      <c r="R150" s="51"/>
      <c r="S150" s="51"/>
      <c r="T150" s="51"/>
      <c r="U150" s="51"/>
      <c r="V150" s="51"/>
      <c r="W150" s="52">
        <f t="shared" si="7"/>
        <v>0</v>
      </c>
      <c r="Y150"/>
    </row>
    <row r="151" spans="1:25" x14ac:dyDescent="0.25">
      <c r="A151" s="88">
        <v>523</v>
      </c>
      <c r="B151" s="54">
        <v>148</v>
      </c>
      <c r="C151" s="46">
        <v>12</v>
      </c>
      <c r="D151" s="6" t="str">
        <f>VLOOKUP(A151,'07.kolo prezetácia '!A:G,2,FALSE)</f>
        <v>Anna</v>
      </c>
      <c r="E151" s="6" t="str">
        <f>VLOOKUP(A151,'07.kolo prezetácia '!A:G,3,FALSE)</f>
        <v>Vondrová</v>
      </c>
      <c r="F151" s="5" t="str">
        <f>CONCATENATE('07.kolo výsledky'!$D151," ",'07.kolo výsledky'!$E151)</f>
        <v>Anna Vondrová</v>
      </c>
      <c r="G151" s="6" t="str">
        <f>VLOOKUP(A151,'07.kolo prezetácia '!A:G,4,FALSE)</f>
        <v>Svinná</v>
      </c>
      <c r="H151" s="63">
        <f>VLOOKUP(A151,'07.kolo prezetácia '!$A$2:$G$492,5,FALSE)</f>
        <v>1991</v>
      </c>
      <c r="I151" s="31" t="str">
        <f>VLOOKUP(A151,'07.kolo prezetácia '!$A$2:$G$492,7,FALSE)</f>
        <v>Ženy A</v>
      </c>
      <c r="J151" s="21">
        <f>VLOOKUP('07.kolo výsledky'!$A151,'07.kolo stopky'!A:C,3,FALSE)</f>
        <v>3.3840694444444444E-2</v>
      </c>
      <c r="K151" s="21">
        <f t="shared" si="8"/>
        <v>4.3553017303017303E-3</v>
      </c>
      <c r="L151" s="21">
        <f t="shared" si="9"/>
        <v>1.4440925925925926E-2</v>
      </c>
      <c r="M151" s="22"/>
      <c r="N151" s="51"/>
      <c r="O151" s="51"/>
      <c r="P151" s="51"/>
      <c r="Q151" s="51"/>
      <c r="R151" s="51"/>
      <c r="S151" s="51"/>
      <c r="T151" s="51"/>
      <c r="U151" s="51"/>
      <c r="V151" s="51"/>
      <c r="W151" s="52">
        <f t="shared" si="7"/>
        <v>0</v>
      </c>
      <c r="Y151"/>
    </row>
    <row r="152" spans="1:25" x14ac:dyDescent="0.25">
      <c r="A152" s="88">
        <v>453</v>
      </c>
      <c r="B152" s="54">
        <v>149</v>
      </c>
      <c r="C152" s="46">
        <v>13</v>
      </c>
      <c r="D152" s="6" t="str">
        <f>VLOOKUP(A152,'07.kolo prezetácia '!A:G,2,FALSE)</f>
        <v>Monika</v>
      </c>
      <c r="E152" s="6" t="str">
        <f>VLOOKUP(A152,'07.kolo prezetácia '!A:G,3,FALSE)</f>
        <v>Králiková</v>
      </c>
      <c r="F152" s="5" t="str">
        <f>CONCATENATE('07.kolo výsledky'!$D152," ",'07.kolo výsledky'!$E152)</f>
        <v>Monika Králiková</v>
      </c>
      <c r="G152" s="6" t="str">
        <f>VLOOKUP(A152,'07.kolo prezetácia '!A:G,4,FALSE)</f>
        <v>BEZ VÝFUKU / Veľké Bierovce</v>
      </c>
      <c r="H152" s="63">
        <f>VLOOKUP(A152,'07.kolo prezetácia '!$A$2:$G$492,5,FALSE)</f>
        <v>1993</v>
      </c>
      <c r="I152" s="31" t="str">
        <f>VLOOKUP(A152,'07.kolo prezetácia '!$A$2:$G$492,7,FALSE)</f>
        <v>Ženy A</v>
      </c>
      <c r="J152" s="21">
        <f>VLOOKUP('07.kolo výsledky'!$A152,'07.kolo stopky'!A:C,3,FALSE)</f>
        <v>3.4005393518518522E-2</v>
      </c>
      <c r="K152" s="21">
        <f t="shared" si="8"/>
        <v>4.3764985223318561E-3</v>
      </c>
      <c r="L152" s="21">
        <f t="shared" si="9"/>
        <v>1.4605625000000004E-2</v>
      </c>
      <c r="M152" s="22"/>
      <c r="N152" s="51"/>
      <c r="O152" s="51"/>
      <c r="P152" s="51"/>
      <c r="Q152" s="51"/>
      <c r="R152" s="51"/>
      <c r="S152" s="51"/>
      <c r="T152" s="51"/>
      <c r="U152" s="51"/>
      <c r="V152" s="51"/>
      <c r="W152" s="52">
        <f t="shared" si="7"/>
        <v>0</v>
      </c>
      <c r="Y152"/>
    </row>
    <row r="153" spans="1:25" x14ac:dyDescent="0.25">
      <c r="A153" s="88">
        <v>497</v>
      </c>
      <c r="B153" s="54">
        <v>150</v>
      </c>
      <c r="C153" s="46">
        <v>18</v>
      </c>
      <c r="D153" s="6" t="str">
        <f>VLOOKUP(A153,'07.kolo prezetácia '!A:G,2,FALSE)</f>
        <v>Tatiana</v>
      </c>
      <c r="E153" s="6" t="str">
        <f>VLOOKUP(A153,'07.kolo prezetácia '!A:G,3,FALSE)</f>
        <v>Kapustová</v>
      </c>
      <c r="F153" s="5" t="str">
        <f>CONCATENATE('07.kolo výsledky'!$D153," ",'07.kolo výsledky'!$E153)</f>
        <v>Tatiana Kapustová</v>
      </c>
      <c r="G153" s="6" t="str">
        <f>VLOOKUP(A153,'07.kolo prezetácia '!A:G,4,FALSE)</f>
        <v>Žiar nad Hronom</v>
      </c>
      <c r="H153" s="63">
        <f>VLOOKUP(A153,'07.kolo prezetácia '!$A$2:$G$492,5,FALSE)</f>
        <v>1987</v>
      </c>
      <c r="I153" s="31" t="str">
        <f>VLOOKUP(A153,'07.kolo prezetácia '!$A$2:$G$492,7,FALSE)</f>
        <v>Ženy B</v>
      </c>
      <c r="J153" s="21">
        <f>VLOOKUP('07.kolo výsledky'!$A153,'07.kolo stopky'!A:C,3,FALSE)</f>
        <v>3.4364317129629632E-2</v>
      </c>
      <c r="K153" s="21">
        <f t="shared" si="8"/>
        <v>4.4226920372753709E-3</v>
      </c>
      <c r="L153" s="21">
        <f t="shared" si="9"/>
        <v>1.4964548611111114E-2</v>
      </c>
      <c r="M153" s="22"/>
      <c r="N153" s="51"/>
      <c r="O153" s="51"/>
      <c r="P153" s="51"/>
      <c r="Q153" s="51"/>
      <c r="R153" s="51"/>
      <c r="S153" s="51"/>
      <c r="T153" s="51"/>
      <c r="U153" s="51"/>
      <c r="V153" s="51"/>
      <c r="W153" s="52">
        <f t="shared" si="7"/>
        <v>0</v>
      </c>
      <c r="Y153"/>
    </row>
    <row r="154" spans="1:25" x14ac:dyDescent="0.25">
      <c r="A154" s="88">
        <v>556</v>
      </c>
      <c r="B154" s="54">
        <v>151</v>
      </c>
      <c r="C154" s="46">
        <v>38</v>
      </c>
      <c r="D154" s="6" t="str">
        <f>VLOOKUP(A154,'07.kolo prezetácia '!A:G,2,FALSE)</f>
        <v>Miroslav</v>
      </c>
      <c r="E154" s="6" t="str">
        <f>VLOOKUP(A154,'07.kolo prezetácia '!A:G,3,FALSE)</f>
        <v>Mikušinec</v>
      </c>
      <c r="F154" s="5" t="str">
        <f>CONCATENATE('07.kolo výsledky'!$D154," ",'07.kolo výsledky'!$E154)</f>
        <v>Miroslav Mikušinec</v>
      </c>
      <c r="G154" s="6" t="str">
        <f>VLOOKUP(A154,'07.kolo prezetácia '!A:G,4,FALSE)</f>
        <v>Považská Bystrica</v>
      </c>
      <c r="H154" s="63">
        <f>VLOOKUP(A154,'07.kolo prezetácia '!$A$2:$G$492,5,FALSE)</f>
        <v>1983</v>
      </c>
      <c r="I154" s="31" t="str">
        <f>VLOOKUP(A154,'07.kolo prezetácia '!$A$2:$G$492,7,FALSE)</f>
        <v>Muži C</v>
      </c>
      <c r="J154" s="21">
        <f>VLOOKUP('07.kolo výsledky'!$A154,'07.kolo stopky'!A:C,3,FALSE)</f>
        <v>3.4506608796296294E-2</v>
      </c>
      <c r="K154" s="21">
        <f t="shared" si="8"/>
        <v>4.4410049930883261E-3</v>
      </c>
      <c r="L154" s="21">
        <f t="shared" si="9"/>
        <v>1.5106840277777776E-2</v>
      </c>
      <c r="M154" s="22"/>
      <c r="N154" s="51"/>
      <c r="O154" s="51"/>
      <c r="P154" s="51"/>
      <c r="Q154" s="51"/>
      <c r="R154" s="51"/>
      <c r="S154" s="51"/>
      <c r="T154" s="51"/>
      <c r="U154" s="51"/>
      <c r="V154" s="51"/>
      <c r="W154" s="52">
        <f t="shared" si="7"/>
        <v>0</v>
      </c>
      <c r="Y154"/>
    </row>
    <row r="155" spans="1:25" x14ac:dyDescent="0.25">
      <c r="A155" s="88">
        <v>470</v>
      </c>
      <c r="B155" s="54">
        <v>152</v>
      </c>
      <c r="C155" s="46">
        <v>27</v>
      </c>
      <c r="D155" s="6" t="str">
        <f>VLOOKUP(A155,'07.kolo prezetácia '!A:G,2,FALSE)</f>
        <v>Jakub</v>
      </c>
      <c r="E155" s="6" t="str">
        <f>VLOOKUP(A155,'07.kolo prezetácia '!A:G,3,FALSE)</f>
        <v>Matejka</v>
      </c>
      <c r="F155" s="5" t="str">
        <f>CONCATENATE('07.kolo výsledky'!$D155," ",'07.kolo výsledky'!$E155)</f>
        <v>Jakub Matejka</v>
      </c>
      <c r="G155" s="6" t="str">
        <f>VLOOKUP(A155,'07.kolo prezetácia '!A:G,4,FALSE)</f>
        <v>TBL / Trencin</v>
      </c>
      <c r="H155" s="63">
        <f>VLOOKUP(A155,'07.kolo prezetácia '!$A$2:$G$492,5,FALSE)</f>
        <v>2013</v>
      </c>
      <c r="I155" s="31" t="str">
        <f>VLOOKUP(A155,'07.kolo prezetácia '!$A$2:$G$492,7,FALSE)</f>
        <v>Muži A</v>
      </c>
      <c r="J155" s="21">
        <f>VLOOKUP('07.kolo výsledky'!$A155,'07.kolo stopky'!A:C,3,FALSE)</f>
        <v>3.4664444444444449E-2</v>
      </c>
      <c r="K155" s="21">
        <f t="shared" si="8"/>
        <v>4.4613184613184623E-3</v>
      </c>
      <c r="L155" s="21">
        <f t="shared" si="9"/>
        <v>1.5264675925925932E-2</v>
      </c>
      <c r="M155" s="22"/>
      <c r="N155" s="51"/>
      <c r="O155" s="51"/>
      <c r="P155" s="51"/>
      <c r="Q155" s="51"/>
      <c r="R155" s="51"/>
      <c r="S155" s="51"/>
      <c r="T155" s="51"/>
      <c r="U155" s="51"/>
      <c r="V155" s="51"/>
      <c r="W155" s="52">
        <f t="shared" si="7"/>
        <v>0</v>
      </c>
      <c r="Y155"/>
    </row>
    <row r="156" spans="1:25" x14ac:dyDescent="0.25">
      <c r="A156" s="88">
        <v>108</v>
      </c>
      <c r="B156" s="54">
        <v>153</v>
      </c>
      <c r="C156" s="46">
        <v>21</v>
      </c>
      <c r="D156" s="6" t="str">
        <f>VLOOKUP(A156,'07.kolo prezetácia '!A:G,2,FALSE)</f>
        <v>Andrej</v>
      </c>
      <c r="E156" s="6" t="str">
        <f>VLOOKUP(A156,'07.kolo prezetácia '!A:G,3,FALSE)</f>
        <v>Spusta</v>
      </c>
      <c r="F156" s="5" t="str">
        <f>CONCATENATE('07.kolo výsledky'!$D156," ",'07.kolo výsledky'!$E156)</f>
        <v>Andrej Spusta</v>
      </c>
      <c r="G156" s="6" t="str">
        <f>VLOOKUP(A156,'07.kolo prezetácia '!A:G,4,FALSE)</f>
        <v>Trenčín</v>
      </c>
      <c r="H156" s="63">
        <f>VLOOKUP(A156,'07.kolo prezetácia '!$A$2:$G$492,5,FALSE)</f>
        <v>1972</v>
      </c>
      <c r="I156" s="31" t="str">
        <f>VLOOKUP(A156,'07.kolo prezetácia '!$A$2:$G$492,7,FALSE)</f>
        <v>Muži D</v>
      </c>
      <c r="J156" s="21">
        <f>VLOOKUP('07.kolo výsledky'!$A156,'07.kolo stopky'!A:C,3,FALSE)</f>
        <v>3.4727303240740741E-2</v>
      </c>
      <c r="K156" s="21">
        <f t="shared" si="8"/>
        <v>4.4694083964917303E-3</v>
      </c>
      <c r="L156" s="21">
        <f t="shared" si="9"/>
        <v>1.5327534722222223E-2</v>
      </c>
      <c r="M156" s="22"/>
      <c r="N156" s="51"/>
      <c r="O156" s="51"/>
      <c r="P156" s="51"/>
      <c r="Q156" s="51"/>
      <c r="R156" s="51"/>
      <c r="S156" s="51"/>
      <c r="T156" s="51"/>
      <c r="U156" s="51"/>
      <c r="V156" s="51"/>
      <c r="W156" s="52">
        <f t="shared" si="7"/>
        <v>0</v>
      </c>
      <c r="Y156"/>
    </row>
    <row r="157" spans="1:25" x14ac:dyDescent="0.25">
      <c r="A157" s="88">
        <v>377</v>
      </c>
      <c r="B157" s="54">
        <v>154</v>
      </c>
      <c r="C157" s="46">
        <v>39</v>
      </c>
      <c r="D157" s="6" t="str">
        <f>VLOOKUP(A157,'07.kolo prezetácia '!A:G,2,FALSE)</f>
        <v>Peter</v>
      </c>
      <c r="E157" s="6" t="str">
        <f>VLOOKUP(A157,'07.kolo prezetácia '!A:G,3,FALSE)</f>
        <v>Cibiri</v>
      </c>
      <c r="F157" s="5" t="str">
        <f>CONCATENATE('07.kolo výsledky'!$D157," ",'07.kolo výsledky'!$E157)</f>
        <v>Peter Cibiri</v>
      </c>
      <c r="G157" s="6" t="str">
        <f>VLOOKUP(A157,'07.kolo prezetácia '!A:G,4,FALSE)</f>
        <v>Lenkine Rakety / Veľké Chlievany</v>
      </c>
      <c r="H157" s="63">
        <f>VLOOKUP(A157,'07.kolo prezetácia '!$A$2:$G$492,5,FALSE)</f>
        <v>1983</v>
      </c>
      <c r="I157" s="31" t="str">
        <f>VLOOKUP(A157,'07.kolo prezetácia '!$A$2:$G$492,7,FALSE)</f>
        <v>Muži C</v>
      </c>
      <c r="J157" s="21">
        <f>VLOOKUP('07.kolo výsledky'!$A157,'07.kolo stopky'!A:C,3,FALSE)</f>
        <v>3.5149108796296298E-2</v>
      </c>
      <c r="K157" s="21">
        <f t="shared" si="8"/>
        <v>4.5236948257781594E-3</v>
      </c>
      <c r="L157" s="21">
        <f t="shared" si="9"/>
        <v>1.5749340277777781E-2</v>
      </c>
      <c r="M157" s="22"/>
      <c r="N157" s="51"/>
      <c r="O157" s="51"/>
      <c r="P157" s="51"/>
      <c r="Q157" s="51"/>
      <c r="R157" s="51"/>
      <c r="S157" s="51"/>
      <c r="T157" s="51"/>
      <c r="U157" s="51"/>
      <c r="V157" s="51"/>
      <c r="W157" s="52">
        <f t="shared" si="7"/>
        <v>0</v>
      </c>
      <c r="Y157"/>
    </row>
    <row r="158" spans="1:25" x14ac:dyDescent="0.25">
      <c r="A158" s="88">
        <v>560</v>
      </c>
      <c r="B158" s="54">
        <v>155</v>
      </c>
      <c r="C158" s="46">
        <v>10</v>
      </c>
      <c r="D158" s="6" t="str">
        <f>VLOOKUP(A158,'07.kolo prezetácia '!A:G,2,FALSE)</f>
        <v>Andrea</v>
      </c>
      <c r="E158" s="6" t="str">
        <f>VLOOKUP(A158,'07.kolo prezetácia '!A:G,3,FALSE)</f>
        <v>Jakalová</v>
      </c>
      <c r="F158" s="5" t="str">
        <f>CONCATENATE('07.kolo výsledky'!$D158," ",'07.kolo výsledky'!$E158)</f>
        <v>Andrea Jakalová</v>
      </c>
      <c r="G158" s="6" t="str">
        <f>VLOOKUP(A158,'07.kolo prezetácia '!A:G,4,FALSE)</f>
        <v>Svinná</v>
      </c>
      <c r="H158" s="63">
        <f>VLOOKUP(A158,'07.kolo prezetácia '!$A$2:$G$492,5,FALSE)</f>
        <v>1976</v>
      </c>
      <c r="I158" s="31" t="str">
        <f>VLOOKUP(A158,'07.kolo prezetácia '!$A$2:$G$492,7,FALSE)</f>
        <v>Ženy C</v>
      </c>
      <c r="J158" s="21">
        <f>VLOOKUP('07.kolo výsledky'!$A158,'07.kolo stopky'!A:C,3,FALSE)</f>
        <v>3.5441122685185185E-2</v>
      </c>
      <c r="K158" s="21">
        <f t="shared" si="8"/>
        <v>4.5612770508603843E-3</v>
      </c>
      <c r="L158" s="21">
        <f t="shared" si="9"/>
        <v>1.6041354166666667E-2</v>
      </c>
      <c r="M158" s="22"/>
      <c r="N158" s="51"/>
      <c r="O158" s="51"/>
      <c r="P158" s="51"/>
      <c r="Q158" s="51"/>
      <c r="R158" s="51"/>
      <c r="S158" s="51"/>
      <c r="T158" s="51"/>
      <c r="U158" s="51"/>
      <c r="V158" s="51"/>
      <c r="W158" s="52">
        <f t="shared" si="7"/>
        <v>0</v>
      </c>
      <c r="Y158"/>
    </row>
    <row r="159" spans="1:25" x14ac:dyDescent="0.25">
      <c r="A159" s="88">
        <v>499</v>
      </c>
      <c r="B159" s="54">
        <v>156</v>
      </c>
      <c r="C159" s="46">
        <v>19</v>
      </c>
      <c r="D159" s="6" t="str">
        <f>VLOOKUP(A159,'07.kolo prezetácia '!A:G,2,FALSE)</f>
        <v>Zuzana</v>
      </c>
      <c r="E159" s="6" t="str">
        <f>VLOOKUP(A159,'07.kolo prezetácia '!A:G,3,FALSE)</f>
        <v>Hromnikova</v>
      </c>
      <c r="F159" s="5" t="str">
        <f>CONCATENATE('07.kolo výsledky'!$D159," ",'07.kolo výsledky'!$E159)</f>
        <v>Zuzana Hromnikova</v>
      </c>
      <c r="G159" s="6" t="str">
        <f>VLOOKUP(A159,'07.kolo prezetácia '!A:G,4,FALSE)</f>
        <v>Trenčianske Mitice</v>
      </c>
      <c r="H159" s="63">
        <f>VLOOKUP(A159,'07.kolo prezetácia '!$A$2:$G$492,5,FALSE)</f>
        <v>1986</v>
      </c>
      <c r="I159" s="31" t="str">
        <f>VLOOKUP(A159,'07.kolo prezetácia '!$A$2:$G$492,7,FALSE)</f>
        <v>Ženy B</v>
      </c>
      <c r="J159" s="21">
        <f>VLOOKUP('07.kolo výsledky'!$A159,'07.kolo stopky'!A:C,3,FALSE)</f>
        <v>3.5724942129629629E-2</v>
      </c>
      <c r="K159" s="21">
        <f t="shared" si="8"/>
        <v>4.5978046498879833E-3</v>
      </c>
      <c r="L159" s="21">
        <f t="shared" si="9"/>
        <v>1.6325173611111111E-2</v>
      </c>
      <c r="M159" s="22"/>
      <c r="N159" s="51"/>
      <c r="O159" s="51"/>
      <c r="P159" s="51"/>
      <c r="Q159" s="51"/>
      <c r="R159" s="51"/>
      <c r="S159" s="51"/>
      <c r="T159" s="51"/>
      <c r="U159" s="51"/>
      <c r="V159" s="51"/>
      <c r="W159" s="52">
        <f t="shared" si="7"/>
        <v>0</v>
      </c>
      <c r="Y159"/>
    </row>
    <row r="160" spans="1:25" x14ac:dyDescent="0.25">
      <c r="A160" s="88">
        <v>501</v>
      </c>
      <c r="B160" s="54">
        <v>157</v>
      </c>
      <c r="C160" s="46">
        <v>40</v>
      </c>
      <c r="D160" s="6" t="str">
        <f>VLOOKUP(A160,'07.kolo prezetácia '!A:G,2,FALSE)</f>
        <v>Lukas</v>
      </c>
      <c r="E160" s="6" t="str">
        <f>VLOOKUP(A160,'07.kolo prezetácia '!A:G,3,FALSE)</f>
        <v>Hromnik</v>
      </c>
      <c r="F160" s="5" t="str">
        <f>CONCATENATE('07.kolo výsledky'!$D160," ",'07.kolo výsledky'!$E160)</f>
        <v>Lukas Hromnik</v>
      </c>
      <c r="G160" s="6" t="str">
        <f>VLOOKUP(A160,'07.kolo prezetácia '!A:G,4,FALSE)</f>
        <v>Trenčianske Mitice</v>
      </c>
      <c r="H160" s="63">
        <f>VLOOKUP(A160,'07.kolo prezetácia '!$A$2:$G$492,5,FALSE)</f>
        <v>1979</v>
      </c>
      <c r="I160" s="31" t="str">
        <f>VLOOKUP(A160,'07.kolo prezetácia '!$A$2:$G$492,7,FALSE)</f>
        <v>Muži C</v>
      </c>
      <c r="J160" s="21">
        <f>VLOOKUP('07.kolo výsledky'!$A160,'07.kolo stopky'!A:C,3,FALSE)</f>
        <v>3.5731747685185188E-2</v>
      </c>
      <c r="K160" s="21">
        <f t="shared" si="8"/>
        <v>4.5986805257638595E-3</v>
      </c>
      <c r="L160" s="21">
        <f t="shared" si="9"/>
        <v>1.633197916666667E-2</v>
      </c>
      <c r="M160" s="22"/>
      <c r="N160" s="51"/>
      <c r="O160" s="51"/>
      <c r="P160" s="51"/>
      <c r="Q160" s="51"/>
      <c r="R160" s="51"/>
      <c r="S160" s="51"/>
      <c r="T160" s="51"/>
      <c r="U160" s="51"/>
      <c r="V160" s="51"/>
      <c r="W160" s="52">
        <f t="shared" si="7"/>
        <v>0</v>
      </c>
      <c r="Y160"/>
    </row>
    <row r="161" spans="1:26" x14ac:dyDescent="0.25">
      <c r="A161" s="88">
        <v>482</v>
      </c>
      <c r="B161" s="54">
        <v>158</v>
      </c>
      <c r="C161" s="46">
        <v>14</v>
      </c>
      <c r="D161" s="6" t="str">
        <f>VLOOKUP(A161,'07.kolo prezetácia '!A:G,2,FALSE)</f>
        <v>Lenka</v>
      </c>
      <c r="E161" s="6" t="str">
        <f>VLOOKUP(A161,'07.kolo prezetácia '!A:G,3,FALSE)</f>
        <v>Dzuriková</v>
      </c>
      <c r="F161" s="5" t="str">
        <f>CONCATENATE('07.kolo výsledky'!$D161," ",'07.kolo výsledky'!$E161)</f>
        <v>Lenka Dzuriková</v>
      </c>
      <c r="G161" s="6" t="str">
        <f>VLOOKUP(A161,'07.kolo prezetácia '!A:G,4,FALSE)</f>
        <v>Drietoma</v>
      </c>
      <c r="H161" s="63">
        <f>VLOOKUP(A161,'07.kolo prezetácia '!$A$2:$G$492,5,FALSE)</f>
        <v>1993</v>
      </c>
      <c r="I161" s="31" t="str">
        <f>VLOOKUP(A161,'07.kolo prezetácia '!$A$2:$G$492,7,FALSE)</f>
        <v>Ženy A</v>
      </c>
      <c r="J161" s="21">
        <f>VLOOKUP('07.kolo výsledky'!$A161,'07.kolo stopky'!A:C,3,FALSE)</f>
        <v>3.6708113425925927E-2</v>
      </c>
      <c r="K161" s="21">
        <f t="shared" si="8"/>
        <v>4.7243389222555894E-3</v>
      </c>
      <c r="L161" s="21">
        <f t="shared" si="9"/>
        <v>1.7308344907407409E-2</v>
      </c>
      <c r="M161" s="22"/>
      <c r="N161" s="51"/>
      <c r="O161" s="51"/>
      <c r="P161" s="51"/>
      <c r="Q161" s="51"/>
      <c r="R161" s="51"/>
      <c r="S161" s="51"/>
      <c r="T161" s="51"/>
      <c r="U161" s="51"/>
      <c r="V161" s="51"/>
      <c r="W161" s="52">
        <f t="shared" si="7"/>
        <v>0</v>
      </c>
      <c r="Y161"/>
    </row>
    <row r="162" spans="1:26" x14ac:dyDescent="0.25">
      <c r="A162" s="88">
        <v>25</v>
      </c>
      <c r="B162" s="54">
        <v>159</v>
      </c>
      <c r="C162" s="46">
        <v>12</v>
      </c>
      <c r="D162" s="6" t="str">
        <f>VLOOKUP(A162,'07.kolo prezetácia '!A:G,2,FALSE)</f>
        <v>Marian</v>
      </c>
      <c r="E162" s="6" t="str">
        <f>VLOOKUP(A162,'07.kolo prezetácia '!A:G,3,FALSE)</f>
        <v>Adamkovic</v>
      </c>
      <c r="F162" s="5" t="str">
        <f>CONCATENATE('07.kolo výsledky'!$D162," ",'07.kolo výsledky'!$E162)</f>
        <v>Marian Adamkovic</v>
      </c>
      <c r="G162" s="6" t="str">
        <f>VLOOKUP(A162,'07.kolo prezetácia '!A:G,4,FALSE)</f>
        <v>Banovce</v>
      </c>
      <c r="H162" s="63">
        <f>VLOOKUP(A162,'07.kolo prezetácia '!$A$2:$G$492,5,FALSE)</f>
        <v>1964</v>
      </c>
      <c r="I162" s="31" t="str">
        <f>VLOOKUP(A162,'07.kolo prezetácia '!$A$2:$G$492,7,FALSE)</f>
        <v>Muži E</v>
      </c>
      <c r="J162" s="21">
        <f>VLOOKUP('07.kolo výsledky'!$A162,'07.kolo stopky'!A:C,3,FALSE)</f>
        <v>3.7381018518518515E-2</v>
      </c>
      <c r="K162" s="21">
        <f t="shared" si="8"/>
        <v>4.8109418942752277E-3</v>
      </c>
      <c r="L162" s="21">
        <f t="shared" si="9"/>
        <v>1.7981249999999997E-2</v>
      </c>
      <c r="M162" s="22"/>
      <c r="N162" s="51"/>
      <c r="O162" s="51"/>
      <c r="P162" s="51"/>
      <c r="Q162" s="51"/>
      <c r="R162" s="51"/>
      <c r="S162" s="51"/>
      <c r="T162" s="51"/>
      <c r="U162" s="51"/>
      <c r="V162" s="51"/>
      <c r="W162" s="52">
        <f t="shared" si="7"/>
        <v>0</v>
      </c>
      <c r="Y162"/>
    </row>
    <row r="163" spans="1:26" x14ac:dyDescent="0.25">
      <c r="A163" s="88">
        <v>435</v>
      </c>
      <c r="B163" s="54">
        <v>160</v>
      </c>
      <c r="C163" s="46">
        <v>15</v>
      </c>
      <c r="D163" s="6" t="str">
        <f>VLOOKUP(A163,'07.kolo prezetácia '!A:G,2,FALSE)</f>
        <v>Adéla</v>
      </c>
      <c r="E163" s="6" t="str">
        <f>VLOOKUP(A163,'07.kolo prezetácia '!A:G,3,FALSE)</f>
        <v>Jadvidžáková</v>
      </c>
      <c r="F163" s="5" t="str">
        <f>CONCATENATE('07.kolo výsledky'!$D163," ",'07.kolo výsledky'!$E163)</f>
        <v>Adéla Jadvidžáková</v>
      </c>
      <c r="G163" s="6" t="str">
        <f>VLOOKUP(A163,'07.kolo prezetácia '!A:G,4,FALSE)</f>
        <v>Lama na bicykli / Veľké Bierovce</v>
      </c>
      <c r="H163" s="63">
        <f>VLOOKUP(A163,'07.kolo prezetácia '!$A$2:$G$492,5,FALSE)</f>
        <v>2002</v>
      </c>
      <c r="I163" s="31" t="str">
        <f>VLOOKUP(A163,'07.kolo prezetácia '!$A$2:$G$492,7,FALSE)</f>
        <v>Ženy A</v>
      </c>
      <c r="J163" s="21">
        <f>VLOOKUP('07.kolo výsledky'!$A163,'07.kolo stopky'!A:C,3,FALSE)</f>
        <v>3.7483229166666666E-2</v>
      </c>
      <c r="K163" s="21">
        <f t="shared" si="8"/>
        <v>4.824096417846418E-3</v>
      </c>
      <c r="L163" s="21">
        <f t="shared" si="9"/>
        <v>1.8083460648148149E-2</v>
      </c>
      <c r="M163" s="22"/>
      <c r="N163" s="51"/>
      <c r="O163" s="51"/>
      <c r="P163" s="51"/>
      <c r="Q163" s="51"/>
      <c r="R163" s="51"/>
      <c r="S163" s="51"/>
      <c r="T163" s="51"/>
      <c r="U163" s="51"/>
      <c r="V163" s="51"/>
      <c r="W163" s="52">
        <f t="shared" si="7"/>
        <v>0</v>
      </c>
      <c r="Y163"/>
    </row>
    <row r="164" spans="1:26" x14ac:dyDescent="0.25">
      <c r="A164" s="88">
        <v>487</v>
      </c>
      <c r="B164" s="54">
        <v>161</v>
      </c>
      <c r="C164" s="46">
        <v>16</v>
      </c>
      <c r="D164" s="6" t="str">
        <f>VLOOKUP(A164,'07.kolo prezetácia '!A:G,2,FALSE)</f>
        <v>Kristína</v>
      </c>
      <c r="E164" s="6" t="str">
        <f>VLOOKUP(A164,'07.kolo prezetácia '!A:G,3,FALSE)</f>
        <v>Šugrová</v>
      </c>
      <c r="F164" s="5" t="str">
        <f>CONCATENATE('07.kolo výsledky'!$D164," ",'07.kolo výsledky'!$E164)</f>
        <v>Kristína Šugrová</v>
      </c>
      <c r="G164" s="6" t="str">
        <f>VLOOKUP(A164,'07.kolo prezetácia '!A:G,4,FALSE)</f>
        <v>Spojená škola intarnátna Trenčín</v>
      </c>
      <c r="H164" s="63">
        <f>VLOOKUP(A164,'07.kolo prezetácia '!$A$2:$G$492,5,FALSE)</f>
        <v>1993</v>
      </c>
      <c r="I164" s="31" t="str">
        <f>VLOOKUP(A164,'07.kolo prezetácia '!$A$2:$G$492,7,FALSE)</f>
        <v>Ženy A</v>
      </c>
      <c r="J164" s="21">
        <f>VLOOKUP('07.kolo výsledky'!$A164,'07.kolo stopky'!A:C,3,FALSE)</f>
        <v>3.785969907407407E-2</v>
      </c>
      <c r="K164" s="21">
        <f t="shared" si="8"/>
        <v>4.8725481433814768E-3</v>
      </c>
      <c r="L164" s="21">
        <f t="shared" si="9"/>
        <v>1.8459930555555552E-2</v>
      </c>
      <c r="M164" s="22"/>
      <c r="N164" s="51"/>
      <c r="O164" s="51"/>
      <c r="P164" s="51"/>
      <c r="Q164" s="51"/>
      <c r="R164" s="51"/>
      <c r="S164" s="51"/>
      <c r="T164" s="51"/>
      <c r="U164" s="51"/>
      <c r="V164" s="51"/>
      <c r="W164" s="52">
        <f t="shared" si="7"/>
        <v>0</v>
      </c>
    </row>
    <row r="165" spans="1:26" x14ac:dyDescent="0.25">
      <c r="A165" s="88">
        <v>75</v>
      </c>
      <c r="B165" s="54">
        <v>162</v>
      </c>
      <c r="C165" s="46">
        <v>20</v>
      </c>
      <c r="D165" s="6" t="str">
        <f>VLOOKUP(A165,'07.kolo prezetácia '!A:G,2,FALSE)</f>
        <v>Kristína</v>
      </c>
      <c r="E165" s="6" t="str">
        <f>VLOOKUP(A165,'07.kolo prezetácia '!A:G,3,FALSE)</f>
        <v>Kadlecová</v>
      </c>
      <c r="F165" s="5" t="str">
        <f>CONCATENATE('07.kolo výsledky'!$D165," ",'07.kolo výsledky'!$E165)</f>
        <v>Kristína Kadlecová</v>
      </c>
      <c r="G165" s="6" t="str">
        <f>VLOOKUP(A165,'07.kolo prezetácia '!A:G,4,FALSE)</f>
        <v>Trenčín</v>
      </c>
      <c r="H165" s="63">
        <f>VLOOKUP(A165,'07.kolo prezetácia '!$A$2:$G$492,5,FALSE)</f>
        <v>1989</v>
      </c>
      <c r="I165" s="31" t="str">
        <f>VLOOKUP(A165,'07.kolo prezetácia '!$A$2:$G$492,7,FALSE)</f>
        <v>Ženy B</v>
      </c>
      <c r="J165" s="21">
        <f>VLOOKUP('07.kolo výsledky'!$A165,'07.kolo stopky'!A:C,3,FALSE)</f>
        <v>3.85296875E-2</v>
      </c>
      <c r="K165" s="21">
        <f t="shared" si="8"/>
        <v>4.9587757400257407E-3</v>
      </c>
      <c r="L165" s="21">
        <f t="shared" si="9"/>
        <v>1.9129918981481482E-2</v>
      </c>
      <c r="M165" s="22"/>
      <c r="N165" s="51"/>
      <c r="O165" s="51"/>
      <c r="P165" s="51"/>
      <c r="Q165" s="51"/>
      <c r="R165" s="51"/>
      <c r="S165" s="51"/>
      <c r="T165" s="51"/>
      <c r="U165" s="51"/>
      <c r="V165" s="51"/>
      <c r="W165" s="52">
        <f t="shared" si="7"/>
        <v>0</v>
      </c>
    </row>
    <row r="166" spans="1:26" x14ac:dyDescent="0.25">
      <c r="A166" s="88">
        <v>99</v>
      </c>
      <c r="B166" s="54">
        <v>163</v>
      </c>
      <c r="C166" s="46">
        <v>41</v>
      </c>
      <c r="D166" s="6" t="str">
        <f>VLOOKUP(A166,'07.kolo prezetácia '!A:G,2,FALSE)</f>
        <v>Ľubomír</v>
      </c>
      <c r="E166" s="6" t="str">
        <f>VLOOKUP(A166,'07.kolo prezetácia '!A:G,3,FALSE)</f>
        <v>Samek</v>
      </c>
      <c r="F166" s="5" t="str">
        <f>CONCATENATE('07.kolo výsledky'!$D166," ",'07.kolo výsledky'!$E166)</f>
        <v>Ľubomír Samek</v>
      </c>
      <c r="G166" s="6" t="str">
        <f>VLOOKUP(A166,'07.kolo prezetácia '!A:G,4,FALSE)</f>
        <v>Chrome Antilopy / Kalnica</v>
      </c>
      <c r="H166" s="63">
        <f>VLOOKUP(A166,'07.kolo prezetácia '!$A$2:$G$492,5,FALSE)</f>
        <v>1980</v>
      </c>
      <c r="I166" s="31" t="str">
        <f>VLOOKUP(A166,'07.kolo prezetácia '!$A$2:$G$492,7,FALSE)</f>
        <v>Muži C</v>
      </c>
      <c r="J166" s="21">
        <f>VLOOKUP('07.kolo výsledky'!$A166,'07.kolo stopky'!A:C,3,FALSE)</f>
        <v>3.8533020833333334E-2</v>
      </c>
      <c r="K166" s="21">
        <f t="shared" si="8"/>
        <v>4.959204740454741E-3</v>
      </c>
      <c r="L166" s="21">
        <f t="shared" si="9"/>
        <v>1.9133252314814816E-2</v>
      </c>
      <c r="M166" s="22"/>
      <c r="N166" s="51"/>
      <c r="O166" s="51"/>
      <c r="P166" s="51"/>
      <c r="Q166" s="51"/>
      <c r="R166" s="51"/>
      <c r="S166" s="51"/>
      <c r="T166" s="51"/>
      <c r="U166" s="51"/>
      <c r="V166" s="51"/>
      <c r="W166" s="52">
        <f t="shared" si="7"/>
        <v>0</v>
      </c>
    </row>
    <row r="167" spans="1:26" x14ac:dyDescent="0.25">
      <c r="A167" s="88">
        <v>486</v>
      </c>
      <c r="B167" s="54">
        <v>164</v>
      </c>
      <c r="C167" s="46">
        <v>11</v>
      </c>
      <c r="D167" s="6" t="str">
        <f>VLOOKUP(A167,'07.kolo prezetácia '!A:G,2,FALSE)</f>
        <v>Tatiana</v>
      </c>
      <c r="E167" s="6" t="str">
        <f>VLOOKUP(A167,'07.kolo prezetácia '!A:G,3,FALSE)</f>
        <v>Dlesková</v>
      </c>
      <c r="F167" s="5" t="str">
        <f>CONCATENATE('07.kolo výsledky'!$D167," ",'07.kolo výsledky'!$E167)</f>
        <v>Tatiana Dlesková</v>
      </c>
      <c r="G167" s="6" t="str">
        <f>VLOOKUP(A167,'07.kolo prezetácia '!A:G,4,FALSE)</f>
        <v>Spojená škola intarnátna Trenčín</v>
      </c>
      <c r="H167" s="63">
        <f>VLOOKUP(A167,'07.kolo prezetácia '!$A$2:$G$492,5,FALSE)</f>
        <v>1978</v>
      </c>
      <c r="I167" s="31" t="str">
        <f>VLOOKUP(A167,'07.kolo prezetácia '!$A$2:$G$492,7,FALSE)</f>
        <v>Ženy C</v>
      </c>
      <c r="J167" s="21">
        <f>VLOOKUP('07.kolo výsledky'!$A167,'07.kolo stopky'!A:C,3,FALSE)</f>
        <v>3.8862789351851855E-2</v>
      </c>
      <c r="K167" s="21">
        <f t="shared" si="8"/>
        <v>5.0016459912293251E-3</v>
      </c>
      <c r="L167" s="21">
        <f t="shared" si="9"/>
        <v>1.9463020833333337E-2</v>
      </c>
      <c r="M167" s="22"/>
      <c r="N167" s="51"/>
      <c r="O167" s="51"/>
      <c r="P167" s="51"/>
      <c r="Q167" s="51"/>
      <c r="R167" s="51"/>
      <c r="S167" s="51"/>
      <c r="T167" s="51"/>
      <c r="U167" s="51"/>
      <c r="V167" s="51"/>
      <c r="W167" s="52">
        <f t="shared" si="7"/>
        <v>0</v>
      </c>
    </row>
    <row r="168" spans="1:26" x14ac:dyDescent="0.25">
      <c r="A168" s="88">
        <v>552</v>
      </c>
      <c r="B168" s="54">
        <v>165</v>
      </c>
      <c r="C168" s="46">
        <v>28</v>
      </c>
      <c r="D168" s="6" t="str">
        <f>VLOOKUP(A168,'07.kolo prezetácia '!A:G,2,FALSE)</f>
        <v>Lukas</v>
      </c>
      <c r="E168" s="6" t="str">
        <f>VLOOKUP(A168,'07.kolo prezetácia '!A:G,3,FALSE)</f>
        <v>Lauko</v>
      </c>
      <c r="F168" s="5" t="str">
        <f>CONCATENATE('07.kolo výsledky'!$D168," ",'07.kolo výsledky'!$E168)</f>
        <v>Lukas Lauko</v>
      </c>
      <c r="G168" s="6" t="str">
        <f>VLOOKUP(A168,'07.kolo prezetácia '!A:G,4,FALSE)</f>
        <v>Lama na bicykli / Trenčín</v>
      </c>
      <c r="H168" s="63">
        <f>VLOOKUP(A168,'07.kolo prezetácia '!$A$2:$G$492,5,FALSE)</f>
        <v>2001</v>
      </c>
      <c r="I168" s="31" t="str">
        <f>VLOOKUP(A168,'07.kolo prezetácia '!$A$2:$G$492,7,FALSE)</f>
        <v>Muži A</v>
      </c>
      <c r="J168" s="21">
        <f>VLOOKUP('07.kolo výsledky'!$A168,'07.kolo stopky'!A:C,3,FALSE)</f>
        <v>3.9691793981481475E-2</v>
      </c>
      <c r="K168" s="21">
        <f t="shared" si="8"/>
        <v>5.1083389937556598E-3</v>
      </c>
      <c r="L168" s="21">
        <f t="shared" si="9"/>
        <v>2.0292025462962958E-2</v>
      </c>
      <c r="M168" s="22"/>
      <c r="N168" s="51"/>
      <c r="O168" s="51"/>
      <c r="P168" s="51"/>
      <c r="Q168" s="51"/>
      <c r="R168" s="51"/>
      <c r="S168" s="51"/>
      <c r="T168" s="51"/>
      <c r="U168" s="51"/>
      <c r="V168" s="51"/>
      <c r="W168" s="52">
        <f t="shared" si="7"/>
        <v>0</v>
      </c>
    </row>
    <row r="169" spans="1:26" x14ac:dyDescent="0.25">
      <c r="A169" s="88">
        <v>526</v>
      </c>
      <c r="B169" s="54">
        <v>166</v>
      </c>
      <c r="C169" s="46">
        <v>17</v>
      </c>
      <c r="D169" s="6" t="str">
        <f>VLOOKUP(A169,'07.kolo prezetácia '!A:G,2,FALSE)</f>
        <v>Klaudia</v>
      </c>
      <c r="E169" s="6" t="str">
        <f>VLOOKUP(A169,'07.kolo prezetácia '!A:G,3,FALSE)</f>
        <v>Vavrová</v>
      </c>
      <c r="F169" s="5" t="str">
        <f>CONCATENATE('07.kolo výsledky'!$D169," ",'07.kolo výsledky'!$E169)</f>
        <v>Klaudia Vavrová</v>
      </c>
      <c r="G169" s="6" t="str">
        <f>VLOOKUP(A169,'07.kolo prezetácia '!A:G,4,FALSE)</f>
        <v>Hasičky Svinná / Svinná</v>
      </c>
      <c r="H169" s="63">
        <f>VLOOKUP(A169,'07.kolo prezetácia '!$A$2:$G$492,5,FALSE)</f>
        <v>1998</v>
      </c>
      <c r="I169" s="31" t="str">
        <f>VLOOKUP(A169,'07.kolo prezetácia '!$A$2:$G$492,7,FALSE)</f>
        <v>Ženy A</v>
      </c>
      <c r="J169" s="21">
        <f>VLOOKUP('07.kolo výsledky'!$A169,'07.kolo stopky'!A:C,3,FALSE)</f>
        <v>3.9904108796296293E-2</v>
      </c>
      <c r="K169" s="21">
        <f t="shared" si="8"/>
        <v>5.1356639377472708E-3</v>
      </c>
      <c r="L169" s="21">
        <f t="shared" si="9"/>
        <v>2.0504340277777776E-2</v>
      </c>
      <c r="M169" s="22"/>
      <c r="N169" s="51"/>
      <c r="O169" s="51"/>
      <c r="P169" s="51"/>
      <c r="Q169" s="51"/>
      <c r="R169" s="51"/>
      <c r="S169" s="51"/>
      <c r="T169" s="51"/>
      <c r="U169" s="51"/>
      <c r="V169" s="51"/>
      <c r="W169" s="52">
        <f t="shared" si="7"/>
        <v>0</v>
      </c>
    </row>
    <row r="170" spans="1:26" x14ac:dyDescent="0.25">
      <c r="A170" s="88">
        <v>524</v>
      </c>
      <c r="B170" s="54">
        <v>167</v>
      </c>
      <c r="C170" s="46">
        <v>21</v>
      </c>
      <c r="D170" s="6" t="str">
        <f>VLOOKUP(A170,'07.kolo prezetácia '!A:G,2,FALSE)</f>
        <v>Andrea</v>
      </c>
      <c r="E170" s="6" t="str">
        <f>VLOOKUP(A170,'07.kolo prezetácia '!A:G,3,FALSE)</f>
        <v>Gáliková</v>
      </c>
      <c r="F170" s="5" t="str">
        <f>CONCATENATE('07.kolo výsledky'!$D170," ",'07.kolo výsledky'!$E170)</f>
        <v>Andrea Gáliková</v>
      </c>
      <c r="G170" s="6" t="str">
        <f>VLOOKUP(A170,'07.kolo prezetácia '!A:G,4,FALSE)</f>
        <v>Hasičky Svinná / Svinná</v>
      </c>
      <c r="H170" s="63">
        <f>VLOOKUP(A170,'07.kolo prezetácia '!$A$2:$G$492,5,FALSE)</f>
        <v>1989</v>
      </c>
      <c r="I170" s="31" t="str">
        <f>VLOOKUP(A170,'07.kolo prezetácia '!$A$2:$G$492,7,FALSE)</f>
        <v>Ženy B</v>
      </c>
      <c r="J170" s="21">
        <f>VLOOKUP('07.kolo výsledky'!$A170,'07.kolo stopky'!A:C,3,FALSE)</f>
        <v>4.0101053240740737E-2</v>
      </c>
      <c r="K170" s="21">
        <f t="shared" si="8"/>
        <v>5.1610107130940462E-3</v>
      </c>
      <c r="L170" s="21">
        <f t="shared" si="9"/>
        <v>2.070128472222222E-2</v>
      </c>
      <c r="M170" s="22"/>
      <c r="N170" s="51"/>
      <c r="O170" s="51"/>
      <c r="P170" s="51"/>
      <c r="Q170" s="51"/>
      <c r="R170" s="51"/>
      <c r="S170" s="51"/>
      <c r="T170" s="51"/>
      <c r="U170" s="51"/>
      <c r="V170" s="51"/>
      <c r="W170" s="52">
        <f t="shared" si="7"/>
        <v>0</v>
      </c>
    </row>
    <row r="171" spans="1:26" x14ac:dyDescent="0.25">
      <c r="A171" s="88">
        <v>118</v>
      </c>
      <c r="B171" s="54">
        <v>168</v>
      </c>
      <c r="C171" s="46">
        <v>18</v>
      </c>
      <c r="D171" s="6" t="str">
        <f>VLOOKUP(A171,'07.kolo prezetácia '!A:G,2,FALSE)</f>
        <v>Barbora</v>
      </c>
      <c r="E171" s="6" t="str">
        <f>VLOOKUP(A171,'07.kolo prezetácia '!A:G,3,FALSE)</f>
        <v>Poláková</v>
      </c>
      <c r="F171" s="5" t="str">
        <f>CONCATENATE('07.kolo výsledky'!$D171," ",'07.kolo výsledky'!$E171)</f>
        <v>Barbora Poláková</v>
      </c>
      <c r="G171" s="6" t="str">
        <f>VLOOKUP(A171,'07.kolo prezetácia '!A:G,4,FALSE)</f>
        <v>Trenčín</v>
      </c>
      <c r="H171" s="63">
        <f>VLOOKUP(A171,'07.kolo prezetácia '!$A$2:$G$492,5,FALSE)</f>
        <v>2007</v>
      </c>
      <c r="I171" s="31" t="str">
        <f>VLOOKUP(A171,'07.kolo prezetácia '!$A$2:$G$492,7,FALSE)</f>
        <v>Ženy A</v>
      </c>
      <c r="J171" s="21">
        <f>VLOOKUP('07.kolo výsledky'!$A171,'07.kolo stopky'!A:C,3,FALSE)</f>
        <v>4.0406203703703701E-2</v>
      </c>
      <c r="K171" s="21">
        <f t="shared" si="8"/>
        <v>5.2002836169502834E-3</v>
      </c>
      <c r="L171" s="21">
        <f t="shared" si="9"/>
        <v>2.1006435185185184E-2</v>
      </c>
      <c r="M171" s="22"/>
      <c r="N171" s="51"/>
      <c r="O171" s="51"/>
      <c r="P171" s="51"/>
      <c r="Q171" s="51"/>
      <c r="R171" s="51"/>
      <c r="S171" s="51"/>
      <c r="T171" s="51"/>
      <c r="U171" s="51"/>
      <c r="V171" s="51"/>
      <c r="W171" s="52">
        <f t="shared" si="7"/>
        <v>0</v>
      </c>
      <c r="Z171" s="59"/>
    </row>
    <row r="172" spans="1:26" x14ac:dyDescent="0.25">
      <c r="A172" s="88">
        <v>115</v>
      </c>
      <c r="B172" s="54">
        <v>169</v>
      </c>
      <c r="C172" s="46">
        <v>22</v>
      </c>
      <c r="D172" s="6" t="str">
        <f>VLOOKUP(A172,'07.kolo prezetácia '!A:G,2,FALSE)</f>
        <v>Ľuboslava</v>
      </c>
      <c r="E172" s="6" t="str">
        <f>VLOOKUP(A172,'07.kolo prezetácia '!A:G,3,FALSE)</f>
        <v>Sokolová</v>
      </c>
      <c r="F172" s="5" t="str">
        <f>CONCATENATE('07.kolo výsledky'!$D172," ",'07.kolo výsledky'!$E172)</f>
        <v>Ľuboslava Sokolová</v>
      </c>
      <c r="G172" s="6" t="str">
        <f>VLOOKUP(A172,'07.kolo prezetácia '!A:G,4,FALSE)</f>
        <v>Champion club / Trenčín</v>
      </c>
      <c r="H172" s="63">
        <f>VLOOKUP(A172,'07.kolo prezetácia '!$A$2:$G$492,5,FALSE)</f>
        <v>1987</v>
      </c>
      <c r="I172" s="31" t="str">
        <f>VLOOKUP(A172,'07.kolo prezetácia '!$A$2:$G$492,7,FALSE)</f>
        <v>Ženy B</v>
      </c>
      <c r="J172" s="21">
        <f>VLOOKUP('07.kolo výsledky'!$A172,'07.kolo stopky'!A:C,3,FALSE)</f>
        <v>4.0416030092592592E-2</v>
      </c>
      <c r="K172" s="21">
        <f t="shared" si="8"/>
        <v>5.2015482744649415E-3</v>
      </c>
      <c r="L172" s="21">
        <f t="shared" si="9"/>
        <v>2.1016261574074074E-2</v>
      </c>
      <c r="M172" s="22"/>
      <c r="N172" s="51"/>
      <c r="O172" s="51"/>
      <c r="P172" s="51"/>
      <c r="Q172" s="51"/>
      <c r="R172" s="51"/>
      <c r="S172" s="51"/>
      <c r="T172" s="51"/>
      <c r="U172" s="51"/>
      <c r="V172" s="51"/>
      <c r="W172" s="52">
        <f t="shared" si="7"/>
        <v>0</v>
      </c>
      <c r="Y172" s="58"/>
    </row>
    <row r="173" spans="1:26" x14ac:dyDescent="0.25">
      <c r="A173" s="88">
        <v>543</v>
      </c>
      <c r="B173" s="54">
        <v>170</v>
      </c>
      <c r="C173" s="46">
        <v>42</v>
      </c>
      <c r="D173" s="6" t="str">
        <f>VLOOKUP(A173,'07.kolo prezetácia '!A:G,2,FALSE)</f>
        <v>Branislav</v>
      </c>
      <c r="E173" s="6" t="str">
        <f>VLOOKUP(A173,'07.kolo prezetácia '!A:G,3,FALSE)</f>
        <v>Goliaš</v>
      </c>
      <c r="F173" s="5" t="str">
        <f>CONCATENATE('07.kolo výsledky'!$D173," ",'07.kolo výsledky'!$E173)</f>
        <v>Branislav Goliaš</v>
      </c>
      <c r="G173" s="6" t="str">
        <f>VLOOKUP(A173,'07.kolo prezetácia '!A:G,4,FALSE)</f>
        <v>Pajdavý jeleň / Trenčín</v>
      </c>
      <c r="H173" s="63">
        <f>VLOOKUP(A173,'07.kolo prezetácia '!$A$2:$G$492,5,FALSE)</f>
        <v>1984</v>
      </c>
      <c r="I173" s="31" t="str">
        <f>VLOOKUP(A173,'07.kolo prezetácia '!$A$2:$G$492,7,FALSE)</f>
        <v>Muži C</v>
      </c>
      <c r="J173" s="21">
        <f>VLOOKUP('07.kolo výsledky'!$A173,'07.kolo stopky'!A:C,3,FALSE)</f>
        <v>4.0554444444444442E-2</v>
      </c>
      <c r="K173" s="21">
        <f t="shared" si="8"/>
        <v>5.2193622193622193E-3</v>
      </c>
      <c r="L173" s="21">
        <f t="shared" si="9"/>
        <v>2.1154675925925924E-2</v>
      </c>
      <c r="M173" s="22"/>
      <c r="N173" s="51"/>
      <c r="O173" s="51"/>
      <c r="P173" s="51"/>
      <c r="Q173" s="51"/>
      <c r="R173" s="51"/>
      <c r="S173" s="51"/>
      <c r="T173" s="51"/>
      <c r="U173" s="51"/>
      <c r="V173" s="51"/>
      <c r="W173" s="52">
        <f t="shared" si="7"/>
        <v>0</v>
      </c>
      <c r="Y173" s="58"/>
    </row>
    <row r="174" spans="1:26" x14ac:dyDescent="0.25">
      <c r="A174" s="88">
        <v>516</v>
      </c>
      <c r="B174" s="54">
        <v>171</v>
      </c>
      <c r="C174" s="46">
        <v>23</v>
      </c>
      <c r="D174" s="6" t="str">
        <f>VLOOKUP(A174,'07.kolo prezetácia '!A:G,2,FALSE)</f>
        <v>Lucia</v>
      </c>
      <c r="E174" s="6" t="str">
        <f>VLOOKUP(A174,'07.kolo prezetácia '!A:G,3,FALSE)</f>
        <v>Nemešová</v>
      </c>
      <c r="F174" s="5" t="str">
        <f>CONCATENATE('07.kolo výsledky'!$D174," ",'07.kolo výsledky'!$E174)</f>
        <v>Lucia Nemešová</v>
      </c>
      <c r="G174" s="6" t="str">
        <f>VLOOKUP(A174,'07.kolo prezetácia '!A:G,4,FALSE)</f>
        <v>Trenčín</v>
      </c>
      <c r="H174" s="63">
        <f>VLOOKUP(A174,'07.kolo prezetácia '!$A$2:$G$492,5,FALSE)</f>
        <v>1987</v>
      </c>
      <c r="I174" s="31" t="str">
        <f>VLOOKUP(A174,'07.kolo prezetácia '!$A$2:$G$492,7,FALSE)</f>
        <v>Ženy B</v>
      </c>
      <c r="J174" s="21">
        <f>VLOOKUP('07.kolo výsledky'!$A174,'07.kolo stopky'!A:C,3,FALSE)</f>
        <v>4.0559432870370372E-2</v>
      </c>
      <c r="K174" s="21">
        <f t="shared" si="8"/>
        <v>5.220004230420898E-3</v>
      </c>
      <c r="L174" s="21">
        <f t="shared" si="9"/>
        <v>2.1159664351851855E-2</v>
      </c>
      <c r="M174" s="22"/>
      <c r="N174" s="51"/>
      <c r="O174" s="51"/>
      <c r="P174" s="51"/>
      <c r="Q174" s="51"/>
      <c r="R174" s="51"/>
      <c r="S174" s="51"/>
      <c r="T174" s="51"/>
      <c r="U174" s="51"/>
      <c r="V174" s="51"/>
      <c r="W174" s="52">
        <f t="shared" si="7"/>
        <v>0</v>
      </c>
    </row>
    <row r="175" spans="1:26" x14ac:dyDescent="0.25">
      <c r="A175" s="88">
        <v>485</v>
      </c>
      <c r="B175" s="54">
        <v>172</v>
      </c>
      <c r="C175" s="46">
        <v>19</v>
      </c>
      <c r="D175" s="6" t="str">
        <f>VLOOKUP(A175,'07.kolo prezetácia '!A:G,2,FALSE)</f>
        <v>Mária</v>
      </c>
      <c r="E175" s="6" t="str">
        <f>VLOOKUP(A175,'07.kolo prezetácia '!A:G,3,FALSE)</f>
        <v>Janíková</v>
      </c>
      <c r="F175" s="5" t="str">
        <f>CONCATENATE('07.kolo výsledky'!$D175," ",'07.kolo výsledky'!$E175)</f>
        <v>Mária Janíková</v>
      </c>
      <c r="G175" s="6" t="str">
        <f>VLOOKUP(A175,'07.kolo prezetácia '!A:G,4,FALSE)</f>
        <v>Spojená škola intarnátna Trenčín</v>
      </c>
      <c r="H175" s="63">
        <f>VLOOKUP(A175,'07.kolo prezetácia '!$A$2:$G$492,5,FALSE)</f>
        <v>1991</v>
      </c>
      <c r="I175" s="31" t="str">
        <f>VLOOKUP(A175,'07.kolo prezetácia '!$A$2:$G$492,7,FALSE)</f>
        <v>Ženy A</v>
      </c>
      <c r="J175" s="21">
        <f>VLOOKUP('07.kolo výsledky'!$A175,'07.kolo stopky'!A:C,3,FALSE)</f>
        <v>4.1817129629629628E-2</v>
      </c>
      <c r="K175" s="21">
        <f t="shared" si="8"/>
        <v>5.3818699652032984E-3</v>
      </c>
      <c r="L175" s="21">
        <f t="shared" si="9"/>
        <v>2.241736111111111E-2</v>
      </c>
      <c r="M175" s="22"/>
      <c r="N175" s="51"/>
      <c r="O175" s="51"/>
      <c r="P175" s="51"/>
      <c r="Q175" s="51"/>
      <c r="R175" s="51"/>
      <c r="S175" s="51"/>
      <c r="T175" s="51"/>
      <c r="U175" s="51"/>
      <c r="V175" s="51"/>
      <c r="W175" s="52">
        <f t="shared" si="7"/>
        <v>0</v>
      </c>
    </row>
    <row r="176" spans="1:26" x14ac:dyDescent="0.25">
      <c r="A176" s="88">
        <v>488</v>
      </c>
      <c r="B176" s="54">
        <v>173</v>
      </c>
      <c r="C176" s="46">
        <v>24</v>
      </c>
      <c r="D176" s="6" t="str">
        <f>VLOOKUP(A176,'07.kolo prezetácia '!A:G,2,FALSE)</f>
        <v>Lucia</v>
      </c>
      <c r="E176" s="6" t="str">
        <f>VLOOKUP(A176,'07.kolo prezetácia '!A:G,3,FALSE)</f>
        <v>Čulenová</v>
      </c>
      <c r="F176" s="5" t="str">
        <f>CONCATENATE('07.kolo výsledky'!$D176," ",'07.kolo výsledky'!$E176)</f>
        <v>Lucia Čulenová</v>
      </c>
      <c r="G176" s="6" t="str">
        <f>VLOOKUP(A176,'07.kolo prezetácia '!A:G,4,FALSE)</f>
        <v>Spojená škola intarnátna Trenčín</v>
      </c>
      <c r="H176" s="63">
        <f>VLOOKUP(A176,'07.kolo prezetácia '!$A$2:$G$492,5,FALSE)</f>
        <v>1986</v>
      </c>
      <c r="I176" s="31" t="str">
        <f>VLOOKUP(A176,'07.kolo prezetácia '!$A$2:$G$492,7,FALSE)</f>
        <v>Ženy B</v>
      </c>
      <c r="J176" s="21">
        <f>VLOOKUP('07.kolo výsledky'!$A176,'07.kolo stopky'!A:C,3,FALSE)</f>
        <v>4.1828703703703701E-2</v>
      </c>
      <c r="K176" s="21">
        <f t="shared" si="8"/>
        <v>5.3833595500262163E-3</v>
      </c>
      <c r="L176" s="21">
        <f t="shared" si="9"/>
        <v>2.2428935185185184E-2</v>
      </c>
      <c r="M176" s="22"/>
      <c r="N176" s="51"/>
      <c r="O176" s="51"/>
      <c r="P176" s="51"/>
      <c r="Q176" s="51"/>
      <c r="R176" s="51"/>
      <c r="S176" s="51"/>
      <c r="T176" s="51"/>
      <c r="U176" s="51"/>
      <c r="V176" s="51"/>
      <c r="W176" s="52">
        <f t="shared" si="7"/>
        <v>0</v>
      </c>
    </row>
    <row r="177" spans="1:23" x14ac:dyDescent="0.25">
      <c r="A177" s="88">
        <v>514</v>
      </c>
      <c r="B177" s="54">
        <v>174</v>
      </c>
      <c r="C177" s="46">
        <v>22</v>
      </c>
      <c r="D177" s="6" t="str">
        <f>VLOOKUP(A177,'07.kolo prezetácia '!A:G,2,FALSE)</f>
        <v>Peter</v>
      </c>
      <c r="E177" s="6" t="str">
        <f>VLOOKUP(A177,'07.kolo prezetácia '!A:G,3,FALSE)</f>
        <v>Jakubec</v>
      </c>
      <c r="F177" s="5" t="str">
        <f>CONCATENATE('07.kolo výsledky'!$D177," ",'07.kolo výsledky'!$E177)</f>
        <v>Peter Jakubec</v>
      </c>
      <c r="G177" s="6" t="str">
        <f>VLOOKUP(A177,'07.kolo prezetácia '!A:G,4,FALSE)</f>
        <v>Trenčín</v>
      </c>
      <c r="H177" s="63">
        <f>VLOOKUP(A177,'07.kolo prezetácia '!$A$2:$G$492,5,FALSE)</f>
        <v>1975</v>
      </c>
      <c r="I177" s="31" t="str">
        <f>VLOOKUP(A177,'07.kolo prezetácia '!$A$2:$G$492,7,FALSE)</f>
        <v>Muži D</v>
      </c>
      <c r="J177" s="21">
        <f>VLOOKUP('07.kolo výsledky'!$A177,'07.kolo stopky'!A:C,3,FALSE)</f>
        <v>4.1828703703703701E-2</v>
      </c>
      <c r="K177" s="21">
        <f t="shared" si="8"/>
        <v>5.3833595500262163E-3</v>
      </c>
      <c r="L177" s="21">
        <f t="shared" si="9"/>
        <v>2.2428935185185184E-2</v>
      </c>
      <c r="M177" s="22"/>
      <c r="N177" s="51"/>
      <c r="O177" s="51"/>
      <c r="P177" s="51"/>
      <c r="Q177" s="51"/>
      <c r="R177" s="51"/>
      <c r="S177" s="51"/>
      <c r="T177" s="51"/>
      <c r="U177" s="51"/>
      <c r="V177" s="51"/>
      <c r="W177" s="52">
        <f t="shared" si="7"/>
        <v>0</v>
      </c>
    </row>
    <row r="178" spans="1:23" x14ac:dyDescent="0.25">
      <c r="A178" s="88">
        <v>475</v>
      </c>
      <c r="B178" s="54">
        <v>175</v>
      </c>
      <c r="C178" s="46">
        <v>20</v>
      </c>
      <c r="D178" s="6" t="str">
        <f>VLOOKUP(A178,'07.kolo prezetácia '!A:G,2,FALSE)</f>
        <v>Patrícia</v>
      </c>
      <c r="E178" s="6" t="str">
        <f>VLOOKUP(A178,'07.kolo prezetácia '!A:G,3,FALSE)</f>
        <v>Vargová</v>
      </c>
      <c r="F178" s="5" t="str">
        <f>CONCATENATE('07.kolo výsledky'!$D178," ",'07.kolo výsledky'!$E178)</f>
        <v>Patrícia Vargová</v>
      </c>
      <c r="G178" s="6" t="str">
        <f>VLOOKUP(A178,'07.kolo prezetácia '!A:G,4,FALSE)</f>
        <v>TBK TORA Topoľčany / Topoľčany, Trenčín</v>
      </c>
      <c r="H178" s="63">
        <f>VLOOKUP(A178,'07.kolo prezetácia '!$A$2:$G$492,5,FALSE)</f>
        <v>1993</v>
      </c>
      <c r="I178" s="31" t="str">
        <f>VLOOKUP(A178,'07.kolo prezetácia '!$A$2:$G$492,7,FALSE)</f>
        <v>Ženy A</v>
      </c>
      <c r="J178" s="21">
        <f>VLOOKUP('07.kolo výsledky'!$A178,'07.kolo stopky'!A:C,3,FALSE)</f>
        <v>4.1990740740740745E-2</v>
      </c>
      <c r="K178" s="21">
        <f t="shared" si="8"/>
        <v>5.4042137375470718E-3</v>
      </c>
      <c r="L178" s="21">
        <f t="shared" si="9"/>
        <v>2.2590972222222228E-2</v>
      </c>
      <c r="M178" s="22"/>
      <c r="N178" s="51"/>
      <c r="O178" s="51"/>
      <c r="P178" s="51"/>
      <c r="Q178" s="51"/>
      <c r="R178" s="51"/>
      <c r="S178" s="51"/>
      <c r="T178" s="51"/>
      <c r="U178" s="51"/>
      <c r="V178" s="51"/>
      <c r="W178" s="52">
        <f t="shared" si="7"/>
        <v>0</v>
      </c>
    </row>
    <row r="179" spans="1:23" x14ac:dyDescent="0.25">
      <c r="A179" s="88">
        <v>24</v>
      </c>
      <c r="B179" s="54">
        <v>176</v>
      </c>
      <c r="C179" s="46">
        <v>13</v>
      </c>
      <c r="D179" s="6" t="str">
        <f>VLOOKUP(A179,'07.kolo prezetácia '!A:G,2,FALSE)</f>
        <v>Jaroslav</v>
      </c>
      <c r="E179" s="6" t="str">
        <f>VLOOKUP(A179,'07.kolo prezetácia '!A:G,3,FALSE)</f>
        <v>Gereg</v>
      </c>
      <c r="F179" s="5" t="str">
        <f>CONCATENATE('07.kolo výsledky'!$D179," ",'07.kolo výsledky'!$E179)</f>
        <v>Jaroslav Gereg</v>
      </c>
      <c r="G179" s="6" t="str">
        <f>VLOOKUP(A179,'07.kolo prezetácia '!A:G,4,FALSE)</f>
        <v>Kvašov</v>
      </c>
      <c r="H179" s="63">
        <f>VLOOKUP(A179,'07.kolo prezetácia '!$A$2:$G$492,5,FALSE)</f>
        <v>1957</v>
      </c>
      <c r="I179" s="31" t="str">
        <f>VLOOKUP(A179,'07.kolo prezetácia '!$A$2:$G$492,7,FALSE)</f>
        <v>Muži E</v>
      </c>
      <c r="J179" s="21">
        <f>VLOOKUP('07.kolo výsledky'!$A179,'07.kolo stopky'!A:C,3,FALSE)</f>
        <v>4.2847222222222224E-2</v>
      </c>
      <c r="K179" s="21">
        <f t="shared" si="8"/>
        <v>5.5144430144430153E-3</v>
      </c>
      <c r="L179" s="21">
        <f t="shared" si="9"/>
        <v>2.3447453703703706E-2</v>
      </c>
      <c r="M179" s="22"/>
      <c r="N179" s="51"/>
      <c r="O179" s="51"/>
      <c r="P179" s="51"/>
      <c r="Q179" s="51"/>
      <c r="R179" s="51"/>
      <c r="S179" s="51"/>
      <c r="T179" s="51"/>
      <c r="U179" s="51"/>
      <c r="V179" s="51"/>
      <c r="W179" s="52">
        <f t="shared" si="7"/>
        <v>0</v>
      </c>
    </row>
    <row r="180" spans="1:23" x14ac:dyDescent="0.25">
      <c r="A180" s="88">
        <v>515</v>
      </c>
      <c r="B180" s="54">
        <v>177</v>
      </c>
      <c r="C180" s="46">
        <v>12</v>
      </c>
      <c r="D180" s="6" t="str">
        <f>VLOOKUP(A180,'07.kolo prezetácia '!A:G,2,FALSE)</f>
        <v>Andrea</v>
      </c>
      <c r="E180" s="6" t="str">
        <f>VLOOKUP(A180,'07.kolo prezetácia '!A:G,3,FALSE)</f>
        <v>Jakubecová</v>
      </c>
      <c r="F180" s="5" t="str">
        <f>CONCATENATE('07.kolo výsledky'!$D180," ",'07.kolo výsledky'!$E180)</f>
        <v>Andrea Jakubecová</v>
      </c>
      <c r="G180" s="6" t="str">
        <f>VLOOKUP(A180,'07.kolo prezetácia '!A:G,4,FALSE)</f>
        <v>Trenčín</v>
      </c>
      <c r="H180" s="63">
        <f>VLOOKUP(A180,'07.kolo prezetácia '!$A$2:$G$492,5,FALSE)</f>
        <v>1977</v>
      </c>
      <c r="I180" s="31" t="str">
        <f>VLOOKUP(A180,'07.kolo prezetácia '!$A$2:$G$492,7,FALSE)</f>
        <v>Ženy C</v>
      </c>
      <c r="J180" s="21">
        <f>VLOOKUP('07.kolo výsledky'!$A180,'07.kolo stopky'!A:C,3,FALSE)</f>
        <v>4.3587962962962967E-2</v>
      </c>
      <c r="K180" s="21">
        <f t="shared" si="8"/>
        <v>5.6097764431097775E-3</v>
      </c>
      <c r="L180" s="21">
        <f t="shared" si="9"/>
        <v>2.418819444444445E-2</v>
      </c>
      <c r="M180" s="22"/>
      <c r="N180" s="51"/>
      <c r="O180" s="51"/>
      <c r="P180" s="51"/>
      <c r="Q180" s="51"/>
      <c r="R180" s="51"/>
      <c r="S180" s="51"/>
      <c r="T180" s="51"/>
      <c r="U180" s="51"/>
      <c r="V180" s="51"/>
      <c r="W180" s="52">
        <f t="shared" si="7"/>
        <v>0</v>
      </c>
    </row>
    <row r="181" spans="1:23" x14ac:dyDescent="0.25">
      <c r="A181" s="88">
        <v>553</v>
      </c>
      <c r="B181" s="54">
        <v>178</v>
      </c>
      <c r="C181" s="46">
        <v>21</v>
      </c>
      <c r="D181" s="6" t="str">
        <f>VLOOKUP(A181,'07.kolo prezetácia '!A:G,2,FALSE)</f>
        <v>Bibiana</v>
      </c>
      <c r="E181" s="6" t="str">
        <f>VLOOKUP(A181,'07.kolo prezetácia '!A:G,3,FALSE)</f>
        <v>Kukučková</v>
      </c>
      <c r="F181" s="5" t="str">
        <f>CONCATENATE('07.kolo výsledky'!$D181," ",'07.kolo výsledky'!$E181)</f>
        <v>Bibiana Kukučková</v>
      </c>
      <c r="G181" s="6" t="str">
        <f>VLOOKUP(A181,'07.kolo prezetácia '!A:G,4,FALSE)</f>
        <v>Lama na bicykli / Svinná</v>
      </c>
      <c r="H181" s="63">
        <f>VLOOKUP(A181,'07.kolo prezetácia '!$A$2:$G$492,5,FALSE)</f>
        <v>2001</v>
      </c>
      <c r="I181" s="31" t="str">
        <f>VLOOKUP(A181,'07.kolo prezetácia '!$A$2:$G$492,7,FALSE)</f>
        <v>Ženy A</v>
      </c>
      <c r="J181" s="21">
        <f>VLOOKUP('07.kolo výsledky'!$A181,'07.kolo stopky'!A:C,3,FALSE)</f>
        <v>4.3900462962962961E-2</v>
      </c>
      <c r="K181" s="21">
        <f t="shared" si="8"/>
        <v>5.6499952333285671E-3</v>
      </c>
      <c r="L181" s="21">
        <f t="shared" si="9"/>
        <v>2.4500694444444443E-2</v>
      </c>
      <c r="M181" s="22"/>
      <c r="N181" s="51"/>
      <c r="O181" s="51"/>
      <c r="P181" s="51"/>
      <c r="Q181" s="51"/>
      <c r="R181" s="51"/>
      <c r="S181" s="51"/>
      <c r="T181" s="51"/>
      <c r="U181" s="51"/>
      <c r="V181" s="51"/>
      <c r="W181" s="52">
        <f t="shared" si="7"/>
        <v>0</v>
      </c>
    </row>
    <row r="182" spans="1:23" x14ac:dyDescent="0.25">
      <c r="A182" s="88">
        <v>490</v>
      </c>
      <c r="B182" s="54">
        <v>179</v>
      </c>
      <c r="C182" s="46">
        <v>22</v>
      </c>
      <c r="D182" s="6" t="str">
        <f>VLOOKUP(A182,'07.kolo prezetácia '!A:G,2,FALSE)</f>
        <v>Katarína</v>
      </c>
      <c r="E182" s="6" t="str">
        <f>VLOOKUP(A182,'07.kolo prezetácia '!A:G,3,FALSE)</f>
        <v>Kačenová</v>
      </c>
      <c r="F182" s="5" t="str">
        <f>CONCATENATE('07.kolo výsledky'!$D182," ",'07.kolo výsledky'!$E182)</f>
        <v>Katarína Kačenová</v>
      </c>
      <c r="G182" s="6" t="str">
        <f>VLOOKUP(A182,'07.kolo prezetácia '!A:G,4,FALSE)</f>
        <v>Spojená škola intarnátna Trenčín</v>
      </c>
      <c r="H182" s="63">
        <f>VLOOKUP(A182,'07.kolo prezetácia '!$A$2:$G$492,5,FALSE)</f>
        <v>1993</v>
      </c>
      <c r="I182" s="31" t="str">
        <f>VLOOKUP(A182,'07.kolo prezetácia '!$A$2:$G$492,7,FALSE)</f>
        <v>Ženy A</v>
      </c>
      <c r="J182" s="21">
        <f>VLOOKUP('07.kolo výsledky'!$A182,'07.kolo stopky'!A:C,3,FALSE)</f>
        <v>4.4305555555555549E-2</v>
      </c>
      <c r="K182" s="21">
        <f t="shared" si="8"/>
        <v>5.7021307021307014E-3</v>
      </c>
      <c r="L182" s="21">
        <f t="shared" si="9"/>
        <v>2.4905787037037032E-2</v>
      </c>
      <c r="M182" s="22"/>
      <c r="N182" s="51"/>
      <c r="O182" s="51"/>
      <c r="P182" s="51"/>
      <c r="Q182" s="51"/>
      <c r="R182" s="51"/>
      <c r="S182" s="51"/>
      <c r="T182" s="51"/>
      <c r="U182" s="51"/>
      <c r="V182" s="51"/>
      <c r="W182" s="52">
        <f t="shared" si="7"/>
        <v>0</v>
      </c>
    </row>
    <row r="183" spans="1:23" x14ac:dyDescent="0.25">
      <c r="A183" s="88">
        <v>295</v>
      </c>
      <c r="B183" s="54">
        <v>180</v>
      </c>
      <c r="C183" s="46">
        <v>14</v>
      </c>
      <c r="D183" s="6" t="str">
        <f>VLOOKUP(A183,'07.kolo prezetácia '!A:G,2,FALSE)</f>
        <v>Ján</v>
      </c>
      <c r="E183" s="6" t="str">
        <f>VLOOKUP(A183,'07.kolo prezetácia '!A:G,3,FALSE)</f>
        <v>Klimek</v>
      </c>
      <c r="F183" s="5" t="str">
        <f>CONCATENATE('07.kolo výsledky'!$D183," ",'07.kolo výsledky'!$E183)</f>
        <v>Ján Klimek</v>
      </c>
      <c r="G183" s="6" t="str">
        <f>VLOOKUP(A183,'07.kolo prezetácia '!A:G,4,FALSE)</f>
        <v>Sokol / Čachtice</v>
      </c>
      <c r="H183" s="63">
        <f>VLOOKUP(A183,'07.kolo prezetácia '!$A$2:$G$492,5,FALSE)</f>
        <v>1944</v>
      </c>
      <c r="I183" s="31" t="str">
        <f>VLOOKUP(A183,'07.kolo prezetácia '!$A$2:$G$492,7,FALSE)</f>
        <v>Muži E</v>
      </c>
      <c r="J183" s="21">
        <f>VLOOKUP('07.kolo výsledky'!$A183,'07.kolo stopky'!A:C,3,FALSE)</f>
        <v>4.462962962962963E-2</v>
      </c>
      <c r="K183" s="21">
        <f t="shared" si="8"/>
        <v>5.7438390771724105E-3</v>
      </c>
      <c r="L183" s="21">
        <f t="shared" si="9"/>
        <v>2.5229861111111113E-2</v>
      </c>
      <c r="M183" s="22"/>
      <c r="N183" s="51"/>
      <c r="O183" s="51"/>
      <c r="P183" s="51"/>
      <c r="Q183" s="51"/>
      <c r="R183" s="51"/>
      <c r="S183" s="51"/>
      <c r="T183" s="51"/>
      <c r="U183" s="51"/>
      <c r="V183" s="51"/>
      <c r="W183" s="52">
        <f t="shared" ref="W183:W246" si="10">SUM(M183:V183)</f>
        <v>0</v>
      </c>
    </row>
    <row r="184" spans="1:23" x14ac:dyDescent="0.25">
      <c r="A184" s="88">
        <v>476</v>
      </c>
      <c r="B184" s="54">
        <v>181</v>
      </c>
      <c r="C184" s="46">
        <v>15</v>
      </c>
      <c r="D184" s="6" t="str">
        <f>VLOOKUP(A184,'07.kolo prezetácia '!A:G,2,FALSE)</f>
        <v>Marián</v>
      </c>
      <c r="E184" s="6" t="str">
        <f>VLOOKUP(A184,'07.kolo prezetácia '!A:G,3,FALSE)</f>
        <v>Giertl</v>
      </c>
      <c r="F184" s="5" t="str">
        <f>CONCATENATE('07.kolo výsledky'!$D184," ",'07.kolo výsledky'!$E184)</f>
        <v>Marián Giertl</v>
      </c>
      <c r="G184" s="6" t="str">
        <f>VLOOKUP(A184,'07.kolo prezetácia '!A:G,4,FALSE)</f>
        <v>Bánovce nad Bebravou</v>
      </c>
      <c r="H184" s="63">
        <f>VLOOKUP(A184,'07.kolo prezetácia '!$A$2:$G$492,5,FALSE)</f>
        <v>1950</v>
      </c>
      <c r="I184" s="31" t="str">
        <f>VLOOKUP(A184,'07.kolo prezetácia '!$A$2:$G$492,7,FALSE)</f>
        <v>Muži E</v>
      </c>
      <c r="J184" s="21">
        <f>VLOOKUP('07.kolo výsledky'!$A184,'07.kolo stopky'!A:C,3,FALSE)</f>
        <v>4.6759259259259257E-2</v>
      </c>
      <c r="K184" s="21">
        <f t="shared" si="8"/>
        <v>6.0179226845893516E-3</v>
      </c>
      <c r="L184" s="21">
        <f t="shared" si="9"/>
        <v>2.735949074074074E-2</v>
      </c>
      <c r="M184" s="22"/>
      <c r="N184" s="51"/>
      <c r="O184" s="51"/>
      <c r="P184" s="51"/>
      <c r="Q184" s="51"/>
      <c r="R184" s="51"/>
      <c r="S184" s="51"/>
      <c r="T184" s="51"/>
      <c r="U184" s="51"/>
      <c r="V184" s="51"/>
      <c r="W184" s="52">
        <f t="shared" si="10"/>
        <v>0</v>
      </c>
    </row>
    <row r="185" spans="1:23" x14ac:dyDescent="0.25">
      <c r="A185" s="88">
        <v>379</v>
      </c>
      <c r="B185" s="54">
        <v>182</v>
      </c>
      <c r="C185" s="46">
        <v>23</v>
      </c>
      <c r="D185" s="6" t="str">
        <f>VLOOKUP(A185,'07.kolo prezetácia '!A:G,2,FALSE)</f>
        <v>Tamarka</v>
      </c>
      <c r="E185" s="6" t="str">
        <f>VLOOKUP(A185,'07.kolo prezetácia '!A:G,3,FALSE)</f>
        <v>Chmelinová</v>
      </c>
      <c r="F185" s="5" t="str">
        <f>CONCATENATE('07.kolo výsledky'!$D185," ",'07.kolo výsledky'!$E185)</f>
        <v>Tamarka Chmelinová</v>
      </c>
      <c r="G185" s="6" t="str">
        <f>VLOOKUP(A185,'07.kolo prezetácia '!A:G,4,FALSE)</f>
        <v>Spojená škola intarnátna Trenčín</v>
      </c>
      <c r="H185" s="63">
        <f>VLOOKUP(A185,'07.kolo prezetácia '!$A$2:$G$492,5,FALSE)</f>
        <v>2010</v>
      </c>
      <c r="I185" s="31" t="str">
        <f>VLOOKUP(A185,'07.kolo prezetácia '!$A$2:$G$492,7,FALSE)</f>
        <v>Ženy A</v>
      </c>
      <c r="J185" s="21">
        <f>VLOOKUP('07.kolo výsledky'!$A185,'07.kolo stopky'!A:C,3,FALSE)</f>
        <v>4.7766203703703707E-2</v>
      </c>
      <c r="K185" s="21">
        <f t="shared" si="8"/>
        <v>6.1475165641832318E-3</v>
      </c>
      <c r="L185" s="21">
        <f t="shared" si="9"/>
        <v>2.8366435185185189E-2</v>
      </c>
      <c r="M185" s="22"/>
      <c r="N185" s="51"/>
      <c r="O185" s="51"/>
      <c r="P185" s="51"/>
      <c r="Q185" s="51"/>
      <c r="R185" s="51"/>
      <c r="S185" s="51"/>
      <c r="T185" s="51"/>
      <c r="U185" s="51"/>
      <c r="V185" s="51"/>
      <c r="W185" s="52">
        <f t="shared" si="10"/>
        <v>0</v>
      </c>
    </row>
    <row r="186" spans="1:23" x14ac:dyDescent="0.25">
      <c r="A186" s="88">
        <v>483</v>
      </c>
      <c r="B186" s="54">
        <v>183</v>
      </c>
      <c r="C186" s="46">
        <v>25</v>
      </c>
      <c r="D186" s="6" t="str">
        <f>VLOOKUP(A186,'07.kolo prezetácia '!A:G,2,FALSE)</f>
        <v>Lenka</v>
      </c>
      <c r="E186" s="6" t="str">
        <f>VLOOKUP(A186,'07.kolo prezetácia '!A:G,3,FALSE)</f>
        <v>Malicherová</v>
      </c>
      <c r="F186" s="5" t="str">
        <f>CONCATENATE('07.kolo výsledky'!$D186," ",'07.kolo výsledky'!$E186)</f>
        <v>Lenka Malicherová</v>
      </c>
      <c r="G186" s="6" t="str">
        <f>VLOOKUP(A186,'07.kolo prezetácia '!A:G,4,FALSE)</f>
        <v>Spojená škola intarnátna Trenčín</v>
      </c>
      <c r="H186" s="63">
        <f>VLOOKUP(A186,'07.kolo prezetácia '!$A$2:$G$492,5,FALSE)</f>
        <v>1985</v>
      </c>
      <c r="I186" s="31" t="str">
        <f>VLOOKUP(A186,'07.kolo prezetácia '!$A$2:$G$492,7,FALSE)</f>
        <v>Ženy B</v>
      </c>
      <c r="J186" s="21">
        <f>VLOOKUP('07.kolo výsledky'!$A186,'07.kolo stopky'!A:C,3,FALSE)</f>
        <v>4.8136574074074075E-2</v>
      </c>
      <c r="K186" s="21">
        <f t="shared" si="8"/>
        <v>6.1951832785166125E-3</v>
      </c>
      <c r="L186" s="21">
        <f t="shared" si="9"/>
        <v>2.8736805555555557E-2</v>
      </c>
      <c r="M186" s="22"/>
      <c r="N186" s="51"/>
      <c r="O186" s="51"/>
      <c r="P186" s="51"/>
      <c r="Q186" s="51"/>
      <c r="R186" s="51"/>
      <c r="S186" s="51"/>
      <c r="T186" s="51"/>
      <c r="U186" s="51"/>
      <c r="V186" s="51"/>
      <c r="W186" s="52">
        <f t="shared" si="10"/>
        <v>0</v>
      </c>
    </row>
    <row r="187" spans="1:23" x14ac:dyDescent="0.25">
      <c r="A187" s="88">
        <v>69</v>
      </c>
      <c r="B187" s="54">
        <v>184</v>
      </c>
      <c r="C187" s="46">
        <v>13</v>
      </c>
      <c r="D187" s="6" t="str">
        <f>VLOOKUP(A187,'07.kolo prezetácia '!A:G,2,FALSE)</f>
        <v>Ivana</v>
      </c>
      <c r="E187" s="6" t="str">
        <f>VLOOKUP(A187,'07.kolo prezetácia '!A:G,3,FALSE)</f>
        <v>Ondrejičková</v>
      </c>
      <c r="F187" s="5" t="str">
        <f>CONCATENATE('07.kolo výsledky'!$D187," ",'07.kolo výsledky'!$E187)</f>
        <v>Ivana Ondrejičková</v>
      </c>
      <c r="G187" s="6" t="str">
        <f>VLOOKUP(A187,'07.kolo prezetácia '!A:G,4,FALSE)</f>
        <v>Liešťany</v>
      </c>
      <c r="H187" s="63">
        <f>VLOOKUP(A187,'07.kolo prezetácia '!$A$2:$G$492,5,FALSE)</f>
        <v>1978</v>
      </c>
      <c r="I187" s="31" t="str">
        <f>VLOOKUP(A187,'07.kolo prezetácia '!$A$2:$G$492,7,FALSE)</f>
        <v>Ženy C</v>
      </c>
      <c r="J187" s="21">
        <f>VLOOKUP('07.kolo výsledky'!$A187,'07.kolo stopky'!A:C,3,FALSE)</f>
        <v>4.8819444444444443E-2</v>
      </c>
      <c r="K187" s="21">
        <f t="shared" si="8"/>
        <v>6.2830687830687836E-3</v>
      </c>
      <c r="L187" s="21">
        <f t="shared" si="9"/>
        <v>2.9419675925925926E-2</v>
      </c>
      <c r="M187" s="22"/>
      <c r="N187" s="51"/>
      <c r="O187" s="51"/>
      <c r="P187" s="51"/>
      <c r="Q187" s="51"/>
      <c r="R187" s="51"/>
      <c r="S187" s="51"/>
      <c r="T187" s="51"/>
      <c r="U187" s="51"/>
      <c r="V187" s="51"/>
      <c r="W187" s="52">
        <f t="shared" si="10"/>
        <v>0</v>
      </c>
    </row>
    <row r="188" spans="1:23" x14ac:dyDescent="0.25">
      <c r="A188" s="88">
        <v>484</v>
      </c>
      <c r="B188" s="54">
        <v>185</v>
      </c>
      <c r="C188" s="46">
        <v>14</v>
      </c>
      <c r="D188" s="6" t="str">
        <f>VLOOKUP(A188,'07.kolo prezetácia '!A:G,2,FALSE)</f>
        <v>Adriana</v>
      </c>
      <c r="E188" s="6" t="str">
        <f>VLOOKUP(A188,'07.kolo prezetácia '!A:G,3,FALSE)</f>
        <v>Habová</v>
      </c>
      <c r="F188" s="5" t="str">
        <f>CONCATENATE('07.kolo výsledky'!$D188," ",'07.kolo výsledky'!$E188)</f>
        <v>Adriana Habová</v>
      </c>
      <c r="G188" s="6" t="str">
        <f>VLOOKUP(A188,'07.kolo prezetácia '!A:G,4,FALSE)</f>
        <v>Spojená škola intarnátna Trenčín</v>
      </c>
      <c r="H188" s="63">
        <f>VLOOKUP(A188,'07.kolo prezetácia '!$A$2:$G$492,5,FALSE)</f>
        <v>1975</v>
      </c>
      <c r="I188" s="31" t="str">
        <f>VLOOKUP(A188,'07.kolo prezetácia '!$A$2:$G$492,7,FALSE)</f>
        <v>Ženy C</v>
      </c>
      <c r="J188" s="21">
        <f>VLOOKUP('07.kolo výsledky'!$A188,'07.kolo stopky'!A:C,3,FALSE)</f>
        <v>4.9490740740740745E-2</v>
      </c>
      <c r="K188" s="21">
        <f t="shared" si="8"/>
        <v>6.3694647027980368E-3</v>
      </c>
      <c r="L188" s="21">
        <f t="shared" si="9"/>
        <v>3.0090972222222227E-2</v>
      </c>
      <c r="M188" s="22"/>
      <c r="N188" s="51"/>
      <c r="O188" s="51"/>
      <c r="P188" s="51"/>
      <c r="Q188" s="51"/>
      <c r="R188" s="51"/>
      <c r="S188" s="51"/>
      <c r="T188" s="51"/>
      <c r="U188" s="51"/>
      <c r="V188" s="51"/>
      <c r="W188" s="52">
        <f t="shared" si="10"/>
        <v>0</v>
      </c>
    </row>
    <row r="189" spans="1:23" x14ac:dyDescent="0.25">
      <c r="A189" s="88">
        <v>180</v>
      </c>
      <c r="B189" s="54">
        <v>186</v>
      </c>
      <c r="C189" s="46">
        <v>15</v>
      </c>
      <c r="D189" s="6" t="str">
        <f>VLOOKUP(A189,'07.kolo prezetácia '!A:G,2,FALSE)</f>
        <v>Jana</v>
      </c>
      <c r="E189" s="6" t="str">
        <f>VLOOKUP(A189,'07.kolo prezetácia '!A:G,3,FALSE)</f>
        <v>Masariková</v>
      </c>
      <c r="F189" s="5" t="str">
        <f>CONCATENATE('07.kolo výsledky'!$D189," ",'07.kolo výsledky'!$E189)</f>
        <v>Jana Masariková</v>
      </c>
      <c r="G189" s="6" t="str">
        <f>VLOOKUP(A189,'07.kolo prezetácia '!A:G,4,FALSE)</f>
        <v>Štvorlístok / Trencin</v>
      </c>
      <c r="H189" s="63">
        <f>VLOOKUP(A189,'07.kolo prezetácia '!$A$2:$G$492,5,FALSE)</f>
        <v>1968</v>
      </c>
      <c r="I189" s="31" t="str">
        <f>VLOOKUP(A189,'07.kolo prezetácia '!$A$2:$G$492,7,FALSE)</f>
        <v>Ženy C</v>
      </c>
      <c r="J189" s="21">
        <f>VLOOKUP('07.kolo výsledky'!$A189,'07.kolo stopky'!A:C,3,FALSE)</f>
        <v>4.9594907407407407E-2</v>
      </c>
      <c r="K189" s="21">
        <f t="shared" si="8"/>
        <v>6.3828709662042994E-3</v>
      </c>
      <c r="L189" s="21">
        <f t="shared" si="9"/>
        <v>3.0195138888888889E-2</v>
      </c>
      <c r="M189" s="22"/>
      <c r="N189" s="51"/>
      <c r="O189" s="51"/>
      <c r="P189" s="51"/>
      <c r="Q189" s="51"/>
      <c r="R189" s="51"/>
      <c r="S189" s="51"/>
      <c r="T189" s="51"/>
      <c r="U189" s="51"/>
      <c r="V189" s="51"/>
      <c r="W189" s="52">
        <f t="shared" si="10"/>
        <v>0</v>
      </c>
    </row>
    <row r="190" spans="1:23" x14ac:dyDescent="0.25">
      <c r="A190" s="88">
        <v>419</v>
      </c>
      <c r="B190" s="54">
        <v>187</v>
      </c>
      <c r="C190" s="46">
        <v>24</v>
      </c>
      <c r="D190" s="6" t="str">
        <f>VLOOKUP(A190,'07.kolo prezetácia '!A:G,2,FALSE)</f>
        <v>Olívia</v>
      </c>
      <c r="E190" s="6" t="str">
        <f>VLOOKUP(A190,'07.kolo prezetácia '!A:G,3,FALSE)</f>
        <v>Olišová</v>
      </c>
      <c r="F190" s="5" t="str">
        <f>CONCATENATE('07.kolo výsledky'!$D190," ",'07.kolo výsledky'!$E190)</f>
        <v>Olívia Olišová</v>
      </c>
      <c r="G190" s="6" t="str">
        <f>VLOOKUP(A190,'07.kolo prezetácia '!A:G,4,FALSE)</f>
        <v>Spojená škola intarnátna Trenčín</v>
      </c>
      <c r="H190" s="63">
        <f>VLOOKUP(A190,'07.kolo prezetácia '!$A$2:$G$492,5,FALSE)</f>
        <v>2010</v>
      </c>
      <c r="I190" s="31" t="str">
        <f>VLOOKUP(A190,'07.kolo prezetácia '!$A$2:$G$492,7,FALSE)</f>
        <v>Ženy A</v>
      </c>
      <c r="J190" s="21">
        <f>VLOOKUP('07.kolo výsledky'!$A190,'07.kolo stopky'!A:C,3,FALSE)</f>
        <v>5.3993055555555558E-2</v>
      </c>
      <c r="K190" s="21">
        <f t="shared" si="8"/>
        <v>6.9489131989131994E-3</v>
      </c>
      <c r="L190" s="21">
        <f t="shared" si="9"/>
        <v>3.459328703703704E-2</v>
      </c>
      <c r="M190" s="22"/>
      <c r="N190" s="51"/>
      <c r="O190" s="51"/>
      <c r="P190" s="51"/>
      <c r="Q190" s="51"/>
      <c r="R190" s="51"/>
      <c r="S190" s="51"/>
      <c r="T190" s="51"/>
      <c r="U190" s="51"/>
      <c r="V190" s="51"/>
      <c r="W190" s="52">
        <f t="shared" si="10"/>
        <v>0</v>
      </c>
    </row>
    <row r="191" spans="1:23" x14ac:dyDescent="0.25">
      <c r="A191" s="88">
        <v>480</v>
      </c>
      <c r="B191" s="54">
        <v>188</v>
      </c>
      <c r="C191" s="46">
        <v>16</v>
      </c>
      <c r="D191" s="6" t="str">
        <f>VLOOKUP(A191,'07.kolo prezetácia '!A:G,2,FALSE)</f>
        <v>Alena</v>
      </c>
      <c r="E191" s="6" t="str">
        <f>VLOOKUP(A191,'07.kolo prezetácia '!A:G,3,FALSE)</f>
        <v>Gašparovičová</v>
      </c>
      <c r="F191" s="5" t="str">
        <f>CONCATENATE('07.kolo výsledky'!$D191," ",'07.kolo výsledky'!$E191)</f>
        <v>Alena Gašparovičová</v>
      </c>
      <c r="G191" s="6" t="str">
        <f>VLOOKUP(A191,'07.kolo prezetácia '!A:G,4,FALSE)</f>
        <v>Spojená škola intarnátna Trenčín</v>
      </c>
      <c r="H191" s="63">
        <f>VLOOKUP(A191,'07.kolo prezetácia '!$A$2:$G$492,5,FALSE)</f>
        <v>1964</v>
      </c>
      <c r="I191" s="31" t="str">
        <f>VLOOKUP(A191,'07.kolo prezetácia '!$A$2:$G$492,7,FALSE)</f>
        <v>Ženy C</v>
      </c>
      <c r="J191" s="21">
        <f>VLOOKUP('07.kolo výsledky'!$A191,'07.kolo stopky'!A:C,3,FALSE)</f>
        <v>5.7499999999999996E-2</v>
      </c>
      <c r="K191" s="21">
        <f t="shared" si="8"/>
        <v>7.4002574002574005E-3</v>
      </c>
      <c r="L191" s="21">
        <f t="shared" si="9"/>
        <v>3.8100231481481478E-2</v>
      </c>
      <c r="M191" s="22"/>
      <c r="N191" s="51"/>
      <c r="O191" s="51"/>
      <c r="P191" s="51"/>
      <c r="Q191" s="51"/>
      <c r="R191" s="51"/>
      <c r="S191" s="51"/>
      <c r="T191" s="51"/>
      <c r="U191" s="51"/>
      <c r="V191" s="51"/>
      <c r="W191" s="52">
        <f t="shared" si="10"/>
        <v>0</v>
      </c>
    </row>
    <row r="192" spans="1:23" x14ac:dyDescent="0.25">
      <c r="A192" s="88">
        <v>474</v>
      </c>
      <c r="B192" s="54">
        <v>189</v>
      </c>
      <c r="C192" s="46">
        <v>26</v>
      </c>
      <c r="D192" s="6" t="str">
        <f>VLOOKUP(A192,'07.kolo prezetácia '!A:G,2,FALSE)</f>
        <v>Lucia</v>
      </c>
      <c r="E192" s="6" t="str">
        <f>VLOOKUP(A192,'07.kolo prezetácia '!A:G,3,FALSE)</f>
        <v>Filová</v>
      </c>
      <c r="F192" s="5" t="str">
        <f>CONCATENATE('07.kolo výsledky'!$D192," ",'07.kolo výsledky'!$E192)</f>
        <v>Lucia Filová</v>
      </c>
      <c r="G192" s="6" t="str">
        <f>VLOOKUP(A192,'07.kolo prezetácia '!A:G,4,FALSE)</f>
        <v>Bánovce nad Bebravou</v>
      </c>
      <c r="H192" s="63">
        <f>VLOOKUP(A192,'07.kolo prezetácia '!$A$2:$G$492,5,FALSE)</f>
        <v>1987</v>
      </c>
      <c r="I192" s="31" t="str">
        <f>VLOOKUP(A192,'07.kolo prezetácia '!$A$2:$G$492,7,FALSE)</f>
        <v>Ženy B</v>
      </c>
      <c r="J192" s="21">
        <f>VLOOKUP('07.kolo výsledky'!$A192,'07.kolo stopky'!A:C,3,FALSE)</f>
        <v>6.1805555555555558E-2</v>
      </c>
      <c r="K192" s="21">
        <f t="shared" si="8"/>
        <v>7.9543829543829558E-3</v>
      </c>
      <c r="L192" s="21">
        <f t="shared" si="9"/>
        <v>4.240578703703704E-2</v>
      </c>
      <c r="M192" s="22"/>
      <c r="N192" s="51"/>
      <c r="O192" s="51"/>
      <c r="P192" s="51"/>
      <c r="Q192" s="51"/>
      <c r="R192" s="51"/>
      <c r="S192" s="51"/>
      <c r="T192" s="51"/>
      <c r="U192" s="51"/>
      <c r="V192" s="51"/>
      <c r="W192" s="52">
        <f t="shared" si="10"/>
        <v>0</v>
      </c>
    </row>
    <row r="193" spans="1:23" x14ac:dyDescent="0.25">
      <c r="A193" s="88">
        <v>463</v>
      </c>
      <c r="B193" s="54">
        <v>190</v>
      </c>
      <c r="C193" s="46">
        <v>17</v>
      </c>
      <c r="D193" s="6" t="str">
        <f>VLOOKUP(A193,'07.kolo prezetácia '!A:G,2,FALSE)</f>
        <v>Ľubica</v>
      </c>
      <c r="E193" s="6" t="str">
        <f>VLOOKUP(A193,'07.kolo prezetácia '!A:G,3,FALSE)</f>
        <v>Filová</v>
      </c>
      <c r="F193" s="5" t="str">
        <f>CONCATENATE('07.kolo výsledky'!$D193," ",'07.kolo výsledky'!$E193)</f>
        <v>Ľubica Filová</v>
      </c>
      <c r="G193" s="6" t="str">
        <f>VLOOKUP(A193,'07.kolo prezetácia '!A:G,4,FALSE)</f>
        <v>Bánovce nad Bebravou</v>
      </c>
      <c r="H193" s="63">
        <f>VLOOKUP(A193,'07.kolo prezetácia '!$A$2:$G$492,5,FALSE)</f>
        <v>1963</v>
      </c>
      <c r="I193" s="31" t="str">
        <f>VLOOKUP(A193,'07.kolo prezetácia '!$A$2:$G$492,7,FALSE)</f>
        <v>Ženy C</v>
      </c>
      <c r="J193" s="21">
        <f>VLOOKUP('07.kolo výsledky'!$A193,'07.kolo stopky'!A:C,3,FALSE)</f>
        <v>6.1805555555555558E-2</v>
      </c>
      <c r="K193" s="21">
        <f t="shared" si="8"/>
        <v>7.9543829543829558E-3</v>
      </c>
      <c r="L193" s="21">
        <f t="shared" si="9"/>
        <v>4.240578703703704E-2</v>
      </c>
      <c r="M193" s="22"/>
      <c r="N193" s="51"/>
      <c r="O193" s="51"/>
      <c r="P193" s="51"/>
      <c r="Q193" s="51"/>
      <c r="R193" s="51"/>
      <c r="S193" s="51"/>
      <c r="T193" s="51"/>
      <c r="U193" s="51"/>
      <c r="V193" s="51"/>
      <c r="W193" s="52">
        <f t="shared" si="10"/>
        <v>0</v>
      </c>
    </row>
    <row r="194" spans="1:23" x14ac:dyDescent="0.25">
      <c r="A194" s="88">
        <v>369</v>
      </c>
      <c r="B194" s="54">
        <v>191</v>
      </c>
      <c r="C194" s="46">
        <v>27</v>
      </c>
      <c r="D194" s="6" t="str">
        <f>VLOOKUP(A194,'07.kolo prezetácia '!A:G,2,FALSE)</f>
        <v>Marika</v>
      </c>
      <c r="E194" s="6" t="str">
        <f>VLOOKUP(A194,'07.kolo prezetácia '!A:G,3,FALSE)</f>
        <v>Chmelinová</v>
      </c>
      <c r="F194" s="5" t="str">
        <f>CONCATENATE('07.kolo výsledky'!$D194," ",'07.kolo výsledky'!$E194)</f>
        <v>Marika Chmelinová</v>
      </c>
      <c r="G194" s="6" t="str">
        <f>VLOOKUP(A194,'07.kolo prezetácia '!A:G,4,FALSE)</f>
        <v>Spojená škola intarnátna Trenčín</v>
      </c>
      <c r="H194" s="63">
        <f>VLOOKUP(A194,'07.kolo prezetácia '!$A$2:$G$492,5,FALSE)</f>
        <v>1986</v>
      </c>
      <c r="I194" s="31" t="str">
        <f>VLOOKUP(A194,'07.kolo prezetácia '!$A$2:$G$492,7,FALSE)</f>
        <v>Ženy B</v>
      </c>
      <c r="J194" s="21">
        <f>VLOOKUP('07.kolo výsledky'!$A194,'07.kolo stopky'!A:C,3,FALSE)</f>
        <v>6.1817129629629632E-2</v>
      </c>
      <c r="K194" s="21">
        <f t="shared" si="8"/>
        <v>7.9558725392058736E-3</v>
      </c>
      <c r="L194" s="21">
        <f t="shared" si="9"/>
        <v>4.2417361111111114E-2</v>
      </c>
      <c r="M194" s="22"/>
      <c r="N194" s="51"/>
      <c r="O194" s="51"/>
      <c r="P194" s="51"/>
      <c r="Q194" s="51"/>
      <c r="R194" s="51"/>
      <c r="S194" s="51"/>
      <c r="T194" s="51"/>
      <c r="U194" s="51"/>
      <c r="V194" s="51"/>
      <c r="W194" s="52">
        <f t="shared" si="10"/>
        <v>0</v>
      </c>
    </row>
    <row r="195" spans="1:23" x14ac:dyDescent="0.25">
      <c r="A195" s="88">
        <v>368</v>
      </c>
      <c r="B195" s="54">
        <v>192</v>
      </c>
      <c r="C195" s="46">
        <v>18</v>
      </c>
      <c r="D195" s="6" t="str">
        <f>VLOOKUP(A195,'07.kolo prezetácia '!A:G,2,FALSE)</f>
        <v>Zuzana</v>
      </c>
      <c r="E195" s="6" t="str">
        <f>VLOOKUP(A195,'07.kolo prezetácia '!A:G,3,FALSE)</f>
        <v>Stašáková</v>
      </c>
      <c r="F195" s="5" t="str">
        <f>CONCATENATE('07.kolo výsledky'!$D195," ",'07.kolo výsledky'!$E195)</f>
        <v>Zuzana Stašáková</v>
      </c>
      <c r="G195" s="6" t="str">
        <f>VLOOKUP(A195,'07.kolo prezetácia '!A:G,4,FALSE)</f>
        <v>Spojená škola intarnátna Trenčín</v>
      </c>
      <c r="H195" s="63">
        <f>VLOOKUP(A195,'07.kolo prezetácia '!$A$2:$G$492,5,FALSE)</f>
        <v>1971</v>
      </c>
      <c r="I195" s="31" t="str">
        <f>VLOOKUP(A195,'07.kolo prezetácia '!$A$2:$G$492,7,FALSE)</f>
        <v>Ženy C</v>
      </c>
      <c r="J195" s="21">
        <f>VLOOKUP('07.kolo výsledky'!$A195,'07.kolo stopky'!A:C,3,FALSE)</f>
        <v>6.1817129629629632E-2</v>
      </c>
      <c r="K195" s="21">
        <f t="shared" si="8"/>
        <v>7.9558725392058736E-3</v>
      </c>
      <c r="L195" s="21">
        <f t="shared" si="9"/>
        <v>4.2417361111111114E-2</v>
      </c>
      <c r="M195" s="22"/>
      <c r="N195" s="51"/>
      <c r="O195" s="51"/>
      <c r="P195" s="51"/>
      <c r="Q195" s="51"/>
      <c r="R195" s="51"/>
      <c r="S195" s="51"/>
      <c r="T195" s="51"/>
      <c r="U195" s="51"/>
      <c r="V195" s="51"/>
      <c r="W195" s="52">
        <f t="shared" si="10"/>
        <v>0</v>
      </c>
    </row>
    <row r="196" spans="1:23" x14ac:dyDescent="0.25">
      <c r="A196" s="88">
        <v>542</v>
      </c>
      <c r="B196" s="54">
        <v>193</v>
      </c>
      <c r="C196" s="46">
        <v>19</v>
      </c>
      <c r="D196" s="6" t="str">
        <f>VLOOKUP(A196,'07.kolo prezetácia '!A:G,2,FALSE)</f>
        <v>Kvetoslava</v>
      </c>
      <c r="E196" s="6" t="str">
        <f>VLOOKUP(A196,'07.kolo prezetácia '!A:G,3,FALSE)</f>
        <v>Urbanovská</v>
      </c>
      <c r="F196" s="5" t="str">
        <f>CONCATENATE('07.kolo výsledky'!$D196," ",'07.kolo výsledky'!$E196)</f>
        <v>Kvetoslava Urbanovská</v>
      </c>
      <c r="G196" s="6" t="str">
        <f>VLOOKUP(A196,'07.kolo prezetácia '!A:G,4,FALSE)</f>
        <v>Svinná</v>
      </c>
      <c r="H196" s="63">
        <f>VLOOKUP(A196,'07.kolo prezetácia '!$A$2:$G$492,5,FALSE)</f>
        <v>1957</v>
      </c>
      <c r="I196" s="31" t="str">
        <f>VLOOKUP(A196,'07.kolo prezetácia '!$A$2:$G$492,7,FALSE)</f>
        <v>Ženy C</v>
      </c>
      <c r="J196" s="21">
        <f>VLOOKUP('07.kolo výsledky'!$A196,'07.kolo stopky'!A:C,3,FALSE)</f>
        <v>6.1875000000000006E-2</v>
      </c>
      <c r="K196" s="21">
        <f>J196/$X$3</f>
        <v>7.9633204633204648E-3</v>
      </c>
      <c r="L196" s="21">
        <f>J196-Y$3</f>
        <v>4.2475231481481489E-2</v>
      </c>
      <c r="M196" s="22"/>
      <c r="N196" s="51"/>
      <c r="O196" s="51"/>
      <c r="P196" s="51"/>
      <c r="Q196" s="51"/>
      <c r="R196" s="51"/>
      <c r="S196" s="51"/>
      <c r="T196" s="51"/>
      <c r="U196" s="51"/>
      <c r="V196" s="51"/>
      <c r="W196" s="52">
        <f t="shared" si="10"/>
        <v>0</v>
      </c>
    </row>
    <row r="197" spans="1:23" x14ac:dyDescent="0.25">
      <c r="A197" s="88">
        <v>538</v>
      </c>
      <c r="B197" s="54">
        <v>194</v>
      </c>
      <c r="C197" s="46">
        <v>20</v>
      </c>
      <c r="D197" s="6" t="str">
        <f>VLOOKUP(A197,'07.kolo prezetácia '!A:G,2,FALSE)</f>
        <v>Mária</v>
      </c>
      <c r="E197" s="6" t="str">
        <f>VLOOKUP(A197,'07.kolo prezetácia '!A:G,3,FALSE)</f>
        <v>Hankociová</v>
      </c>
      <c r="F197" s="5" t="str">
        <f>CONCATENATE('07.kolo výsledky'!$D197," ",'07.kolo výsledky'!$E197)</f>
        <v>Mária Hankociová</v>
      </c>
      <c r="G197" s="6" t="str">
        <f>VLOOKUP(A197,'07.kolo prezetácia '!A:G,4,FALSE)</f>
        <v>Svinná</v>
      </c>
      <c r="H197" s="63">
        <f>VLOOKUP(A197,'07.kolo prezetácia '!$A$2:$G$492,5,FALSE)</f>
        <v>1952</v>
      </c>
      <c r="I197" s="31" t="str">
        <f>VLOOKUP(A197,'07.kolo prezetácia '!$A$2:$G$492,7,FALSE)</f>
        <v>Ženy C</v>
      </c>
      <c r="J197" s="21">
        <f>VLOOKUP('07.kolo výsledky'!$A197,'07.kolo stopky'!A:C,3,FALSE)</f>
        <v>6.1886574074074073E-2</v>
      </c>
      <c r="K197" s="21">
        <f>J197/$X$3</f>
        <v>7.9648100481433826E-3</v>
      </c>
      <c r="L197" s="21">
        <f>J197-Y$3</f>
        <v>4.2486805555555555E-2</v>
      </c>
      <c r="M197" s="22"/>
      <c r="N197" s="51"/>
      <c r="O197" s="51"/>
      <c r="P197" s="51"/>
      <c r="Q197" s="51"/>
      <c r="R197" s="51"/>
      <c r="S197" s="51"/>
      <c r="T197" s="51"/>
      <c r="U197" s="51"/>
      <c r="V197" s="51"/>
      <c r="W197" s="52">
        <f t="shared" si="10"/>
        <v>0</v>
      </c>
    </row>
    <row r="198" spans="1:23" x14ac:dyDescent="0.25">
      <c r="A198" s="88">
        <v>540</v>
      </c>
      <c r="B198" s="54">
        <v>195</v>
      </c>
      <c r="C198" s="46">
        <v>21</v>
      </c>
      <c r="D198" s="6" t="str">
        <f>VLOOKUP(A198,'07.kolo prezetácia '!A:G,2,FALSE)</f>
        <v>Jarmila</v>
      </c>
      <c r="E198" s="6" t="str">
        <f>VLOOKUP(A198,'07.kolo prezetácia '!A:G,3,FALSE)</f>
        <v>Krchníková</v>
      </c>
      <c r="F198" s="5" t="str">
        <f>CONCATENATE('07.kolo výsledky'!$D198," ",'07.kolo výsledky'!$E198)</f>
        <v>Jarmila Krchníková</v>
      </c>
      <c r="G198" s="6" t="str">
        <f>VLOOKUP(A198,'07.kolo prezetácia '!A:G,4,FALSE)</f>
        <v>Svinná</v>
      </c>
      <c r="H198" s="63">
        <f>VLOOKUP(A198,'07.kolo prezetácia '!$A$2:$G$492,5,FALSE)</f>
        <v>1951</v>
      </c>
      <c r="I198" s="31" t="str">
        <f>VLOOKUP(A198,'07.kolo prezetácia '!$A$2:$G$492,7,FALSE)</f>
        <v>Ženy C</v>
      </c>
      <c r="J198" s="21">
        <f>VLOOKUP('07.kolo výsledky'!$A198,'07.kolo stopky'!A:C,3,FALSE)</f>
        <v>6.2662037037037044E-2</v>
      </c>
      <c r="K198" s="21">
        <f>J198/$X$3</f>
        <v>8.0646122312788993E-3</v>
      </c>
      <c r="L198" s="21">
        <f>J198-Y$3</f>
        <v>4.3262268518518526E-2</v>
      </c>
      <c r="M198" s="22"/>
      <c r="N198" s="51"/>
      <c r="O198" s="51"/>
      <c r="P198" s="51"/>
      <c r="Q198" s="51"/>
      <c r="R198" s="51"/>
      <c r="S198" s="51"/>
      <c r="T198" s="51"/>
      <c r="U198" s="51"/>
      <c r="V198" s="51"/>
      <c r="W198" s="52">
        <f t="shared" si="10"/>
        <v>0</v>
      </c>
    </row>
    <row r="199" spans="1:23" x14ac:dyDescent="0.25">
      <c r="A199" s="88">
        <v>541</v>
      </c>
      <c r="B199" s="54">
        <v>196</v>
      </c>
      <c r="C199" s="46">
        <v>17</v>
      </c>
      <c r="D199" s="6" t="str">
        <f>VLOOKUP(A199,'07.kolo prezetácia '!A:G,2,FALSE)</f>
        <v>Michal</v>
      </c>
      <c r="E199" s="6" t="str">
        <f>VLOOKUP(A199,'07.kolo prezetácia '!A:G,3,FALSE)</f>
        <v>Talaba</v>
      </c>
      <c r="F199" s="5" t="str">
        <f>CONCATENATE('07.kolo výsledky'!$D199," ",'07.kolo výsledky'!$E199)</f>
        <v>Michal Talaba</v>
      </c>
      <c r="G199" s="6" t="str">
        <f>VLOOKUP(A199,'07.kolo prezetácia '!A:G,4,FALSE)</f>
        <v>Rozbeháme Trenčín / Trenčín</v>
      </c>
      <c r="H199" s="63">
        <f>VLOOKUP(A199,'07.kolo prezetácia '!$A$2:$G$492,5,FALSE)</f>
        <v>1988</v>
      </c>
      <c r="I199" s="31" t="str">
        <f>VLOOKUP(A199,'07.kolo prezetácia '!$A$2:$G$492,7,FALSE)</f>
        <v>Muži B</v>
      </c>
      <c r="J199" s="74" t="str">
        <f>VLOOKUP('07.kolo výsledky'!$A199,'07.kolo stopky'!A:C,3,FALSE)</f>
        <v>DNS</v>
      </c>
      <c r="K199" s="74" t="s">
        <v>604</v>
      </c>
      <c r="L199" s="74" t="s">
        <v>604</v>
      </c>
      <c r="M199" s="22"/>
      <c r="N199" s="51"/>
      <c r="O199" s="51"/>
      <c r="P199" s="51"/>
      <c r="Q199" s="51"/>
      <c r="R199" s="51"/>
      <c r="S199" s="51"/>
      <c r="T199" s="51"/>
      <c r="U199" s="51"/>
      <c r="V199" s="51"/>
      <c r="W199" s="52">
        <f t="shared" si="10"/>
        <v>0</v>
      </c>
    </row>
    <row r="200" spans="1:23" x14ac:dyDescent="0.25">
      <c r="A200" s="22"/>
      <c r="B200" s="54"/>
      <c r="C200" s="46"/>
      <c r="D200" s="6"/>
      <c r="E200" s="6"/>
      <c r="F200" s="5"/>
      <c r="G200" s="6"/>
      <c r="H200" s="63"/>
      <c r="I200" s="31"/>
      <c r="J200" s="21"/>
      <c r="K200" s="21"/>
      <c r="L200" s="21"/>
      <c r="M200" s="22"/>
      <c r="N200" s="51"/>
      <c r="O200" s="51"/>
      <c r="P200" s="51"/>
      <c r="Q200" s="51"/>
      <c r="R200" s="51"/>
      <c r="S200" s="51"/>
      <c r="T200" s="51"/>
      <c r="U200" s="51"/>
      <c r="V200" s="51"/>
      <c r="W200" s="52">
        <f t="shared" si="10"/>
        <v>0</v>
      </c>
    </row>
    <row r="201" spans="1:23" x14ac:dyDescent="0.25">
      <c r="A201" s="22"/>
      <c r="B201" s="54"/>
      <c r="C201" s="46"/>
      <c r="D201" s="6"/>
      <c r="E201" s="6"/>
      <c r="F201" s="5"/>
      <c r="G201" s="6"/>
      <c r="H201" s="63"/>
      <c r="I201" s="31"/>
      <c r="J201" s="21"/>
      <c r="K201" s="21"/>
      <c r="L201" s="21"/>
      <c r="M201" s="22"/>
      <c r="N201" s="51"/>
      <c r="O201" s="51"/>
      <c r="P201" s="51"/>
      <c r="Q201" s="51"/>
      <c r="R201" s="51"/>
      <c r="S201" s="51"/>
      <c r="T201" s="51"/>
      <c r="U201" s="51"/>
      <c r="V201" s="51"/>
      <c r="W201" s="52">
        <f t="shared" si="10"/>
        <v>0</v>
      </c>
    </row>
    <row r="202" spans="1:23" x14ac:dyDescent="0.25">
      <c r="A202" s="22"/>
      <c r="B202" s="54"/>
      <c r="C202" s="46"/>
      <c r="D202" s="6"/>
      <c r="E202" s="6"/>
      <c r="F202" s="5"/>
      <c r="G202" s="6"/>
      <c r="H202" s="63"/>
      <c r="I202" s="31"/>
      <c r="J202" s="21"/>
      <c r="K202" s="21"/>
      <c r="L202" s="21"/>
      <c r="M202" s="22"/>
      <c r="N202" s="51"/>
      <c r="O202" s="51"/>
      <c r="P202" s="51"/>
      <c r="Q202" s="51"/>
      <c r="R202" s="51"/>
      <c r="S202" s="51"/>
      <c r="T202" s="51"/>
      <c r="U202" s="51"/>
      <c r="V202" s="51"/>
      <c r="W202" s="52">
        <f t="shared" si="10"/>
        <v>0</v>
      </c>
    </row>
    <row r="203" spans="1:23" x14ac:dyDescent="0.25">
      <c r="A203" s="22"/>
      <c r="B203" s="54"/>
      <c r="C203" s="46"/>
      <c r="D203" s="6"/>
      <c r="E203" s="6"/>
      <c r="F203" s="5"/>
      <c r="G203" s="6"/>
      <c r="H203" s="63"/>
      <c r="I203" s="31"/>
      <c r="J203" s="21"/>
      <c r="K203" s="21"/>
      <c r="L203" s="21"/>
      <c r="M203" s="22"/>
      <c r="N203" s="51"/>
      <c r="O203" s="51"/>
      <c r="P203" s="51"/>
      <c r="Q203" s="51"/>
      <c r="R203" s="51"/>
      <c r="S203" s="51"/>
      <c r="T203" s="51"/>
      <c r="U203" s="51"/>
      <c r="V203" s="51"/>
      <c r="W203" s="52">
        <f t="shared" si="10"/>
        <v>0</v>
      </c>
    </row>
    <row r="204" spans="1:23" x14ac:dyDescent="0.25">
      <c r="A204" s="22"/>
      <c r="B204" s="54"/>
      <c r="C204" s="46"/>
      <c r="D204" s="6"/>
      <c r="E204" s="6"/>
      <c r="F204" s="5"/>
      <c r="G204" s="6"/>
      <c r="H204" s="63"/>
      <c r="I204" s="31"/>
      <c r="J204" s="21"/>
      <c r="K204" s="21"/>
      <c r="L204" s="21"/>
      <c r="M204" s="22"/>
      <c r="N204" s="51"/>
      <c r="O204" s="51"/>
      <c r="P204" s="51"/>
      <c r="Q204" s="51"/>
      <c r="R204" s="51"/>
      <c r="S204" s="51"/>
      <c r="T204" s="51"/>
      <c r="U204" s="51"/>
      <c r="V204" s="51"/>
      <c r="W204" s="52">
        <f t="shared" si="10"/>
        <v>0</v>
      </c>
    </row>
    <row r="205" spans="1:23" x14ac:dyDescent="0.25">
      <c r="A205" s="22"/>
      <c r="B205" s="54"/>
      <c r="C205" s="46"/>
      <c r="D205" s="6"/>
      <c r="E205" s="6"/>
      <c r="F205" s="5"/>
      <c r="G205" s="6"/>
      <c r="H205" s="63"/>
      <c r="I205" s="31"/>
      <c r="J205" s="21"/>
      <c r="K205" s="21"/>
      <c r="L205" s="21"/>
      <c r="M205" s="22"/>
      <c r="N205" s="51"/>
      <c r="O205" s="51"/>
      <c r="P205" s="51"/>
      <c r="Q205" s="51"/>
      <c r="R205" s="51"/>
      <c r="S205" s="51"/>
      <c r="T205" s="51"/>
      <c r="U205" s="51"/>
      <c r="V205" s="51"/>
      <c r="W205" s="52">
        <f t="shared" si="10"/>
        <v>0</v>
      </c>
    </row>
    <row r="206" spans="1:23" x14ac:dyDescent="0.25">
      <c r="A206" s="22"/>
      <c r="B206" s="54"/>
      <c r="C206" s="46"/>
      <c r="D206" s="6"/>
      <c r="E206" s="6"/>
      <c r="F206" s="5"/>
      <c r="G206" s="6"/>
      <c r="H206" s="63"/>
      <c r="I206" s="31"/>
      <c r="J206" s="21"/>
      <c r="K206" s="21"/>
      <c r="L206" s="21"/>
      <c r="M206" s="22"/>
      <c r="N206" s="51"/>
      <c r="O206" s="51"/>
      <c r="P206" s="51"/>
      <c r="Q206" s="51"/>
      <c r="R206" s="51"/>
      <c r="S206" s="51"/>
      <c r="T206" s="51"/>
      <c r="U206" s="51"/>
      <c r="V206" s="51"/>
      <c r="W206" s="52">
        <f t="shared" si="10"/>
        <v>0</v>
      </c>
    </row>
    <row r="207" spans="1:23" x14ac:dyDescent="0.25">
      <c r="A207" s="22"/>
      <c r="B207" s="54"/>
      <c r="C207" s="46"/>
      <c r="D207" s="6"/>
      <c r="E207" s="6"/>
      <c r="F207" s="5"/>
      <c r="G207" s="6"/>
      <c r="H207" s="63"/>
      <c r="I207" s="31"/>
      <c r="J207" s="21"/>
      <c r="K207" s="21"/>
      <c r="L207" s="21"/>
      <c r="M207" s="22"/>
      <c r="N207" s="51"/>
      <c r="O207" s="51"/>
      <c r="P207" s="51"/>
      <c r="Q207" s="51"/>
      <c r="R207" s="51"/>
      <c r="S207" s="51"/>
      <c r="T207" s="51"/>
      <c r="U207" s="51"/>
      <c r="V207" s="51"/>
      <c r="W207" s="52">
        <f t="shared" si="10"/>
        <v>0</v>
      </c>
    </row>
    <row r="208" spans="1:23" x14ac:dyDescent="0.25">
      <c r="A208" s="22"/>
      <c r="B208" s="54"/>
      <c r="C208" s="46"/>
      <c r="D208" s="6"/>
      <c r="E208" s="6"/>
      <c r="F208" s="5"/>
      <c r="G208" s="6"/>
      <c r="H208" s="63"/>
      <c r="I208" s="31"/>
      <c r="J208" s="21"/>
      <c r="K208" s="21"/>
      <c r="L208" s="21"/>
      <c r="M208" s="22"/>
      <c r="N208" s="51"/>
      <c r="O208" s="51"/>
      <c r="P208" s="51"/>
      <c r="Q208" s="51"/>
      <c r="R208" s="51"/>
      <c r="S208" s="51"/>
      <c r="T208" s="51"/>
      <c r="U208" s="51"/>
      <c r="V208" s="51"/>
      <c r="W208" s="52">
        <f t="shared" si="10"/>
        <v>0</v>
      </c>
    </row>
    <row r="209" spans="1:23" x14ac:dyDescent="0.25">
      <c r="A209" s="22"/>
      <c r="B209" s="54"/>
      <c r="C209" s="46"/>
      <c r="D209" s="6"/>
      <c r="E209" s="6"/>
      <c r="F209" s="5"/>
      <c r="G209" s="6"/>
      <c r="H209" s="63"/>
      <c r="I209" s="31"/>
      <c r="J209" s="21"/>
      <c r="K209" s="21"/>
      <c r="L209" s="21"/>
      <c r="M209" s="22"/>
      <c r="N209" s="51"/>
      <c r="O209" s="51"/>
      <c r="P209" s="51"/>
      <c r="Q209" s="51"/>
      <c r="R209" s="51"/>
      <c r="S209" s="51"/>
      <c r="T209" s="51"/>
      <c r="U209" s="51"/>
      <c r="V209" s="51"/>
      <c r="W209" s="52">
        <f t="shared" si="10"/>
        <v>0</v>
      </c>
    </row>
    <row r="210" spans="1:23" x14ac:dyDescent="0.25">
      <c r="A210" s="22"/>
      <c r="B210" s="54"/>
      <c r="C210" s="46"/>
      <c r="D210" s="6"/>
      <c r="E210" s="6"/>
      <c r="F210" s="5"/>
      <c r="G210" s="6"/>
      <c r="H210" s="63"/>
      <c r="I210" s="31"/>
      <c r="J210" s="21"/>
      <c r="K210" s="21"/>
      <c r="L210" s="21"/>
      <c r="M210" s="22"/>
      <c r="N210" s="51"/>
      <c r="O210" s="51"/>
      <c r="P210" s="51"/>
      <c r="Q210" s="51"/>
      <c r="R210" s="51"/>
      <c r="S210" s="51"/>
      <c r="T210" s="51"/>
      <c r="U210" s="51"/>
      <c r="V210" s="51"/>
      <c r="W210" s="52">
        <f t="shared" si="10"/>
        <v>0</v>
      </c>
    </row>
    <row r="211" spans="1:23" x14ac:dyDescent="0.25">
      <c r="A211" s="22"/>
      <c r="B211" s="54"/>
      <c r="C211" s="46"/>
      <c r="D211" s="6"/>
      <c r="E211" s="6"/>
      <c r="F211" s="5"/>
      <c r="G211" s="6"/>
      <c r="H211" s="63"/>
      <c r="I211" s="31"/>
      <c r="J211" s="21"/>
      <c r="K211" s="21"/>
      <c r="L211" s="21"/>
      <c r="M211" s="22"/>
      <c r="N211" s="51"/>
      <c r="O211" s="51"/>
      <c r="P211" s="51"/>
      <c r="Q211" s="51"/>
      <c r="R211" s="51"/>
      <c r="S211" s="51"/>
      <c r="T211" s="51"/>
      <c r="U211" s="51"/>
      <c r="V211" s="51"/>
      <c r="W211" s="52">
        <f t="shared" si="10"/>
        <v>0</v>
      </c>
    </row>
    <row r="212" spans="1:23" x14ac:dyDescent="0.25">
      <c r="A212" s="22"/>
      <c r="B212" s="54"/>
      <c r="C212" s="46"/>
      <c r="D212" s="6"/>
      <c r="E212" s="6"/>
      <c r="F212" s="5"/>
      <c r="G212" s="6"/>
      <c r="H212" s="63"/>
      <c r="I212" s="31"/>
      <c r="J212" s="21"/>
      <c r="K212" s="21"/>
      <c r="L212" s="21"/>
      <c r="M212" s="22"/>
      <c r="N212" s="51"/>
      <c r="O212" s="51"/>
      <c r="P212" s="51"/>
      <c r="Q212" s="51"/>
      <c r="R212" s="51"/>
      <c r="S212" s="51"/>
      <c r="T212" s="51"/>
      <c r="U212" s="51"/>
      <c r="V212" s="51"/>
      <c r="W212" s="52">
        <f t="shared" si="10"/>
        <v>0</v>
      </c>
    </row>
    <row r="213" spans="1:23" x14ac:dyDescent="0.25">
      <c r="A213" s="22"/>
      <c r="B213" s="54"/>
      <c r="C213" s="46"/>
      <c r="D213" s="6"/>
      <c r="E213" s="6"/>
      <c r="F213" s="5"/>
      <c r="G213" s="6"/>
      <c r="H213" s="63"/>
      <c r="I213" s="31"/>
      <c r="J213" s="21"/>
      <c r="K213" s="21"/>
      <c r="L213" s="21"/>
      <c r="M213" s="22"/>
      <c r="N213" s="51"/>
      <c r="O213" s="51"/>
      <c r="P213" s="51"/>
      <c r="Q213" s="51"/>
      <c r="R213" s="51"/>
      <c r="S213" s="51"/>
      <c r="T213" s="51"/>
      <c r="U213" s="51"/>
      <c r="V213" s="51"/>
      <c r="W213" s="52">
        <f t="shared" si="10"/>
        <v>0</v>
      </c>
    </row>
    <row r="214" spans="1:23" x14ac:dyDescent="0.25">
      <c r="A214" s="22"/>
      <c r="B214" s="54"/>
      <c r="C214" s="46"/>
      <c r="D214" s="6"/>
      <c r="E214" s="6"/>
      <c r="F214" s="5"/>
      <c r="G214" s="6"/>
      <c r="H214" s="63"/>
      <c r="I214" s="31"/>
      <c r="J214" s="21"/>
      <c r="K214" s="21"/>
      <c r="L214" s="21"/>
      <c r="M214" s="22"/>
      <c r="N214" s="51"/>
      <c r="O214" s="51"/>
      <c r="P214" s="51"/>
      <c r="Q214" s="51"/>
      <c r="R214" s="51"/>
      <c r="S214" s="51"/>
      <c r="T214" s="51"/>
      <c r="U214" s="51"/>
      <c r="V214" s="51"/>
      <c r="W214" s="52">
        <f t="shared" si="10"/>
        <v>0</v>
      </c>
    </row>
    <row r="215" spans="1:23" x14ac:dyDescent="0.25">
      <c r="A215" s="22"/>
      <c r="B215" s="54"/>
      <c r="C215" s="46"/>
      <c r="D215" s="6"/>
      <c r="E215" s="6"/>
      <c r="F215" s="5"/>
      <c r="G215" s="6"/>
      <c r="H215" s="63"/>
      <c r="I215" s="31"/>
      <c r="J215" s="21"/>
      <c r="K215" s="21"/>
      <c r="L215" s="21"/>
      <c r="M215" s="22"/>
      <c r="N215" s="51"/>
      <c r="O215" s="51"/>
      <c r="P215" s="51"/>
      <c r="Q215" s="51"/>
      <c r="R215" s="51"/>
      <c r="S215" s="51"/>
      <c r="T215" s="51"/>
      <c r="U215" s="51"/>
      <c r="V215" s="51"/>
      <c r="W215" s="52">
        <f t="shared" si="10"/>
        <v>0</v>
      </c>
    </row>
    <row r="216" spans="1:23" x14ac:dyDescent="0.25">
      <c r="A216" s="22"/>
      <c r="B216" s="54"/>
      <c r="C216" s="46"/>
      <c r="D216" s="6"/>
      <c r="E216" s="6"/>
      <c r="F216" s="5"/>
      <c r="G216" s="6"/>
      <c r="H216" s="63"/>
      <c r="I216" s="31"/>
      <c r="J216" s="21"/>
      <c r="K216" s="21"/>
      <c r="L216" s="21"/>
      <c r="M216" s="22"/>
      <c r="N216" s="51"/>
      <c r="O216" s="51"/>
      <c r="P216" s="51"/>
      <c r="Q216" s="51"/>
      <c r="R216" s="51"/>
      <c r="S216" s="51"/>
      <c r="T216" s="51"/>
      <c r="U216" s="51"/>
      <c r="V216" s="51"/>
      <c r="W216" s="52">
        <f t="shared" si="10"/>
        <v>0</v>
      </c>
    </row>
    <row r="217" spans="1:23" x14ac:dyDescent="0.25">
      <c r="A217" s="22"/>
      <c r="B217" s="54"/>
      <c r="C217" s="46"/>
      <c r="D217" s="6"/>
      <c r="E217" s="6"/>
      <c r="F217" s="5"/>
      <c r="G217" s="6"/>
      <c r="H217" s="63"/>
      <c r="I217" s="31"/>
      <c r="J217" s="21"/>
      <c r="K217" s="21"/>
      <c r="L217" s="21"/>
      <c r="M217" s="22"/>
      <c r="N217" s="51"/>
      <c r="O217" s="51"/>
      <c r="P217" s="51"/>
      <c r="Q217" s="51"/>
      <c r="R217" s="51"/>
      <c r="S217" s="51"/>
      <c r="T217" s="51"/>
      <c r="U217" s="51"/>
      <c r="V217" s="51"/>
      <c r="W217" s="52">
        <f t="shared" si="10"/>
        <v>0</v>
      </c>
    </row>
    <row r="218" spans="1:23" x14ac:dyDescent="0.25">
      <c r="A218" s="22"/>
      <c r="B218" s="54"/>
      <c r="C218" s="46"/>
      <c r="D218" s="6"/>
      <c r="E218" s="6"/>
      <c r="F218" s="5"/>
      <c r="G218" s="6"/>
      <c r="H218" s="63"/>
      <c r="I218" s="31"/>
      <c r="J218" s="21"/>
      <c r="K218" s="21"/>
      <c r="L218" s="21"/>
      <c r="M218" s="22"/>
      <c r="N218" s="51"/>
      <c r="O218" s="51"/>
      <c r="P218" s="51"/>
      <c r="Q218" s="51"/>
      <c r="R218" s="51"/>
      <c r="S218" s="51"/>
      <c r="T218" s="51"/>
      <c r="U218" s="51"/>
      <c r="V218" s="51"/>
      <c r="W218" s="52">
        <f t="shared" si="10"/>
        <v>0</v>
      </c>
    </row>
    <row r="219" spans="1:23" x14ac:dyDescent="0.25">
      <c r="A219" s="22"/>
      <c r="B219" s="54"/>
      <c r="C219" s="46"/>
      <c r="D219" s="6"/>
      <c r="E219" s="6"/>
      <c r="F219" s="5"/>
      <c r="G219" s="6"/>
      <c r="H219" s="63"/>
      <c r="I219" s="31"/>
      <c r="J219" s="21"/>
      <c r="K219" s="21"/>
      <c r="L219" s="21"/>
      <c r="M219" s="22"/>
      <c r="N219" s="51"/>
      <c r="O219" s="51"/>
      <c r="P219" s="51"/>
      <c r="Q219" s="51"/>
      <c r="R219" s="51"/>
      <c r="S219" s="51"/>
      <c r="T219" s="51"/>
      <c r="U219" s="51"/>
      <c r="V219" s="51"/>
      <c r="W219" s="52">
        <f t="shared" si="10"/>
        <v>0</v>
      </c>
    </row>
    <row r="220" spans="1:23" x14ac:dyDescent="0.25">
      <c r="A220" s="22"/>
      <c r="B220" s="54"/>
      <c r="C220" s="46"/>
      <c r="D220" s="6"/>
      <c r="E220" s="6"/>
      <c r="F220" s="5"/>
      <c r="G220" s="6"/>
      <c r="H220" s="63"/>
      <c r="I220" s="31"/>
      <c r="J220" s="21"/>
      <c r="K220" s="21"/>
      <c r="L220" s="21"/>
      <c r="M220" s="22"/>
      <c r="N220" s="51"/>
      <c r="O220" s="51"/>
      <c r="P220" s="51"/>
      <c r="Q220" s="51"/>
      <c r="R220" s="51"/>
      <c r="S220" s="51"/>
      <c r="T220" s="51"/>
      <c r="U220" s="51"/>
      <c r="V220" s="51"/>
      <c r="W220" s="52">
        <f t="shared" si="10"/>
        <v>0</v>
      </c>
    </row>
    <row r="221" spans="1:23" x14ac:dyDescent="0.25">
      <c r="A221" s="22"/>
      <c r="B221" s="54"/>
      <c r="C221" s="46"/>
      <c r="D221" s="6"/>
      <c r="E221" s="6"/>
      <c r="F221" s="5"/>
      <c r="G221" s="6"/>
      <c r="H221" s="63"/>
      <c r="I221" s="31"/>
      <c r="J221" s="21"/>
      <c r="K221" s="21"/>
      <c r="L221" s="21"/>
      <c r="M221" s="22"/>
      <c r="N221" s="51"/>
      <c r="O221" s="51"/>
      <c r="P221" s="51"/>
      <c r="Q221" s="51"/>
      <c r="R221" s="51"/>
      <c r="S221" s="51"/>
      <c r="T221" s="51"/>
      <c r="U221" s="51"/>
      <c r="V221" s="51"/>
      <c r="W221" s="52">
        <f t="shared" si="10"/>
        <v>0</v>
      </c>
    </row>
    <row r="222" spans="1:23" x14ac:dyDescent="0.25">
      <c r="A222" s="22"/>
      <c r="B222" s="54"/>
      <c r="C222" s="46"/>
      <c r="D222" s="6"/>
      <c r="E222" s="6"/>
      <c r="F222" s="5"/>
      <c r="G222" s="6"/>
      <c r="H222" s="63"/>
      <c r="I222" s="31"/>
      <c r="J222" s="21"/>
      <c r="K222" s="21"/>
      <c r="L222" s="21"/>
      <c r="M222" s="22"/>
      <c r="N222" s="51"/>
      <c r="O222" s="51"/>
      <c r="P222" s="51"/>
      <c r="Q222" s="51"/>
      <c r="R222" s="51"/>
      <c r="S222" s="51"/>
      <c r="T222" s="51"/>
      <c r="U222" s="51"/>
      <c r="V222" s="51"/>
      <c r="W222" s="52">
        <f t="shared" si="10"/>
        <v>0</v>
      </c>
    </row>
    <row r="223" spans="1:23" x14ac:dyDescent="0.25">
      <c r="A223" s="22"/>
      <c r="B223" s="54"/>
      <c r="C223" s="46"/>
      <c r="D223" s="6"/>
      <c r="E223" s="6"/>
      <c r="F223" s="5"/>
      <c r="G223" s="6"/>
      <c r="H223" s="63"/>
      <c r="I223" s="31"/>
      <c r="J223" s="21"/>
      <c r="K223" s="21"/>
      <c r="L223" s="21"/>
      <c r="M223" s="22"/>
      <c r="N223" s="51"/>
      <c r="O223" s="51"/>
      <c r="P223" s="51"/>
      <c r="Q223" s="51"/>
      <c r="R223" s="51"/>
      <c r="S223" s="51"/>
      <c r="T223" s="51"/>
      <c r="U223" s="51"/>
      <c r="V223" s="51"/>
      <c r="W223" s="52">
        <f t="shared" si="10"/>
        <v>0</v>
      </c>
    </row>
    <row r="224" spans="1:23" x14ac:dyDescent="0.25">
      <c r="A224" s="22"/>
      <c r="B224" s="54"/>
      <c r="C224" s="46"/>
      <c r="D224" s="6"/>
      <c r="E224" s="6"/>
      <c r="F224" s="5"/>
      <c r="G224" s="6"/>
      <c r="H224" s="63"/>
      <c r="I224" s="31"/>
      <c r="J224" s="21"/>
      <c r="K224" s="21"/>
      <c r="L224" s="21"/>
      <c r="M224" s="22"/>
      <c r="N224" s="51"/>
      <c r="O224" s="51"/>
      <c r="P224" s="51"/>
      <c r="Q224" s="51"/>
      <c r="R224" s="51"/>
      <c r="S224" s="51"/>
      <c r="T224" s="51"/>
      <c r="U224" s="51"/>
      <c r="V224" s="51"/>
      <c r="W224" s="52">
        <f t="shared" si="10"/>
        <v>0</v>
      </c>
    </row>
    <row r="225" spans="1:23" x14ac:dyDescent="0.25">
      <c r="A225" s="22"/>
      <c r="B225" s="54"/>
      <c r="C225" s="46"/>
      <c r="D225" s="6"/>
      <c r="E225" s="6"/>
      <c r="F225" s="5"/>
      <c r="G225" s="6"/>
      <c r="H225" s="63"/>
      <c r="I225" s="31"/>
      <c r="J225" s="21"/>
      <c r="K225" s="21"/>
      <c r="L225" s="21"/>
      <c r="M225" s="22"/>
      <c r="N225" s="51"/>
      <c r="O225" s="51"/>
      <c r="P225" s="51"/>
      <c r="Q225" s="51"/>
      <c r="R225" s="51"/>
      <c r="S225" s="51"/>
      <c r="T225" s="51"/>
      <c r="U225" s="51"/>
      <c r="V225" s="51"/>
      <c r="W225" s="52">
        <f t="shared" si="10"/>
        <v>0</v>
      </c>
    </row>
    <row r="226" spans="1:23" x14ac:dyDescent="0.25">
      <c r="A226" s="22"/>
      <c r="B226" s="54"/>
      <c r="C226" s="46"/>
      <c r="D226" s="6"/>
      <c r="E226" s="6"/>
      <c r="F226" s="5"/>
      <c r="G226" s="6"/>
      <c r="H226" s="63"/>
      <c r="I226" s="31"/>
      <c r="J226" s="21"/>
      <c r="K226" s="21"/>
      <c r="L226" s="21"/>
      <c r="M226" s="22"/>
      <c r="N226" s="51"/>
      <c r="O226" s="51"/>
      <c r="P226" s="51"/>
      <c r="Q226" s="51"/>
      <c r="R226" s="51"/>
      <c r="S226" s="51"/>
      <c r="T226" s="51"/>
      <c r="U226" s="51"/>
      <c r="V226" s="51"/>
      <c r="W226" s="52">
        <f t="shared" si="10"/>
        <v>0</v>
      </c>
    </row>
    <row r="227" spans="1:23" x14ac:dyDescent="0.25">
      <c r="A227" s="22"/>
      <c r="B227" s="54"/>
      <c r="C227" s="46"/>
      <c r="D227" s="6"/>
      <c r="E227" s="6"/>
      <c r="F227" s="5"/>
      <c r="G227" s="6"/>
      <c r="H227" s="63"/>
      <c r="I227" s="31"/>
      <c r="J227" s="21"/>
      <c r="K227" s="21"/>
      <c r="L227" s="21"/>
      <c r="M227" s="22"/>
      <c r="N227" s="51"/>
      <c r="O227" s="51"/>
      <c r="P227" s="51"/>
      <c r="Q227" s="51"/>
      <c r="R227" s="51"/>
      <c r="S227" s="51"/>
      <c r="T227" s="51"/>
      <c r="U227" s="51"/>
      <c r="V227" s="51"/>
      <c r="W227" s="52">
        <f t="shared" si="10"/>
        <v>0</v>
      </c>
    </row>
    <row r="228" spans="1:23" x14ac:dyDescent="0.25">
      <c r="A228" s="22"/>
      <c r="B228" s="54"/>
      <c r="C228" s="46"/>
      <c r="D228" s="6"/>
      <c r="E228" s="6"/>
      <c r="F228" s="5"/>
      <c r="G228" s="6"/>
      <c r="H228" s="63"/>
      <c r="I228" s="31"/>
      <c r="J228" s="21"/>
      <c r="K228" s="21"/>
      <c r="L228" s="21"/>
      <c r="M228" s="22"/>
      <c r="N228" s="51"/>
      <c r="O228" s="51"/>
      <c r="P228" s="51"/>
      <c r="Q228" s="51"/>
      <c r="R228" s="51"/>
      <c r="S228" s="51"/>
      <c r="T228" s="51"/>
      <c r="U228" s="51"/>
      <c r="V228" s="51"/>
      <c r="W228" s="52">
        <f t="shared" si="10"/>
        <v>0</v>
      </c>
    </row>
    <row r="229" spans="1:23" x14ac:dyDescent="0.25">
      <c r="A229" s="22"/>
      <c r="B229" s="54"/>
      <c r="C229" s="46"/>
      <c r="D229" s="6"/>
      <c r="E229" s="6"/>
      <c r="F229" s="5"/>
      <c r="G229" s="6"/>
      <c r="H229" s="63"/>
      <c r="I229" s="31"/>
      <c r="J229" s="21"/>
      <c r="K229" s="21"/>
      <c r="L229" s="21"/>
      <c r="M229" s="22"/>
      <c r="N229" s="51"/>
      <c r="O229" s="51"/>
      <c r="P229" s="51"/>
      <c r="Q229" s="51"/>
      <c r="R229" s="51"/>
      <c r="S229" s="51"/>
      <c r="T229" s="51"/>
      <c r="U229" s="51"/>
      <c r="V229" s="51"/>
      <c r="W229" s="52">
        <f t="shared" si="10"/>
        <v>0</v>
      </c>
    </row>
    <row r="230" spans="1:23" x14ac:dyDescent="0.25">
      <c r="A230" s="22"/>
      <c r="B230" s="54"/>
      <c r="C230" s="46"/>
      <c r="D230" s="6"/>
      <c r="E230" s="6"/>
      <c r="F230" s="5"/>
      <c r="G230" s="6"/>
      <c r="H230" s="63"/>
      <c r="I230" s="31"/>
      <c r="J230" s="21"/>
      <c r="K230" s="21"/>
      <c r="L230" s="21"/>
      <c r="M230" s="22"/>
      <c r="N230" s="51"/>
      <c r="O230" s="51"/>
      <c r="P230" s="51"/>
      <c r="Q230" s="51"/>
      <c r="R230" s="51"/>
      <c r="S230" s="51"/>
      <c r="T230" s="51"/>
      <c r="U230" s="51"/>
      <c r="V230" s="51"/>
      <c r="W230" s="52">
        <f t="shared" si="10"/>
        <v>0</v>
      </c>
    </row>
    <row r="231" spans="1:23" x14ac:dyDescent="0.25">
      <c r="A231" s="22"/>
      <c r="B231" s="54"/>
      <c r="C231" s="46"/>
      <c r="D231" s="6"/>
      <c r="E231" s="6"/>
      <c r="F231" s="5"/>
      <c r="G231" s="6"/>
      <c r="H231" s="63"/>
      <c r="I231" s="31"/>
      <c r="J231" s="21"/>
      <c r="K231" s="21"/>
      <c r="L231" s="21"/>
      <c r="M231" s="22"/>
      <c r="N231" s="51"/>
      <c r="O231" s="51"/>
      <c r="P231" s="51"/>
      <c r="Q231" s="51"/>
      <c r="R231" s="51"/>
      <c r="S231" s="51"/>
      <c r="T231" s="51"/>
      <c r="U231" s="51"/>
      <c r="V231" s="51"/>
      <c r="W231" s="52">
        <f t="shared" si="10"/>
        <v>0</v>
      </c>
    </row>
    <row r="232" spans="1:23" x14ac:dyDescent="0.25">
      <c r="A232" s="22"/>
      <c r="B232" s="54"/>
      <c r="C232" s="46"/>
      <c r="D232" s="6"/>
      <c r="E232" s="6"/>
      <c r="F232" s="5"/>
      <c r="G232" s="6"/>
      <c r="H232" s="63"/>
      <c r="I232" s="31"/>
      <c r="J232" s="21"/>
      <c r="K232" s="21"/>
      <c r="L232" s="21"/>
      <c r="M232" s="22"/>
      <c r="N232" s="51"/>
      <c r="O232" s="51"/>
      <c r="P232" s="51"/>
      <c r="Q232" s="51"/>
      <c r="R232" s="51"/>
      <c r="S232" s="51"/>
      <c r="T232" s="51"/>
      <c r="U232" s="51"/>
      <c r="V232" s="51"/>
      <c r="W232" s="52">
        <f t="shared" si="10"/>
        <v>0</v>
      </c>
    </row>
    <row r="233" spans="1:23" x14ac:dyDescent="0.25">
      <c r="A233" s="22"/>
      <c r="B233" s="54"/>
      <c r="C233" s="46"/>
      <c r="D233" s="6"/>
      <c r="E233" s="6"/>
      <c r="F233" s="5"/>
      <c r="G233" s="6"/>
      <c r="H233" s="63"/>
      <c r="I233" s="31"/>
      <c r="J233" s="21"/>
      <c r="K233" s="21"/>
      <c r="L233" s="21"/>
      <c r="M233" s="22"/>
      <c r="N233" s="51"/>
      <c r="O233" s="51"/>
      <c r="P233" s="51"/>
      <c r="Q233" s="51"/>
      <c r="R233" s="51"/>
      <c r="S233" s="51"/>
      <c r="T233" s="51"/>
      <c r="U233" s="51"/>
      <c r="V233" s="51"/>
      <c r="W233" s="52">
        <f t="shared" si="10"/>
        <v>0</v>
      </c>
    </row>
    <row r="234" spans="1:23" x14ac:dyDescent="0.25">
      <c r="A234" s="22"/>
      <c r="B234" s="54"/>
      <c r="C234" s="46"/>
      <c r="D234" s="6"/>
      <c r="E234" s="6"/>
      <c r="F234" s="5"/>
      <c r="G234" s="6"/>
      <c r="H234" s="63"/>
      <c r="I234" s="31"/>
      <c r="J234" s="21"/>
      <c r="K234" s="21"/>
      <c r="L234" s="21"/>
      <c r="M234" s="22"/>
      <c r="N234" s="51"/>
      <c r="O234" s="51"/>
      <c r="P234" s="51"/>
      <c r="Q234" s="51"/>
      <c r="R234" s="51"/>
      <c r="S234" s="51"/>
      <c r="T234" s="51"/>
      <c r="U234" s="51"/>
      <c r="V234" s="51"/>
      <c r="W234" s="52">
        <f t="shared" si="10"/>
        <v>0</v>
      </c>
    </row>
    <row r="235" spans="1:23" x14ac:dyDescent="0.25">
      <c r="A235" s="22"/>
      <c r="B235" s="54"/>
      <c r="C235" s="46"/>
      <c r="D235" s="6"/>
      <c r="E235" s="6"/>
      <c r="F235" s="5"/>
      <c r="G235" s="6"/>
      <c r="H235" s="63"/>
      <c r="I235" s="31"/>
      <c r="J235" s="21"/>
      <c r="K235" s="21"/>
      <c r="L235" s="21"/>
      <c r="M235" s="22"/>
      <c r="N235" s="51"/>
      <c r="O235" s="51"/>
      <c r="P235" s="51"/>
      <c r="Q235" s="51"/>
      <c r="R235" s="51"/>
      <c r="S235" s="51"/>
      <c r="T235" s="51"/>
      <c r="U235" s="51"/>
      <c r="V235" s="51"/>
      <c r="W235" s="52">
        <f t="shared" si="10"/>
        <v>0</v>
      </c>
    </row>
    <row r="236" spans="1:23" x14ac:dyDescent="0.25">
      <c r="A236" s="22"/>
      <c r="B236" s="54"/>
      <c r="C236" s="46"/>
      <c r="D236" s="6"/>
      <c r="E236" s="6"/>
      <c r="F236" s="5"/>
      <c r="G236" s="6"/>
      <c r="H236" s="63"/>
      <c r="I236" s="31"/>
      <c r="J236" s="21"/>
      <c r="K236" s="21"/>
      <c r="L236" s="21"/>
      <c r="M236" s="22"/>
      <c r="N236" s="51"/>
      <c r="O236" s="51"/>
      <c r="P236" s="51"/>
      <c r="Q236" s="51"/>
      <c r="R236" s="51"/>
      <c r="S236" s="51"/>
      <c r="T236" s="51"/>
      <c r="U236" s="51"/>
      <c r="V236" s="51"/>
      <c r="W236" s="52">
        <f t="shared" si="10"/>
        <v>0</v>
      </c>
    </row>
    <row r="237" spans="1:23" x14ac:dyDescent="0.25">
      <c r="A237" s="22"/>
      <c r="B237" s="54"/>
      <c r="C237" s="46"/>
      <c r="D237" s="6"/>
      <c r="E237" s="6"/>
      <c r="F237" s="5"/>
      <c r="G237" s="6"/>
      <c r="H237" s="63"/>
      <c r="I237" s="31"/>
      <c r="J237" s="21"/>
      <c r="K237" s="21"/>
      <c r="L237" s="21"/>
      <c r="M237" s="22"/>
      <c r="N237" s="51"/>
      <c r="O237" s="51"/>
      <c r="P237" s="51"/>
      <c r="Q237" s="51"/>
      <c r="R237" s="51"/>
      <c r="S237" s="51"/>
      <c r="T237" s="51"/>
      <c r="U237" s="51"/>
      <c r="V237" s="51"/>
      <c r="W237" s="52">
        <f t="shared" si="10"/>
        <v>0</v>
      </c>
    </row>
    <row r="238" spans="1:23" x14ac:dyDescent="0.25">
      <c r="A238" s="22"/>
      <c r="B238" s="54"/>
      <c r="C238" s="46"/>
      <c r="D238" s="6"/>
      <c r="E238" s="6"/>
      <c r="F238" s="5"/>
      <c r="G238" s="6"/>
      <c r="H238" s="63"/>
      <c r="I238" s="31"/>
      <c r="J238" s="21"/>
      <c r="K238" s="21"/>
      <c r="L238" s="21"/>
      <c r="M238" s="22"/>
      <c r="N238" s="51"/>
      <c r="O238" s="51"/>
      <c r="P238" s="51"/>
      <c r="Q238" s="51"/>
      <c r="R238" s="51"/>
      <c r="S238" s="51"/>
      <c r="T238" s="51"/>
      <c r="U238" s="51"/>
      <c r="V238" s="51"/>
      <c r="W238" s="52">
        <f t="shared" si="10"/>
        <v>0</v>
      </c>
    </row>
    <row r="239" spans="1:23" x14ac:dyDescent="0.25">
      <c r="A239" s="22"/>
      <c r="B239" s="54"/>
      <c r="C239" s="46"/>
      <c r="D239" s="6"/>
      <c r="E239" s="6"/>
      <c r="F239" s="5"/>
      <c r="G239" s="6"/>
      <c r="H239" s="63"/>
      <c r="I239" s="31"/>
      <c r="J239" s="21"/>
      <c r="K239" s="21"/>
      <c r="L239" s="21"/>
      <c r="M239" s="22"/>
      <c r="N239" s="51"/>
      <c r="O239" s="51"/>
      <c r="P239" s="51"/>
      <c r="Q239" s="51"/>
      <c r="R239" s="51"/>
      <c r="S239" s="51"/>
      <c r="T239" s="51"/>
      <c r="U239" s="51"/>
      <c r="V239" s="51"/>
      <c r="W239" s="52">
        <f t="shared" si="10"/>
        <v>0</v>
      </c>
    </row>
    <row r="240" spans="1:23" x14ac:dyDescent="0.25">
      <c r="A240" s="22"/>
      <c r="B240" s="54"/>
      <c r="C240" s="46"/>
      <c r="D240" s="6"/>
      <c r="E240" s="6"/>
      <c r="F240" s="5"/>
      <c r="G240" s="6"/>
      <c r="H240" s="63"/>
      <c r="I240" s="31"/>
      <c r="J240" s="21"/>
      <c r="K240" s="21"/>
      <c r="L240" s="21"/>
      <c r="M240" s="22"/>
      <c r="N240" s="51"/>
      <c r="O240" s="51"/>
      <c r="P240" s="51"/>
      <c r="Q240" s="51"/>
      <c r="R240" s="51"/>
      <c r="S240" s="51"/>
      <c r="T240" s="51"/>
      <c r="U240" s="51"/>
      <c r="V240" s="51"/>
      <c r="W240" s="52">
        <f t="shared" si="10"/>
        <v>0</v>
      </c>
    </row>
    <row r="241" spans="1:23" x14ac:dyDescent="0.25">
      <c r="A241" s="22"/>
      <c r="B241" s="54"/>
      <c r="C241" s="46"/>
      <c r="D241" s="6"/>
      <c r="E241" s="6"/>
      <c r="F241" s="5"/>
      <c r="G241" s="6"/>
      <c r="H241" s="63"/>
      <c r="I241" s="31"/>
      <c r="J241" s="21"/>
      <c r="K241" s="21"/>
      <c r="L241" s="21"/>
      <c r="M241" s="22"/>
      <c r="N241" s="51"/>
      <c r="O241" s="51"/>
      <c r="P241" s="51"/>
      <c r="Q241" s="51"/>
      <c r="R241" s="51"/>
      <c r="S241" s="51"/>
      <c r="T241" s="51"/>
      <c r="U241" s="51"/>
      <c r="V241" s="51"/>
      <c r="W241" s="52">
        <f t="shared" si="10"/>
        <v>0</v>
      </c>
    </row>
    <row r="242" spans="1:23" x14ac:dyDescent="0.25">
      <c r="A242" s="22"/>
      <c r="B242" s="54"/>
      <c r="C242" s="46"/>
      <c r="D242" s="6"/>
      <c r="E242" s="6"/>
      <c r="F242" s="5"/>
      <c r="G242" s="6"/>
      <c r="H242" s="63"/>
      <c r="I242" s="31"/>
      <c r="J242" s="21"/>
      <c r="K242" s="21"/>
      <c r="L242" s="21"/>
      <c r="M242" s="22"/>
      <c r="N242" s="51"/>
      <c r="O242" s="51"/>
      <c r="P242" s="51"/>
      <c r="Q242" s="51"/>
      <c r="R242" s="51"/>
      <c r="S242" s="51"/>
      <c r="T242" s="51"/>
      <c r="U242" s="51"/>
      <c r="V242" s="51"/>
      <c r="W242" s="52">
        <f t="shared" si="10"/>
        <v>0</v>
      </c>
    </row>
    <row r="243" spans="1:23" x14ac:dyDescent="0.25">
      <c r="A243" s="22"/>
      <c r="B243" s="54"/>
      <c r="C243" s="46"/>
      <c r="D243" s="6"/>
      <c r="E243" s="6"/>
      <c r="F243" s="5"/>
      <c r="G243" s="6"/>
      <c r="H243" s="63"/>
      <c r="I243" s="31"/>
      <c r="J243" s="21"/>
      <c r="K243" s="21"/>
      <c r="L243" s="21"/>
      <c r="M243" s="22"/>
      <c r="N243" s="51"/>
      <c r="O243" s="51"/>
      <c r="P243" s="51"/>
      <c r="Q243" s="51"/>
      <c r="R243" s="51"/>
      <c r="S243" s="51"/>
      <c r="T243" s="51"/>
      <c r="U243" s="51"/>
      <c r="V243" s="51"/>
      <c r="W243" s="52">
        <f t="shared" si="10"/>
        <v>0</v>
      </c>
    </row>
    <row r="244" spans="1:23" x14ac:dyDescent="0.25">
      <c r="A244" s="22"/>
      <c r="B244" s="54"/>
      <c r="C244" s="46"/>
      <c r="D244" s="6"/>
      <c r="E244" s="6"/>
      <c r="F244" s="5"/>
      <c r="G244" s="6"/>
      <c r="H244" s="63"/>
      <c r="I244" s="31"/>
      <c r="J244" s="21"/>
      <c r="K244" s="21"/>
      <c r="L244" s="21"/>
      <c r="M244" s="22"/>
      <c r="N244" s="51"/>
      <c r="O244" s="51"/>
      <c r="P244" s="51"/>
      <c r="Q244" s="51"/>
      <c r="R244" s="51"/>
      <c r="S244" s="51"/>
      <c r="T244" s="51"/>
      <c r="U244" s="51"/>
      <c r="V244" s="51"/>
      <c r="W244" s="52">
        <f t="shared" si="10"/>
        <v>0</v>
      </c>
    </row>
    <row r="245" spans="1:23" x14ac:dyDescent="0.25">
      <c r="A245" s="22"/>
      <c r="B245" s="54"/>
      <c r="C245" s="46"/>
      <c r="D245" s="6"/>
      <c r="E245" s="6"/>
      <c r="F245" s="5"/>
      <c r="G245" s="6"/>
      <c r="H245" s="63"/>
      <c r="I245" s="31"/>
      <c r="J245" s="21"/>
      <c r="K245" s="21"/>
      <c r="L245" s="21"/>
      <c r="M245" s="22"/>
      <c r="N245" s="51"/>
      <c r="O245" s="51"/>
      <c r="P245" s="51"/>
      <c r="Q245" s="51"/>
      <c r="R245" s="51"/>
      <c r="S245" s="51"/>
      <c r="T245" s="51"/>
      <c r="U245" s="51"/>
      <c r="V245" s="51"/>
      <c r="W245" s="52">
        <f t="shared" si="10"/>
        <v>0</v>
      </c>
    </row>
    <row r="246" spans="1:23" x14ac:dyDescent="0.25">
      <c r="A246" s="22"/>
      <c r="B246" s="54"/>
      <c r="C246" s="46"/>
      <c r="D246" s="6"/>
      <c r="E246" s="6"/>
      <c r="F246" s="5"/>
      <c r="G246" s="6"/>
      <c r="H246" s="63"/>
      <c r="I246" s="31"/>
      <c r="J246" s="21"/>
      <c r="K246" s="21"/>
      <c r="L246" s="21"/>
      <c r="M246" s="22"/>
      <c r="N246" s="51"/>
      <c r="O246" s="51"/>
      <c r="P246" s="51"/>
      <c r="Q246" s="51"/>
      <c r="R246" s="51"/>
      <c r="S246" s="51"/>
      <c r="T246" s="51"/>
      <c r="U246" s="51"/>
      <c r="V246" s="51"/>
      <c r="W246" s="52">
        <f t="shared" si="10"/>
        <v>0</v>
      </c>
    </row>
    <row r="247" spans="1:23" x14ac:dyDescent="0.25">
      <c r="A247" s="22"/>
      <c r="B247" s="54"/>
      <c r="C247" s="46"/>
      <c r="D247" s="6"/>
      <c r="E247" s="6"/>
      <c r="F247" s="5"/>
      <c r="G247" s="6"/>
      <c r="H247" s="63"/>
      <c r="I247" s="31"/>
      <c r="J247" s="21"/>
      <c r="K247" s="21"/>
      <c r="L247" s="21"/>
      <c r="M247" s="22"/>
      <c r="N247" s="51"/>
      <c r="O247" s="51"/>
      <c r="P247" s="51"/>
      <c r="Q247" s="51"/>
      <c r="R247" s="51"/>
      <c r="S247" s="51"/>
      <c r="T247" s="51"/>
      <c r="U247" s="51"/>
      <c r="V247" s="51"/>
      <c r="W247" s="52">
        <f t="shared" ref="W247:W280" si="11">SUM(M247:V247)</f>
        <v>0</v>
      </c>
    </row>
    <row r="248" spans="1:23" x14ac:dyDescent="0.25">
      <c r="A248" s="22"/>
      <c r="B248" s="54"/>
      <c r="C248" s="46"/>
      <c r="D248" s="6"/>
      <c r="E248" s="6"/>
      <c r="F248" s="5"/>
      <c r="G248" s="6"/>
      <c r="H248" s="63"/>
      <c r="I248" s="31"/>
      <c r="J248" s="21"/>
      <c r="K248" s="21"/>
      <c r="L248" s="21"/>
      <c r="M248" s="22"/>
      <c r="N248" s="51"/>
      <c r="O248" s="51"/>
      <c r="P248" s="51"/>
      <c r="Q248" s="51"/>
      <c r="R248" s="51"/>
      <c r="S248" s="51"/>
      <c r="T248" s="51"/>
      <c r="U248" s="51"/>
      <c r="V248" s="51"/>
      <c r="W248" s="52">
        <f t="shared" si="11"/>
        <v>0</v>
      </c>
    </row>
    <row r="249" spans="1:23" x14ac:dyDescent="0.25">
      <c r="A249" s="22"/>
      <c r="B249" s="54"/>
      <c r="C249" s="46"/>
      <c r="D249" s="6"/>
      <c r="E249" s="6"/>
      <c r="F249" s="5"/>
      <c r="G249" s="6"/>
      <c r="H249" s="63"/>
      <c r="I249" s="31"/>
      <c r="J249" s="21"/>
      <c r="K249" s="21"/>
      <c r="L249" s="21"/>
      <c r="M249" s="22"/>
      <c r="N249" s="51"/>
      <c r="O249" s="51"/>
      <c r="P249" s="51"/>
      <c r="Q249" s="51"/>
      <c r="R249" s="51"/>
      <c r="S249" s="51"/>
      <c r="T249" s="51"/>
      <c r="U249" s="51"/>
      <c r="V249" s="51"/>
      <c r="W249" s="52">
        <f t="shared" si="11"/>
        <v>0</v>
      </c>
    </row>
    <row r="250" spans="1:23" x14ac:dyDescent="0.25">
      <c r="A250" s="22"/>
      <c r="B250" s="54"/>
      <c r="C250" s="46"/>
      <c r="D250" s="6"/>
      <c r="E250" s="6"/>
      <c r="F250" s="5"/>
      <c r="G250" s="6"/>
      <c r="H250" s="63"/>
      <c r="I250" s="31"/>
      <c r="J250" s="21"/>
      <c r="K250" s="21"/>
      <c r="L250" s="21"/>
      <c r="M250" s="29"/>
      <c r="N250" s="63"/>
      <c r="O250" s="63"/>
      <c r="P250" s="63"/>
      <c r="Q250" s="63"/>
      <c r="R250" s="63"/>
      <c r="S250" s="63"/>
      <c r="T250" s="63"/>
      <c r="U250" s="63"/>
      <c r="V250" s="63"/>
      <c r="W250" s="64">
        <f t="shared" si="11"/>
        <v>0</v>
      </c>
    </row>
    <row r="251" spans="1:23" x14ac:dyDescent="0.25">
      <c r="A251" s="22"/>
      <c r="B251" s="54"/>
      <c r="C251" s="46"/>
      <c r="D251" s="6"/>
      <c r="E251" s="6"/>
      <c r="F251" s="5"/>
      <c r="G251" s="6"/>
      <c r="H251" s="63"/>
      <c r="I251" s="31"/>
      <c r="J251" s="21"/>
      <c r="K251" s="21"/>
      <c r="L251" s="21"/>
      <c r="M251" s="22"/>
      <c r="N251" s="51"/>
      <c r="O251" s="51"/>
      <c r="P251" s="51"/>
      <c r="Q251" s="51"/>
      <c r="R251" s="51"/>
      <c r="S251" s="51"/>
      <c r="T251" s="51"/>
      <c r="U251" s="51"/>
      <c r="V251" s="51"/>
      <c r="W251" s="52">
        <f t="shared" si="11"/>
        <v>0</v>
      </c>
    </row>
    <row r="252" spans="1:23" x14ac:dyDescent="0.25">
      <c r="A252" s="22"/>
      <c r="B252" s="54"/>
      <c r="C252" s="46"/>
      <c r="D252" s="6"/>
      <c r="E252" s="6"/>
      <c r="F252" s="5"/>
      <c r="G252" s="6"/>
      <c r="H252" s="63"/>
      <c r="I252" s="31"/>
      <c r="J252" s="21"/>
      <c r="K252" s="21"/>
      <c r="L252" s="21"/>
      <c r="M252" s="22"/>
      <c r="N252" s="51"/>
      <c r="O252" s="51"/>
      <c r="P252" s="51"/>
      <c r="Q252" s="51"/>
      <c r="R252" s="51"/>
      <c r="S252" s="51"/>
      <c r="T252" s="51"/>
      <c r="U252" s="51"/>
      <c r="V252" s="51"/>
      <c r="W252" s="52">
        <f t="shared" si="11"/>
        <v>0</v>
      </c>
    </row>
    <row r="253" spans="1:23" x14ac:dyDescent="0.25">
      <c r="A253" s="22"/>
      <c r="B253" s="54"/>
      <c r="C253" s="46"/>
      <c r="D253" s="6"/>
      <c r="E253" s="6"/>
      <c r="F253" s="5"/>
      <c r="G253" s="6"/>
      <c r="H253" s="63"/>
      <c r="I253" s="31"/>
      <c r="J253" s="21"/>
      <c r="K253" s="21"/>
      <c r="L253" s="21"/>
      <c r="M253" s="22"/>
      <c r="N253" s="51"/>
      <c r="O253" s="51"/>
      <c r="P253" s="51"/>
      <c r="Q253" s="51"/>
      <c r="R253" s="51"/>
      <c r="S253" s="51"/>
      <c r="T253" s="51"/>
      <c r="U253" s="51"/>
      <c r="V253" s="51"/>
      <c r="W253" s="52">
        <f t="shared" si="11"/>
        <v>0</v>
      </c>
    </row>
    <row r="254" spans="1:23" x14ac:dyDescent="0.25">
      <c r="A254" s="22"/>
      <c r="B254" s="54"/>
      <c r="C254" s="46"/>
      <c r="D254" s="6"/>
      <c r="E254" s="6"/>
      <c r="F254" s="5"/>
      <c r="G254" s="6"/>
      <c r="H254" s="63"/>
      <c r="I254" s="31"/>
      <c r="J254" s="21"/>
      <c r="K254" s="21"/>
      <c r="L254" s="21"/>
      <c r="M254" s="22"/>
      <c r="N254" s="51"/>
      <c r="O254" s="51"/>
      <c r="P254" s="51"/>
      <c r="Q254" s="51"/>
      <c r="R254" s="51"/>
      <c r="S254" s="51"/>
      <c r="T254" s="51"/>
      <c r="U254" s="51"/>
      <c r="V254" s="51"/>
      <c r="W254" s="52">
        <f t="shared" si="11"/>
        <v>0</v>
      </c>
    </row>
    <row r="255" spans="1:23" x14ac:dyDescent="0.25">
      <c r="A255" s="22"/>
      <c r="B255" s="54"/>
      <c r="C255" s="46"/>
      <c r="D255" s="6"/>
      <c r="E255" s="6"/>
      <c r="F255" s="5"/>
      <c r="G255" s="6"/>
      <c r="H255" s="63"/>
      <c r="I255" s="31"/>
      <c r="J255" s="21"/>
      <c r="K255" s="21"/>
      <c r="L255" s="21"/>
      <c r="M255" s="22"/>
      <c r="N255" s="51"/>
      <c r="O255" s="51"/>
      <c r="P255" s="51"/>
      <c r="Q255" s="51"/>
      <c r="R255" s="51"/>
      <c r="S255" s="51"/>
      <c r="T255" s="51"/>
      <c r="U255" s="51"/>
      <c r="V255" s="51"/>
      <c r="W255" s="52">
        <f t="shared" si="11"/>
        <v>0</v>
      </c>
    </row>
    <row r="256" spans="1:23" x14ac:dyDescent="0.25">
      <c r="A256" s="22"/>
      <c r="B256" s="54"/>
      <c r="C256" s="46"/>
      <c r="D256" s="6"/>
      <c r="E256" s="6"/>
      <c r="F256" s="5"/>
      <c r="G256" s="6"/>
      <c r="H256" s="63"/>
      <c r="I256" s="31"/>
      <c r="J256" s="21"/>
      <c r="K256" s="21"/>
      <c r="L256" s="21"/>
      <c r="M256" s="22"/>
      <c r="N256" s="51"/>
      <c r="O256" s="51"/>
      <c r="P256" s="51"/>
      <c r="Q256" s="51"/>
      <c r="R256" s="51"/>
      <c r="S256" s="51"/>
      <c r="T256" s="51"/>
      <c r="U256" s="51"/>
      <c r="V256" s="51"/>
      <c r="W256" s="52">
        <f t="shared" si="11"/>
        <v>0</v>
      </c>
    </row>
    <row r="257" spans="1:23" x14ac:dyDescent="0.25">
      <c r="A257" s="22"/>
      <c r="B257" s="54"/>
      <c r="C257" s="46"/>
      <c r="D257" s="6"/>
      <c r="E257" s="6"/>
      <c r="F257" s="5"/>
      <c r="G257" s="6"/>
      <c r="H257" s="63"/>
      <c r="I257" s="31"/>
      <c r="J257" s="21"/>
      <c r="K257" s="21"/>
      <c r="L257" s="21"/>
      <c r="M257" s="22"/>
      <c r="N257" s="51"/>
      <c r="O257" s="51"/>
      <c r="P257" s="51"/>
      <c r="Q257" s="51"/>
      <c r="R257" s="51"/>
      <c r="S257" s="51"/>
      <c r="T257" s="51"/>
      <c r="U257" s="51"/>
      <c r="V257" s="51"/>
      <c r="W257" s="52">
        <f t="shared" si="11"/>
        <v>0</v>
      </c>
    </row>
    <row r="258" spans="1:23" x14ac:dyDescent="0.25">
      <c r="A258" s="22"/>
      <c r="B258" s="54"/>
      <c r="C258" s="46"/>
      <c r="D258" s="6"/>
      <c r="E258" s="6"/>
      <c r="F258" s="5"/>
      <c r="G258" s="6"/>
      <c r="H258" s="63"/>
      <c r="I258" s="31"/>
      <c r="J258" s="21"/>
      <c r="K258" s="21"/>
      <c r="L258" s="21"/>
      <c r="M258" s="22"/>
      <c r="N258" s="51"/>
      <c r="O258" s="51"/>
      <c r="P258" s="51"/>
      <c r="Q258" s="51"/>
      <c r="R258" s="51"/>
      <c r="S258" s="51"/>
      <c r="T258" s="51"/>
      <c r="U258" s="51"/>
      <c r="V258" s="51"/>
      <c r="W258" s="52">
        <f t="shared" si="11"/>
        <v>0</v>
      </c>
    </row>
    <row r="259" spans="1:23" x14ac:dyDescent="0.25">
      <c r="A259" s="22"/>
      <c r="B259" s="54"/>
      <c r="C259" s="46"/>
      <c r="D259" s="6"/>
      <c r="E259" s="6"/>
      <c r="F259" s="5"/>
      <c r="G259" s="6"/>
      <c r="H259" s="63"/>
      <c r="I259" s="31"/>
      <c r="J259" s="21"/>
      <c r="K259" s="21"/>
      <c r="L259" s="21"/>
      <c r="M259" s="22"/>
      <c r="N259" s="51"/>
      <c r="O259" s="51"/>
      <c r="P259" s="51"/>
      <c r="Q259" s="51"/>
      <c r="R259" s="51"/>
      <c r="S259" s="51"/>
      <c r="T259" s="51"/>
      <c r="U259" s="51"/>
      <c r="V259" s="51"/>
      <c r="W259" s="52">
        <f t="shared" si="11"/>
        <v>0</v>
      </c>
    </row>
    <row r="260" spans="1:23" x14ac:dyDescent="0.25">
      <c r="A260" s="22"/>
      <c r="B260" s="54"/>
      <c r="C260" s="46"/>
      <c r="D260" s="6"/>
      <c r="E260" s="6"/>
      <c r="F260" s="5"/>
      <c r="G260" s="6"/>
      <c r="H260" s="63"/>
      <c r="I260" s="31"/>
      <c r="J260" s="21"/>
      <c r="K260" s="21"/>
      <c r="L260" s="21"/>
      <c r="M260" s="22"/>
      <c r="N260" s="51"/>
      <c r="O260" s="51"/>
      <c r="P260" s="51"/>
      <c r="Q260" s="51"/>
      <c r="R260" s="51"/>
      <c r="S260" s="51"/>
      <c r="T260" s="51"/>
      <c r="U260" s="51"/>
      <c r="V260" s="51"/>
      <c r="W260" s="52">
        <f t="shared" si="11"/>
        <v>0</v>
      </c>
    </row>
    <row r="261" spans="1:23" x14ac:dyDescent="0.25">
      <c r="A261" s="22"/>
      <c r="B261" s="54"/>
      <c r="C261" s="46"/>
      <c r="D261" s="6"/>
      <c r="E261" s="6"/>
      <c r="F261" s="5"/>
      <c r="G261" s="6"/>
      <c r="H261" s="63"/>
      <c r="I261" s="31"/>
      <c r="J261" s="21"/>
      <c r="K261" s="21"/>
      <c r="L261" s="21"/>
      <c r="M261" s="22"/>
      <c r="N261" s="51"/>
      <c r="O261" s="51"/>
      <c r="P261" s="51"/>
      <c r="Q261" s="51"/>
      <c r="R261" s="51"/>
      <c r="S261" s="51"/>
      <c r="T261" s="51"/>
      <c r="U261" s="51"/>
      <c r="V261" s="51"/>
      <c r="W261" s="52">
        <f t="shared" si="11"/>
        <v>0</v>
      </c>
    </row>
    <row r="262" spans="1:23" x14ac:dyDescent="0.25">
      <c r="A262" s="22"/>
      <c r="B262" s="54"/>
      <c r="C262" s="46"/>
      <c r="D262" s="6"/>
      <c r="E262" s="6"/>
      <c r="F262" s="5"/>
      <c r="G262" s="6"/>
      <c r="H262" s="63"/>
      <c r="I262" s="31"/>
      <c r="J262" s="21"/>
      <c r="K262" s="21"/>
      <c r="L262" s="21"/>
      <c r="M262" s="22"/>
      <c r="N262" s="73"/>
      <c r="O262" s="73"/>
      <c r="P262" s="73"/>
      <c r="Q262" s="73"/>
      <c r="R262" s="73"/>
      <c r="S262" s="73"/>
      <c r="T262" s="73"/>
      <c r="U262" s="73"/>
      <c r="V262" s="73"/>
      <c r="W262" s="75">
        <f t="shared" si="11"/>
        <v>0</v>
      </c>
    </row>
    <row r="263" spans="1:23" x14ac:dyDescent="0.25">
      <c r="A263" s="22"/>
      <c r="B263" s="54"/>
      <c r="C263" s="46"/>
      <c r="D263" s="6"/>
      <c r="E263" s="6"/>
      <c r="F263" s="5"/>
      <c r="G263" s="6"/>
      <c r="H263" s="63"/>
      <c r="I263" s="31"/>
      <c r="J263" s="21"/>
      <c r="K263" s="21"/>
      <c r="L263" s="21"/>
      <c r="M263" s="22"/>
      <c r="N263" s="73"/>
      <c r="O263" s="73"/>
      <c r="P263" s="73"/>
      <c r="Q263" s="73"/>
      <c r="R263" s="73"/>
      <c r="S263" s="73"/>
      <c r="T263" s="73"/>
      <c r="U263" s="73"/>
      <c r="V263" s="73"/>
      <c r="W263" s="75">
        <f t="shared" si="11"/>
        <v>0</v>
      </c>
    </row>
    <row r="264" spans="1:23" x14ac:dyDescent="0.25">
      <c r="A264" s="22"/>
      <c r="B264" s="54"/>
      <c r="C264" s="46"/>
      <c r="D264" s="6"/>
      <c r="E264" s="6"/>
      <c r="F264" s="5"/>
      <c r="G264" s="6"/>
      <c r="H264" s="63"/>
      <c r="I264" s="31"/>
      <c r="J264" s="21"/>
      <c r="K264" s="21"/>
      <c r="L264" s="21"/>
      <c r="M264" s="22"/>
      <c r="N264" s="73"/>
      <c r="O264" s="73"/>
      <c r="P264" s="73"/>
      <c r="Q264" s="73"/>
      <c r="R264" s="73"/>
      <c r="S264" s="73"/>
      <c r="T264" s="73"/>
      <c r="U264" s="73"/>
      <c r="V264" s="73"/>
      <c r="W264" s="75">
        <f t="shared" si="11"/>
        <v>0</v>
      </c>
    </row>
    <row r="265" spans="1:23" x14ac:dyDescent="0.25">
      <c r="A265" s="22"/>
      <c r="B265" s="54"/>
      <c r="C265" s="46"/>
      <c r="D265" s="6"/>
      <c r="E265" s="6"/>
      <c r="F265" s="5"/>
      <c r="G265" s="6"/>
      <c r="H265" s="63"/>
      <c r="I265" s="31"/>
      <c r="J265" s="21"/>
      <c r="K265" s="21"/>
      <c r="L265" s="21"/>
      <c r="M265" s="22"/>
      <c r="N265" s="73"/>
      <c r="O265" s="73"/>
      <c r="P265" s="73"/>
      <c r="Q265" s="73"/>
      <c r="R265" s="73"/>
      <c r="S265" s="73"/>
      <c r="T265" s="73"/>
      <c r="U265" s="73"/>
      <c r="V265" s="73"/>
      <c r="W265" s="75">
        <f t="shared" si="11"/>
        <v>0</v>
      </c>
    </row>
    <row r="266" spans="1:23" x14ac:dyDescent="0.25">
      <c r="A266" s="22"/>
      <c r="B266" s="54"/>
      <c r="C266" s="46"/>
      <c r="D266" s="6"/>
      <c r="E266" s="6"/>
      <c r="F266" s="5"/>
      <c r="G266" s="6"/>
      <c r="H266" s="63"/>
      <c r="I266" s="31"/>
      <c r="J266" s="21"/>
      <c r="K266" s="21"/>
      <c r="L266" s="21"/>
      <c r="M266" s="22"/>
      <c r="N266" s="73"/>
      <c r="O266" s="73"/>
      <c r="P266" s="73"/>
      <c r="Q266" s="73"/>
      <c r="R266" s="73"/>
      <c r="S266" s="73"/>
      <c r="T266" s="73"/>
      <c r="U266" s="73"/>
      <c r="V266" s="73"/>
      <c r="W266" s="75">
        <f t="shared" si="11"/>
        <v>0</v>
      </c>
    </row>
    <row r="267" spans="1:23" x14ac:dyDescent="0.25">
      <c r="A267" s="22"/>
      <c r="B267" s="54"/>
      <c r="C267" s="46"/>
      <c r="D267" s="6"/>
      <c r="E267" s="6"/>
      <c r="F267" s="5"/>
      <c r="G267" s="6"/>
      <c r="H267" s="63"/>
      <c r="I267" s="31"/>
      <c r="J267" s="21"/>
      <c r="K267" s="21"/>
      <c r="L267" s="21"/>
      <c r="M267" s="22"/>
      <c r="N267" s="73"/>
      <c r="O267" s="73"/>
      <c r="P267" s="73"/>
      <c r="Q267" s="73"/>
      <c r="R267" s="73"/>
      <c r="S267" s="73"/>
      <c r="T267" s="73"/>
      <c r="U267" s="73"/>
      <c r="V267" s="73"/>
      <c r="W267" s="75">
        <f t="shared" si="11"/>
        <v>0</v>
      </c>
    </row>
    <row r="268" spans="1:23" x14ac:dyDescent="0.25">
      <c r="A268" s="22"/>
      <c r="B268" s="54"/>
      <c r="C268" s="46"/>
      <c r="D268" s="6"/>
      <c r="E268" s="6"/>
      <c r="F268" s="5"/>
      <c r="G268" s="6"/>
      <c r="H268" s="63"/>
      <c r="I268" s="31"/>
      <c r="J268" s="21"/>
      <c r="K268" s="21"/>
      <c r="L268" s="21"/>
      <c r="M268" s="22"/>
      <c r="N268" s="73"/>
      <c r="O268" s="73"/>
      <c r="P268" s="73"/>
      <c r="Q268" s="73"/>
      <c r="R268" s="73"/>
      <c r="S268" s="73"/>
      <c r="T268" s="73"/>
      <c r="U268" s="73"/>
      <c r="V268" s="73"/>
      <c r="W268" s="75">
        <f t="shared" si="11"/>
        <v>0</v>
      </c>
    </row>
    <row r="269" spans="1:23" x14ac:dyDescent="0.25">
      <c r="A269" s="22"/>
      <c r="B269" s="54"/>
      <c r="C269" s="46"/>
      <c r="D269" s="6"/>
      <c r="E269" s="6"/>
      <c r="F269" s="5"/>
      <c r="G269" s="6"/>
      <c r="H269" s="63"/>
      <c r="I269" s="31"/>
      <c r="J269" s="21"/>
      <c r="K269" s="21"/>
      <c r="L269" s="21"/>
      <c r="M269" s="22"/>
      <c r="N269" s="73"/>
      <c r="O269" s="73"/>
      <c r="P269" s="73"/>
      <c r="Q269" s="73"/>
      <c r="R269" s="73"/>
      <c r="S269" s="73"/>
      <c r="T269" s="73"/>
      <c r="U269" s="73"/>
      <c r="V269" s="73"/>
      <c r="W269" s="75">
        <f t="shared" si="11"/>
        <v>0</v>
      </c>
    </row>
    <row r="270" spans="1:23" x14ac:dyDescent="0.25">
      <c r="A270" s="22"/>
      <c r="B270" s="54"/>
      <c r="C270" s="46"/>
      <c r="D270" s="6"/>
      <c r="E270" s="6"/>
      <c r="F270" s="5"/>
      <c r="G270" s="6"/>
      <c r="H270" s="63"/>
      <c r="I270" s="31"/>
      <c r="J270" s="21"/>
      <c r="K270" s="21"/>
      <c r="L270" s="21"/>
      <c r="M270" s="22"/>
      <c r="N270" s="73"/>
      <c r="O270" s="73"/>
      <c r="P270" s="73"/>
      <c r="Q270" s="73"/>
      <c r="R270" s="73"/>
      <c r="S270" s="73"/>
      <c r="T270" s="73"/>
      <c r="U270" s="73"/>
      <c r="V270" s="73"/>
      <c r="W270" s="75">
        <f t="shared" si="11"/>
        <v>0</v>
      </c>
    </row>
    <row r="271" spans="1:23" x14ac:dyDescent="0.25">
      <c r="A271" s="22"/>
      <c r="B271" s="54"/>
      <c r="C271" s="46"/>
      <c r="D271" s="6"/>
      <c r="E271" s="6"/>
      <c r="F271" s="5"/>
      <c r="G271" s="6"/>
      <c r="H271" s="63"/>
      <c r="I271" s="31"/>
      <c r="J271" s="21"/>
      <c r="K271" s="21"/>
      <c r="L271" s="21"/>
      <c r="M271" s="22"/>
      <c r="N271" s="73"/>
      <c r="O271" s="73"/>
      <c r="P271" s="73"/>
      <c r="Q271" s="73"/>
      <c r="R271" s="73"/>
      <c r="S271" s="73"/>
      <c r="T271" s="73"/>
      <c r="U271" s="73"/>
      <c r="V271" s="73"/>
      <c r="W271" s="75">
        <f t="shared" si="11"/>
        <v>0</v>
      </c>
    </row>
    <row r="272" spans="1:23" x14ac:dyDescent="0.25">
      <c r="A272" s="22"/>
      <c r="B272" s="54"/>
      <c r="C272" s="46"/>
      <c r="D272" s="6"/>
      <c r="E272" s="6"/>
      <c r="F272" s="5"/>
      <c r="G272" s="6"/>
      <c r="H272" s="63"/>
      <c r="I272" s="31"/>
      <c r="J272" s="21"/>
      <c r="K272" s="21"/>
      <c r="L272" s="21"/>
      <c r="M272" s="22"/>
      <c r="N272" s="73"/>
      <c r="O272" s="73"/>
      <c r="P272" s="73"/>
      <c r="Q272" s="73"/>
      <c r="R272" s="73"/>
      <c r="S272" s="73"/>
      <c r="T272" s="73"/>
      <c r="U272" s="73"/>
      <c r="V272" s="73"/>
      <c r="W272" s="75">
        <f t="shared" si="11"/>
        <v>0</v>
      </c>
    </row>
    <row r="273" spans="1:23" x14ac:dyDescent="0.25">
      <c r="A273" s="22"/>
      <c r="B273" s="54"/>
      <c r="C273" s="46"/>
      <c r="D273" s="6"/>
      <c r="E273" s="6"/>
      <c r="F273" s="5"/>
      <c r="G273" s="6"/>
      <c r="H273" s="63"/>
      <c r="I273" s="31"/>
      <c r="J273" s="21"/>
      <c r="K273" s="21"/>
      <c r="L273" s="21"/>
      <c r="M273" s="22"/>
      <c r="N273" s="73"/>
      <c r="O273" s="73"/>
      <c r="P273" s="73"/>
      <c r="Q273" s="73"/>
      <c r="R273" s="73"/>
      <c r="S273" s="73"/>
      <c r="T273" s="73"/>
      <c r="U273" s="73"/>
      <c r="V273" s="73"/>
      <c r="W273" s="75">
        <f t="shared" si="11"/>
        <v>0</v>
      </c>
    </row>
    <row r="274" spans="1:23" x14ac:dyDescent="0.25">
      <c r="A274" s="22"/>
      <c r="B274" s="54"/>
      <c r="C274" s="46"/>
      <c r="D274" s="6"/>
      <c r="E274" s="6"/>
      <c r="F274" s="5"/>
      <c r="G274" s="6"/>
      <c r="H274" s="63"/>
      <c r="I274" s="31"/>
      <c r="J274" s="21"/>
      <c r="K274" s="21"/>
      <c r="L274" s="21"/>
      <c r="M274" s="22"/>
      <c r="N274" s="73"/>
      <c r="O274" s="73"/>
      <c r="P274" s="73"/>
      <c r="Q274" s="73"/>
      <c r="R274" s="73"/>
      <c r="S274" s="73"/>
      <c r="T274" s="73"/>
      <c r="U274" s="73"/>
      <c r="V274" s="73"/>
      <c r="W274" s="75">
        <f t="shared" si="11"/>
        <v>0</v>
      </c>
    </row>
    <row r="275" spans="1:23" x14ac:dyDescent="0.25">
      <c r="A275" s="22"/>
      <c r="B275" s="54"/>
      <c r="C275" s="46"/>
      <c r="D275" s="6"/>
      <c r="E275" s="6"/>
      <c r="F275" s="5"/>
      <c r="G275" s="6"/>
      <c r="H275" s="63"/>
      <c r="I275" s="31"/>
      <c r="J275" s="21"/>
      <c r="K275" s="21"/>
      <c r="L275" s="21"/>
      <c r="M275" s="22"/>
      <c r="N275" s="73"/>
      <c r="O275" s="73"/>
      <c r="P275" s="73"/>
      <c r="Q275" s="73"/>
      <c r="R275" s="73"/>
      <c r="S275" s="73"/>
      <c r="T275" s="73"/>
      <c r="U275" s="73"/>
      <c r="V275" s="73"/>
      <c r="W275" s="75">
        <f t="shared" si="11"/>
        <v>0</v>
      </c>
    </row>
    <row r="276" spans="1:23" x14ac:dyDescent="0.25">
      <c r="A276" s="22"/>
      <c r="B276" s="54"/>
      <c r="C276" s="46"/>
      <c r="D276" s="6"/>
      <c r="E276" s="6"/>
      <c r="F276" s="5"/>
      <c r="G276" s="6"/>
      <c r="H276" s="63"/>
      <c r="I276" s="31"/>
      <c r="J276" s="21"/>
      <c r="K276" s="21"/>
      <c r="L276" s="21"/>
      <c r="M276" s="22"/>
      <c r="N276" s="73"/>
      <c r="O276" s="73"/>
      <c r="P276" s="73"/>
      <c r="Q276" s="73"/>
      <c r="R276" s="73"/>
      <c r="S276" s="73"/>
      <c r="T276" s="73"/>
      <c r="U276" s="73"/>
      <c r="V276" s="73"/>
      <c r="W276" s="75">
        <f t="shared" si="11"/>
        <v>0</v>
      </c>
    </row>
    <row r="277" spans="1:23" x14ac:dyDescent="0.25">
      <c r="A277" s="22"/>
      <c r="B277" s="54"/>
      <c r="C277" s="46"/>
      <c r="D277" s="6"/>
      <c r="E277" s="6"/>
      <c r="F277" s="5"/>
      <c r="G277" s="6"/>
      <c r="H277" s="63"/>
      <c r="I277" s="31"/>
      <c r="J277" s="21"/>
      <c r="K277" s="21"/>
      <c r="L277" s="21"/>
      <c r="M277" s="22"/>
      <c r="N277" s="73"/>
      <c r="O277" s="73"/>
      <c r="P277" s="73"/>
      <c r="Q277" s="73"/>
      <c r="R277" s="73"/>
      <c r="S277" s="73"/>
      <c r="T277" s="73"/>
      <c r="U277" s="73"/>
      <c r="V277" s="73"/>
      <c r="W277" s="75">
        <f t="shared" si="11"/>
        <v>0</v>
      </c>
    </row>
    <row r="278" spans="1:23" x14ac:dyDescent="0.25">
      <c r="A278" s="22"/>
      <c r="B278" s="54"/>
      <c r="C278" s="46"/>
      <c r="D278" s="6"/>
      <c r="E278" s="6"/>
      <c r="F278" s="5"/>
      <c r="G278" s="6"/>
      <c r="H278" s="63"/>
      <c r="I278" s="31"/>
      <c r="J278" s="21"/>
      <c r="K278" s="21"/>
      <c r="L278" s="21"/>
      <c r="M278" s="22"/>
      <c r="N278" s="73"/>
      <c r="O278" s="73"/>
      <c r="P278" s="73"/>
      <c r="Q278" s="73"/>
      <c r="R278" s="73"/>
      <c r="S278" s="73"/>
      <c r="T278" s="73"/>
      <c r="U278" s="73"/>
      <c r="V278" s="73"/>
      <c r="W278" s="75">
        <f t="shared" si="11"/>
        <v>0</v>
      </c>
    </row>
    <row r="279" spans="1:23" x14ac:dyDescent="0.25">
      <c r="A279" s="22"/>
      <c r="B279" s="54"/>
      <c r="C279" s="46"/>
      <c r="D279" s="6"/>
      <c r="E279" s="6"/>
      <c r="F279" s="5"/>
      <c r="G279" s="6"/>
      <c r="H279" s="63"/>
      <c r="I279" s="31"/>
      <c r="J279" s="74"/>
      <c r="K279" s="74"/>
      <c r="L279" s="74"/>
      <c r="M279" s="22"/>
      <c r="N279" s="73"/>
      <c r="O279" s="73"/>
      <c r="P279" s="73"/>
      <c r="Q279" s="73"/>
      <c r="R279" s="73"/>
      <c r="S279" s="73"/>
      <c r="T279" s="73"/>
      <c r="U279" s="73"/>
      <c r="V279" s="73"/>
      <c r="W279" s="75">
        <f t="shared" si="11"/>
        <v>0</v>
      </c>
    </row>
    <row r="280" spans="1:23" x14ac:dyDescent="0.25">
      <c r="A280" s="22"/>
      <c r="B280" s="54"/>
      <c r="C280" s="46"/>
      <c r="D280" s="6"/>
      <c r="E280" s="6"/>
      <c r="F280" s="5"/>
      <c r="G280" s="6"/>
      <c r="H280" s="63"/>
      <c r="I280" s="31"/>
      <c r="J280" s="74"/>
      <c r="K280" s="74"/>
      <c r="L280" s="74"/>
      <c r="M280" s="22"/>
      <c r="N280" s="73"/>
      <c r="O280" s="73"/>
      <c r="P280" s="73"/>
      <c r="Q280" s="73"/>
      <c r="R280" s="73"/>
      <c r="S280" s="73"/>
      <c r="T280" s="73"/>
      <c r="U280" s="73"/>
      <c r="V280" s="73"/>
      <c r="W280" s="75">
        <f t="shared" si="11"/>
        <v>0</v>
      </c>
    </row>
  </sheetData>
  <sheetCalcPr fullCalcOnLoad="1"/>
  <mergeCells count="1">
    <mergeCell ref="A1:L1"/>
  </mergeCells>
  <conditionalFormatting sqref="Z1:Z2 Z164:Z170 X3:X163 Z172:Z65536">
    <cfRule type="cellIs" dxfId="59" priority="15" operator="lessThan">
      <formula>0</formula>
    </cfRule>
  </conditionalFormatting>
  <conditionalFormatting sqref="A253:A279">
    <cfRule type="duplicateValues" dxfId="58" priority="11" stopIfTrue="1"/>
  </conditionalFormatting>
  <conditionalFormatting sqref="A280">
    <cfRule type="duplicateValues" dxfId="57" priority="12" stopIfTrue="1"/>
  </conditionalFormatting>
  <conditionalFormatting sqref="A253:A280">
    <cfRule type="duplicateValues" dxfId="56" priority="13" stopIfTrue="1"/>
  </conditionalFormatting>
  <conditionalFormatting sqref="A253:A280">
    <cfRule type="duplicateValues" dxfId="55" priority="14" stopIfTrue="1"/>
  </conditionalFormatting>
  <conditionalFormatting sqref="A225:A252">
    <cfRule type="duplicateValues" dxfId="54" priority="8" stopIfTrue="1"/>
  </conditionalFormatting>
  <conditionalFormatting sqref="A225:A252">
    <cfRule type="duplicateValues" dxfId="53" priority="9" stopIfTrue="1"/>
  </conditionalFormatting>
  <conditionalFormatting sqref="A225:A252">
    <cfRule type="duplicateValues" dxfId="52" priority="10" stopIfTrue="1"/>
  </conditionalFormatting>
  <conditionalFormatting sqref="A200:A224">
    <cfRule type="expression" dxfId="51" priority="2" stopIfTrue="1">
      <formula>AND(COUNTIF($I$273:$I$273, A200)+COUNTIF($E$2:$E$251, A200)+COUNTIF($I$236:$I$239, A200)+COUNTIF($I$242:$I$254, A200)&gt;1,NOT(ISBLANK(A200)))</formula>
    </cfRule>
  </conditionalFormatting>
  <conditionalFormatting sqref="A200:A224">
    <cfRule type="duplicateValues" dxfId="50" priority="3" stopIfTrue="1"/>
  </conditionalFormatting>
  <conditionalFormatting sqref="A200:A224">
    <cfRule type="duplicateValues" dxfId="49" priority="4" stopIfTrue="1"/>
  </conditionalFormatting>
  <conditionalFormatting sqref="A4:A199">
    <cfRule type="duplicateValues" dxfId="48" priority="1" stopIfTrue="1"/>
  </conditionalFormatting>
  <pageMargins left="0.11811023622047245" right="0.11811023622047245" top="0.39370078740157483" bottom="0.39370078740157483" header="0.31496062992125984" footer="0.31496062992125984"/>
  <pageSetup paperSize="9" scale="93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6502-CFEC-420B-81D4-6CDED3BEFA37}">
  <dimension ref="A1:P278"/>
  <sheetViews>
    <sheetView zoomScale="85" zoomScaleNormal="85" workbookViewId="0">
      <selection activeCell="K197" sqref="K2:K197"/>
    </sheetView>
  </sheetViews>
  <sheetFormatPr defaultRowHeight="15" x14ac:dyDescent="0.25"/>
  <cols>
    <col min="1" max="1" width="20.42578125" style="20" bestFit="1" customWidth="1"/>
    <col min="2" max="2" width="16.5703125" style="10" bestFit="1" customWidth="1"/>
    <col min="3" max="3" width="13.42578125" style="25" bestFit="1" customWidth="1"/>
    <col min="6" max="6" width="53.85546875" bestFit="1" customWidth="1"/>
    <col min="7" max="7" width="9.140625" customWidth="1"/>
    <col min="8" max="8" width="16.5703125" bestFit="1" customWidth="1"/>
    <col min="9" max="9" width="30.42578125" style="1" bestFit="1" customWidth="1"/>
    <col min="10" max="10" width="19.140625" style="56" bestFit="1" customWidth="1"/>
    <col min="11" max="11" width="19.42578125" bestFit="1" customWidth="1"/>
    <col min="14" max="14" width="12.5703125" customWidth="1"/>
    <col min="16" max="16" width="12.5703125" customWidth="1"/>
  </cols>
  <sheetData>
    <row r="1" spans="1:16" s="17" customFormat="1" ht="42" x14ac:dyDescent="0.25">
      <c r="A1" s="16" t="s">
        <v>0</v>
      </c>
      <c r="B1" s="16" t="s">
        <v>22</v>
      </c>
      <c r="C1" s="24" t="s">
        <v>6</v>
      </c>
      <c r="F1" s="18" t="s">
        <v>31</v>
      </c>
      <c r="G1" s="18"/>
      <c r="H1" s="32" t="s">
        <v>44</v>
      </c>
      <c r="I1" s="32" t="s">
        <v>48</v>
      </c>
      <c r="J1" s="55" t="s">
        <v>46</v>
      </c>
      <c r="K1" s="32" t="s">
        <v>47</v>
      </c>
    </row>
    <row r="2" spans="1:16" x14ac:dyDescent="0.25">
      <c r="A2" s="1">
        <f>K2</f>
        <v>395</v>
      </c>
      <c r="B2" s="26" t="e">
        <f>VALUE(REPLACE(H2,1,5,""))</f>
        <v>#VALUE!</v>
      </c>
      <c r="C2" s="56">
        <f>J2</f>
        <v>1.9399814814814814E-2</v>
      </c>
      <c r="H2" s="60">
        <v>1</v>
      </c>
      <c r="I2" t="s">
        <v>235</v>
      </c>
      <c r="J2" s="68">
        <v>1.9399814814814814E-2</v>
      </c>
      <c r="K2">
        <v>395</v>
      </c>
      <c r="N2" s="65">
        <v>2.4899537037037039E-2</v>
      </c>
      <c r="P2" s="65">
        <v>1.7713773148148149E-2</v>
      </c>
    </row>
    <row r="3" spans="1:16" x14ac:dyDescent="0.25">
      <c r="A3" s="1">
        <f t="shared" ref="A3:A66" si="0">K3</f>
        <v>95</v>
      </c>
      <c r="B3" s="26" t="e">
        <f t="shared" ref="B3:B66" si="1">VALUE(REPLACE(H3,1,5,""))</f>
        <v>#VALUE!</v>
      </c>
      <c r="C3" s="56">
        <f t="shared" ref="C3:C66" si="2">J3</f>
        <v>1.9826458333333335E-2</v>
      </c>
      <c r="H3" s="60">
        <v>2</v>
      </c>
      <c r="I3" t="s">
        <v>134</v>
      </c>
      <c r="J3" s="68">
        <v>1.9826458333333335E-2</v>
      </c>
      <c r="K3">
        <v>95</v>
      </c>
      <c r="N3" s="65">
        <v>2.512986111111111E-2</v>
      </c>
    </row>
    <row r="4" spans="1:16" x14ac:dyDescent="0.25">
      <c r="A4" s="1">
        <f t="shared" si="0"/>
        <v>183</v>
      </c>
      <c r="B4" s="26" t="e">
        <f t="shared" si="1"/>
        <v>#VALUE!</v>
      </c>
      <c r="C4" s="56">
        <f t="shared" si="2"/>
        <v>2.0257719907407407E-2</v>
      </c>
      <c r="H4" s="60">
        <v>3</v>
      </c>
      <c r="I4" t="s">
        <v>234</v>
      </c>
      <c r="J4" s="68">
        <v>2.0257719907407407E-2</v>
      </c>
      <c r="K4">
        <v>183</v>
      </c>
      <c r="N4" s="65">
        <v>2.7295949074074077E-2</v>
      </c>
    </row>
    <row r="5" spans="1:16" x14ac:dyDescent="0.25">
      <c r="A5" s="1">
        <f t="shared" si="0"/>
        <v>172</v>
      </c>
      <c r="B5" s="26" t="e">
        <f t="shared" si="1"/>
        <v>#VALUE!</v>
      </c>
      <c r="C5" s="56">
        <f t="shared" si="2"/>
        <v>2.0383564814814816E-2</v>
      </c>
      <c r="H5" s="60">
        <v>4</v>
      </c>
      <c r="I5" t="s">
        <v>233</v>
      </c>
      <c r="J5" s="68">
        <v>2.0383564814814816E-2</v>
      </c>
      <c r="K5">
        <v>172</v>
      </c>
      <c r="N5" s="65">
        <v>2.844976851851852E-2</v>
      </c>
    </row>
    <row r="6" spans="1:16" x14ac:dyDescent="0.25">
      <c r="A6" s="1">
        <f t="shared" si="0"/>
        <v>120</v>
      </c>
      <c r="B6" s="26" t="e">
        <f t="shared" si="1"/>
        <v>#VALUE!</v>
      </c>
      <c r="C6" s="56">
        <f t="shared" si="2"/>
        <v>2.0774432870370372E-2</v>
      </c>
      <c r="H6" s="60">
        <v>5</v>
      </c>
      <c r="I6" t="s">
        <v>232</v>
      </c>
      <c r="J6" s="68">
        <v>2.0774432870370372E-2</v>
      </c>
      <c r="K6">
        <v>120</v>
      </c>
      <c r="N6" s="65">
        <v>2.8709027777777781E-2</v>
      </c>
    </row>
    <row r="7" spans="1:16" x14ac:dyDescent="0.25">
      <c r="A7" s="1">
        <f t="shared" si="0"/>
        <v>481</v>
      </c>
      <c r="B7" s="26" t="e">
        <f t="shared" si="1"/>
        <v>#VALUE!</v>
      </c>
      <c r="C7" s="56">
        <f t="shared" si="2"/>
        <v>2.1050266203703705E-2</v>
      </c>
      <c r="H7" s="60">
        <v>6</v>
      </c>
      <c r="I7" t="s">
        <v>231</v>
      </c>
      <c r="J7" s="68">
        <v>2.1050266203703705E-2</v>
      </c>
      <c r="K7">
        <v>481</v>
      </c>
      <c r="N7" s="65">
        <v>2.8964004629629628E-2</v>
      </c>
    </row>
    <row r="8" spans="1:16" x14ac:dyDescent="0.25">
      <c r="A8" s="1">
        <f t="shared" si="0"/>
        <v>4</v>
      </c>
      <c r="B8" s="26" t="e">
        <f t="shared" si="1"/>
        <v>#VALUE!</v>
      </c>
      <c r="C8" s="56">
        <f t="shared" si="2"/>
        <v>2.1207835648148151E-2</v>
      </c>
      <c r="H8" s="60">
        <v>7</v>
      </c>
      <c r="I8" t="s">
        <v>110</v>
      </c>
      <c r="J8" s="68">
        <v>2.1207835648148151E-2</v>
      </c>
      <c r="K8">
        <v>4</v>
      </c>
      <c r="N8" s="65">
        <v>2.900277777777778E-2</v>
      </c>
    </row>
    <row r="9" spans="1:16" x14ac:dyDescent="0.25">
      <c r="A9" s="1">
        <f t="shared" si="0"/>
        <v>116</v>
      </c>
      <c r="B9" s="26" t="e">
        <f t="shared" si="1"/>
        <v>#VALUE!</v>
      </c>
      <c r="C9" s="56">
        <f t="shared" si="2"/>
        <v>2.1280277777777776E-2</v>
      </c>
      <c r="H9" s="60">
        <v>8</v>
      </c>
      <c r="I9" t="s">
        <v>106</v>
      </c>
      <c r="J9" s="68">
        <v>2.1280277777777776E-2</v>
      </c>
      <c r="K9">
        <v>116</v>
      </c>
      <c r="N9" s="65">
        <v>2.901724537037037E-2</v>
      </c>
    </row>
    <row r="10" spans="1:16" x14ac:dyDescent="0.25">
      <c r="A10" s="1">
        <f t="shared" si="0"/>
        <v>492</v>
      </c>
      <c r="B10" s="26" t="e">
        <f t="shared" si="1"/>
        <v>#VALUE!</v>
      </c>
      <c r="C10" s="56">
        <f t="shared" si="2"/>
        <v>2.1614097222222226E-2</v>
      </c>
      <c r="H10" s="60">
        <v>9</v>
      </c>
      <c r="I10" t="s">
        <v>230</v>
      </c>
      <c r="J10" s="68">
        <v>2.1614097222222226E-2</v>
      </c>
      <c r="K10">
        <v>492</v>
      </c>
      <c r="N10" s="65">
        <v>2.9179398148148145E-2</v>
      </c>
    </row>
    <row r="11" spans="1:16" x14ac:dyDescent="0.25">
      <c r="A11" s="1">
        <f t="shared" si="0"/>
        <v>195</v>
      </c>
      <c r="B11" s="26" t="e">
        <f t="shared" si="1"/>
        <v>#VALUE!</v>
      </c>
      <c r="C11" s="56">
        <f t="shared" si="2"/>
        <v>2.2073680555555558E-2</v>
      </c>
      <c r="H11" s="60">
        <v>10</v>
      </c>
      <c r="I11" t="s">
        <v>229</v>
      </c>
      <c r="J11" s="68">
        <v>2.2073680555555558E-2</v>
      </c>
      <c r="K11">
        <v>195</v>
      </c>
      <c r="N11" s="65">
        <v>2.9209259259259258E-2</v>
      </c>
    </row>
    <row r="12" spans="1:16" x14ac:dyDescent="0.25">
      <c r="A12" s="1">
        <f t="shared" si="0"/>
        <v>478</v>
      </c>
      <c r="B12" s="26" t="e">
        <f t="shared" si="1"/>
        <v>#VALUE!</v>
      </c>
      <c r="C12" s="56">
        <f t="shared" si="2"/>
        <v>2.213127314814815E-2</v>
      </c>
      <c r="H12" s="60">
        <v>11</v>
      </c>
      <c r="I12" t="s">
        <v>228</v>
      </c>
      <c r="J12" s="68">
        <v>2.213127314814815E-2</v>
      </c>
      <c r="K12">
        <v>478</v>
      </c>
      <c r="N12" s="65">
        <v>2.9370486111111111E-2</v>
      </c>
    </row>
    <row r="13" spans="1:16" x14ac:dyDescent="0.25">
      <c r="A13" s="1">
        <f t="shared" si="0"/>
        <v>506</v>
      </c>
      <c r="B13" s="26" t="e">
        <f t="shared" si="1"/>
        <v>#VALUE!</v>
      </c>
      <c r="C13" s="56">
        <f t="shared" si="2"/>
        <v>2.2157430555555555E-2</v>
      </c>
      <c r="H13" s="60">
        <v>12</v>
      </c>
      <c r="I13" t="s">
        <v>227</v>
      </c>
      <c r="J13" s="68">
        <v>2.2157430555555555E-2</v>
      </c>
      <c r="K13">
        <v>506</v>
      </c>
      <c r="N13" s="65">
        <v>2.9562268518518522E-2</v>
      </c>
    </row>
    <row r="14" spans="1:16" x14ac:dyDescent="0.25">
      <c r="A14" s="1">
        <f t="shared" si="0"/>
        <v>63</v>
      </c>
      <c r="B14" s="26" t="e">
        <f t="shared" si="1"/>
        <v>#VALUE!</v>
      </c>
      <c r="C14" s="56">
        <f t="shared" si="2"/>
        <v>2.2400763888888887E-2</v>
      </c>
      <c r="H14" s="60">
        <v>13</v>
      </c>
      <c r="I14" t="s">
        <v>226</v>
      </c>
      <c r="J14" s="68">
        <v>2.2400763888888887E-2</v>
      </c>
      <c r="K14">
        <v>63</v>
      </c>
      <c r="N14" s="65">
        <v>2.9831481481481483E-2</v>
      </c>
    </row>
    <row r="15" spans="1:16" x14ac:dyDescent="0.25">
      <c r="A15" s="1">
        <f t="shared" si="0"/>
        <v>8</v>
      </c>
      <c r="B15" s="26" t="e">
        <f t="shared" si="1"/>
        <v>#VALUE!</v>
      </c>
      <c r="C15" s="56">
        <f t="shared" si="2"/>
        <v>2.247644675925926E-2</v>
      </c>
      <c r="H15" s="60">
        <v>14</v>
      </c>
      <c r="I15" t="s">
        <v>225</v>
      </c>
      <c r="J15" s="68">
        <v>2.247644675925926E-2</v>
      </c>
      <c r="K15">
        <v>8</v>
      </c>
      <c r="N15" s="65">
        <v>3.0101273148148148E-2</v>
      </c>
    </row>
    <row r="16" spans="1:16" x14ac:dyDescent="0.25">
      <c r="A16" s="1">
        <f t="shared" si="0"/>
        <v>27</v>
      </c>
      <c r="B16" s="26" t="e">
        <f t="shared" si="1"/>
        <v>#VALUE!</v>
      </c>
      <c r="C16" s="56">
        <f t="shared" si="2"/>
        <v>2.2741342592592594E-2</v>
      </c>
      <c r="H16" s="60">
        <v>15</v>
      </c>
      <c r="I16" t="s">
        <v>113</v>
      </c>
      <c r="J16" s="68">
        <v>2.2741342592592594E-2</v>
      </c>
      <c r="K16">
        <v>27</v>
      </c>
      <c r="N16" s="65">
        <v>3.0128009259259261E-2</v>
      </c>
    </row>
    <row r="17" spans="1:14" x14ac:dyDescent="0.25">
      <c r="A17" s="1">
        <f t="shared" si="0"/>
        <v>558</v>
      </c>
      <c r="B17" s="26" t="e">
        <f t="shared" si="1"/>
        <v>#VALUE!</v>
      </c>
      <c r="C17" s="56">
        <f t="shared" si="2"/>
        <v>2.2784305555555554E-2</v>
      </c>
      <c r="H17" s="60">
        <v>16</v>
      </c>
      <c r="I17" t="s">
        <v>224</v>
      </c>
      <c r="J17" s="68">
        <v>2.2784305555555554E-2</v>
      </c>
      <c r="K17">
        <v>558</v>
      </c>
      <c r="N17" s="65">
        <v>3.0271412037037038E-2</v>
      </c>
    </row>
    <row r="18" spans="1:14" x14ac:dyDescent="0.25">
      <c r="A18" s="1">
        <f t="shared" si="0"/>
        <v>507</v>
      </c>
      <c r="B18" s="26" t="e">
        <f t="shared" si="1"/>
        <v>#VALUE!</v>
      </c>
      <c r="C18" s="56">
        <f t="shared" si="2"/>
        <v>2.3055231481481486E-2</v>
      </c>
      <c r="H18" s="60">
        <v>17</v>
      </c>
      <c r="I18" t="s">
        <v>154</v>
      </c>
      <c r="J18" s="68">
        <v>2.3055231481481486E-2</v>
      </c>
      <c r="K18">
        <v>507</v>
      </c>
      <c r="N18" s="65">
        <v>3.0330671296296297E-2</v>
      </c>
    </row>
    <row r="19" spans="1:14" x14ac:dyDescent="0.25">
      <c r="A19" s="1">
        <f t="shared" si="0"/>
        <v>17</v>
      </c>
      <c r="B19" s="26" t="e">
        <f t="shared" si="1"/>
        <v>#VALUE!</v>
      </c>
      <c r="C19" s="56">
        <f t="shared" si="2"/>
        <v>2.3082592592592596E-2</v>
      </c>
      <c r="H19" s="60">
        <v>18</v>
      </c>
      <c r="I19" t="s">
        <v>223</v>
      </c>
      <c r="J19" s="68">
        <v>2.3082592592592596E-2</v>
      </c>
      <c r="K19">
        <v>17</v>
      </c>
      <c r="N19" s="65">
        <v>3.0476851851851852E-2</v>
      </c>
    </row>
    <row r="20" spans="1:14" x14ac:dyDescent="0.25">
      <c r="A20" s="1">
        <f t="shared" si="0"/>
        <v>56</v>
      </c>
      <c r="B20" s="26" t="e">
        <f t="shared" si="1"/>
        <v>#VALUE!</v>
      </c>
      <c r="C20" s="56">
        <f t="shared" si="2"/>
        <v>2.3242303240740739E-2</v>
      </c>
      <c r="H20" s="60">
        <v>19</v>
      </c>
      <c r="I20" t="s">
        <v>222</v>
      </c>
      <c r="J20" s="68">
        <v>2.3242303240740739E-2</v>
      </c>
      <c r="K20">
        <v>56</v>
      </c>
      <c r="N20" s="65">
        <v>3.071064814814815E-2</v>
      </c>
    </row>
    <row r="21" spans="1:14" x14ac:dyDescent="0.25">
      <c r="A21" s="1">
        <f t="shared" si="0"/>
        <v>143</v>
      </c>
      <c r="B21" s="26" t="e">
        <f t="shared" si="1"/>
        <v>#VALUE!</v>
      </c>
      <c r="C21" s="56">
        <f t="shared" si="2"/>
        <v>2.332326388888889E-2</v>
      </c>
      <c r="H21" s="60">
        <v>20</v>
      </c>
      <c r="I21" t="s">
        <v>115</v>
      </c>
      <c r="J21" s="68">
        <v>2.332326388888889E-2</v>
      </c>
      <c r="K21">
        <v>143</v>
      </c>
      <c r="N21" s="65">
        <v>3.0728009259259257E-2</v>
      </c>
    </row>
    <row r="22" spans="1:14" x14ac:dyDescent="0.25">
      <c r="A22" s="1">
        <f t="shared" si="0"/>
        <v>537</v>
      </c>
      <c r="B22" s="26" t="e">
        <f t="shared" si="1"/>
        <v>#VALUE!</v>
      </c>
      <c r="C22" s="56">
        <f t="shared" si="2"/>
        <v>2.3375787037037035E-2</v>
      </c>
      <c r="H22" s="60">
        <v>21</v>
      </c>
      <c r="I22" t="s">
        <v>221</v>
      </c>
      <c r="J22" s="68">
        <v>2.3375787037037035E-2</v>
      </c>
      <c r="K22">
        <v>537</v>
      </c>
      <c r="N22" s="65">
        <v>3.073900462962963E-2</v>
      </c>
    </row>
    <row r="23" spans="1:14" x14ac:dyDescent="0.25">
      <c r="A23" s="1">
        <f t="shared" si="0"/>
        <v>91</v>
      </c>
      <c r="B23" s="26" t="e">
        <f t="shared" si="1"/>
        <v>#VALUE!</v>
      </c>
      <c r="C23" s="56">
        <f t="shared" si="2"/>
        <v>2.3468078703703699E-2</v>
      </c>
      <c r="H23" s="60">
        <v>22</v>
      </c>
      <c r="I23" t="s">
        <v>220</v>
      </c>
      <c r="J23" s="68">
        <v>2.3468078703703699E-2</v>
      </c>
      <c r="K23">
        <v>91</v>
      </c>
      <c r="N23" s="65">
        <v>3.0791782407407407E-2</v>
      </c>
    </row>
    <row r="24" spans="1:14" x14ac:dyDescent="0.25">
      <c r="A24" s="1">
        <f t="shared" si="0"/>
        <v>547</v>
      </c>
      <c r="B24" s="26" t="e">
        <f t="shared" si="1"/>
        <v>#VALUE!</v>
      </c>
      <c r="C24" s="56">
        <f t="shared" si="2"/>
        <v>2.3475578703703703E-2</v>
      </c>
      <c r="H24" s="60">
        <v>23</v>
      </c>
      <c r="I24" t="s">
        <v>219</v>
      </c>
      <c r="J24" s="68">
        <v>2.3475578703703703E-2</v>
      </c>
      <c r="K24">
        <v>547</v>
      </c>
      <c r="N24" s="65">
        <v>3.0826504629629631E-2</v>
      </c>
    </row>
    <row r="25" spans="1:14" x14ac:dyDescent="0.25">
      <c r="A25" s="1">
        <f t="shared" si="0"/>
        <v>148</v>
      </c>
      <c r="B25" s="26" t="e">
        <f t="shared" si="1"/>
        <v>#VALUE!</v>
      </c>
      <c r="C25" s="56">
        <f t="shared" si="2"/>
        <v>2.3503634259259259E-2</v>
      </c>
      <c r="H25" s="60">
        <v>24</v>
      </c>
      <c r="I25" t="s">
        <v>218</v>
      </c>
      <c r="J25" s="68">
        <v>2.3503634259259259E-2</v>
      </c>
      <c r="K25">
        <v>148</v>
      </c>
      <c r="N25" s="65">
        <v>3.0897916666666667E-2</v>
      </c>
    </row>
    <row r="26" spans="1:14" x14ac:dyDescent="0.25">
      <c r="A26" s="1">
        <f t="shared" si="0"/>
        <v>71</v>
      </c>
      <c r="B26" s="26" t="e">
        <f t="shared" si="1"/>
        <v>#VALUE!</v>
      </c>
      <c r="C26" s="56">
        <f t="shared" si="2"/>
        <v>2.3518287037037035E-2</v>
      </c>
      <c r="H26" s="60">
        <v>25</v>
      </c>
      <c r="I26" t="s">
        <v>217</v>
      </c>
      <c r="J26" s="68">
        <v>2.3518287037037035E-2</v>
      </c>
      <c r="K26">
        <v>71</v>
      </c>
      <c r="N26" s="65">
        <v>3.1302083333333335E-2</v>
      </c>
    </row>
    <row r="27" spans="1:14" x14ac:dyDescent="0.25">
      <c r="A27" s="1">
        <f t="shared" si="0"/>
        <v>151</v>
      </c>
      <c r="B27" s="26" t="e">
        <f t="shared" si="1"/>
        <v>#VALUE!</v>
      </c>
      <c r="C27" s="56">
        <f t="shared" si="2"/>
        <v>2.3592569444444447E-2</v>
      </c>
      <c r="H27" s="60">
        <v>26</v>
      </c>
      <c r="I27" t="s">
        <v>212</v>
      </c>
      <c r="J27" s="68">
        <v>2.3592569444444447E-2</v>
      </c>
      <c r="K27">
        <v>151</v>
      </c>
      <c r="N27" s="65">
        <v>3.1351388888888894E-2</v>
      </c>
    </row>
    <row r="28" spans="1:14" x14ac:dyDescent="0.25">
      <c r="A28" s="1">
        <f t="shared" si="0"/>
        <v>448</v>
      </c>
      <c r="B28" s="26" t="e">
        <f t="shared" si="1"/>
        <v>#VALUE!</v>
      </c>
      <c r="C28" s="56">
        <f t="shared" si="2"/>
        <v>2.3782893518518519E-2</v>
      </c>
      <c r="H28" s="60">
        <v>27</v>
      </c>
      <c r="I28" t="s">
        <v>216</v>
      </c>
      <c r="J28" s="68">
        <v>2.3782893518518519E-2</v>
      </c>
      <c r="K28">
        <v>448</v>
      </c>
      <c r="N28" s="65">
        <v>3.2065625E-2</v>
      </c>
    </row>
    <row r="29" spans="1:14" x14ac:dyDescent="0.25">
      <c r="A29" s="1">
        <f t="shared" si="0"/>
        <v>234</v>
      </c>
      <c r="B29" s="26" t="e">
        <f t="shared" si="1"/>
        <v>#VALUE!</v>
      </c>
      <c r="C29" s="56">
        <f t="shared" si="2"/>
        <v>2.3829120370370369E-2</v>
      </c>
      <c r="H29" s="60">
        <v>28</v>
      </c>
      <c r="I29" t="s">
        <v>200</v>
      </c>
      <c r="J29" s="68">
        <v>2.3829120370370369E-2</v>
      </c>
      <c r="K29">
        <v>234</v>
      </c>
      <c r="N29" s="65">
        <v>3.2082407407407407E-2</v>
      </c>
    </row>
    <row r="30" spans="1:14" x14ac:dyDescent="0.25">
      <c r="A30" s="1">
        <f t="shared" si="0"/>
        <v>219</v>
      </c>
      <c r="B30" s="26" t="e">
        <f t="shared" si="1"/>
        <v>#VALUE!</v>
      </c>
      <c r="C30" s="56">
        <f t="shared" si="2"/>
        <v>2.3996400462962964E-2</v>
      </c>
      <c r="H30" s="60">
        <v>29</v>
      </c>
      <c r="I30" t="s">
        <v>109</v>
      </c>
      <c r="J30" s="68">
        <v>2.3996400462962964E-2</v>
      </c>
      <c r="K30">
        <v>219</v>
      </c>
      <c r="N30" s="65">
        <v>3.2140393518518516E-2</v>
      </c>
    </row>
    <row r="31" spans="1:14" x14ac:dyDescent="0.25">
      <c r="A31" s="1">
        <f t="shared" si="0"/>
        <v>173</v>
      </c>
      <c r="B31" s="26" t="e">
        <f t="shared" si="1"/>
        <v>#VALUE!</v>
      </c>
      <c r="C31" s="56">
        <f t="shared" si="2"/>
        <v>2.4009305555555555E-2</v>
      </c>
      <c r="H31" s="60">
        <v>30</v>
      </c>
      <c r="I31" t="s">
        <v>130</v>
      </c>
      <c r="J31" s="68">
        <v>2.4009305555555555E-2</v>
      </c>
      <c r="K31">
        <v>173</v>
      </c>
      <c r="N31" s="65">
        <v>3.2180902777777777E-2</v>
      </c>
    </row>
    <row r="32" spans="1:14" x14ac:dyDescent="0.25">
      <c r="A32" s="1">
        <f t="shared" si="0"/>
        <v>539</v>
      </c>
      <c r="B32" s="26" t="e">
        <f t="shared" si="1"/>
        <v>#VALUE!</v>
      </c>
      <c r="C32" s="56">
        <f t="shared" si="2"/>
        <v>2.4056550925925926E-2</v>
      </c>
      <c r="H32" s="60">
        <v>31</v>
      </c>
      <c r="I32" t="s">
        <v>215</v>
      </c>
      <c r="J32" s="68">
        <v>2.4056550925925926E-2</v>
      </c>
      <c r="K32">
        <v>539</v>
      </c>
      <c r="N32" s="65">
        <v>3.221712962962963E-2</v>
      </c>
    </row>
    <row r="33" spans="1:14" x14ac:dyDescent="0.25">
      <c r="A33" s="1">
        <f t="shared" si="0"/>
        <v>510</v>
      </c>
      <c r="B33" s="26" t="e">
        <f t="shared" si="1"/>
        <v>#VALUE!</v>
      </c>
      <c r="C33" s="56">
        <f t="shared" si="2"/>
        <v>2.4164004629629629E-2</v>
      </c>
      <c r="H33" s="60">
        <v>32</v>
      </c>
      <c r="I33" t="s">
        <v>214</v>
      </c>
      <c r="J33" s="68">
        <v>2.4164004629629629E-2</v>
      </c>
      <c r="K33">
        <v>510</v>
      </c>
      <c r="N33" s="65">
        <v>3.2308912037037035E-2</v>
      </c>
    </row>
    <row r="34" spans="1:14" x14ac:dyDescent="0.25">
      <c r="A34" s="1">
        <f t="shared" si="0"/>
        <v>559</v>
      </c>
      <c r="B34" s="26" t="e">
        <f t="shared" si="1"/>
        <v>#VALUE!</v>
      </c>
      <c r="C34" s="56">
        <f t="shared" si="2"/>
        <v>2.4227905092592591E-2</v>
      </c>
      <c r="H34" s="60">
        <v>33</v>
      </c>
      <c r="I34" t="s">
        <v>213</v>
      </c>
      <c r="J34" s="68">
        <v>2.4227905092592591E-2</v>
      </c>
      <c r="K34">
        <v>559</v>
      </c>
      <c r="N34" s="65">
        <v>3.231689814814815E-2</v>
      </c>
    </row>
    <row r="35" spans="1:14" x14ac:dyDescent="0.25">
      <c r="A35" s="1">
        <f t="shared" si="0"/>
        <v>502</v>
      </c>
      <c r="B35" s="26" t="e">
        <f t="shared" si="1"/>
        <v>#VALUE!</v>
      </c>
      <c r="C35" s="56">
        <f t="shared" si="2"/>
        <v>2.4376435185185185E-2</v>
      </c>
      <c r="H35" s="60">
        <v>34</v>
      </c>
      <c r="I35" t="s">
        <v>107</v>
      </c>
      <c r="J35" s="68">
        <v>2.4376435185185185E-2</v>
      </c>
      <c r="K35">
        <v>502</v>
      </c>
      <c r="N35" s="65">
        <v>3.2389351851851857E-2</v>
      </c>
    </row>
    <row r="36" spans="1:14" x14ac:dyDescent="0.25">
      <c r="A36" s="1">
        <f t="shared" si="0"/>
        <v>489</v>
      </c>
      <c r="B36" s="26" t="e">
        <f t="shared" si="1"/>
        <v>#VALUE!</v>
      </c>
      <c r="C36" s="56">
        <f t="shared" si="2"/>
        <v>2.445474537037037E-2</v>
      </c>
      <c r="H36" s="60">
        <v>35</v>
      </c>
      <c r="I36" t="s">
        <v>100</v>
      </c>
      <c r="J36" s="68">
        <v>2.445474537037037E-2</v>
      </c>
      <c r="K36">
        <v>489</v>
      </c>
      <c r="N36" s="65">
        <v>3.2520486111111115E-2</v>
      </c>
    </row>
    <row r="37" spans="1:14" x14ac:dyDescent="0.25">
      <c r="A37" s="1">
        <f t="shared" si="0"/>
        <v>82</v>
      </c>
      <c r="B37" s="26" t="e">
        <f t="shared" si="1"/>
        <v>#VALUE!</v>
      </c>
      <c r="C37" s="56">
        <f t="shared" si="2"/>
        <v>2.4461354166666668E-2</v>
      </c>
      <c r="H37" s="60">
        <v>36</v>
      </c>
      <c r="I37" t="s">
        <v>212</v>
      </c>
      <c r="J37" s="68">
        <v>2.4461354166666668E-2</v>
      </c>
      <c r="K37">
        <v>82</v>
      </c>
      <c r="M37" s="59"/>
      <c r="N37" s="65">
        <v>3.2569791666666667E-2</v>
      </c>
    </row>
    <row r="38" spans="1:14" x14ac:dyDescent="0.25">
      <c r="A38" s="1">
        <f t="shared" si="0"/>
        <v>169</v>
      </c>
      <c r="B38" s="26" t="e">
        <f t="shared" si="1"/>
        <v>#VALUE!</v>
      </c>
      <c r="C38" s="56">
        <f t="shared" si="2"/>
        <v>2.4489340277777782E-2</v>
      </c>
      <c r="H38" s="60">
        <v>37</v>
      </c>
      <c r="I38" t="s">
        <v>203</v>
      </c>
      <c r="J38" s="68">
        <v>2.4489340277777782E-2</v>
      </c>
      <c r="K38">
        <v>169</v>
      </c>
      <c r="N38" s="65">
        <v>3.261678240740741E-2</v>
      </c>
    </row>
    <row r="39" spans="1:14" x14ac:dyDescent="0.25">
      <c r="A39" s="1">
        <f t="shared" si="0"/>
        <v>159</v>
      </c>
      <c r="B39" s="26" t="e">
        <f t="shared" si="1"/>
        <v>#VALUE!</v>
      </c>
      <c r="C39" s="56">
        <f t="shared" si="2"/>
        <v>2.4695196759259259E-2</v>
      </c>
      <c r="H39" s="60">
        <v>38</v>
      </c>
      <c r="I39" t="s">
        <v>211</v>
      </c>
      <c r="J39" s="68">
        <v>2.4695196759259259E-2</v>
      </c>
      <c r="K39">
        <v>159</v>
      </c>
      <c r="N39" s="65">
        <v>3.2693518518518518E-2</v>
      </c>
    </row>
    <row r="40" spans="1:14" x14ac:dyDescent="0.25">
      <c r="A40" s="1">
        <f t="shared" si="0"/>
        <v>519</v>
      </c>
      <c r="B40" s="26" t="e">
        <f t="shared" si="1"/>
        <v>#VALUE!</v>
      </c>
      <c r="C40" s="56">
        <f t="shared" si="2"/>
        <v>2.4721168981481481E-2</v>
      </c>
      <c r="H40" s="60">
        <v>39</v>
      </c>
      <c r="I40" t="s">
        <v>210</v>
      </c>
      <c r="J40" s="68">
        <v>2.4721168981481481E-2</v>
      </c>
      <c r="K40">
        <v>519</v>
      </c>
      <c r="N40" s="65">
        <v>3.2772569444444448E-2</v>
      </c>
    </row>
    <row r="41" spans="1:14" x14ac:dyDescent="0.25">
      <c r="A41" s="1">
        <f t="shared" si="0"/>
        <v>9</v>
      </c>
      <c r="B41" s="26" t="e">
        <f t="shared" si="1"/>
        <v>#VALUE!</v>
      </c>
      <c r="C41" s="56">
        <f t="shared" si="2"/>
        <v>2.4783495370370372E-2</v>
      </c>
      <c r="H41" s="60">
        <v>40</v>
      </c>
      <c r="I41" t="s">
        <v>209</v>
      </c>
      <c r="J41" s="68">
        <v>2.4783495370370372E-2</v>
      </c>
      <c r="K41">
        <v>9</v>
      </c>
      <c r="N41" s="65">
        <v>3.2834259259259264E-2</v>
      </c>
    </row>
    <row r="42" spans="1:14" x14ac:dyDescent="0.25">
      <c r="A42" s="1">
        <f t="shared" si="0"/>
        <v>32</v>
      </c>
      <c r="B42" s="26" t="e">
        <f t="shared" si="1"/>
        <v>#VALUE!</v>
      </c>
      <c r="C42" s="56">
        <f t="shared" si="2"/>
        <v>2.481902777777778E-2</v>
      </c>
      <c r="H42" s="60">
        <v>41</v>
      </c>
      <c r="I42" t="s">
        <v>208</v>
      </c>
      <c r="J42" s="68">
        <v>2.481902777777778E-2</v>
      </c>
      <c r="K42">
        <v>32</v>
      </c>
      <c r="N42" s="65">
        <v>3.287800925925926E-2</v>
      </c>
    </row>
    <row r="43" spans="1:14" x14ac:dyDescent="0.25">
      <c r="A43" s="1">
        <f t="shared" si="0"/>
        <v>477</v>
      </c>
      <c r="B43" s="26" t="e">
        <f t="shared" si="1"/>
        <v>#VALUE!</v>
      </c>
      <c r="C43" s="56">
        <f t="shared" si="2"/>
        <v>2.4934479166666666E-2</v>
      </c>
      <c r="H43" s="60">
        <v>42</v>
      </c>
      <c r="I43" t="s">
        <v>207</v>
      </c>
      <c r="J43" s="68">
        <v>2.4934479166666666E-2</v>
      </c>
      <c r="K43">
        <v>477</v>
      </c>
      <c r="N43" s="65">
        <v>3.2884606481481483E-2</v>
      </c>
    </row>
    <row r="44" spans="1:14" x14ac:dyDescent="0.25">
      <c r="A44" s="1">
        <f t="shared" si="0"/>
        <v>535</v>
      </c>
      <c r="B44" s="26" t="e">
        <f t="shared" si="1"/>
        <v>#VALUE!</v>
      </c>
      <c r="C44" s="56">
        <f t="shared" si="2"/>
        <v>2.4965555555555557E-2</v>
      </c>
      <c r="H44" s="60">
        <v>43</v>
      </c>
      <c r="I44" t="s">
        <v>206</v>
      </c>
      <c r="J44" s="68">
        <v>2.4965555555555557E-2</v>
      </c>
      <c r="K44">
        <v>535</v>
      </c>
      <c r="N44" s="65">
        <v>3.3037962962962963E-2</v>
      </c>
    </row>
    <row r="45" spans="1:14" x14ac:dyDescent="0.25">
      <c r="A45" s="1">
        <f t="shared" si="0"/>
        <v>505</v>
      </c>
      <c r="B45" s="26" t="e">
        <f t="shared" si="1"/>
        <v>#VALUE!</v>
      </c>
      <c r="C45" s="56">
        <f t="shared" si="2"/>
        <v>2.5044340277777782E-2</v>
      </c>
      <c r="H45" s="60">
        <v>44</v>
      </c>
      <c r="I45" t="s">
        <v>205</v>
      </c>
      <c r="J45" s="68">
        <v>2.5044340277777782E-2</v>
      </c>
      <c r="K45">
        <v>505</v>
      </c>
      <c r="N45" s="65">
        <v>3.3132060185185185E-2</v>
      </c>
    </row>
    <row r="46" spans="1:14" x14ac:dyDescent="0.25">
      <c r="A46" s="1">
        <f t="shared" si="0"/>
        <v>50</v>
      </c>
      <c r="B46" s="26" t="e">
        <f t="shared" si="1"/>
        <v>#VALUE!</v>
      </c>
      <c r="C46" s="56">
        <f t="shared" si="2"/>
        <v>2.526704861111111E-2</v>
      </c>
      <c r="H46" s="60">
        <v>45</v>
      </c>
      <c r="I46" t="s">
        <v>204</v>
      </c>
      <c r="J46" s="68">
        <v>2.526704861111111E-2</v>
      </c>
      <c r="K46">
        <v>50</v>
      </c>
      <c r="N46" s="65">
        <v>3.3249189814814818E-2</v>
      </c>
    </row>
    <row r="47" spans="1:14" x14ac:dyDescent="0.25">
      <c r="A47" s="1">
        <f t="shared" si="0"/>
        <v>378</v>
      </c>
      <c r="B47" s="26" t="e">
        <f t="shared" si="1"/>
        <v>#VALUE!</v>
      </c>
      <c r="C47" s="56">
        <f t="shared" si="2"/>
        <v>2.5498125E-2</v>
      </c>
      <c r="H47" s="60">
        <v>46</v>
      </c>
      <c r="I47" t="s">
        <v>200</v>
      </c>
      <c r="J47" s="68">
        <v>2.5498125E-2</v>
      </c>
      <c r="K47">
        <v>378</v>
      </c>
      <c r="N47" s="65">
        <v>3.3266087962962959E-2</v>
      </c>
    </row>
    <row r="48" spans="1:14" x14ac:dyDescent="0.25">
      <c r="A48" s="1">
        <f t="shared" si="0"/>
        <v>158</v>
      </c>
      <c r="B48" s="26" t="e">
        <f t="shared" si="1"/>
        <v>#VALUE!</v>
      </c>
      <c r="C48" s="56">
        <f t="shared" si="2"/>
        <v>2.5577743055555557E-2</v>
      </c>
      <c r="H48" s="60">
        <v>47</v>
      </c>
      <c r="I48" t="s">
        <v>111</v>
      </c>
      <c r="J48" s="68">
        <v>2.5577743055555557E-2</v>
      </c>
      <c r="K48">
        <v>158</v>
      </c>
      <c r="N48" s="65">
        <v>3.3355555555555555E-2</v>
      </c>
    </row>
    <row r="49" spans="1:14" x14ac:dyDescent="0.25">
      <c r="A49" s="1">
        <f t="shared" si="0"/>
        <v>494</v>
      </c>
      <c r="B49" s="26" t="e">
        <f t="shared" si="1"/>
        <v>#VALUE!</v>
      </c>
      <c r="C49" s="56">
        <f t="shared" si="2"/>
        <v>2.561435185185185E-2</v>
      </c>
      <c r="H49" s="60">
        <v>48</v>
      </c>
      <c r="I49" t="s">
        <v>202</v>
      </c>
      <c r="J49" s="68">
        <v>2.561435185185185E-2</v>
      </c>
      <c r="K49">
        <v>494</v>
      </c>
      <c r="N49" s="65">
        <v>3.3468402777777774E-2</v>
      </c>
    </row>
    <row r="50" spans="1:14" x14ac:dyDescent="0.25">
      <c r="A50" s="1">
        <f t="shared" si="0"/>
        <v>342</v>
      </c>
      <c r="B50" s="26" t="e">
        <f t="shared" si="1"/>
        <v>#VALUE!</v>
      </c>
      <c r="C50" s="56">
        <f t="shared" si="2"/>
        <v>2.5776712962962967E-2</v>
      </c>
      <c r="H50" s="60">
        <v>49</v>
      </c>
      <c r="I50" t="s">
        <v>201</v>
      </c>
      <c r="J50" s="68">
        <v>2.5776712962962967E-2</v>
      </c>
      <c r="K50">
        <v>342</v>
      </c>
      <c r="N50" s="65">
        <v>3.3483680555555555E-2</v>
      </c>
    </row>
    <row r="51" spans="1:14" x14ac:dyDescent="0.25">
      <c r="A51" s="1">
        <f t="shared" si="0"/>
        <v>146</v>
      </c>
      <c r="B51" s="26" t="e">
        <f t="shared" si="1"/>
        <v>#VALUE!</v>
      </c>
      <c r="C51" s="56">
        <f t="shared" si="2"/>
        <v>2.6266168981481482E-2</v>
      </c>
      <c r="H51" s="60">
        <v>50</v>
      </c>
      <c r="I51" t="s">
        <v>101</v>
      </c>
      <c r="J51" s="68">
        <v>2.6266168981481482E-2</v>
      </c>
      <c r="K51">
        <v>146</v>
      </c>
      <c r="N51" s="65">
        <v>3.3499537037037036E-2</v>
      </c>
    </row>
    <row r="52" spans="1:14" x14ac:dyDescent="0.25">
      <c r="A52" s="1">
        <f t="shared" si="0"/>
        <v>312</v>
      </c>
      <c r="B52" s="26" t="e">
        <f t="shared" si="1"/>
        <v>#VALUE!</v>
      </c>
      <c r="C52" s="56">
        <f t="shared" si="2"/>
        <v>2.6321122685185185E-2</v>
      </c>
      <c r="H52" s="60">
        <v>51</v>
      </c>
      <c r="I52" t="s">
        <v>200</v>
      </c>
      <c r="J52" s="68">
        <v>2.6321122685185185E-2</v>
      </c>
      <c r="K52">
        <v>312</v>
      </c>
      <c r="N52" s="65">
        <v>3.3516319444444449E-2</v>
      </c>
    </row>
    <row r="53" spans="1:14" x14ac:dyDescent="0.25">
      <c r="A53" s="1">
        <f t="shared" si="0"/>
        <v>530</v>
      </c>
      <c r="B53" s="26" t="e">
        <f t="shared" si="1"/>
        <v>#VALUE!</v>
      </c>
      <c r="C53" s="56">
        <f t="shared" si="2"/>
        <v>2.6373946759259262E-2</v>
      </c>
      <c r="H53" s="60">
        <v>52</v>
      </c>
      <c r="I53" t="s">
        <v>179</v>
      </c>
      <c r="J53" s="68">
        <v>2.6373946759259262E-2</v>
      </c>
      <c r="K53">
        <v>530</v>
      </c>
      <c r="N53" s="65">
        <v>3.3542361111111113E-2</v>
      </c>
    </row>
    <row r="54" spans="1:14" x14ac:dyDescent="0.25">
      <c r="A54" s="1">
        <f t="shared" si="0"/>
        <v>214</v>
      </c>
      <c r="B54" s="26" t="e">
        <f t="shared" si="1"/>
        <v>#VALUE!</v>
      </c>
      <c r="C54" s="56">
        <f t="shared" si="2"/>
        <v>2.6497141203703705E-2</v>
      </c>
      <c r="H54" s="60">
        <v>53</v>
      </c>
      <c r="I54" t="s">
        <v>199</v>
      </c>
      <c r="J54" s="68">
        <v>2.6497141203703705E-2</v>
      </c>
      <c r="K54">
        <v>214</v>
      </c>
      <c r="N54" s="65">
        <v>3.3607523148148147E-2</v>
      </c>
    </row>
    <row r="55" spans="1:14" x14ac:dyDescent="0.25">
      <c r="A55" s="1">
        <f t="shared" si="0"/>
        <v>406</v>
      </c>
      <c r="B55" s="26" t="e">
        <f t="shared" si="1"/>
        <v>#VALUE!</v>
      </c>
      <c r="C55" s="56">
        <f t="shared" si="2"/>
        <v>2.6515104166666668E-2</v>
      </c>
      <c r="H55" s="60">
        <v>54</v>
      </c>
      <c r="I55" t="s">
        <v>198</v>
      </c>
      <c r="J55" s="68">
        <v>2.6515104166666668E-2</v>
      </c>
      <c r="K55">
        <v>406</v>
      </c>
      <c r="N55" s="65">
        <v>3.3681250000000003E-2</v>
      </c>
    </row>
    <row r="56" spans="1:14" x14ac:dyDescent="0.25">
      <c r="A56" s="1">
        <f t="shared" si="0"/>
        <v>549</v>
      </c>
      <c r="B56" s="26" t="e">
        <f t="shared" si="1"/>
        <v>#VALUE!</v>
      </c>
      <c r="C56" s="56">
        <f t="shared" si="2"/>
        <v>2.6523055555555553E-2</v>
      </c>
      <c r="H56" s="60">
        <v>55</v>
      </c>
      <c r="I56" t="s">
        <v>197</v>
      </c>
      <c r="J56" s="68">
        <v>2.6523055555555553E-2</v>
      </c>
      <c r="K56">
        <v>549</v>
      </c>
      <c r="N56" s="65">
        <v>3.4009027777777777E-2</v>
      </c>
    </row>
    <row r="57" spans="1:14" x14ac:dyDescent="0.25">
      <c r="A57" s="1">
        <f t="shared" si="0"/>
        <v>43</v>
      </c>
      <c r="B57" s="26" t="e">
        <f t="shared" si="1"/>
        <v>#VALUE!</v>
      </c>
      <c r="C57" s="56">
        <f t="shared" si="2"/>
        <v>2.654320601851852E-2</v>
      </c>
      <c r="H57" s="60">
        <v>56</v>
      </c>
      <c r="I57" t="s">
        <v>196</v>
      </c>
      <c r="J57" s="68">
        <v>2.654320601851852E-2</v>
      </c>
      <c r="K57">
        <v>43</v>
      </c>
      <c r="N57" s="65">
        <v>3.4221180555555557E-2</v>
      </c>
    </row>
    <row r="58" spans="1:14" x14ac:dyDescent="0.25">
      <c r="A58" s="1">
        <f t="shared" si="0"/>
        <v>220</v>
      </c>
      <c r="B58" s="26" t="e">
        <f t="shared" si="1"/>
        <v>#VALUE!</v>
      </c>
      <c r="C58" s="56">
        <f t="shared" si="2"/>
        <v>2.6563101851851855E-2</v>
      </c>
      <c r="H58" s="60">
        <v>57</v>
      </c>
      <c r="I58" t="s">
        <v>112</v>
      </c>
      <c r="J58" s="68">
        <v>2.6563101851851855E-2</v>
      </c>
      <c r="K58">
        <v>220</v>
      </c>
      <c r="N58" s="65">
        <v>3.4227777777777774E-2</v>
      </c>
    </row>
    <row r="59" spans="1:14" x14ac:dyDescent="0.25">
      <c r="A59" s="1">
        <f t="shared" si="0"/>
        <v>517</v>
      </c>
      <c r="B59" s="26" t="e">
        <f t="shared" si="1"/>
        <v>#VALUE!</v>
      </c>
      <c r="C59" s="56">
        <f t="shared" si="2"/>
        <v>2.6719583333333335E-2</v>
      </c>
      <c r="H59" s="60">
        <v>58</v>
      </c>
      <c r="I59" t="s">
        <v>195</v>
      </c>
      <c r="J59" s="68">
        <v>2.6719583333333335E-2</v>
      </c>
      <c r="K59">
        <v>517</v>
      </c>
      <c r="N59" s="65">
        <v>3.4262615740740736E-2</v>
      </c>
    </row>
    <row r="60" spans="1:14" x14ac:dyDescent="0.25">
      <c r="A60" s="1">
        <f t="shared" si="0"/>
        <v>250</v>
      </c>
      <c r="B60" s="26" t="e">
        <f t="shared" si="1"/>
        <v>#VALUE!</v>
      </c>
      <c r="C60" s="56">
        <f t="shared" si="2"/>
        <v>2.6827071759259261E-2</v>
      </c>
      <c r="H60" s="60">
        <v>59</v>
      </c>
      <c r="I60" t="s">
        <v>194</v>
      </c>
      <c r="J60" s="68">
        <v>2.6827071759259261E-2</v>
      </c>
      <c r="K60">
        <v>250</v>
      </c>
      <c r="N60" s="65">
        <v>3.4298958333333338E-2</v>
      </c>
    </row>
    <row r="61" spans="1:14" x14ac:dyDescent="0.25">
      <c r="A61" s="1">
        <f t="shared" si="0"/>
        <v>498</v>
      </c>
      <c r="B61" s="26" t="e">
        <f t="shared" si="1"/>
        <v>#VALUE!</v>
      </c>
      <c r="C61" s="56">
        <f t="shared" si="2"/>
        <v>2.6927094907407408E-2</v>
      </c>
      <c r="H61" s="60">
        <v>60</v>
      </c>
      <c r="I61" t="s">
        <v>193</v>
      </c>
      <c r="J61" s="68">
        <v>2.6927094907407408E-2</v>
      </c>
      <c r="K61">
        <v>498</v>
      </c>
      <c r="N61" s="65">
        <v>3.4370601851851854E-2</v>
      </c>
    </row>
    <row r="62" spans="1:14" x14ac:dyDescent="0.25">
      <c r="A62" s="1">
        <f t="shared" si="0"/>
        <v>555</v>
      </c>
      <c r="B62" s="26" t="e">
        <f t="shared" si="1"/>
        <v>#VALUE!</v>
      </c>
      <c r="C62" s="56">
        <f t="shared" si="2"/>
        <v>2.6957905092592594E-2</v>
      </c>
      <c r="H62" s="60">
        <v>61</v>
      </c>
      <c r="I62" t="s">
        <v>192</v>
      </c>
      <c r="J62" s="68">
        <v>2.6957905092592594E-2</v>
      </c>
      <c r="K62">
        <v>555</v>
      </c>
      <c r="N62" s="65">
        <v>3.4439351851851853E-2</v>
      </c>
    </row>
    <row r="63" spans="1:14" x14ac:dyDescent="0.25">
      <c r="A63" s="1">
        <f t="shared" si="0"/>
        <v>96</v>
      </c>
      <c r="B63" s="26" t="e">
        <f t="shared" si="1"/>
        <v>#VALUE!</v>
      </c>
      <c r="C63" s="56">
        <f t="shared" si="2"/>
        <v>2.7005034722222224E-2</v>
      </c>
      <c r="H63" s="60">
        <v>62</v>
      </c>
      <c r="I63" t="s">
        <v>191</v>
      </c>
      <c r="J63" s="68">
        <v>2.7005034722222224E-2</v>
      </c>
      <c r="K63">
        <v>96</v>
      </c>
      <c r="N63" s="65">
        <v>3.4723148148148149E-2</v>
      </c>
    </row>
    <row r="64" spans="1:14" x14ac:dyDescent="0.25">
      <c r="A64" s="1">
        <f t="shared" si="0"/>
        <v>249</v>
      </c>
      <c r="B64" s="26" t="e">
        <f t="shared" si="1"/>
        <v>#VALUE!</v>
      </c>
      <c r="C64" s="56">
        <f t="shared" si="2"/>
        <v>2.7040925925925927E-2</v>
      </c>
      <c r="H64" s="60">
        <v>63</v>
      </c>
      <c r="I64" t="s">
        <v>190</v>
      </c>
      <c r="J64" s="68">
        <v>2.7040925925925927E-2</v>
      </c>
      <c r="K64">
        <v>249</v>
      </c>
      <c r="N64" s="65">
        <v>3.4784606481481482E-2</v>
      </c>
    </row>
    <row r="65" spans="1:14" x14ac:dyDescent="0.25">
      <c r="A65" s="1">
        <f t="shared" si="0"/>
        <v>122</v>
      </c>
      <c r="B65" s="26" t="e">
        <f t="shared" si="1"/>
        <v>#VALUE!</v>
      </c>
      <c r="C65" s="56">
        <f t="shared" si="2"/>
        <v>2.7045567129629629E-2</v>
      </c>
      <c r="H65" s="60">
        <v>64</v>
      </c>
      <c r="I65" t="s">
        <v>189</v>
      </c>
      <c r="J65" s="68">
        <v>2.7045567129629629E-2</v>
      </c>
      <c r="K65">
        <v>122</v>
      </c>
      <c r="N65" s="65">
        <v>3.4886458333333335E-2</v>
      </c>
    </row>
    <row r="66" spans="1:14" x14ac:dyDescent="0.25">
      <c r="A66" s="1">
        <f t="shared" si="0"/>
        <v>551</v>
      </c>
      <c r="B66" s="26" t="e">
        <f t="shared" si="1"/>
        <v>#VALUE!</v>
      </c>
      <c r="C66" s="56">
        <f t="shared" si="2"/>
        <v>2.7111736111111114E-2</v>
      </c>
      <c r="H66" s="60">
        <v>65</v>
      </c>
      <c r="I66" t="s">
        <v>188</v>
      </c>
      <c r="J66" s="68">
        <v>2.7111736111111114E-2</v>
      </c>
      <c r="K66">
        <v>551</v>
      </c>
      <c r="N66" s="65">
        <v>3.4945717592592594E-2</v>
      </c>
    </row>
    <row r="67" spans="1:14" x14ac:dyDescent="0.25">
      <c r="A67" s="1">
        <f t="shared" ref="A67:A114" si="3">K67</f>
        <v>440</v>
      </c>
      <c r="B67" s="26" t="e">
        <f t="shared" ref="B67:B114" si="4">VALUE(REPLACE(H67,1,5,""))</f>
        <v>#VALUE!</v>
      </c>
      <c r="C67" s="56">
        <f t="shared" ref="C67:C114" si="5">J67</f>
        <v>2.7267152777777776E-2</v>
      </c>
      <c r="H67" s="60">
        <v>66</v>
      </c>
      <c r="I67" t="s">
        <v>105</v>
      </c>
      <c r="J67" s="68">
        <v>2.7267152777777776E-2</v>
      </c>
      <c r="K67">
        <v>440</v>
      </c>
      <c r="N67" s="65">
        <v>3.4961226851851851E-2</v>
      </c>
    </row>
    <row r="68" spans="1:14" x14ac:dyDescent="0.25">
      <c r="A68" s="1">
        <f t="shared" si="3"/>
        <v>288</v>
      </c>
      <c r="B68" s="26" t="e">
        <f t="shared" si="4"/>
        <v>#VALUE!</v>
      </c>
      <c r="C68" s="56">
        <f t="shared" si="5"/>
        <v>2.7372777777777777E-2</v>
      </c>
      <c r="H68" s="60">
        <v>67</v>
      </c>
      <c r="I68" t="s">
        <v>187</v>
      </c>
      <c r="J68" s="68">
        <v>2.7372777777777777E-2</v>
      </c>
      <c r="K68">
        <v>288</v>
      </c>
      <c r="N68" s="65">
        <v>3.516018518518519E-2</v>
      </c>
    </row>
    <row r="69" spans="1:14" x14ac:dyDescent="0.25">
      <c r="A69" s="1">
        <f t="shared" si="3"/>
        <v>546</v>
      </c>
      <c r="B69" s="26" t="e">
        <f t="shared" si="4"/>
        <v>#VALUE!</v>
      </c>
      <c r="C69" s="56">
        <f t="shared" si="5"/>
        <v>2.7472314814814814E-2</v>
      </c>
      <c r="H69" s="60">
        <v>68</v>
      </c>
      <c r="I69" t="s">
        <v>186</v>
      </c>
      <c r="J69" s="68">
        <v>2.7472314814814814E-2</v>
      </c>
      <c r="K69">
        <v>546</v>
      </c>
      <c r="N69" s="65">
        <v>3.5203587962962961E-2</v>
      </c>
    </row>
    <row r="70" spans="1:14" x14ac:dyDescent="0.25">
      <c r="A70" s="1">
        <f t="shared" si="3"/>
        <v>509</v>
      </c>
      <c r="B70" s="26" t="e">
        <f t="shared" si="4"/>
        <v>#VALUE!</v>
      </c>
      <c r="C70" s="56">
        <f t="shared" si="5"/>
        <v>2.7495324074074071E-2</v>
      </c>
      <c r="H70" s="60">
        <v>69</v>
      </c>
      <c r="I70" t="s">
        <v>185</v>
      </c>
      <c r="J70" s="68">
        <v>2.7495324074074071E-2</v>
      </c>
      <c r="K70">
        <v>509</v>
      </c>
      <c r="N70" s="65">
        <v>3.5286805555555557E-2</v>
      </c>
    </row>
    <row r="71" spans="1:14" x14ac:dyDescent="0.25">
      <c r="A71" s="1">
        <f t="shared" si="3"/>
        <v>536</v>
      </c>
      <c r="B71" s="26" t="e">
        <f t="shared" si="4"/>
        <v>#VALUE!</v>
      </c>
      <c r="C71" s="56">
        <f t="shared" si="5"/>
        <v>2.7523541666666665E-2</v>
      </c>
      <c r="H71" s="60">
        <v>70</v>
      </c>
      <c r="I71" t="s">
        <v>184</v>
      </c>
      <c r="J71" s="68">
        <v>2.7523541666666665E-2</v>
      </c>
      <c r="K71">
        <v>536</v>
      </c>
      <c r="N71" s="65">
        <v>3.5311574074074072E-2</v>
      </c>
    </row>
    <row r="72" spans="1:14" x14ac:dyDescent="0.25">
      <c r="A72" s="1">
        <f t="shared" si="3"/>
        <v>520</v>
      </c>
      <c r="B72" s="26" t="e">
        <f t="shared" si="4"/>
        <v>#VALUE!</v>
      </c>
      <c r="C72" s="56">
        <f t="shared" si="5"/>
        <v>2.768403935185185E-2</v>
      </c>
      <c r="H72" s="60">
        <v>71</v>
      </c>
      <c r="I72" t="s">
        <v>183</v>
      </c>
      <c r="J72" s="68">
        <v>2.768403935185185E-2</v>
      </c>
      <c r="K72">
        <v>520</v>
      </c>
      <c r="N72" s="65">
        <v>3.5430555555555555E-2</v>
      </c>
    </row>
    <row r="73" spans="1:14" x14ac:dyDescent="0.25">
      <c r="A73" s="1">
        <f t="shared" si="3"/>
        <v>521</v>
      </c>
      <c r="B73" s="26" t="e">
        <f t="shared" si="4"/>
        <v>#VALUE!</v>
      </c>
      <c r="C73" s="56">
        <f t="shared" si="5"/>
        <v>2.7689224537037038E-2</v>
      </c>
      <c r="H73" s="60">
        <v>72</v>
      </c>
      <c r="I73" t="s">
        <v>114</v>
      </c>
      <c r="J73" s="68">
        <v>2.7689224537037038E-2</v>
      </c>
      <c r="K73">
        <v>521</v>
      </c>
      <c r="N73" s="65">
        <v>3.5445601851851853E-2</v>
      </c>
    </row>
    <row r="74" spans="1:14" x14ac:dyDescent="0.25">
      <c r="A74" s="1">
        <f t="shared" si="3"/>
        <v>512</v>
      </c>
      <c r="B74" s="26" t="e">
        <f t="shared" si="4"/>
        <v>#VALUE!</v>
      </c>
      <c r="C74" s="56">
        <f t="shared" si="5"/>
        <v>2.8092696759259256E-2</v>
      </c>
      <c r="H74" s="60">
        <v>73</v>
      </c>
      <c r="I74" t="s">
        <v>182</v>
      </c>
      <c r="J74" s="68">
        <v>2.8092696759259256E-2</v>
      </c>
      <c r="K74">
        <v>512</v>
      </c>
      <c r="N74" s="65">
        <v>3.54650462962963E-2</v>
      </c>
    </row>
    <row r="75" spans="1:14" x14ac:dyDescent="0.25">
      <c r="A75" s="1">
        <f t="shared" si="3"/>
        <v>396</v>
      </c>
      <c r="B75" s="26" t="e">
        <f t="shared" si="4"/>
        <v>#VALUE!</v>
      </c>
      <c r="C75" s="56">
        <f t="shared" si="5"/>
        <v>2.8204293981481485E-2</v>
      </c>
      <c r="H75" s="60">
        <v>74</v>
      </c>
      <c r="I75" t="s">
        <v>106</v>
      </c>
      <c r="J75" s="68">
        <v>2.8204293981481485E-2</v>
      </c>
      <c r="K75">
        <v>396</v>
      </c>
      <c r="N75" s="65">
        <v>3.547951388888889E-2</v>
      </c>
    </row>
    <row r="76" spans="1:14" x14ac:dyDescent="0.25">
      <c r="A76" s="1">
        <f t="shared" si="3"/>
        <v>493</v>
      </c>
      <c r="B76" s="26" t="e">
        <f t="shared" si="4"/>
        <v>#VALUE!</v>
      </c>
      <c r="C76" s="56">
        <f t="shared" si="5"/>
        <v>2.821328703703704E-2</v>
      </c>
      <c r="H76" s="60">
        <v>75</v>
      </c>
      <c r="I76" t="s">
        <v>181</v>
      </c>
      <c r="J76" s="68">
        <v>2.821328703703704E-2</v>
      </c>
      <c r="K76">
        <v>493</v>
      </c>
      <c r="N76" s="65">
        <v>3.5997800925925923E-2</v>
      </c>
    </row>
    <row r="77" spans="1:14" x14ac:dyDescent="0.25">
      <c r="A77" s="1">
        <f t="shared" si="3"/>
        <v>64</v>
      </c>
      <c r="B77" s="26" t="e">
        <f t="shared" si="4"/>
        <v>#VALUE!</v>
      </c>
      <c r="C77" s="56">
        <f t="shared" si="5"/>
        <v>2.8243819444444446E-2</v>
      </c>
      <c r="H77" s="60">
        <v>76</v>
      </c>
      <c r="I77" t="s">
        <v>180</v>
      </c>
      <c r="J77" s="68">
        <v>2.8243819444444446E-2</v>
      </c>
      <c r="K77">
        <v>64</v>
      </c>
      <c r="N77" s="65">
        <v>3.6142013888888887E-2</v>
      </c>
    </row>
    <row r="78" spans="1:14" x14ac:dyDescent="0.25">
      <c r="A78" s="1">
        <f t="shared" si="3"/>
        <v>253</v>
      </c>
      <c r="B78" s="26" t="e">
        <f t="shared" si="4"/>
        <v>#VALUE!</v>
      </c>
      <c r="C78" s="56">
        <f t="shared" si="5"/>
        <v>2.8258553240740742E-2</v>
      </c>
      <c r="H78" s="60">
        <v>77</v>
      </c>
      <c r="I78" t="s">
        <v>179</v>
      </c>
      <c r="J78" s="68">
        <v>2.8258553240740742E-2</v>
      </c>
      <c r="K78">
        <v>253</v>
      </c>
      <c r="N78" s="65">
        <v>3.6168055555555557E-2</v>
      </c>
    </row>
    <row r="79" spans="1:14" x14ac:dyDescent="0.25">
      <c r="A79" s="1">
        <f t="shared" si="3"/>
        <v>545</v>
      </c>
      <c r="B79" s="26" t="e">
        <f t="shared" si="4"/>
        <v>#VALUE!</v>
      </c>
      <c r="C79" s="56">
        <f t="shared" si="5"/>
        <v>2.8320520833333335E-2</v>
      </c>
      <c r="H79" s="60">
        <v>78</v>
      </c>
      <c r="I79" t="s">
        <v>178</v>
      </c>
      <c r="J79" s="68">
        <v>2.8320520833333335E-2</v>
      </c>
      <c r="K79">
        <v>545</v>
      </c>
      <c r="N79" s="65">
        <v>3.625335648148148E-2</v>
      </c>
    </row>
    <row r="80" spans="1:14" x14ac:dyDescent="0.25">
      <c r="A80" s="1">
        <f t="shared" si="3"/>
        <v>80</v>
      </c>
      <c r="B80" s="26" t="e">
        <f t="shared" si="4"/>
        <v>#VALUE!</v>
      </c>
      <c r="C80" s="56">
        <f t="shared" si="5"/>
        <v>2.8358495370370371E-2</v>
      </c>
      <c r="H80" s="60">
        <v>79</v>
      </c>
      <c r="I80" t="s">
        <v>177</v>
      </c>
      <c r="J80" s="68">
        <v>2.8358495370370371E-2</v>
      </c>
      <c r="K80">
        <v>80</v>
      </c>
      <c r="N80" s="65">
        <v>3.6342013888888892E-2</v>
      </c>
    </row>
    <row r="81" spans="1:14" x14ac:dyDescent="0.25">
      <c r="A81" s="1">
        <f t="shared" si="3"/>
        <v>557</v>
      </c>
      <c r="B81" s="26" t="e">
        <f t="shared" si="4"/>
        <v>#VALUE!</v>
      </c>
      <c r="C81" s="56">
        <f t="shared" si="5"/>
        <v>2.8483379629629629E-2</v>
      </c>
      <c r="H81" s="60">
        <v>80</v>
      </c>
      <c r="I81" t="s">
        <v>176</v>
      </c>
      <c r="J81" s="68">
        <v>2.8483379629629629E-2</v>
      </c>
      <c r="K81">
        <v>557</v>
      </c>
      <c r="N81" s="65">
        <v>3.6374768518518515E-2</v>
      </c>
    </row>
    <row r="82" spans="1:14" x14ac:dyDescent="0.25">
      <c r="A82" s="1">
        <f t="shared" si="3"/>
        <v>162</v>
      </c>
      <c r="B82" s="26" t="e">
        <f t="shared" si="4"/>
        <v>#VALUE!</v>
      </c>
      <c r="C82" s="56">
        <f t="shared" si="5"/>
        <v>2.8483865740740744E-2</v>
      </c>
      <c r="H82" s="60">
        <v>81</v>
      </c>
      <c r="I82" t="s">
        <v>102</v>
      </c>
      <c r="J82" s="68">
        <v>2.8483865740740744E-2</v>
      </c>
      <c r="K82">
        <v>162</v>
      </c>
      <c r="N82" s="65">
        <v>3.642951388888889E-2</v>
      </c>
    </row>
    <row r="83" spans="1:14" x14ac:dyDescent="0.25">
      <c r="A83" s="1">
        <f t="shared" si="3"/>
        <v>495</v>
      </c>
      <c r="B83" s="26" t="e">
        <f t="shared" si="4"/>
        <v>#VALUE!</v>
      </c>
      <c r="C83" s="56">
        <f t="shared" si="5"/>
        <v>2.8536979166666667E-2</v>
      </c>
      <c r="H83" s="60">
        <v>82</v>
      </c>
      <c r="I83" t="s">
        <v>175</v>
      </c>
      <c r="J83" s="68">
        <v>2.8536979166666667E-2</v>
      </c>
      <c r="K83">
        <v>495</v>
      </c>
      <c r="N83" s="65">
        <v>3.6453356481481479E-2</v>
      </c>
    </row>
    <row r="84" spans="1:14" x14ac:dyDescent="0.25">
      <c r="A84" s="1">
        <f t="shared" si="3"/>
        <v>532</v>
      </c>
      <c r="B84" s="26" t="e">
        <f t="shared" si="4"/>
        <v>#VALUE!</v>
      </c>
      <c r="C84" s="56">
        <f t="shared" si="5"/>
        <v>2.8541759259259256E-2</v>
      </c>
      <c r="H84" s="60">
        <v>83</v>
      </c>
      <c r="I84" t="s">
        <v>174</v>
      </c>
      <c r="J84" s="68">
        <v>2.8541759259259256E-2</v>
      </c>
      <c r="K84">
        <v>532</v>
      </c>
      <c r="N84" s="65">
        <v>3.6605324074074075E-2</v>
      </c>
    </row>
    <row r="85" spans="1:14" x14ac:dyDescent="0.25">
      <c r="A85" s="1">
        <f t="shared" si="3"/>
        <v>550</v>
      </c>
      <c r="B85" s="26" t="e">
        <f t="shared" si="4"/>
        <v>#VALUE!</v>
      </c>
      <c r="C85" s="56">
        <f t="shared" si="5"/>
        <v>2.8587662037037036E-2</v>
      </c>
      <c r="H85" s="60">
        <v>84</v>
      </c>
      <c r="I85" t="s">
        <v>173</v>
      </c>
      <c r="J85" s="68">
        <v>2.8587662037037036E-2</v>
      </c>
      <c r="K85">
        <v>550</v>
      </c>
      <c r="N85" s="65">
        <v>3.664224537037037E-2</v>
      </c>
    </row>
    <row r="86" spans="1:14" x14ac:dyDescent="0.25">
      <c r="A86" s="1">
        <f t="shared" si="3"/>
        <v>339</v>
      </c>
      <c r="B86" s="26" t="e">
        <f t="shared" si="4"/>
        <v>#VALUE!</v>
      </c>
      <c r="C86" s="56">
        <f t="shared" si="5"/>
        <v>2.8614803240740741E-2</v>
      </c>
      <c r="H86" s="60">
        <v>85</v>
      </c>
      <c r="I86" t="s">
        <v>172</v>
      </c>
      <c r="J86" s="68">
        <v>2.8614803240740741E-2</v>
      </c>
      <c r="K86">
        <v>339</v>
      </c>
      <c r="N86" s="65">
        <v>3.6677893518518516E-2</v>
      </c>
    </row>
    <row r="87" spans="1:14" x14ac:dyDescent="0.25">
      <c r="A87" s="1">
        <f t="shared" si="3"/>
        <v>166</v>
      </c>
      <c r="B87" s="26" t="e">
        <f t="shared" si="4"/>
        <v>#VALUE!</v>
      </c>
      <c r="C87" s="56">
        <f t="shared" si="5"/>
        <v>2.8618923611111111E-2</v>
      </c>
      <c r="H87" s="60">
        <v>86</v>
      </c>
      <c r="I87" t="s">
        <v>171</v>
      </c>
      <c r="J87" s="68">
        <v>2.8618923611111111E-2</v>
      </c>
      <c r="K87">
        <v>166</v>
      </c>
      <c r="N87" s="65">
        <v>3.6721412037037035E-2</v>
      </c>
    </row>
    <row r="88" spans="1:14" x14ac:dyDescent="0.25">
      <c r="A88" s="1">
        <f t="shared" si="3"/>
        <v>529</v>
      </c>
      <c r="B88" s="26" t="e">
        <f t="shared" si="4"/>
        <v>#VALUE!</v>
      </c>
      <c r="C88" s="56">
        <f t="shared" si="5"/>
        <v>2.866960648148148E-2</v>
      </c>
      <c r="H88" s="60">
        <v>87</v>
      </c>
      <c r="I88" t="s">
        <v>170</v>
      </c>
      <c r="J88" s="68">
        <v>2.866960648148148E-2</v>
      </c>
      <c r="K88">
        <v>529</v>
      </c>
      <c r="N88" s="65">
        <v>3.6767592592592595E-2</v>
      </c>
    </row>
    <row r="89" spans="1:14" x14ac:dyDescent="0.25">
      <c r="A89" s="1">
        <f t="shared" si="3"/>
        <v>394</v>
      </c>
      <c r="B89" s="26" t="e">
        <f t="shared" si="4"/>
        <v>#VALUE!</v>
      </c>
      <c r="C89" s="56">
        <f t="shared" si="5"/>
        <v>2.8738182870370374E-2</v>
      </c>
      <c r="H89" s="60">
        <v>88</v>
      </c>
      <c r="I89" t="s">
        <v>169</v>
      </c>
      <c r="J89" s="68">
        <v>2.8738182870370374E-2</v>
      </c>
      <c r="K89">
        <v>394</v>
      </c>
      <c r="N89" s="65">
        <v>3.6968865740740743E-2</v>
      </c>
    </row>
    <row r="90" spans="1:14" x14ac:dyDescent="0.25">
      <c r="A90" s="1">
        <f t="shared" si="3"/>
        <v>508</v>
      </c>
      <c r="B90" s="26" t="e">
        <f t="shared" si="4"/>
        <v>#VALUE!</v>
      </c>
      <c r="C90" s="56">
        <f t="shared" si="5"/>
        <v>2.8784004629629628E-2</v>
      </c>
      <c r="H90" s="60">
        <v>89</v>
      </c>
      <c r="I90" t="s">
        <v>168</v>
      </c>
      <c r="J90" s="68">
        <v>2.8784004629629628E-2</v>
      </c>
      <c r="K90">
        <v>508</v>
      </c>
      <c r="N90" s="65">
        <v>3.7504513888888889E-2</v>
      </c>
    </row>
    <row r="91" spans="1:14" x14ac:dyDescent="0.25">
      <c r="A91" s="1">
        <f t="shared" si="3"/>
        <v>179</v>
      </c>
      <c r="B91" s="26" t="e">
        <f t="shared" si="4"/>
        <v>#VALUE!</v>
      </c>
      <c r="C91" s="56">
        <f t="shared" si="5"/>
        <v>2.8808969907407403E-2</v>
      </c>
      <c r="H91" s="60">
        <v>90</v>
      </c>
      <c r="I91" t="s">
        <v>167</v>
      </c>
      <c r="J91" s="68">
        <v>2.8808969907407403E-2</v>
      </c>
      <c r="K91">
        <v>179</v>
      </c>
      <c r="N91" s="65">
        <v>3.7601388888888886E-2</v>
      </c>
    </row>
    <row r="92" spans="1:14" x14ac:dyDescent="0.25">
      <c r="A92" s="1">
        <f t="shared" si="3"/>
        <v>491</v>
      </c>
      <c r="B92" s="26" t="e">
        <f t="shared" si="4"/>
        <v>#VALUE!</v>
      </c>
      <c r="C92" s="56">
        <f t="shared" si="5"/>
        <v>2.8913935185185185E-2</v>
      </c>
      <c r="H92" s="60">
        <v>91</v>
      </c>
      <c r="I92" t="s">
        <v>166</v>
      </c>
      <c r="J92" s="68">
        <v>2.8913935185185185E-2</v>
      </c>
      <c r="K92">
        <v>491</v>
      </c>
      <c r="N92" s="65">
        <v>3.7716782407407411E-2</v>
      </c>
    </row>
    <row r="93" spans="1:14" x14ac:dyDescent="0.25">
      <c r="A93" s="1">
        <f t="shared" si="3"/>
        <v>78</v>
      </c>
      <c r="B93" s="26" t="e">
        <f t="shared" si="4"/>
        <v>#VALUE!</v>
      </c>
      <c r="C93" s="56">
        <f t="shared" si="5"/>
        <v>2.8997268518518523E-2</v>
      </c>
      <c r="H93" s="60">
        <v>92</v>
      </c>
      <c r="I93" t="s">
        <v>103</v>
      </c>
      <c r="J93" s="68">
        <v>2.8997268518518523E-2</v>
      </c>
      <c r="K93">
        <v>78</v>
      </c>
      <c r="N93" s="65">
        <v>3.7777546296296295E-2</v>
      </c>
    </row>
    <row r="94" spans="1:14" x14ac:dyDescent="0.25">
      <c r="A94" s="1">
        <f t="shared" si="3"/>
        <v>94</v>
      </c>
      <c r="B94" s="26" t="e">
        <f t="shared" si="4"/>
        <v>#VALUE!</v>
      </c>
      <c r="C94" s="56">
        <f t="shared" si="5"/>
        <v>2.9021388888888888E-2</v>
      </c>
      <c r="H94" s="60">
        <v>93</v>
      </c>
      <c r="I94" t="s">
        <v>165</v>
      </c>
      <c r="J94" s="68">
        <v>2.9021388888888888E-2</v>
      </c>
      <c r="K94">
        <v>94</v>
      </c>
      <c r="N94" s="65">
        <v>3.7857060185185185E-2</v>
      </c>
    </row>
    <row r="95" spans="1:14" x14ac:dyDescent="0.25">
      <c r="A95" s="1">
        <f t="shared" si="3"/>
        <v>469</v>
      </c>
      <c r="B95" s="26" t="e">
        <f t="shared" si="4"/>
        <v>#VALUE!</v>
      </c>
      <c r="C95" s="56">
        <f t="shared" si="5"/>
        <v>2.9078310185185183E-2</v>
      </c>
      <c r="H95" s="60">
        <v>94</v>
      </c>
      <c r="I95" t="s">
        <v>164</v>
      </c>
      <c r="J95" s="68">
        <v>2.9078310185185183E-2</v>
      </c>
      <c r="K95">
        <v>469</v>
      </c>
      <c r="N95" s="65">
        <v>3.7907754629629635E-2</v>
      </c>
    </row>
    <row r="96" spans="1:14" x14ac:dyDescent="0.25">
      <c r="A96" s="1">
        <f t="shared" si="3"/>
        <v>534</v>
      </c>
      <c r="B96" s="26" t="e">
        <f t="shared" si="4"/>
        <v>#VALUE!</v>
      </c>
      <c r="C96" s="56">
        <f t="shared" si="5"/>
        <v>2.9085590277777778E-2</v>
      </c>
      <c r="H96" s="60">
        <v>95</v>
      </c>
      <c r="I96" t="s">
        <v>108</v>
      </c>
      <c r="J96" s="68">
        <v>2.9085590277777778E-2</v>
      </c>
      <c r="K96">
        <v>534</v>
      </c>
      <c r="N96" s="65">
        <v>3.7911342592592594E-2</v>
      </c>
    </row>
    <row r="97" spans="1:14" x14ac:dyDescent="0.25">
      <c r="A97" s="1">
        <f t="shared" si="3"/>
        <v>157</v>
      </c>
      <c r="B97" s="26" t="e">
        <f t="shared" si="4"/>
        <v>#VALUE!</v>
      </c>
      <c r="C97" s="56">
        <f t="shared" si="5"/>
        <v>2.9174282407407409E-2</v>
      </c>
      <c r="H97" s="60">
        <v>96</v>
      </c>
      <c r="I97" t="s">
        <v>108</v>
      </c>
      <c r="J97" s="68">
        <v>2.9174282407407409E-2</v>
      </c>
      <c r="K97">
        <v>157</v>
      </c>
      <c r="N97" s="65">
        <v>3.7914930555555552E-2</v>
      </c>
    </row>
    <row r="98" spans="1:14" x14ac:dyDescent="0.25">
      <c r="A98" s="1">
        <f t="shared" si="3"/>
        <v>430</v>
      </c>
      <c r="B98" s="26" t="e">
        <f t="shared" si="4"/>
        <v>#VALUE!</v>
      </c>
      <c r="C98" s="56">
        <f t="shared" si="5"/>
        <v>2.919164351851852E-2</v>
      </c>
      <c r="H98" s="60">
        <v>97</v>
      </c>
      <c r="I98" t="s">
        <v>163</v>
      </c>
      <c r="J98" s="68">
        <v>2.919164351851852E-2</v>
      </c>
      <c r="K98">
        <v>430</v>
      </c>
      <c r="N98" s="65">
        <v>3.7957870370370371E-2</v>
      </c>
    </row>
    <row r="99" spans="1:14" x14ac:dyDescent="0.25">
      <c r="A99" s="1">
        <f t="shared" si="3"/>
        <v>513</v>
      </c>
      <c r="B99" s="26" t="e">
        <f t="shared" si="4"/>
        <v>#VALUE!</v>
      </c>
      <c r="C99" s="56">
        <f t="shared" si="5"/>
        <v>2.9341388888888889E-2</v>
      </c>
      <c r="H99" s="60">
        <v>98</v>
      </c>
      <c r="I99" t="s">
        <v>101</v>
      </c>
      <c r="J99" s="68">
        <v>2.9341388888888889E-2</v>
      </c>
      <c r="K99">
        <v>513</v>
      </c>
      <c r="N99" s="65">
        <v>3.7973726851851852E-2</v>
      </c>
    </row>
    <row r="100" spans="1:14" x14ac:dyDescent="0.25">
      <c r="A100" s="1">
        <f t="shared" si="3"/>
        <v>503</v>
      </c>
      <c r="B100" s="26" t="e">
        <f t="shared" si="4"/>
        <v>#VALUE!</v>
      </c>
      <c r="C100" s="56">
        <f t="shared" si="5"/>
        <v>2.9354270833333335E-2</v>
      </c>
      <c r="H100" s="60">
        <v>99</v>
      </c>
      <c r="I100" t="s">
        <v>104</v>
      </c>
      <c r="J100" s="68">
        <v>2.9354270833333335E-2</v>
      </c>
      <c r="K100">
        <v>503</v>
      </c>
      <c r="L100" s="50"/>
      <c r="N100" s="65">
        <v>3.8019097222222221E-2</v>
      </c>
    </row>
    <row r="101" spans="1:14" x14ac:dyDescent="0.25">
      <c r="A101" s="1">
        <f t="shared" si="3"/>
        <v>527</v>
      </c>
      <c r="B101" s="26" t="e">
        <f t="shared" si="4"/>
        <v>#VALUE!</v>
      </c>
      <c r="C101" s="56">
        <f t="shared" si="5"/>
        <v>2.9368136574074079E-2</v>
      </c>
      <c r="H101" s="60">
        <v>100</v>
      </c>
      <c r="I101" t="s">
        <v>162</v>
      </c>
      <c r="J101" s="68">
        <v>2.9368136574074079E-2</v>
      </c>
      <c r="K101">
        <v>527</v>
      </c>
      <c r="N101" s="65">
        <v>3.8046875000000001E-2</v>
      </c>
    </row>
    <row r="102" spans="1:14" x14ac:dyDescent="0.25">
      <c r="A102" s="1">
        <f t="shared" si="3"/>
        <v>286</v>
      </c>
      <c r="B102" s="26" t="e">
        <f t="shared" si="4"/>
        <v>#VALUE!</v>
      </c>
      <c r="C102" s="56">
        <f t="shared" si="5"/>
        <v>2.9417766203703705E-2</v>
      </c>
      <c r="H102" s="60">
        <v>101</v>
      </c>
      <c r="I102" t="s">
        <v>161</v>
      </c>
      <c r="J102" s="68">
        <v>2.9417766203703705E-2</v>
      </c>
      <c r="K102">
        <v>286</v>
      </c>
      <c r="N102" s="65">
        <v>3.8130555555555556E-2</v>
      </c>
    </row>
    <row r="103" spans="1:14" x14ac:dyDescent="0.25">
      <c r="A103" s="1">
        <f t="shared" si="3"/>
        <v>147</v>
      </c>
      <c r="B103" s="26" t="e">
        <f t="shared" si="4"/>
        <v>#VALUE!</v>
      </c>
      <c r="C103" s="56">
        <f t="shared" si="5"/>
        <v>2.9443819444444439E-2</v>
      </c>
      <c r="H103" s="60">
        <v>102</v>
      </c>
      <c r="I103" t="s">
        <v>160</v>
      </c>
      <c r="J103" s="68">
        <v>2.9443819444444439E-2</v>
      </c>
      <c r="K103">
        <v>147</v>
      </c>
      <c r="N103" s="65">
        <v>3.8132754629629631E-2</v>
      </c>
    </row>
    <row r="104" spans="1:14" x14ac:dyDescent="0.25">
      <c r="A104" s="1">
        <f t="shared" si="3"/>
        <v>181</v>
      </c>
      <c r="B104" s="26" t="e">
        <f t="shared" si="4"/>
        <v>#VALUE!</v>
      </c>
      <c r="C104" s="56">
        <f t="shared" si="5"/>
        <v>2.9511736111111107E-2</v>
      </c>
      <c r="H104" s="60">
        <v>103</v>
      </c>
      <c r="I104" t="s">
        <v>159</v>
      </c>
      <c r="J104" s="68">
        <v>2.9511736111111107E-2</v>
      </c>
      <c r="K104">
        <v>181</v>
      </c>
      <c r="N104" s="65">
        <v>3.845011574074074E-2</v>
      </c>
    </row>
    <row r="105" spans="1:14" x14ac:dyDescent="0.25">
      <c r="A105" s="1">
        <f t="shared" si="3"/>
        <v>269</v>
      </c>
      <c r="B105" s="26" t="e">
        <f t="shared" si="4"/>
        <v>#VALUE!</v>
      </c>
      <c r="C105" s="56">
        <f t="shared" si="5"/>
        <v>2.9522638888888886E-2</v>
      </c>
      <c r="H105" s="60">
        <v>104</v>
      </c>
      <c r="I105" t="s">
        <v>158</v>
      </c>
      <c r="J105" s="68">
        <v>2.9522638888888886E-2</v>
      </c>
      <c r="K105">
        <v>269</v>
      </c>
      <c r="N105" s="65">
        <v>3.8467361111111112E-2</v>
      </c>
    </row>
    <row r="106" spans="1:14" x14ac:dyDescent="0.25">
      <c r="A106" s="1">
        <f t="shared" si="3"/>
        <v>74</v>
      </c>
      <c r="B106" s="26" t="e">
        <f t="shared" si="4"/>
        <v>#VALUE!</v>
      </c>
      <c r="C106" s="56">
        <f t="shared" si="5"/>
        <v>2.9722199074074074E-2</v>
      </c>
      <c r="H106" s="60">
        <v>105</v>
      </c>
      <c r="I106" t="s">
        <v>157</v>
      </c>
      <c r="J106" s="68">
        <v>2.9722199074074074E-2</v>
      </c>
      <c r="K106">
        <v>74</v>
      </c>
      <c r="N106" s="65">
        <v>3.8708564814814814E-2</v>
      </c>
    </row>
    <row r="107" spans="1:14" x14ac:dyDescent="0.25">
      <c r="A107" s="1">
        <f t="shared" si="3"/>
        <v>10</v>
      </c>
      <c r="B107" s="26" t="e">
        <f t="shared" si="4"/>
        <v>#VALUE!</v>
      </c>
      <c r="C107" s="56">
        <f t="shared" si="5"/>
        <v>2.977049768518519E-2</v>
      </c>
      <c r="H107" s="60">
        <v>106</v>
      </c>
      <c r="I107" t="s">
        <v>156</v>
      </c>
      <c r="J107" s="68">
        <v>2.977049768518519E-2</v>
      </c>
      <c r="K107">
        <v>10</v>
      </c>
      <c r="N107" s="65">
        <v>3.8711226851851847E-2</v>
      </c>
    </row>
    <row r="108" spans="1:14" x14ac:dyDescent="0.25">
      <c r="A108" s="1">
        <f t="shared" si="3"/>
        <v>554</v>
      </c>
      <c r="B108" s="26" t="e">
        <f t="shared" si="4"/>
        <v>#VALUE!</v>
      </c>
      <c r="C108" s="56">
        <f t="shared" si="5"/>
        <v>2.9781157407407405E-2</v>
      </c>
      <c r="H108" s="60">
        <v>107</v>
      </c>
      <c r="I108" t="s">
        <v>155</v>
      </c>
      <c r="J108" s="68">
        <v>2.9781157407407405E-2</v>
      </c>
      <c r="K108">
        <v>554</v>
      </c>
      <c r="N108" s="65">
        <v>3.8905902777777779E-2</v>
      </c>
    </row>
    <row r="109" spans="1:14" x14ac:dyDescent="0.25">
      <c r="A109" s="1">
        <f t="shared" si="3"/>
        <v>456</v>
      </c>
      <c r="B109" s="26" t="e">
        <f t="shared" si="4"/>
        <v>#VALUE!</v>
      </c>
      <c r="C109" s="56">
        <f t="shared" si="5"/>
        <v>2.980228009259259E-2</v>
      </c>
      <c r="H109" s="60">
        <v>108</v>
      </c>
      <c r="I109" t="s">
        <v>154</v>
      </c>
      <c r="J109" s="68">
        <v>2.980228009259259E-2</v>
      </c>
      <c r="K109">
        <v>456</v>
      </c>
      <c r="N109" s="65">
        <v>3.8965162037037038E-2</v>
      </c>
    </row>
    <row r="110" spans="1:14" x14ac:dyDescent="0.25">
      <c r="A110" s="1">
        <f t="shared" si="3"/>
        <v>228</v>
      </c>
      <c r="B110" s="26" t="e">
        <f t="shared" si="4"/>
        <v>#VALUE!</v>
      </c>
      <c r="C110" s="56">
        <f t="shared" si="5"/>
        <v>2.9971944444444443E-2</v>
      </c>
      <c r="H110" s="60">
        <v>109</v>
      </c>
      <c r="I110" t="s">
        <v>153</v>
      </c>
      <c r="J110" s="68">
        <v>2.9971944444444443E-2</v>
      </c>
      <c r="K110">
        <v>228</v>
      </c>
      <c r="N110" s="65">
        <v>3.9309143518518518E-2</v>
      </c>
    </row>
    <row r="111" spans="1:14" x14ac:dyDescent="0.25">
      <c r="A111" s="1">
        <f t="shared" si="3"/>
        <v>48</v>
      </c>
      <c r="B111" s="26" t="e">
        <f t="shared" si="4"/>
        <v>#VALUE!</v>
      </c>
      <c r="C111" s="56">
        <f t="shared" si="5"/>
        <v>3.0002569444444443E-2</v>
      </c>
      <c r="H111" s="60">
        <v>110</v>
      </c>
      <c r="I111" t="s">
        <v>152</v>
      </c>
      <c r="J111" s="68">
        <v>3.0002569444444443E-2</v>
      </c>
      <c r="K111">
        <v>48</v>
      </c>
      <c r="N111" s="65">
        <v>3.9526967592592589E-2</v>
      </c>
    </row>
    <row r="112" spans="1:14" x14ac:dyDescent="0.25">
      <c r="A112" s="1">
        <f t="shared" si="3"/>
        <v>385</v>
      </c>
      <c r="B112" s="26" t="e">
        <f t="shared" si="4"/>
        <v>#VALUE!</v>
      </c>
      <c r="C112" s="56">
        <f t="shared" si="5"/>
        <v>3.0066331018518518E-2</v>
      </c>
      <c r="H112" s="60">
        <v>111</v>
      </c>
      <c r="I112" t="s">
        <v>151</v>
      </c>
      <c r="J112" s="68">
        <v>3.0066331018518518E-2</v>
      </c>
      <c r="K112">
        <v>385</v>
      </c>
      <c r="N112" s="65">
        <v>3.965462962962963E-2</v>
      </c>
    </row>
    <row r="113" spans="1:14" x14ac:dyDescent="0.25">
      <c r="A113" s="1">
        <f t="shared" si="3"/>
        <v>561</v>
      </c>
      <c r="B113" s="26" t="e">
        <f t="shared" si="4"/>
        <v>#VALUE!</v>
      </c>
      <c r="C113" s="56">
        <f t="shared" si="5"/>
        <v>3.0154988425925927E-2</v>
      </c>
      <c r="H113" s="60">
        <v>112</v>
      </c>
      <c r="I113" t="s">
        <v>150</v>
      </c>
      <c r="J113" s="68">
        <v>3.0154988425925927E-2</v>
      </c>
      <c r="K113">
        <v>561</v>
      </c>
      <c r="N113" s="65">
        <v>3.9682523148148151E-2</v>
      </c>
    </row>
    <row r="114" spans="1:14" x14ac:dyDescent="0.25">
      <c r="A114" s="1">
        <f t="shared" si="3"/>
        <v>37</v>
      </c>
      <c r="B114" s="26" t="e">
        <f t="shared" si="4"/>
        <v>#VALUE!</v>
      </c>
      <c r="C114" s="56">
        <f t="shared" si="5"/>
        <v>3.0162928240740738E-2</v>
      </c>
      <c r="H114" s="60">
        <v>113</v>
      </c>
      <c r="I114" t="s">
        <v>149</v>
      </c>
      <c r="J114" s="68">
        <v>3.0162928240740738E-2</v>
      </c>
      <c r="K114">
        <v>37</v>
      </c>
      <c r="N114" s="65">
        <v>4.049363425925926E-2</v>
      </c>
    </row>
    <row r="115" spans="1:14" x14ac:dyDescent="0.25">
      <c r="A115" s="1">
        <f t="shared" ref="A115:A178" si="6">K115</f>
        <v>38</v>
      </c>
      <c r="B115" s="26" t="e">
        <f t="shared" ref="B115:B178" si="7">VALUE(REPLACE(H115,1,5,""))</f>
        <v>#VALUE!</v>
      </c>
      <c r="C115" s="56">
        <f t="shared" ref="C115:C178" si="8">J115</f>
        <v>3.0169131944444445E-2</v>
      </c>
      <c r="H115" s="60">
        <v>114</v>
      </c>
      <c r="I115" t="s">
        <v>148</v>
      </c>
      <c r="J115" s="68">
        <v>3.0169131944444445E-2</v>
      </c>
      <c r="K115">
        <v>38</v>
      </c>
      <c r="N115" s="65">
        <v>4.0603587962962963E-2</v>
      </c>
    </row>
    <row r="116" spans="1:14" x14ac:dyDescent="0.25">
      <c r="A116" s="1">
        <f t="shared" si="6"/>
        <v>548</v>
      </c>
      <c r="B116" s="26" t="e">
        <f t="shared" si="7"/>
        <v>#VALUE!</v>
      </c>
      <c r="C116" s="56">
        <f t="shared" si="8"/>
        <v>3.0174930555555559E-2</v>
      </c>
      <c r="H116" s="60">
        <v>115</v>
      </c>
      <c r="I116" t="s">
        <v>147</v>
      </c>
      <c r="J116" s="68">
        <v>3.0174930555555559E-2</v>
      </c>
      <c r="K116">
        <v>548</v>
      </c>
      <c r="N116" s="65">
        <v>4.0722916666666664E-2</v>
      </c>
    </row>
    <row r="117" spans="1:14" x14ac:dyDescent="0.25">
      <c r="A117" s="1">
        <f t="shared" si="6"/>
        <v>222</v>
      </c>
      <c r="B117" s="26" t="e">
        <f t="shared" si="7"/>
        <v>#VALUE!</v>
      </c>
      <c r="C117" s="56">
        <f t="shared" si="8"/>
        <v>3.0185821759259258E-2</v>
      </c>
      <c r="H117" s="60">
        <v>116</v>
      </c>
      <c r="I117" t="s">
        <v>146</v>
      </c>
      <c r="J117" s="68">
        <v>3.0185821759259258E-2</v>
      </c>
      <c r="K117">
        <v>222</v>
      </c>
      <c r="N117" s="65">
        <v>4.0758333333333334E-2</v>
      </c>
    </row>
    <row r="118" spans="1:14" x14ac:dyDescent="0.25">
      <c r="A118" s="1">
        <f t="shared" si="6"/>
        <v>323</v>
      </c>
      <c r="B118" s="26" t="e">
        <f t="shared" si="7"/>
        <v>#VALUE!</v>
      </c>
      <c r="C118" s="56">
        <f t="shared" si="8"/>
        <v>3.0198425925925931E-2</v>
      </c>
      <c r="H118" s="60">
        <v>117</v>
      </c>
      <c r="I118" t="s">
        <v>145</v>
      </c>
      <c r="J118" s="68">
        <v>3.0198425925925931E-2</v>
      </c>
      <c r="K118">
        <v>323</v>
      </c>
      <c r="N118" s="65">
        <v>4.0762962962962966E-2</v>
      </c>
    </row>
    <row r="119" spans="1:14" x14ac:dyDescent="0.25">
      <c r="A119" s="1">
        <f t="shared" si="6"/>
        <v>544</v>
      </c>
      <c r="B119" s="26" t="e">
        <f t="shared" si="7"/>
        <v>#VALUE!</v>
      </c>
      <c r="C119" s="56">
        <f t="shared" si="8"/>
        <v>3.0214953703703699E-2</v>
      </c>
      <c r="H119" s="60">
        <v>118</v>
      </c>
      <c r="I119" t="s">
        <v>144</v>
      </c>
      <c r="J119" s="68">
        <v>3.0214953703703699E-2</v>
      </c>
      <c r="K119">
        <v>544</v>
      </c>
      <c r="N119" s="65">
        <v>4.0803240740740744E-2</v>
      </c>
    </row>
    <row r="120" spans="1:14" x14ac:dyDescent="0.25">
      <c r="A120" s="1">
        <f t="shared" si="6"/>
        <v>511</v>
      </c>
      <c r="B120" s="26" t="e">
        <f t="shared" si="7"/>
        <v>#VALUE!</v>
      </c>
      <c r="C120" s="56">
        <f t="shared" si="8"/>
        <v>3.0255659722222227E-2</v>
      </c>
      <c r="H120" s="60">
        <v>119</v>
      </c>
      <c r="I120" t="s">
        <v>143</v>
      </c>
      <c r="J120" s="68">
        <v>3.0255659722222227E-2</v>
      </c>
      <c r="K120">
        <v>511</v>
      </c>
      <c r="N120" s="65">
        <v>4.1351157407407406E-2</v>
      </c>
    </row>
    <row r="121" spans="1:14" x14ac:dyDescent="0.25">
      <c r="A121" s="1">
        <f t="shared" si="6"/>
        <v>420</v>
      </c>
      <c r="B121" s="26" t="e">
        <f t="shared" si="7"/>
        <v>#VALUE!</v>
      </c>
      <c r="C121" s="56">
        <f t="shared" si="8"/>
        <v>3.0282766203703706E-2</v>
      </c>
      <c r="H121" s="60">
        <v>120</v>
      </c>
      <c r="I121" t="s">
        <v>142</v>
      </c>
      <c r="J121" s="68">
        <v>3.0282766203703706E-2</v>
      </c>
      <c r="K121">
        <v>420</v>
      </c>
      <c r="N121" s="65">
        <v>4.1718749999999999E-2</v>
      </c>
    </row>
    <row r="122" spans="1:14" x14ac:dyDescent="0.25">
      <c r="A122" s="1">
        <f t="shared" si="6"/>
        <v>193</v>
      </c>
      <c r="B122" s="26" t="e">
        <f t="shared" si="7"/>
        <v>#VALUE!</v>
      </c>
      <c r="C122" s="56">
        <f t="shared" si="8"/>
        <v>3.0629652777777776E-2</v>
      </c>
      <c r="H122" s="60">
        <v>121</v>
      </c>
      <c r="I122" t="s">
        <v>141</v>
      </c>
      <c r="J122" s="68">
        <v>3.0629652777777776E-2</v>
      </c>
      <c r="K122">
        <v>193</v>
      </c>
      <c r="N122" s="65">
        <v>4.2035532407407407E-2</v>
      </c>
    </row>
    <row r="123" spans="1:14" x14ac:dyDescent="0.25">
      <c r="A123" s="1">
        <f t="shared" si="6"/>
        <v>109</v>
      </c>
      <c r="B123" s="26" t="e">
        <f t="shared" si="7"/>
        <v>#VALUE!</v>
      </c>
      <c r="C123" s="56">
        <f t="shared" si="8"/>
        <v>3.0645532407407406E-2</v>
      </c>
      <c r="H123" s="60">
        <v>122</v>
      </c>
      <c r="I123" t="s">
        <v>140</v>
      </c>
      <c r="J123" s="68">
        <v>3.0645532407407406E-2</v>
      </c>
      <c r="K123">
        <v>109</v>
      </c>
      <c r="N123" s="65">
        <v>4.2056365740740738E-2</v>
      </c>
    </row>
    <row r="124" spans="1:14" x14ac:dyDescent="0.25">
      <c r="A124" s="1">
        <f t="shared" si="6"/>
        <v>190</v>
      </c>
      <c r="B124" s="26" t="e">
        <f t="shared" si="7"/>
        <v>#VALUE!</v>
      </c>
      <c r="C124" s="56">
        <f t="shared" si="8"/>
        <v>3.070798611111111E-2</v>
      </c>
      <c r="H124" s="60">
        <v>123</v>
      </c>
      <c r="I124" t="s">
        <v>139</v>
      </c>
      <c r="J124" s="68">
        <v>3.070798611111111E-2</v>
      </c>
      <c r="K124">
        <v>190</v>
      </c>
      <c r="N124" s="65">
        <v>4.2249537037037037E-2</v>
      </c>
    </row>
    <row r="125" spans="1:14" x14ac:dyDescent="0.25">
      <c r="A125" s="1">
        <f t="shared" si="6"/>
        <v>496</v>
      </c>
      <c r="B125" s="26" t="e">
        <f t="shared" si="7"/>
        <v>#VALUE!</v>
      </c>
      <c r="C125" s="56">
        <f t="shared" si="8"/>
        <v>3.0916608796296294E-2</v>
      </c>
      <c r="H125" s="60">
        <v>124</v>
      </c>
      <c r="I125" t="s">
        <v>138</v>
      </c>
      <c r="J125" s="68">
        <v>3.0916608796296294E-2</v>
      </c>
      <c r="K125">
        <v>496</v>
      </c>
      <c r="N125" s="65">
        <v>4.2811111111111112E-2</v>
      </c>
    </row>
    <row r="126" spans="1:14" x14ac:dyDescent="0.25">
      <c r="A126" s="1">
        <f t="shared" si="6"/>
        <v>252</v>
      </c>
      <c r="B126" s="26" t="e">
        <f t="shared" si="7"/>
        <v>#VALUE!</v>
      </c>
      <c r="C126" s="56">
        <f t="shared" si="8"/>
        <v>3.0921770833333334E-2</v>
      </c>
      <c r="H126" s="60">
        <v>125</v>
      </c>
      <c r="I126" t="s">
        <v>137</v>
      </c>
      <c r="J126" s="68">
        <v>3.0921770833333334E-2</v>
      </c>
      <c r="K126">
        <v>252</v>
      </c>
      <c r="N126" s="65">
        <v>4.2987847222222215E-2</v>
      </c>
    </row>
    <row r="127" spans="1:14" x14ac:dyDescent="0.25">
      <c r="A127" s="1">
        <f t="shared" si="6"/>
        <v>504</v>
      </c>
      <c r="B127" s="26" t="e">
        <f t="shared" si="7"/>
        <v>#VALUE!</v>
      </c>
      <c r="C127" s="56">
        <f t="shared" si="8"/>
        <v>3.0940995370370372E-2</v>
      </c>
      <c r="H127" s="60">
        <v>126</v>
      </c>
      <c r="I127" t="s">
        <v>136</v>
      </c>
      <c r="J127" s="68">
        <v>3.0940995370370372E-2</v>
      </c>
      <c r="K127">
        <v>504</v>
      </c>
      <c r="N127" s="65">
        <v>4.344664351851852E-2</v>
      </c>
    </row>
    <row r="128" spans="1:14" x14ac:dyDescent="0.25">
      <c r="A128" s="1">
        <f t="shared" si="6"/>
        <v>106</v>
      </c>
      <c r="B128" s="26" t="e">
        <f t="shared" si="7"/>
        <v>#VALUE!</v>
      </c>
      <c r="C128" s="56">
        <f t="shared" si="8"/>
        <v>3.1010694444444445E-2</v>
      </c>
      <c r="H128" s="60">
        <v>127</v>
      </c>
      <c r="I128" t="s">
        <v>135</v>
      </c>
      <c r="J128" s="68">
        <v>3.1010694444444445E-2</v>
      </c>
      <c r="K128">
        <v>106</v>
      </c>
      <c r="N128" s="65">
        <v>4.3608680555555557E-2</v>
      </c>
    </row>
    <row r="129" spans="1:14" x14ac:dyDescent="0.25">
      <c r="A129" s="1">
        <f t="shared" si="6"/>
        <v>528</v>
      </c>
      <c r="B129" s="26" t="e">
        <f t="shared" si="7"/>
        <v>#VALUE!</v>
      </c>
      <c r="C129" s="56">
        <f t="shared" si="8"/>
        <v>3.1061203703703702E-2</v>
      </c>
      <c r="H129" s="60">
        <v>128</v>
      </c>
      <c r="I129" t="s">
        <v>134</v>
      </c>
      <c r="J129" s="68">
        <v>3.1061203703703702E-2</v>
      </c>
      <c r="K129">
        <v>528</v>
      </c>
      <c r="N129" s="65">
        <v>4.3838888888888893E-2</v>
      </c>
    </row>
    <row r="130" spans="1:14" x14ac:dyDescent="0.25">
      <c r="A130" s="1">
        <f t="shared" si="6"/>
        <v>479</v>
      </c>
      <c r="B130" s="26" t="e">
        <f t="shared" si="7"/>
        <v>#VALUE!</v>
      </c>
      <c r="C130" s="56">
        <f t="shared" si="8"/>
        <v>3.1099988425925925E-2</v>
      </c>
      <c r="H130" s="60">
        <v>129</v>
      </c>
      <c r="I130" t="s">
        <v>133</v>
      </c>
      <c r="J130" s="68">
        <v>3.1099988425925925E-2</v>
      </c>
      <c r="K130">
        <v>479</v>
      </c>
      <c r="N130" s="65">
        <v>4.4196643518518521E-2</v>
      </c>
    </row>
    <row r="131" spans="1:14" x14ac:dyDescent="0.25">
      <c r="A131" s="1">
        <f t="shared" si="6"/>
        <v>522</v>
      </c>
      <c r="B131" s="26" t="e">
        <f t="shared" si="7"/>
        <v>#VALUE!</v>
      </c>
      <c r="C131" s="56">
        <f t="shared" si="8"/>
        <v>3.1116435185185188E-2</v>
      </c>
      <c r="H131" s="60">
        <v>130</v>
      </c>
      <c r="I131" t="s">
        <v>132</v>
      </c>
      <c r="J131" s="68">
        <v>3.1116435185185188E-2</v>
      </c>
      <c r="K131">
        <v>522</v>
      </c>
      <c r="N131" s="65">
        <v>4.4280324074074069E-2</v>
      </c>
    </row>
    <row r="132" spans="1:14" x14ac:dyDescent="0.25">
      <c r="A132" s="1">
        <f t="shared" si="6"/>
        <v>100</v>
      </c>
      <c r="B132" s="26" t="e">
        <f t="shared" si="7"/>
        <v>#VALUE!</v>
      </c>
      <c r="C132" s="56">
        <f t="shared" si="8"/>
        <v>3.112476851851852E-2</v>
      </c>
      <c r="H132" s="60">
        <v>131</v>
      </c>
      <c r="I132" t="s">
        <v>99</v>
      </c>
      <c r="J132" s="68">
        <v>3.112476851851852E-2</v>
      </c>
      <c r="K132">
        <v>100</v>
      </c>
      <c r="N132" s="65">
        <v>4.4285763888888885E-2</v>
      </c>
    </row>
    <row r="133" spans="1:14" x14ac:dyDescent="0.25">
      <c r="A133" s="1">
        <f t="shared" si="6"/>
        <v>5</v>
      </c>
      <c r="B133" s="26" t="e">
        <f t="shared" si="7"/>
        <v>#VALUE!</v>
      </c>
      <c r="C133" s="56">
        <f t="shared" si="8"/>
        <v>3.1407025462962965E-2</v>
      </c>
      <c r="H133" s="60">
        <v>132</v>
      </c>
      <c r="I133" t="s">
        <v>131</v>
      </c>
      <c r="J133" s="68">
        <v>3.1407025462962965E-2</v>
      </c>
      <c r="K133">
        <v>5</v>
      </c>
      <c r="N133" s="65">
        <v>4.449386574074074E-2</v>
      </c>
    </row>
    <row r="134" spans="1:14" x14ac:dyDescent="0.25">
      <c r="A134" s="1">
        <f t="shared" si="6"/>
        <v>129</v>
      </c>
      <c r="B134" s="26" t="e">
        <f t="shared" si="7"/>
        <v>#VALUE!</v>
      </c>
      <c r="C134" s="56">
        <f t="shared" si="8"/>
        <v>3.1444189814814817E-2</v>
      </c>
      <c r="H134" s="60">
        <v>133</v>
      </c>
      <c r="I134" t="s">
        <v>130</v>
      </c>
      <c r="J134" s="68">
        <v>3.1444189814814817E-2</v>
      </c>
      <c r="K134">
        <v>129</v>
      </c>
      <c r="N134" s="65">
        <v>4.4534374999999994E-2</v>
      </c>
    </row>
    <row r="135" spans="1:14" x14ac:dyDescent="0.25">
      <c r="A135" s="1">
        <f t="shared" si="6"/>
        <v>231</v>
      </c>
      <c r="B135" s="26" t="e">
        <f t="shared" si="7"/>
        <v>#VALUE!</v>
      </c>
      <c r="C135" s="56">
        <f t="shared" si="8"/>
        <v>3.1452222222222222E-2</v>
      </c>
      <c r="H135" s="60">
        <v>134</v>
      </c>
      <c r="I135" t="s">
        <v>129</v>
      </c>
      <c r="J135" s="68">
        <v>3.1452222222222222E-2</v>
      </c>
      <c r="K135">
        <v>231</v>
      </c>
      <c r="N135" s="65">
        <v>4.4745370370370373E-2</v>
      </c>
    </row>
    <row r="136" spans="1:14" x14ac:dyDescent="0.25">
      <c r="A136" s="1">
        <f t="shared" si="6"/>
        <v>340</v>
      </c>
      <c r="B136" s="26" t="e">
        <f t="shared" si="7"/>
        <v>#VALUE!</v>
      </c>
      <c r="C136" s="56">
        <f t="shared" si="8"/>
        <v>3.1492638888888889E-2</v>
      </c>
      <c r="H136" s="60">
        <v>135</v>
      </c>
      <c r="I136" t="s">
        <v>128</v>
      </c>
      <c r="J136" s="68">
        <v>3.1492638888888889E-2</v>
      </c>
      <c r="K136">
        <v>340</v>
      </c>
      <c r="N136" s="65">
        <v>4.4824768518518521E-2</v>
      </c>
    </row>
    <row r="137" spans="1:14" x14ac:dyDescent="0.25">
      <c r="A137" s="1">
        <f t="shared" si="6"/>
        <v>110</v>
      </c>
      <c r="B137" s="26" t="e">
        <f t="shared" si="7"/>
        <v>#VALUE!</v>
      </c>
      <c r="C137" s="56">
        <f t="shared" si="8"/>
        <v>3.1611423611111113E-2</v>
      </c>
      <c r="H137" s="60">
        <v>136</v>
      </c>
      <c r="I137" t="s">
        <v>127</v>
      </c>
      <c r="J137" s="68">
        <v>3.1611423611111113E-2</v>
      </c>
      <c r="K137">
        <v>110</v>
      </c>
      <c r="N137" s="65">
        <v>4.550717592592593E-2</v>
      </c>
    </row>
    <row r="138" spans="1:14" x14ac:dyDescent="0.25">
      <c r="A138" s="1">
        <f t="shared" si="6"/>
        <v>134</v>
      </c>
      <c r="B138" s="26" t="e">
        <f t="shared" si="7"/>
        <v>#VALUE!</v>
      </c>
      <c r="C138" s="56">
        <f t="shared" si="8"/>
        <v>3.1721284722222222E-2</v>
      </c>
      <c r="H138" s="60">
        <v>137</v>
      </c>
      <c r="I138" t="s">
        <v>126</v>
      </c>
      <c r="J138" s="68">
        <v>3.1721284722222222E-2</v>
      </c>
      <c r="K138">
        <v>134</v>
      </c>
      <c r="N138" s="65">
        <v>4.5661226851851845E-2</v>
      </c>
    </row>
    <row r="139" spans="1:14" x14ac:dyDescent="0.25">
      <c r="A139" s="1">
        <f t="shared" si="6"/>
        <v>178</v>
      </c>
      <c r="B139" s="26" t="e">
        <f t="shared" si="7"/>
        <v>#VALUE!</v>
      </c>
      <c r="C139" s="56">
        <f t="shared" si="8"/>
        <v>3.1864467592592594E-2</v>
      </c>
      <c r="H139" s="60">
        <v>138</v>
      </c>
      <c r="I139" t="s">
        <v>125</v>
      </c>
      <c r="J139" s="68">
        <v>3.1864467592592594E-2</v>
      </c>
      <c r="K139">
        <v>178</v>
      </c>
      <c r="N139" s="65">
        <v>4.5830555555555562E-2</v>
      </c>
    </row>
    <row r="140" spans="1:14" x14ac:dyDescent="0.25">
      <c r="A140" s="1">
        <f t="shared" si="6"/>
        <v>533</v>
      </c>
      <c r="B140" s="26" t="e">
        <f t="shared" si="7"/>
        <v>#VALUE!</v>
      </c>
      <c r="C140" s="56">
        <f t="shared" si="8"/>
        <v>3.1890462962962961E-2</v>
      </c>
      <c r="H140" s="60">
        <v>139</v>
      </c>
      <c r="I140" t="s">
        <v>124</v>
      </c>
      <c r="J140" s="68">
        <v>3.1890462962962961E-2</v>
      </c>
      <c r="K140">
        <v>533</v>
      </c>
      <c r="N140" s="65">
        <v>4.6204050925925923E-2</v>
      </c>
    </row>
    <row r="141" spans="1:14" x14ac:dyDescent="0.25">
      <c r="A141" s="1">
        <f t="shared" si="6"/>
        <v>105</v>
      </c>
      <c r="B141" s="26" t="e">
        <f t="shared" si="7"/>
        <v>#VALUE!</v>
      </c>
      <c r="C141" s="56">
        <f t="shared" si="8"/>
        <v>3.2454340277777778E-2</v>
      </c>
      <c r="H141" s="60">
        <v>140</v>
      </c>
      <c r="I141" t="s">
        <v>123</v>
      </c>
      <c r="J141" s="68">
        <v>3.2454340277777778E-2</v>
      </c>
      <c r="K141">
        <v>105</v>
      </c>
      <c r="N141" s="65">
        <v>4.6278009259259262E-2</v>
      </c>
    </row>
    <row r="142" spans="1:14" x14ac:dyDescent="0.25">
      <c r="A142" s="1">
        <f t="shared" si="6"/>
        <v>79</v>
      </c>
      <c r="B142" s="26" t="e">
        <f t="shared" si="7"/>
        <v>#VALUE!</v>
      </c>
      <c r="C142" s="56">
        <f t="shared" si="8"/>
        <v>3.246707175925926E-2</v>
      </c>
      <c r="H142" s="60">
        <v>141</v>
      </c>
      <c r="I142" t="s">
        <v>122</v>
      </c>
      <c r="J142" s="68">
        <v>3.246707175925926E-2</v>
      </c>
      <c r="K142">
        <v>79</v>
      </c>
      <c r="N142" s="65">
        <v>4.7107870370370369E-2</v>
      </c>
    </row>
    <row r="143" spans="1:14" x14ac:dyDescent="0.25">
      <c r="A143" s="1">
        <f t="shared" si="6"/>
        <v>205</v>
      </c>
      <c r="B143" s="26" t="e">
        <f t="shared" si="7"/>
        <v>#VALUE!</v>
      </c>
      <c r="C143" s="56">
        <f t="shared" si="8"/>
        <v>3.2783668981481481E-2</v>
      </c>
      <c r="H143" s="60">
        <v>142</v>
      </c>
      <c r="I143" t="s">
        <v>121</v>
      </c>
      <c r="J143" s="68">
        <v>3.2783668981481481E-2</v>
      </c>
      <c r="K143">
        <v>205</v>
      </c>
      <c r="N143" s="65">
        <v>5.1991435185185182E-2</v>
      </c>
    </row>
    <row r="144" spans="1:14" x14ac:dyDescent="0.25">
      <c r="A144" s="1">
        <f t="shared" si="6"/>
        <v>525</v>
      </c>
      <c r="B144" s="26" t="e">
        <f t="shared" si="7"/>
        <v>#VALUE!</v>
      </c>
      <c r="C144" s="56">
        <f t="shared" si="8"/>
        <v>3.2916539351851855E-2</v>
      </c>
      <c r="H144" s="60">
        <v>143</v>
      </c>
      <c r="I144" t="s">
        <v>120</v>
      </c>
      <c r="J144" s="68">
        <v>3.2916539351851855E-2</v>
      </c>
      <c r="K144">
        <v>525</v>
      </c>
      <c r="N144" s="65">
        <v>5.2009490740740738E-2</v>
      </c>
    </row>
    <row r="145" spans="1:14" x14ac:dyDescent="0.25">
      <c r="A145" s="1">
        <f t="shared" si="6"/>
        <v>233</v>
      </c>
      <c r="B145" s="26" t="e">
        <f t="shared" si="7"/>
        <v>#VALUE!</v>
      </c>
      <c r="C145" s="56">
        <f t="shared" si="8"/>
        <v>3.2921516203703705E-2</v>
      </c>
      <c r="H145" s="60">
        <v>144</v>
      </c>
      <c r="I145" t="s">
        <v>236</v>
      </c>
      <c r="J145" s="68">
        <v>3.2921516203703705E-2</v>
      </c>
      <c r="K145">
        <v>233</v>
      </c>
      <c r="N145" s="65">
        <v>5.532824074074074E-2</v>
      </c>
    </row>
    <row r="146" spans="1:14" x14ac:dyDescent="0.25">
      <c r="A146" s="1">
        <f t="shared" si="6"/>
        <v>433</v>
      </c>
      <c r="B146" s="26" t="e">
        <f t="shared" si="7"/>
        <v>#VALUE!</v>
      </c>
      <c r="C146" s="56">
        <f t="shared" si="8"/>
        <v>3.3382673611111115E-2</v>
      </c>
      <c r="H146" s="60">
        <v>145</v>
      </c>
      <c r="I146" t="s">
        <v>237</v>
      </c>
      <c r="J146" s="68">
        <v>3.3382673611111115E-2</v>
      </c>
      <c r="K146">
        <v>433</v>
      </c>
      <c r="N146" s="65">
        <v>6.0444675925925923E-2</v>
      </c>
    </row>
    <row r="147" spans="1:14" x14ac:dyDescent="0.25">
      <c r="A147" s="1">
        <f t="shared" si="6"/>
        <v>518</v>
      </c>
      <c r="B147" s="26" t="e">
        <f t="shared" si="7"/>
        <v>#VALUE!</v>
      </c>
      <c r="C147" s="56">
        <f t="shared" si="8"/>
        <v>3.3593784722222221E-2</v>
      </c>
      <c r="H147" s="60">
        <v>146</v>
      </c>
      <c r="I147" t="s">
        <v>238</v>
      </c>
      <c r="J147" s="68">
        <v>3.3593784722222221E-2</v>
      </c>
      <c r="K147">
        <v>518</v>
      </c>
      <c r="N147" s="65">
        <v>7.247442129629629E-2</v>
      </c>
    </row>
    <row r="148" spans="1:14" x14ac:dyDescent="0.25">
      <c r="A148" s="1">
        <f t="shared" si="6"/>
        <v>223</v>
      </c>
      <c r="B148" s="26" t="e">
        <f t="shared" si="7"/>
        <v>#VALUE!</v>
      </c>
      <c r="C148" s="56">
        <f t="shared" si="8"/>
        <v>3.3724652777777774E-2</v>
      </c>
      <c r="H148" s="60">
        <v>147</v>
      </c>
      <c r="I148"/>
      <c r="J148" s="68">
        <v>3.3724652777777774E-2</v>
      </c>
      <c r="K148">
        <v>223</v>
      </c>
    </row>
    <row r="149" spans="1:14" x14ac:dyDescent="0.25">
      <c r="A149" s="1">
        <f t="shared" si="6"/>
        <v>523</v>
      </c>
      <c r="B149" s="26" t="e">
        <f t="shared" si="7"/>
        <v>#VALUE!</v>
      </c>
      <c r="C149" s="56">
        <f t="shared" si="8"/>
        <v>3.3840694444444444E-2</v>
      </c>
      <c r="H149" s="60">
        <v>148</v>
      </c>
      <c r="I149"/>
      <c r="J149" s="68">
        <v>3.3840694444444444E-2</v>
      </c>
      <c r="K149">
        <v>523</v>
      </c>
    </row>
    <row r="150" spans="1:14" x14ac:dyDescent="0.25">
      <c r="A150" s="1">
        <f t="shared" si="6"/>
        <v>453</v>
      </c>
      <c r="B150" s="26" t="e">
        <f t="shared" si="7"/>
        <v>#VALUE!</v>
      </c>
      <c r="C150" s="56">
        <f t="shared" si="8"/>
        <v>3.4005393518518522E-2</v>
      </c>
      <c r="H150" s="60">
        <v>149</v>
      </c>
      <c r="I150"/>
      <c r="J150" s="68">
        <v>3.4005393518518522E-2</v>
      </c>
      <c r="K150">
        <v>453</v>
      </c>
    </row>
    <row r="151" spans="1:14" x14ac:dyDescent="0.25">
      <c r="A151" s="1">
        <f t="shared" si="6"/>
        <v>497</v>
      </c>
      <c r="B151" s="26" t="e">
        <f t="shared" si="7"/>
        <v>#VALUE!</v>
      </c>
      <c r="C151" s="56">
        <f t="shared" si="8"/>
        <v>3.4364317129629632E-2</v>
      </c>
      <c r="H151" s="60">
        <v>150</v>
      </c>
      <c r="I151"/>
      <c r="J151" s="68">
        <v>3.4364317129629632E-2</v>
      </c>
      <c r="K151">
        <v>497</v>
      </c>
    </row>
    <row r="152" spans="1:14" x14ac:dyDescent="0.25">
      <c r="A152" s="1">
        <f t="shared" si="6"/>
        <v>556</v>
      </c>
      <c r="B152" s="26" t="e">
        <f t="shared" si="7"/>
        <v>#VALUE!</v>
      </c>
      <c r="C152" s="56">
        <f t="shared" si="8"/>
        <v>3.4506608796296294E-2</v>
      </c>
      <c r="H152" s="60">
        <v>151</v>
      </c>
      <c r="I152"/>
      <c r="J152" s="68">
        <v>3.4506608796296294E-2</v>
      </c>
      <c r="K152">
        <v>556</v>
      </c>
    </row>
    <row r="153" spans="1:14" x14ac:dyDescent="0.25">
      <c r="A153" s="1">
        <f t="shared" si="6"/>
        <v>470</v>
      </c>
      <c r="B153" s="26" t="e">
        <f t="shared" si="7"/>
        <v>#VALUE!</v>
      </c>
      <c r="C153" s="56">
        <f t="shared" si="8"/>
        <v>3.4664444444444449E-2</v>
      </c>
      <c r="H153" s="60">
        <v>152</v>
      </c>
      <c r="I153"/>
      <c r="J153" s="68">
        <v>3.4664444444444449E-2</v>
      </c>
      <c r="K153">
        <v>470</v>
      </c>
    </row>
    <row r="154" spans="1:14" x14ac:dyDescent="0.25">
      <c r="A154" s="1">
        <f t="shared" si="6"/>
        <v>108</v>
      </c>
      <c r="B154" s="26" t="e">
        <f t="shared" si="7"/>
        <v>#VALUE!</v>
      </c>
      <c r="C154" s="56">
        <f t="shared" si="8"/>
        <v>3.4727303240740741E-2</v>
      </c>
      <c r="H154" s="60">
        <v>153</v>
      </c>
      <c r="I154"/>
      <c r="J154" s="68">
        <v>3.4727303240740741E-2</v>
      </c>
      <c r="K154">
        <v>108</v>
      </c>
    </row>
    <row r="155" spans="1:14" x14ac:dyDescent="0.25">
      <c r="A155" s="1">
        <f t="shared" si="6"/>
        <v>377</v>
      </c>
      <c r="B155" s="26" t="e">
        <f t="shared" si="7"/>
        <v>#VALUE!</v>
      </c>
      <c r="C155" s="56">
        <f t="shared" si="8"/>
        <v>3.5149108796296298E-2</v>
      </c>
      <c r="H155" s="60">
        <v>154</v>
      </c>
      <c r="I155"/>
      <c r="J155" s="68">
        <v>3.5149108796296298E-2</v>
      </c>
      <c r="K155">
        <v>377</v>
      </c>
    </row>
    <row r="156" spans="1:14" x14ac:dyDescent="0.25">
      <c r="A156" s="1">
        <f t="shared" si="6"/>
        <v>560</v>
      </c>
      <c r="B156" s="26" t="e">
        <f t="shared" si="7"/>
        <v>#VALUE!</v>
      </c>
      <c r="C156" s="56">
        <f t="shared" si="8"/>
        <v>3.5441122685185185E-2</v>
      </c>
      <c r="H156" s="60">
        <v>155</v>
      </c>
      <c r="I156"/>
      <c r="J156" s="68">
        <v>3.5441122685185185E-2</v>
      </c>
      <c r="K156">
        <v>560</v>
      </c>
    </row>
    <row r="157" spans="1:14" x14ac:dyDescent="0.25">
      <c r="A157" s="1">
        <f t="shared" si="6"/>
        <v>499</v>
      </c>
      <c r="B157" s="26" t="e">
        <f t="shared" si="7"/>
        <v>#VALUE!</v>
      </c>
      <c r="C157" s="56">
        <f t="shared" si="8"/>
        <v>3.5724942129629629E-2</v>
      </c>
      <c r="H157" s="60">
        <v>156</v>
      </c>
      <c r="I157"/>
      <c r="J157" s="68">
        <v>3.5724942129629629E-2</v>
      </c>
      <c r="K157">
        <v>499</v>
      </c>
    </row>
    <row r="158" spans="1:14" x14ac:dyDescent="0.25">
      <c r="A158" s="1">
        <f t="shared" si="6"/>
        <v>501</v>
      </c>
      <c r="B158" s="26" t="e">
        <f t="shared" si="7"/>
        <v>#VALUE!</v>
      </c>
      <c r="C158" s="56">
        <f t="shared" si="8"/>
        <v>3.5731747685185188E-2</v>
      </c>
      <c r="H158" s="60">
        <v>157</v>
      </c>
      <c r="I158"/>
      <c r="J158" s="68">
        <v>3.5731747685185188E-2</v>
      </c>
      <c r="K158">
        <v>501</v>
      </c>
    </row>
    <row r="159" spans="1:14" x14ac:dyDescent="0.25">
      <c r="A159" s="1">
        <f t="shared" si="6"/>
        <v>482</v>
      </c>
      <c r="B159" s="26" t="e">
        <f t="shared" si="7"/>
        <v>#VALUE!</v>
      </c>
      <c r="C159" s="56">
        <f t="shared" si="8"/>
        <v>3.6708113425925927E-2</v>
      </c>
      <c r="H159" s="60">
        <v>158</v>
      </c>
      <c r="I159"/>
      <c r="J159" s="68">
        <v>3.6708113425925927E-2</v>
      </c>
      <c r="K159">
        <v>482</v>
      </c>
    </row>
    <row r="160" spans="1:14" x14ac:dyDescent="0.25">
      <c r="A160" s="1">
        <f t="shared" si="6"/>
        <v>25</v>
      </c>
      <c r="B160" s="26" t="e">
        <f t="shared" si="7"/>
        <v>#VALUE!</v>
      </c>
      <c r="C160" s="56">
        <f t="shared" si="8"/>
        <v>3.7381018518518515E-2</v>
      </c>
      <c r="H160" s="60">
        <v>159</v>
      </c>
      <c r="I160"/>
      <c r="J160" s="68">
        <v>3.7381018518518515E-2</v>
      </c>
      <c r="K160">
        <v>25</v>
      </c>
    </row>
    <row r="161" spans="1:11" x14ac:dyDescent="0.25">
      <c r="A161" s="1">
        <f t="shared" si="6"/>
        <v>435</v>
      </c>
      <c r="B161" s="26" t="e">
        <f t="shared" si="7"/>
        <v>#VALUE!</v>
      </c>
      <c r="C161" s="56">
        <f t="shared" si="8"/>
        <v>3.7483229166666666E-2</v>
      </c>
      <c r="H161" s="60">
        <v>160</v>
      </c>
      <c r="I161"/>
      <c r="J161" s="68">
        <v>3.7483229166666666E-2</v>
      </c>
      <c r="K161">
        <v>435</v>
      </c>
    </row>
    <row r="162" spans="1:11" x14ac:dyDescent="0.25">
      <c r="A162" s="1">
        <f t="shared" si="6"/>
        <v>487</v>
      </c>
      <c r="B162" s="26" t="e">
        <f t="shared" si="7"/>
        <v>#VALUE!</v>
      </c>
      <c r="C162" s="56">
        <f t="shared" si="8"/>
        <v>3.785969907407407E-2</v>
      </c>
      <c r="H162" s="60">
        <v>161</v>
      </c>
      <c r="I162"/>
      <c r="J162" s="68">
        <v>3.785969907407407E-2</v>
      </c>
      <c r="K162">
        <v>487</v>
      </c>
    </row>
    <row r="163" spans="1:11" x14ac:dyDescent="0.25">
      <c r="A163" s="1">
        <f t="shared" si="6"/>
        <v>75</v>
      </c>
      <c r="B163" s="26" t="e">
        <f t="shared" si="7"/>
        <v>#VALUE!</v>
      </c>
      <c r="C163" s="56">
        <f t="shared" si="8"/>
        <v>3.85296875E-2</v>
      </c>
      <c r="H163" s="60">
        <v>162</v>
      </c>
      <c r="I163"/>
      <c r="J163" s="68">
        <v>3.85296875E-2</v>
      </c>
      <c r="K163">
        <v>75</v>
      </c>
    </row>
    <row r="164" spans="1:11" x14ac:dyDescent="0.25">
      <c r="A164" s="1">
        <f t="shared" si="6"/>
        <v>99</v>
      </c>
      <c r="B164" s="26" t="e">
        <f t="shared" si="7"/>
        <v>#VALUE!</v>
      </c>
      <c r="C164" s="56">
        <f t="shared" si="8"/>
        <v>3.8533020833333334E-2</v>
      </c>
      <c r="H164" s="60">
        <v>163</v>
      </c>
      <c r="I164"/>
      <c r="J164" s="68">
        <v>3.8533020833333334E-2</v>
      </c>
      <c r="K164">
        <v>99</v>
      </c>
    </row>
    <row r="165" spans="1:11" x14ac:dyDescent="0.25">
      <c r="A165" s="1">
        <f t="shared" si="6"/>
        <v>486</v>
      </c>
      <c r="B165" s="26" t="e">
        <f t="shared" si="7"/>
        <v>#VALUE!</v>
      </c>
      <c r="C165" s="56">
        <f t="shared" si="8"/>
        <v>3.8862789351851855E-2</v>
      </c>
      <c r="H165" s="60">
        <v>164</v>
      </c>
      <c r="I165"/>
      <c r="J165" s="68">
        <v>3.8862789351851855E-2</v>
      </c>
      <c r="K165">
        <v>486</v>
      </c>
    </row>
    <row r="166" spans="1:11" x14ac:dyDescent="0.25">
      <c r="A166" s="1">
        <f t="shared" si="6"/>
        <v>552</v>
      </c>
      <c r="B166" s="26" t="e">
        <f t="shared" si="7"/>
        <v>#VALUE!</v>
      </c>
      <c r="C166" s="56">
        <f t="shared" si="8"/>
        <v>3.9691793981481475E-2</v>
      </c>
      <c r="H166" s="60">
        <v>165</v>
      </c>
      <c r="I166"/>
      <c r="J166" s="68">
        <v>3.9691793981481475E-2</v>
      </c>
      <c r="K166">
        <v>552</v>
      </c>
    </row>
    <row r="167" spans="1:11" x14ac:dyDescent="0.25">
      <c r="A167" s="1">
        <f t="shared" si="6"/>
        <v>526</v>
      </c>
      <c r="B167" s="26" t="e">
        <f t="shared" si="7"/>
        <v>#VALUE!</v>
      </c>
      <c r="C167" s="56">
        <f t="shared" si="8"/>
        <v>3.9904108796296293E-2</v>
      </c>
      <c r="H167" s="60">
        <v>166</v>
      </c>
      <c r="I167"/>
      <c r="J167" s="68">
        <v>3.9904108796296293E-2</v>
      </c>
      <c r="K167">
        <v>526</v>
      </c>
    </row>
    <row r="168" spans="1:11" x14ac:dyDescent="0.25">
      <c r="A168" s="1">
        <f t="shared" si="6"/>
        <v>524</v>
      </c>
      <c r="B168" s="26" t="e">
        <f t="shared" si="7"/>
        <v>#VALUE!</v>
      </c>
      <c r="C168" s="56">
        <f t="shared" si="8"/>
        <v>4.0101053240740737E-2</v>
      </c>
      <c r="H168" s="60">
        <v>167</v>
      </c>
      <c r="I168"/>
      <c r="J168" s="68">
        <v>4.0101053240740737E-2</v>
      </c>
      <c r="K168">
        <v>524</v>
      </c>
    </row>
    <row r="169" spans="1:11" x14ac:dyDescent="0.25">
      <c r="A169" s="1">
        <f t="shared" si="6"/>
        <v>118</v>
      </c>
      <c r="B169" s="26" t="e">
        <f t="shared" si="7"/>
        <v>#VALUE!</v>
      </c>
      <c r="C169" s="56">
        <f t="shared" si="8"/>
        <v>4.0406203703703701E-2</v>
      </c>
      <c r="H169" s="60">
        <v>168</v>
      </c>
      <c r="I169"/>
      <c r="J169" s="68">
        <v>4.0406203703703701E-2</v>
      </c>
      <c r="K169">
        <v>118</v>
      </c>
    </row>
    <row r="170" spans="1:11" x14ac:dyDescent="0.25">
      <c r="A170" s="1">
        <f t="shared" si="6"/>
        <v>115</v>
      </c>
      <c r="B170" s="26" t="e">
        <f t="shared" si="7"/>
        <v>#VALUE!</v>
      </c>
      <c r="C170" s="56">
        <f t="shared" si="8"/>
        <v>4.0416030092592592E-2</v>
      </c>
      <c r="H170" s="60">
        <v>169</v>
      </c>
      <c r="I170"/>
      <c r="J170" s="68">
        <v>4.0416030092592592E-2</v>
      </c>
      <c r="K170">
        <v>115</v>
      </c>
    </row>
    <row r="171" spans="1:11" x14ac:dyDescent="0.25">
      <c r="A171" s="1">
        <f t="shared" si="6"/>
        <v>543</v>
      </c>
      <c r="B171" s="26" t="e">
        <f t="shared" si="7"/>
        <v>#VALUE!</v>
      </c>
      <c r="C171" s="56">
        <f t="shared" si="8"/>
        <v>4.0554444444444442E-2</v>
      </c>
      <c r="H171" s="60">
        <v>170</v>
      </c>
      <c r="I171"/>
      <c r="J171" s="68">
        <v>4.0554444444444442E-2</v>
      </c>
      <c r="K171">
        <v>543</v>
      </c>
    </row>
    <row r="172" spans="1:11" x14ac:dyDescent="0.25">
      <c r="A172" s="1">
        <f t="shared" si="6"/>
        <v>516</v>
      </c>
      <c r="B172" s="26" t="e">
        <f t="shared" si="7"/>
        <v>#VALUE!</v>
      </c>
      <c r="C172" s="56">
        <f t="shared" si="8"/>
        <v>4.0559432870370372E-2</v>
      </c>
      <c r="H172" s="60">
        <v>171</v>
      </c>
      <c r="I172"/>
      <c r="J172" s="68">
        <v>4.0559432870370372E-2</v>
      </c>
      <c r="K172">
        <v>516</v>
      </c>
    </row>
    <row r="173" spans="1:11" x14ac:dyDescent="0.25">
      <c r="A173" s="1">
        <f t="shared" si="6"/>
        <v>485</v>
      </c>
      <c r="B173" s="26" t="e">
        <f t="shared" si="7"/>
        <v>#VALUE!</v>
      </c>
      <c r="C173" s="56">
        <f t="shared" si="8"/>
        <v>4.1817129629629628E-2</v>
      </c>
      <c r="H173" s="60">
        <v>172</v>
      </c>
      <c r="I173"/>
      <c r="J173" s="79">
        <v>4.1817129629629628E-2</v>
      </c>
      <c r="K173">
        <v>485</v>
      </c>
    </row>
    <row r="174" spans="1:11" x14ac:dyDescent="0.25">
      <c r="A174" s="1">
        <f t="shared" si="6"/>
        <v>488</v>
      </c>
      <c r="B174" s="26" t="e">
        <f t="shared" si="7"/>
        <v>#VALUE!</v>
      </c>
      <c r="C174" s="56">
        <f t="shared" si="8"/>
        <v>4.1828703703703701E-2</v>
      </c>
      <c r="H174" s="60">
        <v>173</v>
      </c>
      <c r="I174"/>
      <c r="J174" s="79">
        <v>4.1828703703703701E-2</v>
      </c>
      <c r="K174">
        <v>488</v>
      </c>
    </row>
    <row r="175" spans="1:11" x14ac:dyDescent="0.25">
      <c r="A175" s="1">
        <f t="shared" si="6"/>
        <v>514</v>
      </c>
      <c r="B175" s="26" t="e">
        <f t="shared" si="7"/>
        <v>#VALUE!</v>
      </c>
      <c r="C175" s="56">
        <f t="shared" si="8"/>
        <v>4.1828703703703701E-2</v>
      </c>
      <c r="H175" s="60">
        <v>174</v>
      </c>
      <c r="I175"/>
      <c r="J175" s="79">
        <v>4.1828703703703701E-2</v>
      </c>
      <c r="K175">
        <v>514</v>
      </c>
    </row>
    <row r="176" spans="1:11" x14ac:dyDescent="0.25">
      <c r="A176" s="1">
        <f t="shared" si="6"/>
        <v>475</v>
      </c>
      <c r="B176" s="26" t="e">
        <f t="shared" si="7"/>
        <v>#VALUE!</v>
      </c>
      <c r="C176" s="56">
        <f t="shared" si="8"/>
        <v>4.1990740740740745E-2</v>
      </c>
      <c r="H176" s="60">
        <v>175</v>
      </c>
      <c r="I176"/>
      <c r="J176" s="79">
        <v>4.1990740740740745E-2</v>
      </c>
      <c r="K176">
        <v>475</v>
      </c>
    </row>
    <row r="177" spans="1:14" x14ac:dyDescent="0.25">
      <c r="A177" s="1">
        <f t="shared" si="6"/>
        <v>24</v>
      </c>
      <c r="B177" s="26" t="e">
        <f t="shared" si="7"/>
        <v>#VALUE!</v>
      </c>
      <c r="C177" s="56">
        <f t="shared" si="8"/>
        <v>4.2847222222222224E-2</v>
      </c>
      <c r="H177" s="60">
        <v>176</v>
      </c>
      <c r="I177"/>
      <c r="J177" s="79">
        <v>4.2847222222222224E-2</v>
      </c>
      <c r="K177">
        <v>24</v>
      </c>
      <c r="N177" s="56"/>
    </row>
    <row r="178" spans="1:14" x14ac:dyDescent="0.25">
      <c r="A178" s="1">
        <f t="shared" si="6"/>
        <v>515</v>
      </c>
      <c r="B178" s="26" t="e">
        <f t="shared" si="7"/>
        <v>#VALUE!</v>
      </c>
      <c r="C178" s="56">
        <f t="shared" si="8"/>
        <v>4.3587962962962967E-2</v>
      </c>
      <c r="H178" s="60">
        <v>177</v>
      </c>
      <c r="I178"/>
      <c r="J178" s="79">
        <v>4.3587962962962967E-2</v>
      </c>
      <c r="K178">
        <v>515</v>
      </c>
    </row>
    <row r="179" spans="1:14" x14ac:dyDescent="0.25">
      <c r="A179" s="1">
        <f t="shared" ref="A179:A188" si="9">K179</f>
        <v>553</v>
      </c>
      <c r="B179" s="26" t="e">
        <f t="shared" ref="B179:B188" si="10">VALUE(REPLACE(H179,1,5,""))</f>
        <v>#VALUE!</v>
      </c>
      <c r="C179" s="56">
        <f t="shared" ref="C179:C188" si="11">J179</f>
        <v>4.3900462962962961E-2</v>
      </c>
      <c r="H179" s="60">
        <v>178</v>
      </c>
      <c r="I179"/>
      <c r="J179" s="79">
        <v>4.3900462962962961E-2</v>
      </c>
      <c r="K179">
        <v>553</v>
      </c>
    </row>
    <row r="180" spans="1:14" x14ac:dyDescent="0.25">
      <c r="A180" s="1">
        <f t="shared" si="9"/>
        <v>490</v>
      </c>
      <c r="B180" s="26" t="e">
        <f t="shared" si="10"/>
        <v>#VALUE!</v>
      </c>
      <c r="C180" s="56">
        <f t="shared" si="11"/>
        <v>4.4305555555555549E-2</v>
      </c>
      <c r="H180" s="60">
        <v>179</v>
      </c>
      <c r="I180"/>
      <c r="J180" s="79">
        <v>4.4305555555555549E-2</v>
      </c>
      <c r="K180">
        <v>490</v>
      </c>
    </row>
    <row r="181" spans="1:14" x14ac:dyDescent="0.25">
      <c r="A181" s="1">
        <f t="shared" si="9"/>
        <v>295</v>
      </c>
      <c r="B181" s="26" t="e">
        <f t="shared" si="10"/>
        <v>#VALUE!</v>
      </c>
      <c r="C181" s="56">
        <f t="shared" si="11"/>
        <v>4.462962962962963E-2</v>
      </c>
      <c r="H181" s="60">
        <v>180</v>
      </c>
      <c r="I181"/>
      <c r="J181" s="79">
        <v>4.462962962962963E-2</v>
      </c>
      <c r="K181">
        <v>295</v>
      </c>
    </row>
    <row r="182" spans="1:14" x14ac:dyDescent="0.25">
      <c r="A182" s="1">
        <f t="shared" si="9"/>
        <v>476</v>
      </c>
      <c r="B182" s="26" t="e">
        <f t="shared" si="10"/>
        <v>#VALUE!</v>
      </c>
      <c r="C182" s="56">
        <f t="shared" si="11"/>
        <v>4.6759259259259257E-2</v>
      </c>
      <c r="H182" s="60">
        <v>181</v>
      </c>
      <c r="I182"/>
      <c r="J182" s="79">
        <v>4.6759259259259257E-2</v>
      </c>
      <c r="K182">
        <v>476</v>
      </c>
    </row>
    <row r="183" spans="1:14" x14ac:dyDescent="0.25">
      <c r="A183" s="1">
        <f t="shared" si="9"/>
        <v>379</v>
      </c>
      <c r="B183" s="26" t="e">
        <f t="shared" si="10"/>
        <v>#VALUE!</v>
      </c>
      <c r="C183" s="56">
        <f t="shared" si="11"/>
        <v>4.7766203703703707E-2</v>
      </c>
      <c r="H183" s="60">
        <v>182</v>
      </c>
      <c r="I183"/>
      <c r="J183" s="79">
        <v>4.7766203703703707E-2</v>
      </c>
      <c r="K183">
        <v>379</v>
      </c>
    </row>
    <row r="184" spans="1:14" x14ac:dyDescent="0.25">
      <c r="A184" s="1">
        <f t="shared" si="9"/>
        <v>483</v>
      </c>
      <c r="B184" s="26" t="e">
        <f t="shared" si="10"/>
        <v>#VALUE!</v>
      </c>
      <c r="C184" s="56">
        <f t="shared" si="11"/>
        <v>4.8136574074074075E-2</v>
      </c>
      <c r="H184" s="60">
        <v>183</v>
      </c>
      <c r="I184"/>
      <c r="J184" s="79">
        <v>4.8136574074074075E-2</v>
      </c>
      <c r="K184">
        <v>483</v>
      </c>
    </row>
    <row r="185" spans="1:14" x14ac:dyDescent="0.25">
      <c r="A185" s="1">
        <f t="shared" si="9"/>
        <v>69</v>
      </c>
      <c r="B185" s="26" t="e">
        <f t="shared" si="10"/>
        <v>#VALUE!</v>
      </c>
      <c r="C185" s="56">
        <f t="shared" si="11"/>
        <v>4.8819444444444443E-2</v>
      </c>
      <c r="H185" s="60">
        <v>184</v>
      </c>
      <c r="I185"/>
      <c r="J185" s="79">
        <v>4.8819444444444443E-2</v>
      </c>
      <c r="K185">
        <v>69</v>
      </c>
    </row>
    <row r="186" spans="1:14" x14ac:dyDescent="0.25">
      <c r="A186" s="1">
        <f t="shared" si="9"/>
        <v>484</v>
      </c>
      <c r="B186" s="26" t="e">
        <f t="shared" si="10"/>
        <v>#VALUE!</v>
      </c>
      <c r="C186" s="56">
        <f t="shared" si="11"/>
        <v>4.9490740740740745E-2</v>
      </c>
      <c r="H186" s="60">
        <v>185</v>
      </c>
      <c r="I186"/>
      <c r="J186" s="79">
        <v>4.9490740740740745E-2</v>
      </c>
      <c r="K186">
        <v>484</v>
      </c>
    </row>
    <row r="187" spans="1:14" x14ac:dyDescent="0.25">
      <c r="A187" s="1">
        <f t="shared" si="9"/>
        <v>180</v>
      </c>
      <c r="B187" s="26" t="e">
        <f t="shared" si="10"/>
        <v>#VALUE!</v>
      </c>
      <c r="C187" s="56">
        <f t="shared" si="11"/>
        <v>4.9594907407407407E-2</v>
      </c>
      <c r="H187" s="60">
        <v>186</v>
      </c>
      <c r="I187"/>
      <c r="J187" s="79">
        <v>4.9594907407407407E-2</v>
      </c>
      <c r="K187">
        <v>180</v>
      </c>
    </row>
    <row r="188" spans="1:14" x14ac:dyDescent="0.25">
      <c r="A188" s="1">
        <f t="shared" si="9"/>
        <v>419</v>
      </c>
      <c r="B188" s="26" t="e">
        <f t="shared" si="10"/>
        <v>#VALUE!</v>
      </c>
      <c r="C188" s="56">
        <f t="shared" si="11"/>
        <v>5.3993055555555558E-2</v>
      </c>
      <c r="H188" s="60">
        <v>187</v>
      </c>
      <c r="I188"/>
      <c r="J188" s="79">
        <v>5.3993055555555558E-2</v>
      </c>
      <c r="K188">
        <v>419</v>
      </c>
    </row>
    <row r="189" spans="1:14" x14ac:dyDescent="0.25">
      <c r="A189" s="1">
        <f t="shared" ref="A189:A210" si="12">K189</f>
        <v>480</v>
      </c>
      <c r="B189" s="26" t="e">
        <f>VALUE(REPLACE(#REF!,1,5,""))</f>
        <v>#REF!</v>
      </c>
      <c r="C189" s="56">
        <f t="shared" ref="C189:C194" si="13">J189</f>
        <v>5.7499999999999996E-2</v>
      </c>
      <c r="H189" s="60">
        <v>188</v>
      </c>
      <c r="I189"/>
      <c r="J189" s="79">
        <v>5.7499999999999996E-2</v>
      </c>
      <c r="K189">
        <v>480</v>
      </c>
    </row>
    <row r="190" spans="1:14" x14ac:dyDescent="0.25">
      <c r="A190" s="1">
        <f t="shared" si="12"/>
        <v>474</v>
      </c>
      <c r="B190" s="26" t="e">
        <f t="shared" ref="B190:B210" si="14">VALUE(REPLACE(H189,1,5,""))</f>
        <v>#VALUE!</v>
      </c>
      <c r="C190" s="56">
        <f t="shared" si="13"/>
        <v>6.1805555555555558E-2</v>
      </c>
      <c r="H190" s="60">
        <v>189</v>
      </c>
      <c r="I190"/>
      <c r="J190" s="79">
        <v>6.1805555555555558E-2</v>
      </c>
      <c r="K190">
        <v>474</v>
      </c>
    </row>
    <row r="191" spans="1:14" x14ac:dyDescent="0.25">
      <c r="A191" s="1">
        <f t="shared" si="12"/>
        <v>463</v>
      </c>
      <c r="B191" s="26" t="e">
        <f t="shared" si="14"/>
        <v>#VALUE!</v>
      </c>
      <c r="C191" s="56">
        <f t="shared" si="13"/>
        <v>6.1805555555555558E-2</v>
      </c>
      <c r="H191" s="60">
        <v>190</v>
      </c>
      <c r="I191"/>
      <c r="J191" s="79">
        <v>6.1805555555555558E-2</v>
      </c>
      <c r="K191">
        <v>463</v>
      </c>
    </row>
    <row r="192" spans="1:14" x14ac:dyDescent="0.25">
      <c r="A192" s="1">
        <f t="shared" si="12"/>
        <v>369</v>
      </c>
      <c r="B192" s="26" t="e">
        <f t="shared" si="14"/>
        <v>#VALUE!</v>
      </c>
      <c r="C192" s="56">
        <f t="shared" si="13"/>
        <v>6.1817129629629632E-2</v>
      </c>
      <c r="H192" s="60">
        <v>191</v>
      </c>
      <c r="I192"/>
      <c r="J192" s="79">
        <v>6.1817129629629632E-2</v>
      </c>
      <c r="K192">
        <v>369</v>
      </c>
    </row>
    <row r="193" spans="1:11" x14ac:dyDescent="0.25">
      <c r="A193" s="1">
        <f t="shared" si="12"/>
        <v>368</v>
      </c>
      <c r="B193" s="26" t="e">
        <f t="shared" si="14"/>
        <v>#VALUE!</v>
      </c>
      <c r="C193" s="56">
        <f t="shared" si="13"/>
        <v>6.1817129629629632E-2</v>
      </c>
      <c r="H193" s="60">
        <v>192</v>
      </c>
      <c r="I193"/>
      <c r="J193" s="79">
        <v>6.1817129629629632E-2</v>
      </c>
      <c r="K193">
        <v>368</v>
      </c>
    </row>
    <row r="194" spans="1:11" x14ac:dyDescent="0.25">
      <c r="A194" s="1">
        <f t="shared" si="12"/>
        <v>542</v>
      </c>
      <c r="B194" s="26" t="e">
        <f t="shared" si="14"/>
        <v>#VALUE!</v>
      </c>
      <c r="C194" s="56">
        <f t="shared" si="13"/>
        <v>6.1875000000000006E-2</v>
      </c>
      <c r="H194" s="60">
        <v>193</v>
      </c>
      <c r="I194"/>
      <c r="J194" s="79">
        <v>6.1875000000000006E-2</v>
      </c>
      <c r="K194">
        <v>542</v>
      </c>
    </row>
    <row r="195" spans="1:11" x14ac:dyDescent="0.25">
      <c r="A195" s="1">
        <f t="shared" si="12"/>
        <v>538</v>
      </c>
      <c r="B195" s="26" t="e">
        <f t="shared" si="14"/>
        <v>#VALUE!</v>
      </c>
      <c r="C195" s="56">
        <f t="shared" ref="C195:C258" si="15">J195</f>
        <v>6.1886574074074073E-2</v>
      </c>
      <c r="H195" s="60">
        <v>194</v>
      </c>
      <c r="I195"/>
      <c r="J195" s="79">
        <v>6.1886574074074073E-2</v>
      </c>
      <c r="K195">
        <v>538</v>
      </c>
    </row>
    <row r="196" spans="1:11" x14ac:dyDescent="0.25">
      <c r="A196" s="1">
        <f t="shared" si="12"/>
        <v>540</v>
      </c>
      <c r="B196" s="26" t="e">
        <f t="shared" si="14"/>
        <v>#VALUE!</v>
      </c>
      <c r="C196" s="56">
        <f t="shared" si="15"/>
        <v>6.2662037037037044E-2</v>
      </c>
      <c r="H196" s="60">
        <v>195</v>
      </c>
      <c r="I196"/>
      <c r="J196" s="79">
        <v>6.2662037037037044E-2</v>
      </c>
      <c r="K196">
        <v>540</v>
      </c>
    </row>
    <row r="197" spans="1:11" x14ac:dyDescent="0.25">
      <c r="A197" s="1">
        <f t="shared" si="12"/>
        <v>541</v>
      </c>
      <c r="B197" s="26" t="e">
        <f t="shared" si="14"/>
        <v>#VALUE!</v>
      </c>
      <c r="C197" s="56" t="str">
        <f t="shared" si="15"/>
        <v>DNS</v>
      </c>
      <c r="H197" s="60">
        <v>196</v>
      </c>
      <c r="I197"/>
      <c r="J197" s="68" t="s">
        <v>604</v>
      </c>
      <c r="K197" s="72">
        <v>541</v>
      </c>
    </row>
    <row r="198" spans="1:11" x14ac:dyDescent="0.25">
      <c r="A198" s="1">
        <f t="shared" si="12"/>
        <v>0</v>
      </c>
      <c r="B198" s="26" t="e">
        <f t="shared" si="14"/>
        <v>#VALUE!</v>
      </c>
      <c r="C198" s="56">
        <f t="shared" si="15"/>
        <v>0</v>
      </c>
      <c r="H198" s="60">
        <v>197</v>
      </c>
      <c r="I198"/>
      <c r="J198" s="68"/>
    </row>
    <row r="199" spans="1:11" x14ac:dyDescent="0.25">
      <c r="A199" s="1">
        <f t="shared" si="12"/>
        <v>0</v>
      </c>
      <c r="B199" s="26" t="e">
        <f t="shared" si="14"/>
        <v>#VALUE!</v>
      </c>
      <c r="C199" s="56">
        <f t="shared" si="15"/>
        <v>0</v>
      </c>
      <c r="H199" s="60">
        <v>198</v>
      </c>
      <c r="I199"/>
      <c r="J199" s="68"/>
    </row>
    <row r="200" spans="1:11" x14ac:dyDescent="0.25">
      <c r="A200" s="1">
        <f t="shared" si="12"/>
        <v>0</v>
      </c>
      <c r="B200" s="26" t="e">
        <f t="shared" si="14"/>
        <v>#VALUE!</v>
      </c>
      <c r="C200" s="56">
        <f t="shared" si="15"/>
        <v>0</v>
      </c>
      <c r="H200" s="60">
        <v>199</v>
      </c>
      <c r="I200"/>
      <c r="J200" s="68"/>
    </row>
    <row r="201" spans="1:11" x14ac:dyDescent="0.25">
      <c r="A201" s="1">
        <f t="shared" si="12"/>
        <v>0</v>
      </c>
      <c r="B201" s="26" t="e">
        <f t="shared" si="14"/>
        <v>#VALUE!</v>
      </c>
      <c r="C201" s="56">
        <f t="shared" si="15"/>
        <v>0</v>
      </c>
      <c r="H201" s="60">
        <v>200</v>
      </c>
      <c r="I201"/>
      <c r="J201" s="68"/>
    </row>
    <row r="202" spans="1:11" x14ac:dyDescent="0.25">
      <c r="A202" s="1">
        <f t="shared" si="12"/>
        <v>0</v>
      </c>
      <c r="B202" s="26" t="e">
        <f t="shared" si="14"/>
        <v>#VALUE!</v>
      </c>
      <c r="C202" s="56">
        <f t="shared" si="15"/>
        <v>0</v>
      </c>
      <c r="H202" s="60">
        <v>201</v>
      </c>
      <c r="I202"/>
      <c r="J202" s="68"/>
    </row>
    <row r="203" spans="1:11" x14ac:dyDescent="0.25">
      <c r="A203" s="1">
        <f t="shared" si="12"/>
        <v>0</v>
      </c>
      <c r="B203" s="26" t="e">
        <f t="shared" si="14"/>
        <v>#VALUE!</v>
      </c>
      <c r="C203" s="56">
        <f t="shared" si="15"/>
        <v>0</v>
      </c>
      <c r="H203" s="60">
        <v>202</v>
      </c>
      <c r="I203"/>
      <c r="J203" s="68"/>
    </row>
    <row r="204" spans="1:11" x14ac:dyDescent="0.25">
      <c r="A204" s="1">
        <f t="shared" si="12"/>
        <v>0</v>
      </c>
      <c r="B204" s="26" t="e">
        <f t="shared" si="14"/>
        <v>#VALUE!</v>
      </c>
      <c r="C204" s="56">
        <f t="shared" si="15"/>
        <v>0</v>
      </c>
      <c r="H204" s="60">
        <v>203</v>
      </c>
      <c r="I204"/>
      <c r="J204" s="68"/>
    </row>
    <row r="205" spans="1:11" x14ac:dyDescent="0.25">
      <c r="A205" s="1">
        <f t="shared" si="12"/>
        <v>0</v>
      </c>
      <c r="B205" s="26" t="e">
        <f t="shared" si="14"/>
        <v>#VALUE!</v>
      </c>
      <c r="C205" s="56">
        <f t="shared" si="15"/>
        <v>0</v>
      </c>
      <c r="H205" s="60">
        <v>204</v>
      </c>
      <c r="I205"/>
      <c r="J205" s="68"/>
    </row>
    <row r="206" spans="1:11" x14ac:dyDescent="0.25">
      <c r="A206" s="1">
        <f t="shared" si="12"/>
        <v>0</v>
      </c>
      <c r="B206" s="26" t="e">
        <f t="shared" si="14"/>
        <v>#VALUE!</v>
      </c>
      <c r="C206" s="56">
        <f t="shared" si="15"/>
        <v>0</v>
      </c>
      <c r="H206" s="60">
        <v>205</v>
      </c>
      <c r="I206"/>
      <c r="J206" s="68"/>
    </row>
    <row r="207" spans="1:11" x14ac:dyDescent="0.25">
      <c r="A207" s="1">
        <f t="shared" si="12"/>
        <v>0</v>
      </c>
      <c r="B207" s="26" t="e">
        <f t="shared" si="14"/>
        <v>#VALUE!</v>
      </c>
      <c r="C207" s="56">
        <f t="shared" si="15"/>
        <v>0</v>
      </c>
      <c r="H207" s="60">
        <v>206</v>
      </c>
      <c r="I207"/>
      <c r="J207" s="68"/>
    </row>
    <row r="208" spans="1:11" x14ac:dyDescent="0.25">
      <c r="A208" s="1">
        <f t="shared" si="12"/>
        <v>0</v>
      </c>
      <c r="B208" s="26" t="e">
        <f t="shared" si="14"/>
        <v>#VALUE!</v>
      </c>
      <c r="C208" s="56">
        <f t="shared" si="15"/>
        <v>0</v>
      </c>
      <c r="H208" s="60">
        <v>207</v>
      </c>
      <c r="I208"/>
      <c r="J208" s="68"/>
    </row>
    <row r="209" spans="1:10" x14ac:dyDescent="0.25">
      <c r="A209" s="1">
        <f t="shared" si="12"/>
        <v>0</v>
      </c>
      <c r="B209" s="26" t="e">
        <f t="shared" si="14"/>
        <v>#VALUE!</v>
      </c>
      <c r="C209" s="56">
        <f t="shared" si="15"/>
        <v>0</v>
      </c>
      <c r="H209" s="60">
        <v>208</v>
      </c>
      <c r="I209"/>
      <c r="J209" s="68"/>
    </row>
    <row r="210" spans="1:10" x14ac:dyDescent="0.25">
      <c r="A210" s="1">
        <f t="shared" si="12"/>
        <v>0</v>
      </c>
      <c r="B210" s="26" t="e">
        <f t="shared" si="14"/>
        <v>#VALUE!</v>
      </c>
      <c r="C210" s="56">
        <f t="shared" si="15"/>
        <v>0</v>
      </c>
      <c r="H210" s="60">
        <v>209</v>
      </c>
      <c r="I210"/>
      <c r="J210" s="68"/>
    </row>
    <row r="211" spans="1:10" x14ac:dyDescent="0.25">
      <c r="A211" s="1">
        <f t="shared" ref="A211:A246" si="16">K211</f>
        <v>0</v>
      </c>
      <c r="B211" s="26" t="e">
        <f t="shared" ref="B211:B244" si="17">VALUE(REPLACE(H210,1,5,""))</f>
        <v>#VALUE!</v>
      </c>
      <c r="C211" s="56">
        <f t="shared" si="15"/>
        <v>0</v>
      </c>
      <c r="H211" s="60">
        <v>210</v>
      </c>
      <c r="I211"/>
      <c r="J211" s="68"/>
    </row>
    <row r="212" spans="1:10" x14ac:dyDescent="0.25">
      <c r="A212" s="1">
        <f t="shared" si="16"/>
        <v>0</v>
      </c>
      <c r="B212" s="26" t="e">
        <f t="shared" si="17"/>
        <v>#VALUE!</v>
      </c>
      <c r="C212" s="56">
        <f t="shared" si="15"/>
        <v>0</v>
      </c>
      <c r="H212" s="60">
        <v>211</v>
      </c>
      <c r="I212"/>
      <c r="J212" s="68"/>
    </row>
    <row r="213" spans="1:10" x14ac:dyDescent="0.25">
      <c r="A213" s="1">
        <f t="shared" si="16"/>
        <v>0</v>
      </c>
      <c r="B213" s="26" t="e">
        <f t="shared" si="17"/>
        <v>#VALUE!</v>
      </c>
      <c r="C213" s="56">
        <f t="shared" si="15"/>
        <v>0</v>
      </c>
      <c r="H213" s="60">
        <v>212</v>
      </c>
      <c r="I213"/>
      <c r="J213" s="68"/>
    </row>
    <row r="214" spans="1:10" x14ac:dyDescent="0.25">
      <c r="A214" s="1">
        <f t="shared" si="16"/>
        <v>0</v>
      </c>
      <c r="B214" s="26" t="e">
        <f t="shared" si="17"/>
        <v>#VALUE!</v>
      </c>
      <c r="C214" s="56">
        <f t="shared" si="15"/>
        <v>0</v>
      </c>
      <c r="H214" s="60">
        <v>213</v>
      </c>
      <c r="I214"/>
      <c r="J214" s="68"/>
    </row>
    <row r="215" spans="1:10" x14ac:dyDescent="0.25">
      <c r="A215" s="1">
        <f t="shared" si="16"/>
        <v>0</v>
      </c>
      <c r="B215" s="26" t="e">
        <f t="shared" si="17"/>
        <v>#VALUE!</v>
      </c>
      <c r="C215" s="56">
        <f t="shared" si="15"/>
        <v>0</v>
      </c>
      <c r="H215" s="60">
        <v>214</v>
      </c>
      <c r="I215"/>
      <c r="J215" s="68"/>
    </row>
    <row r="216" spans="1:10" x14ac:dyDescent="0.25">
      <c r="A216" s="1">
        <f t="shared" si="16"/>
        <v>0</v>
      </c>
      <c r="B216" s="26" t="e">
        <f t="shared" si="17"/>
        <v>#VALUE!</v>
      </c>
      <c r="C216" s="56">
        <f t="shared" si="15"/>
        <v>0</v>
      </c>
      <c r="H216" s="60">
        <v>215</v>
      </c>
      <c r="I216"/>
      <c r="J216" s="68"/>
    </row>
    <row r="217" spans="1:10" x14ac:dyDescent="0.25">
      <c r="A217" s="1">
        <f t="shared" si="16"/>
        <v>0</v>
      </c>
      <c r="B217" s="26" t="e">
        <f t="shared" si="17"/>
        <v>#VALUE!</v>
      </c>
      <c r="C217" s="56">
        <f t="shared" si="15"/>
        <v>0</v>
      </c>
      <c r="H217" s="60">
        <v>216</v>
      </c>
      <c r="I217"/>
      <c r="J217" s="68"/>
    </row>
    <row r="218" spans="1:10" x14ac:dyDescent="0.25">
      <c r="A218" s="1">
        <f t="shared" si="16"/>
        <v>0</v>
      </c>
      <c r="B218" s="26" t="e">
        <f t="shared" si="17"/>
        <v>#VALUE!</v>
      </c>
      <c r="C218" s="56">
        <f t="shared" si="15"/>
        <v>0</v>
      </c>
      <c r="H218" s="60">
        <v>217</v>
      </c>
      <c r="I218"/>
      <c r="J218" s="79"/>
    </row>
    <row r="219" spans="1:10" x14ac:dyDescent="0.25">
      <c r="A219" s="1">
        <f t="shared" si="16"/>
        <v>0</v>
      </c>
      <c r="B219" s="26" t="e">
        <f t="shared" si="17"/>
        <v>#VALUE!</v>
      </c>
      <c r="C219" s="56">
        <f t="shared" si="15"/>
        <v>0</v>
      </c>
      <c r="H219" s="60">
        <v>218</v>
      </c>
      <c r="I219"/>
      <c r="J219" s="79"/>
    </row>
    <row r="220" spans="1:10" x14ac:dyDescent="0.25">
      <c r="A220" s="1">
        <f t="shared" si="16"/>
        <v>0</v>
      </c>
      <c r="B220" s="26" t="e">
        <f t="shared" si="17"/>
        <v>#VALUE!</v>
      </c>
      <c r="C220" s="56">
        <f t="shared" si="15"/>
        <v>0</v>
      </c>
      <c r="H220" s="60">
        <v>219</v>
      </c>
      <c r="I220"/>
      <c r="J220" s="79"/>
    </row>
    <row r="221" spans="1:10" x14ac:dyDescent="0.25">
      <c r="A221" s="1">
        <f t="shared" si="16"/>
        <v>0</v>
      </c>
      <c r="B221" s="26" t="e">
        <f t="shared" si="17"/>
        <v>#VALUE!</v>
      </c>
      <c r="C221" s="56">
        <f t="shared" si="15"/>
        <v>0</v>
      </c>
      <c r="H221" s="60">
        <v>220</v>
      </c>
      <c r="I221"/>
      <c r="J221" s="79"/>
    </row>
    <row r="222" spans="1:10" x14ac:dyDescent="0.25">
      <c r="A222" s="1">
        <f t="shared" si="16"/>
        <v>0</v>
      </c>
      <c r="B222" s="26" t="e">
        <f t="shared" si="17"/>
        <v>#VALUE!</v>
      </c>
      <c r="C222" s="56">
        <f t="shared" si="15"/>
        <v>0</v>
      </c>
      <c r="H222" s="60">
        <v>221</v>
      </c>
      <c r="I222"/>
      <c r="J222" s="79"/>
    </row>
    <row r="223" spans="1:10" x14ac:dyDescent="0.25">
      <c r="A223" s="1">
        <f t="shared" si="16"/>
        <v>0</v>
      </c>
      <c r="B223" s="26" t="e">
        <f t="shared" si="17"/>
        <v>#VALUE!</v>
      </c>
      <c r="C223" s="56">
        <f t="shared" si="15"/>
        <v>0</v>
      </c>
      <c r="H223" s="60">
        <v>222</v>
      </c>
      <c r="I223"/>
      <c r="J223" s="68"/>
    </row>
    <row r="224" spans="1:10" x14ac:dyDescent="0.25">
      <c r="A224" s="1">
        <f t="shared" si="16"/>
        <v>0</v>
      </c>
      <c r="B224" s="26" t="e">
        <f t="shared" si="17"/>
        <v>#VALUE!</v>
      </c>
      <c r="C224" s="56">
        <f t="shared" si="15"/>
        <v>0</v>
      </c>
      <c r="H224" s="60">
        <v>223</v>
      </c>
      <c r="I224"/>
      <c r="J224" s="68"/>
    </row>
    <row r="225" spans="1:10" x14ac:dyDescent="0.25">
      <c r="A225" s="1">
        <f t="shared" si="16"/>
        <v>0</v>
      </c>
      <c r="B225" s="26" t="e">
        <f t="shared" si="17"/>
        <v>#VALUE!</v>
      </c>
      <c r="C225" s="56">
        <f t="shared" si="15"/>
        <v>0</v>
      </c>
      <c r="H225" s="60">
        <v>224</v>
      </c>
      <c r="I225"/>
      <c r="J225" s="68"/>
    </row>
    <row r="226" spans="1:10" x14ac:dyDescent="0.25">
      <c r="A226" s="1">
        <f t="shared" si="16"/>
        <v>0</v>
      </c>
      <c r="B226" s="26" t="e">
        <f t="shared" si="17"/>
        <v>#VALUE!</v>
      </c>
      <c r="C226" s="56">
        <f t="shared" si="15"/>
        <v>0</v>
      </c>
      <c r="H226" s="60">
        <v>225</v>
      </c>
      <c r="I226"/>
      <c r="J226" s="68"/>
    </row>
    <row r="227" spans="1:10" x14ac:dyDescent="0.25">
      <c r="A227" s="1">
        <f t="shared" si="16"/>
        <v>0</v>
      </c>
      <c r="B227" s="26" t="e">
        <f t="shared" si="17"/>
        <v>#VALUE!</v>
      </c>
      <c r="C227" s="56">
        <f t="shared" si="15"/>
        <v>0</v>
      </c>
      <c r="H227" s="60">
        <v>226</v>
      </c>
      <c r="I227"/>
      <c r="J227" s="68"/>
    </row>
    <row r="228" spans="1:10" x14ac:dyDescent="0.25">
      <c r="A228" s="1">
        <f t="shared" si="16"/>
        <v>0</v>
      </c>
      <c r="B228" s="26" t="e">
        <f t="shared" si="17"/>
        <v>#VALUE!</v>
      </c>
      <c r="C228" s="56">
        <f t="shared" si="15"/>
        <v>0</v>
      </c>
      <c r="H228" s="60">
        <v>227</v>
      </c>
      <c r="I228"/>
      <c r="J228" s="68"/>
    </row>
    <row r="229" spans="1:10" x14ac:dyDescent="0.25">
      <c r="A229" s="1">
        <f t="shared" si="16"/>
        <v>0</v>
      </c>
      <c r="B229" s="26" t="e">
        <f t="shared" si="17"/>
        <v>#VALUE!</v>
      </c>
      <c r="C229" s="56">
        <f t="shared" si="15"/>
        <v>0</v>
      </c>
      <c r="H229" s="60">
        <v>228</v>
      </c>
      <c r="I229"/>
      <c r="J229" s="68"/>
    </row>
    <row r="230" spans="1:10" x14ac:dyDescent="0.25">
      <c r="A230" s="1">
        <f t="shared" si="16"/>
        <v>0</v>
      </c>
      <c r="B230" s="26" t="e">
        <f t="shared" si="17"/>
        <v>#VALUE!</v>
      </c>
      <c r="C230" s="56">
        <f t="shared" si="15"/>
        <v>0</v>
      </c>
      <c r="H230" s="60">
        <v>229</v>
      </c>
      <c r="I230"/>
      <c r="J230" s="68"/>
    </row>
    <row r="231" spans="1:10" x14ac:dyDescent="0.25">
      <c r="A231" s="1">
        <f t="shared" si="16"/>
        <v>0</v>
      </c>
      <c r="B231" s="26" t="e">
        <f t="shared" si="17"/>
        <v>#VALUE!</v>
      </c>
      <c r="C231" s="56">
        <f t="shared" si="15"/>
        <v>0</v>
      </c>
      <c r="H231" s="60">
        <v>230</v>
      </c>
      <c r="I231"/>
      <c r="J231" s="68"/>
    </row>
    <row r="232" spans="1:10" x14ac:dyDescent="0.25">
      <c r="A232" s="1">
        <f t="shared" si="16"/>
        <v>0</v>
      </c>
      <c r="B232" s="26" t="e">
        <f t="shared" si="17"/>
        <v>#VALUE!</v>
      </c>
      <c r="C232" s="56">
        <f t="shared" si="15"/>
        <v>0</v>
      </c>
      <c r="H232" s="60">
        <v>231</v>
      </c>
      <c r="I232"/>
      <c r="J232" s="68"/>
    </row>
    <row r="233" spans="1:10" x14ac:dyDescent="0.25">
      <c r="A233" s="1">
        <f t="shared" si="16"/>
        <v>0</v>
      </c>
      <c r="B233" s="26" t="e">
        <f t="shared" si="17"/>
        <v>#VALUE!</v>
      </c>
      <c r="C233" s="56">
        <f t="shared" si="15"/>
        <v>0</v>
      </c>
      <c r="H233" s="60">
        <v>232</v>
      </c>
      <c r="I233"/>
      <c r="J233" s="68"/>
    </row>
    <row r="234" spans="1:10" x14ac:dyDescent="0.25">
      <c r="A234" s="1">
        <f t="shared" si="16"/>
        <v>0</v>
      </c>
      <c r="B234" s="26" t="e">
        <f t="shared" si="17"/>
        <v>#VALUE!</v>
      </c>
      <c r="C234" s="56">
        <f t="shared" si="15"/>
        <v>0</v>
      </c>
      <c r="H234" s="60">
        <v>233</v>
      </c>
      <c r="I234"/>
      <c r="J234" s="68"/>
    </row>
    <row r="235" spans="1:10" x14ac:dyDescent="0.25">
      <c r="A235" s="1">
        <f t="shared" si="16"/>
        <v>0</v>
      </c>
      <c r="B235" s="26" t="e">
        <f t="shared" si="17"/>
        <v>#VALUE!</v>
      </c>
      <c r="C235" s="56">
        <f t="shared" si="15"/>
        <v>0</v>
      </c>
      <c r="H235" s="60">
        <v>234</v>
      </c>
      <c r="I235"/>
      <c r="J235" s="68"/>
    </row>
    <row r="236" spans="1:10" x14ac:dyDescent="0.25">
      <c r="A236" s="1">
        <f t="shared" si="16"/>
        <v>0</v>
      </c>
      <c r="B236" s="26" t="e">
        <f t="shared" si="17"/>
        <v>#VALUE!</v>
      </c>
      <c r="C236" s="56">
        <f t="shared" si="15"/>
        <v>0</v>
      </c>
      <c r="H236" s="60">
        <v>235</v>
      </c>
      <c r="I236"/>
      <c r="J236" s="68"/>
    </row>
    <row r="237" spans="1:10" x14ac:dyDescent="0.25">
      <c r="A237" s="1">
        <f t="shared" si="16"/>
        <v>0</v>
      </c>
      <c r="B237" s="26" t="e">
        <f t="shared" si="17"/>
        <v>#VALUE!</v>
      </c>
      <c r="C237" s="56">
        <f t="shared" si="15"/>
        <v>0</v>
      </c>
      <c r="H237" s="60">
        <v>236</v>
      </c>
      <c r="I237"/>
      <c r="J237" s="68"/>
    </row>
    <row r="238" spans="1:10" x14ac:dyDescent="0.25">
      <c r="A238" s="1">
        <f t="shared" si="16"/>
        <v>0</v>
      </c>
      <c r="B238" s="26" t="e">
        <f t="shared" si="17"/>
        <v>#VALUE!</v>
      </c>
      <c r="C238" s="56">
        <f t="shared" si="15"/>
        <v>0</v>
      </c>
      <c r="H238" s="60">
        <v>237</v>
      </c>
      <c r="I238"/>
      <c r="J238" s="68"/>
    </row>
    <row r="239" spans="1:10" x14ac:dyDescent="0.25">
      <c r="A239" s="1">
        <f t="shared" si="16"/>
        <v>0</v>
      </c>
      <c r="B239" s="26" t="e">
        <f t="shared" si="17"/>
        <v>#VALUE!</v>
      </c>
      <c r="C239" s="56">
        <f t="shared" si="15"/>
        <v>0</v>
      </c>
      <c r="H239" s="60">
        <v>238</v>
      </c>
      <c r="I239"/>
      <c r="J239" s="68"/>
    </row>
    <row r="240" spans="1:10" x14ac:dyDescent="0.25">
      <c r="A240" s="1">
        <f t="shared" si="16"/>
        <v>0</v>
      </c>
      <c r="B240" s="26" t="e">
        <f t="shared" si="17"/>
        <v>#VALUE!</v>
      </c>
      <c r="C240" s="56">
        <f t="shared" si="15"/>
        <v>0</v>
      </c>
      <c r="H240" s="60">
        <v>239</v>
      </c>
      <c r="I240"/>
      <c r="J240" s="68"/>
    </row>
    <row r="241" spans="1:10" x14ac:dyDescent="0.25">
      <c r="A241" s="1">
        <f t="shared" si="16"/>
        <v>0</v>
      </c>
      <c r="B241" s="26" t="e">
        <f t="shared" si="17"/>
        <v>#VALUE!</v>
      </c>
      <c r="C241" s="56">
        <f t="shared" si="15"/>
        <v>0</v>
      </c>
      <c r="H241" s="60">
        <v>240</v>
      </c>
      <c r="I241"/>
      <c r="J241" s="68"/>
    </row>
    <row r="242" spans="1:10" x14ac:dyDescent="0.25">
      <c r="A242" s="1">
        <f t="shared" si="16"/>
        <v>0</v>
      </c>
      <c r="B242" s="26" t="e">
        <f t="shared" si="17"/>
        <v>#VALUE!</v>
      </c>
      <c r="C242" s="56">
        <f t="shared" si="15"/>
        <v>0</v>
      </c>
      <c r="H242" s="60">
        <v>241</v>
      </c>
      <c r="I242"/>
      <c r="J242" s="68"/>
    </row>
    <row r="243" spans="1:10" x14ac:dyDescent="0.25">
      <c r="A243" s="1">
        <f t="shared" si="16"/>
        <v>0</v>
      </c>
      <c r="B243" s="26" t="e">
        <f t="shared" si="17"/>
        <v>#VALUE!</v>
      </c>
      <c r="C243" s="56">
        <f t="shared" si="15"/>
        <v>0</v>
      </c>
      <c r="H243" s="60">
        <v>242</v>
      </c>
      <c r="I243"/>
      <c r="J243" s="79"/>
    </row>
    <row r="244" spans="1:10" x14ac:dyDescent="0.25">
      <c r="A244" s="1">
        <f t="shared" si="16"/>
        <v>0</v>
      </c>
      <c r="B244" s="26" t="e">
        <f t="shared" si="17"/>
        <v>#VALUE!</v>
      </c>
      <c r="C244" s="56">
        <f t="shared" si="15"/>
        <v>0</v>
      </c>
      <c r="H244" s="60">
        <v>243</v>
      </c>
      <c r="I244"/>
      <c r="J244" s="79"/>
    </row>
    <row r="245" spans="1:10" x14ac:dyDescent="0.25">
      <c r="A245" s="1">
        <f>K245</f>
        <v>0</v>
      </c>
      <c r="B245" s="26" t="e">
        <f>VALUE(REPLACE(H244,1,5,""))</f>
        <v>#VALUE!</v>
      </c>
      <c r="C245" s="56">
        <f t="shared" si="15"/>
        <v>0</v>
      </c>
      <c r="H245" s="60">
        <v>244</v>
      </c>
      <c r="I245"/>
      <c r="J245" s="79"/>
    </row>
    <row r="246" spans="1:10" x14ac:dyDescent="0.25">
      <c r="A246" s="1">
        <f t="shared" si="16"/>
        <v>0</v>
      </c>
      <c r="B246" s="26" t="e">
        <f>VALUE(REPLACE(H245,1,5,""))</f>
        <v>#VALUE!</v>
      </c>
      <c r="C246" s="56">
        <f t="shared" si="15"/>
        <v>0</v>
      </c>
      <c r="H246" s="60">
        <v>245</v>
      </c>
      <c r="I246"/>
      <c r="J246" s="79"/>
    </row>
    <row r="247" spans="1:10" x14ac:dyDescent="0.25">
      <c r="A247" s="1">
        <f>K247</f>
        <v>0</v>
      </c>
      <c r="B247" s="26" t="e">
        <f>VALUE(REPLACE(H246,1,5,""))</f>
        <v>#VALUE!</v>
      </c>
      <c r="C247" s="56">
        <f t="shared" si="15"/>
        <v>0</v>
      </c>
      <c r="H247" s="60">
        <v>246</v>
      </c>
      <c r="I247"/>
      <c r="J247" s="79"/>
    </row>
    <row r="248" spans="1:10" x14ac:dyDescent="0.25">
      <c r="A248" s="1">
        <f>K248</f>
        <v>0</v>
      </c>
      <c r="B248" s="26" t="e">
        <f>VALUE(REPLACE(H247,1,5,""))</f>
        <v>#VALUE!</v>
      </c>
      <c r="C248" s="56">
        <f t="shared" si="15"/>
        <v>0</v>
      </c>
      <c r="H248" s="60">
        <v>247</v>
      </c>
      <c r="I248"/>
      <c r="J248" s="68"/>
    </row>
    <row r="249" spans="1:10" x14ac:dyDescent="0.25">
      <c r="A249" s="1">
        <f>K249</f>
        <v>0</v>
      </c>
      <c r="B249" s="26" t="e">
        <f>VALUE(REPLACE(H248,1,5,""))</f>
        <v>#VALUE!</v>
      </c>
      <c r="C249" s="56">
        <f t="shared" si="15"/>
        <v>0</v>
      </c>
      <c r="H249" s="60">
        <v>248</v>
      </c>
      <c r="I249"/>
      <c r="J249" s="68"/>
    </row>
    <row r="250" spans="1:10" x14ac:dyDescent="0.25">
      <c r="A250" s="1">
        <f t="shared" ref="A250:A256" si="18">K250</f>
        <v>0</v>
      </c>
      <c r="B250" s="26" t="e">
        <f t="shared" ref="B250:B256" si="19">VALUE(REPLACE(H249,1,5,""))</f>
        <v>#VALUE!</v>
      </c>
      <c r="C250" s="56">
        <f t="shared" si="15"/>
        <v>0</v>
      </c>
      <c r="H250" s="60">
        <v>249</v>
      </c>
      <c r="I250"/>
      <c r="J250" s="68"/>
    </row>
    <row r="251" spans="1:10" x14ac:dyDescent="0.25">
      <c r="A251" s="1">
        <f t="shared" si="18"/>
        <v>0</v>
      </c>
      <c r="B251" s="26" t="e">
        <f t="shared" si="19"/>
        <v>#VALUE!</v>
      </c>
      <c r="C251" s="56">
        <f t="shared" si="15"/>
        <v>0</v>
      </c>
      <c r="H251" s="60">
        <v>250</v>
      </c>
      <c r="I251"/>
      <c r="J251" s="68"/>
    </row>
    <row r="252" spans="1:10" x14ac:dyDescent="0.25">
      <c r="A252" s="1">
        <f t="shared" si="18"/>
        <v>0</v>
      </c>
      <c r="B252" s="26" t="e">
        <f t="shared" si="19"/>
        <v>#VALUE!</v>
      </c>
      <c r="C252" s="56">
        <f t="shared" si="15"/>
        <v>0</v>
      </c>
      <c r="H252" s="60">
        <v>251</v>
      </c>
      <c r="I252"/>
      <c r="J252" s="68"/>
    </row>
    <row r="253" spans="1:10" x14ac:dyDescent="0.25">
      <c r="A253" s="1">
        <f t="shared" si="18"/>
        <v>0</v>
      </c>
      <c r="B253" s="26" t="e">
        <f t="shared" si="19"/>
        <v>#VALUE!</v>
      </c>
      <c r="C253" s="56">
        <f t="shared" si="15"/>
        <v>0</v>
      </c>
      <c r="H253" s="60">
        <v>252</v>
      </c>
      <c r="I253"/>
      <c r="J253" s="68"/>
    </row>
    <row r="254" spans="1:10" x14ac:dyDescent="0.25">
      <c r="A254" s="1">
        <f t="shared" si="18"/>
        <v>0</v>
      </c>
      <c r="B254" s="26" t="e">
        <f t="shared" si="19"/>
        <v>#VALUE!</v>
      </c>
      <c r="C254" s="56">
        <f t="shared" si="15"/>
        <v>0</v>
      </c>
      <c r="H254" s="60">
        <v>253</v>
      </c>
      <c r="I254"/>
      <c r="J254" s="68"/>
    </row>
    <row r="255" spans="1:10" x14ac:dyDescent="0.25">
      <c r="A255" s="1">
        <f t="shared" si="18"/>
        <v>0</v>
      </c>
      <c r="B255" s="26" t="e">
        <f t="shared" si="19"/>
        <v>#VALUE!</v>
      </c>
      <c r="C255" s="56">
        <f t="shared" si="15"/>
        <v>0</v>
      </c>
      <c r="H255" s="60">
        <v>254</v>
      </c>
      <c r="I255"/>
      <c r="J255" s="68"/>
    </row>
    <row r="256" spans="1:10" x14ac:dyDescent="0.25">
      <c r="A256" s="1">
        <f t="shared" si="18"/>
        <v>0</v>
      </c>
      <c r="B256" s="26" t="e">
        <f t="shared" si="19"/>
        <v>#VALUE!</v>
      </c>
      <c r="C256" s="56">
        <f t="shared" si="15"/>
        <v>0</v>
      </c>
      <c r="H256" s="60">
        <v>255</v>
      </c>
      <c r="I256"/>
      <c r="J256" s="68"/>
    </row>
    <row r="257" spans="1:10" x14ac:dyDescent="0.25">
      <c r="A257" s="1">
        <f>K257</f>
        <v>0</v>
      </c>
      <c r="B257" s="26" t="e">
        <f>VALUE(REPLACE(H256,1,5,""))</f>
        <v>#VALUE!</v>
      </c>
      <c r="C257" s="56">
        <f t="shared" si="15"/>
        <v>0</v>
      </c>
      <c r="H257" s="60">
        <v>256</v>
      </c>
      <c r="I257"/>
      <c r="J257" s="68"/>
    </row>
    <row r="258" spans="1:10" x14ac:dyDescent="0.25">
      <c r="A258" s="1">
        <f>K258</f>
        <v>0</v>
      </c>
      <c r="B258" s="26" t="e">
        <f>VALUE(REPLACE(H257,1,5,""))</f>
        <v>#VALUE!</v>
      </c>
      <c r="C258" s="56">
        <f t="shared" si="15"/>
        <v>0</v>
      </c>
      <c r="H258" s="60">
        <v>257</v>
      </c>
      <c r="I258"/>
      <c r="J258" s="68"/>
    </row>
    <row r="259" spans="1:10" x14ac:dyDescent="0.25">
      <c r="A259" s="1">
        <f>K259</f>
        <v>0</v>
      </c>
      <c r="B259" s="26" t="e">
        <f>VALUE(REPLACE(H258,1,5,""))</f>
        <v>#VALUE!</v>
      </c>
      <c r="C259" s="56">
        <f>J259</f>
        <v>0</v>
      </c>
      <c r="H259" s="60">
        <v>258</v>
      </c>
      <c r="I259"/>
      <c r="J259" s="68"/>
    </row>
    <row r="260" spans="1:10" x14ac:dyDescent="0.25">
      <c r="A260" s="1">
        <f t="shared" ref="A260:A278" si="20">K260</f>
        <v>0</v>
      </c>
      <c r="B260" s="26" t="e">
        <f t="shared" ref="B260:B278" si="21">VALUE(REPLACE(H259,1,5,""))</f>
        <v>#VALUE!</v>
      </c>
      <c r="C260" s="56">
        <f t="shared" ref="C260:C278" si="22">J260</f>
        <v>0</v>
      </c>
      <c r="H260" s="60">
        <v>259</v>
      </c>
      <c r="J260" s="68"/>
    </row>
    <row r="261" spans="1:10" x14ac:dyDescent="0.25">
      <c r="A261" s="1">
        <f t="shared" si="20"/>
        <v>0</v>
      </c>
      <c r="B261" s="26" t="e">
        <f t="shared" si="21"/>
        <v>#VALUE!</v>
      </c>
      <c r="C261" s="56">
        <f t="shared" si="22"/>
        <v>0</v>
      </c>
      <c r="H261" s="60">
        <v>260</v>
      </c>
      <c r="J261" s="68"/>
    </row>
    <row r="262" spans="1:10" x14ac:dyDescent="0.25">
      <c r="A262" s="1">
        <f t="shared" si="20"/>
        <v>0</v>
      </c>
      <c r="B262" s="26" t="e">
        <f t="shared" si="21"/>
        <v>#VALUE!</v>
      </c>
      <c r="C262" s="56">
        <f t="shared" si="22"/>
        <v>0</v>
      </c>
      <c r="H262" s="60">
        <v>261</v>
      </c>
      <c r="J262" s="68"/>
    </row>
    <row r="263" spans="1:10" x14ac:dyDescent="0.25">
      <c r="A263" s="1">
        <f t="shared" si="20"/>
        <v>0</v>
      </c>
      <c r="B263" s="26" t="e">
        <f t="shared" si="21"/>
        <v>#VALUE!</v>
      </c>
      <c r="C263" s="56">
        <f t="shared" si="22"/>
        <v>0</v>
      </c>
      <c r="H263" s="60">
        <v>262</v>
      </c>
      <c r="J263" s="68"/>
    </row>
    <row r="264" spans="1:10" x14ac:dyDescent="0.25">
      <c r="A264" s="1">
        <f t="shared" si="20"/>
        <v>0</v>
      </c>
      <c r="B264" s="26" t="e">
        <f t="shared" si="21"/>
        <v>#VALUE!</v>
      </c>
      <c r="C264" s="56">
        <f t="shared" si="22"/>
        <v>0</v>
      </c>
      <c r="H264" s="60">
        <v>263</v>
      </c>
      <c r="J264" s="68"/>
    </row>
    <row r="265" spans="1:10" x14ac:dyDescent="0.25">
      <c r="A265" s="1">
        <f t="shared" si="20"/>
        <v>0</v>
      </c>
      <c r="B265" s="26" t="e">
        <f t="shared" si="21"/>
        <v>#VALUE!</v>
      </c>
      <c r="C265" s="56">
        <f t="shared" si="22"/>
        <v>0</v>
      </c>
      <c r="H265" s="60">
        <v>264</v>
      </c>
      <c r="J265" s="68"/>
    </row>
    <row r="266" spans="1:10" x14ac:dyDescent="0.25">
      <c r="A266" s="1">
        <f t="shared" si="20"/>
        <v>0</v>
      </c>
      <c r="B266" s="26" t="e">
        <f t="shared" si="21"/>
        <v>#VALUE!</v>
      </c>
      <c r="C266" s="56">
        <f t="shared" si="22"/>
        <v>0</v>
      </c>
      <c r="H266" s="60">
        <v>265</v>
      </c>
      <c r="J266" s="68"/>
    </row>
    <row r="267" spans="1:10" x14ac:dyDescent="0.25">
      <c r="A267" s="1">
        <f t="shared" si="20"/>
        <v>0</v>
      </c>
      <c r="B267" s="26" t="e">
        <f t="shared" si="21"/>
        <v>#VALUE!</v>
      </c>
      <c r="C267" s="56">
        <f t="shared" si="22"/>
        <v>0</v>
      </c>
      <c r="H267" s="60">
        <v>266</v>
      </c>
      <c r="J267" s="68"/>
    </row>
    <row r="268" spans="1:10" x14ac:dyDescent="0.25">
      <c r="A268" s="1">
        <f t="shared" si="20"/>
        <v>0</v>
      </c>
      <c r="B268" s="26" t="e">
        <f t="shared" si="21"/>
        <v>#VALUE!</v>
      </c>
      <c r="C268" s="56">
        <f t="shared" si="22"/>
        <v>0</v>
      </c>
      <c r="H268" s="60">
        <v>267</v>
      </c>
      <c r="J268" s="68"/>
    </row>
    <row r="269" spans="1:10" x14ac:dyDescent="0.25">
      <c r="A269" s="1">
        <f t="shared" si="20"/>
        <v>0</v>
      </c>
      <c r="B269" s="26" t="e">
        <f t="shared" si="21"/>
        <v>#VALUE!</v>
      </c>
      <c r="C269" s="56">
        <f t="shared" si="22"/>
        <v>0</v>
      </c>
      <c r="H269" s="60">
        <v>268</v>
      </c>
      <c r="J269" s="68"/>
    </row>
    <row r="270" spans="1:10" x14ac:dyDescent="0.25">
      <c r="A270" s="1">
        <f t="shared" si="20"/>
        <v>0</v>
      </c>
      <c r="B270" s="26" t="e">
        <f t="shared" si="21"/>
        <v>#VALUE!</v>
      </c>
      <c r="C270" s="56">
        <f t="shared" si="22"/>
        <v>0</v>
      </c>
      <c r="H270" s="60">
        <v>269</v>
      </c>
      <c r="J270" s="68"/>
    </row>
    <row r="271" spans="1:10" x14ac:dyDescent="0.25">
      <c r="A271" s="1">
        <f t="shared" si="20"/>
        <v>0</v>
      </c>
      <c r="B271" s="26" t="e">
        <f t="shared" si="21"/>
        <v>#VALUE!</v>
      </c>
      <c r="C271" s="56">
        <f t="shared" si="22"/>
        <v>0</v>
      </c>
      <c r="H271" s="60">
        <v>270</v>
      </c>
      <c r="J271" s="68"/>
    </row>
    <row r="272" spans="1:10" x14ac:dyDescent="0.25">
      <c r="A272" s="1">
        <f t="shared" si="20"/>
        <v>0</v>
      </c>
      <c r="B272" s="26" t="e">
        <f t="shared" si="21"/>
        <v>#VALUE!</v>
      </c>
      <c r="C272" s="56">
        <f t="shared" si="22"/>
        <v>0</v>
      </c>
      <c r="H272" s="60">
        <v>271</v>
      </c>
      <c r="J272" s="68"/>
    </row>
    <row r="273" spans="1:11" x14ac:dyDescent="0.25">
      <c r="A273" s="1">
        <f t="shared" si="20"/>
        <v>0</v>
      </c>
      <c r="B273" s="26" t="e">
        <f t="shared" si="21"/>
        <v>#VALUE!</v>
      </c>
      <c r="C273" s="56">
        <f t="shared" si="22"/>
        <v>0</v>
      </c>
      <c r="H273" s="60">
        <v>272</v>
      </c>
      <c r="J273" s="68"/>
    </row>
    <row r="274" spans="1:11" x14ac:dyDescent="0.25">
      <c r="A274" s="1">
        <f t="shared" si="20"/>
        <v>0</v>
      </c>
      <c r="B274" s="26" t="e">
        <f t="shared" si="21"/>
        <v>#VALUE!</v>
      </c>
      <c r="C274" s="56">
        <f t="shared" si="22"/>
        <v>0</v>
      </c>
      <c r="H274" s="60">
        <v>273</v>
      </c>
      <c r="J274" s="68"/>
    </row>
    <row r="275" spans="1:11" x14ac:dyDescent="0.25">
      <c r="A275" s="1">
        <f t="shared" si="20"/>
        <v>0</v>
      </c>
      <c r="B275" s="26" t="e">
        <f t="shared" si="21"/>
        <v>#VALUE!</v>
      </c>
      <c r="C275" s="56">
        <f t="shared" si="22"/>
        <v>0</v>
      </c>
      <c r="H275" s="60">
        <v>274</v>
      </c>
      <c r="J275" s="68"/>
    </row>
    <row r="276" spans="1:11" x14ac:dyDescent="0.25">
      <c r="A276" s="1">
        <f t="shared" si="20"/>
        <v>0</v>
      </c>
      <c r="B276" s="26" t="e">
        <f t="shared" si="21"/>
        <v>#VALUE!</v>
      </c>
      <c r="C276" s="56">
        <f t="shared" si="22"/>
        <v>0</v>
      </c>
      <c r="H276" s="60">
        <v>275</v>
      </c>
      <c r="J276" s="68"/>
    </row>
    <row r="277" spans="1:11" x14ac:dyDescent="0.25">
      <c r="A277" s="1">
        <f t="shared" si="20"/>
        <v>0</v>
      </c>
      <c r="B277" s="26" t="e">
        <f t="shared" si="21"/>
        <v>#VALUE!</v>
      </c>
      <c r="C277" s="56">
        <f t="shared" si="22"/>
        <v>0</v>
      </c>
      <c r="H277" s="60">
        <v>276</v>
      </c>
      <c r="J277" s="71"/>
    </row>
    <row r="278" spans="1:11" x14ac:dyDescent="0.25">
      <c r="A278" s="1">
        <f t="shared" si="20"/>
        <v>0</v>
      </c>
      <c r="B278" s="26" t="e">
        <f t="shared" si="21"/>
        <v>#VALUE!</v>
      </c>
      <c r="C278" s="56">
        <f t="shared" si="22"/>
        <v>0</v>
      </c>
      <c r="H278" s="60">
        <v>277</v>
      </c>
      <c r="J278" s="71"/>
      <c r="K278" s="72"/>
    </row>
  </sheetData>
  <autoFilter ref="H1:K36" xr:uid="{24DD3760-C26E-4CB5-A094-5BAFCA4CE0E0}">
    <sortState xmlns:xlrd2="http://schemas.microsoft.com/office/spreadsheetml/2017/richdata2" ref="H2:K36">
      <sortCondition ref="J1:J36"/>
    </sortState>
  </autoFilter>
  <phoneticPr fontId="5" type="noConversion"/>
  <conditionalFormatting sqref="H2:H278">
    <cfRule type="duplicateValues" dxfId="19" priority="28" stopIfTrue="1"/>
  </conditionalFormatting>
  <conditionalFormatting sqref="O177">
    <cfRule type="duplicateValues" dxfId="18" priority="23" stopIfTrue="1"/>
  </conditionalFormatting>
  <conditionalFormatting sqref="O140">
    <cfRule type="duplicateValues" dxfId="17" priority="21" stopIfTrue="1"/>
  </conditionalFormatting>
  <conditionalFormatting sqref="K251:K277">
    <cfRule type="duplicateValues" dxfId="16" priority="11" stopIfTrue="1"/>
  </conditionalFormatting>
  <conditionalFormatting sqref="K278">
    <cfRule type="duplicateValues" dxfId="15" priority="12" stopIfTrue="1"/>
  </conditionalFormatting>
  <conditionalFormatting sqref="K251:K278">
    <cfRule type="duplicateValues" dxfId="14" priority="13" stopIfTrue="1"/>
  </conditionalFormatting>
  <conditionalFormatting sqref="K251:K278">
    <cfRule type="duplicateValues" dxfId="13" priority="14" stopIfTrue="1"/>
  </conditionalFormatting>
  <conditionalFormatting sqref="K223:K250">
    <cfRule type="duplicateValues" dxfId="12" priority="8" stopIfTrue="1"/>
  </conditionalFormatting>
  <conditionalFormatting sqref="K223:K250">
    <cfRule type="duplicateValues" dxfId="11" priority="9" stopIfTrue="1"/>
  </conditionalFormatting>
  <conditionalFormatting sqref="K223:K250">
    <cfRule type="duplicateValues" dxfId="10" priority="10" stopIfTrue="1"/>
  </conditionalFormatting>
  <conditionalFormatting sqref="K198:K222">
    <cfRule type="expression" dxfId="9" priority="2" stopIfTrue="1">
      <formula>AND(COUNTIF($I$273:$I$273, K198)+COUNTIF($E$2:$E$251, K198)+COUNTIF($I$236:$I$239, K198)+COUNTIF($I$242:$I$254, K198)&gt;1,NOT(ISBLANK(K198)))</formula>
    </cfRule>
  </conditionalFormatting>
  <conditionalFormatting sqref="K198:K222">
    <cfRule type="duplicateValues" dxfId="8" priority="3" stopIfTrue="1"/>
  </conditionalFormatting>
  <conditionalFormatting sqref="K198:K222">
    <cfRule type="duplicateValues" dxfId="7" priority="4" stopIfTrue="1"/>
  </conditionalFormatting>
  <conditionalFormatting sqref="K2:K197">
    <cfRule type="duplicateValues" dxfId="6" priority="1" stopIfTrue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BD00-EAD2-426A-AE41-FA8AC45770E1}">
  <dimension ref="A1:M266"/>
  <sheetViews>
    <sheetView topLeftCell="A10" workbookViewId="0">
      <selection activeCell="M11" sqref="M11:M44"/>
    </sheetView>
  </sheetViews>
  <sheetFormatPr defaultRowHeight="15" x14ac:dyDescent="0.25"/>
  <cols>
    <col min="2" max="2" width="11" customWidth="1"/>
    <col min="3" max="3" width="14.5703125" customWidth="1"/>
    <col min="4" max="4" width="26.42578125" customWidth="1"/>
    <col min="6" max="6" width="10.5703125" customWidth="1"/>
    <col min="8" max="8" width="12.42578125" customWidth="1"/>
  </cols>
  <sheetData>
    <row r="1" spans="1:13" ht="15.75" thickBot="1" x14ac:dyDescent="0.3"/>
    <row r="2" spans="1:13" ht="15.75" thickBot="1" x14ac:dyDescent="0.3">
      <c r="B2" s="48"/>
      <c r="C2" s="48"/>
      <c r="D2" s="48"/>
      <c r="E2" s="48"/>
      <c r="F2" s="48"/>
    </row>
    <row r="3" spans="1:13" ht="30.75" thickBot="1" x14ac:dyDescent="0.3">
      <c r="B3" s="57" t="s">
        <v>72</v>
      </c>
      <c r="C3" s="57" t="s">
        <v>73</v>
      </c>
      <c r="D3" s="57" t="s">
        <v>74</v>
      </c>
      <c r="E3" s="57" t="s">
        <v>76</v>
      </c>
      <c r="F3" s="57" t="s">
        <v>75</v>
      </c>
      <c r="G3" s="57" t="s">
        <v>89</v>
      </c>
      <c r="H3" s="57" t="s">
        <v>90</v>
      </c>
    </row>
    <row r="4" spans="1:13" ht="15.75" thickBot="1" x14ac:dyDescent="0.3">
      <c r="A4" s="60"/>
      <c r="B4" s="84" t="s">
        <v>370</v>
      </c>
      <c r="C4" s="84" t="s">
        <v>91</v>
      </c>
      <c r="D4" s="84" t="s">
        <v>289</v>
      </c>
      <c r="E4" s="84">
        <v>1964</v>
      </c>
      <c r="F4" s="84" t="s">
        <v>53</v>
      </c>
      <c r="G4" s="84">
        <v>0</v>
      </c>
      <c r="H4" s="85">
        <v>0</v>
      </c>
      <c r="I4" s="84"/>
    </row>
    <row r="5" spans="1:13" ht="15.75" thickBot="1" x14ac:dyDescent="0.3">
      <c r="A5" s="60"/>
      <c r="B5" s="84" t="s">
        <v>291</v>
      </c>
      <c r="C5" s="84" t="s">
        <v>290</v>
      </c>
      <c r="D5" s="84" t="s">
        <v>292</v>
      </c>
      <c r="E5" s="84">
        <v>2001</v>
      </c>
      <c r="F5" s="84" t="s">
        <v>53</v>
      </c>
      <c r="G5" s="84">
        <v>0</v>
      </c>
      <c r="H5" s="85">
        <v>0</v>
      </c>
      <c r="I5" s="84"/>
    </row>
    <row r="6" spans="1:13" ht="15.75" thickBot="1" x14ac:dyDescent="0.3">
      <c r="A6" s="60"/>
      <c r="B6" s="84" t="s">
        <v>240</v>
      </c>
      <c r="C6" s="84" t="s">
        <v>315</v>
      </c>
      <c r="D6" s="84" t="s">
        <v>316</v>
      </c>
      <c r="E6" s="84">
        <v>1987</v>
      </c>
      <c r="F6" s="84" t="s">
        <v>54</v>
      </c>
      <c r="G6" s="84">
        <v>0</v>
      </c>
      <c r="H6" s="85">
        <v>0</v>
      </c>
      <c r="I6" s="84">
        <v>915758591</v>
      </c>
    </row>
    <row r="7" spans="1:13" ht="15.75" thickBot="1" x14ac:dyDescent="0.3">
      <c r="A7" s="60"/>
      <c r="B7" s="84" t="s">
        <v>29</v>
      </c>
      <c r="C7" s="84" t="s">
        <v>84</v>
      </c>
      <c r="D7" s="84" t="s">
        <v>257</v>
      </c>
      <c r="E7" s="84">
        <v>1970</v>
      </c>
      <c r="F7" s="84" t="s">
        <v>53</v>
      </c>
      <c r="G7" s="84">
        <v>0</v>
      </c>
      <c r="H7" s="85">
        <v>0</v>
      </c>
      <c r="I7" s="84">
        <v>903106020</v>
      </c>
    </row>
    <row r="8" spans="1:13" ht="15.75" thickBot="1" x14ac:dyDescent="0.3">
      <c r="A8" s="60"/>
      <c r="B8" s="84" t="s">
        <v>29</v>
      </c>
      <c r="C8" s="84" t="s">
        <v>318</v>
      </c>
      <c r="D8" s="84" t="s">
        <v>257</v>
      </c>
      <c r="E8" s="84">
        <v>2012</v>
      </c>
      <c r="F8" s="84" t="s">
        <v>53</v>
      </c>
      <c r="G8" s="84">
        <v>0</v>
      </c>
      <c r="H8" s="85">
        <v>0</v>
      </c>
      <c r="I8" s="84">
        <v>903106020</v>
      </c>
    </row>
    <row r="9" spans="1:13" ht="15.75" thickBot="1" x14ac:dyDescent="0.3">
      <c r="A9" s="60"/>
      <c r="B9" s="84" t="s">
        <v>93</v>
      </c>
      <c r="C9" s="84" t="s">
        <v>319</v>
      </c>
      <c r="D9" s="84" t="s">
        <v>249</v>
      </c>
      <c r="E9" s="84">
        <v>1986</v>
      </c>
      <c r="F9" s="84" t="s">
        <v>53</v>
      </c>
      <c r="G9" s="84">
        <v>0</v>
      </c>
      <c r="H9" s="85">
        <v>0</v>
      </c>
      <c r="I9" s="84"/>
    </row>
    <row r="10" spans="1:13" ht="15.75" thickBot="1" x14ac:dyDescent="0.3">
      <c r="A10" s="60"/>
      <c r="B10" s="84" t="s">
        <v>371</v>
      </c>
      <c r="C10" s="84" t="s">
        <v>372</v>
      </c>
      <c r="D10" s="84" t="s">
        <v>373</v>
      </c>
      <c r="E10" s="84">
        <v>1973</v>
      </c>
      <c r="F10" s="84" t="s">
        <v>54</v>
      </c>
      <c r="G10" s="84">
        <v>0</v>
      </c>
      <c r="H10" s="85">
        <v>0</v>
      </c>
      <c r="I10" s="84"/>
    </row>
    <row r="11" spans="1:13" ht="15.75" thickBot="1" x14ac:dyDescent="0.3">
      <c r="A11" s="60"/>
      <c r="B11" s="84" t="s">
        <v>242</v>
      </c>
      <c r="C11" s="84" t="s">
        <v>320</v>
      </c>
      <c r="D11" s="84" t="s">
        <v>321</v>
      </c>
      <c r="E11" s="84">
        <v>1983</v>
      </c>
      <c r="F11" s="84" t="s">
        <v>53</v>
      </c>
      <c r="G11" s="84">
        <v>0</v>
      </c>
      <c r="H11" s="85">
        <v>0</v>
      </c>
      <c r="I11" s="84">
        <v>911288620</v>
      </c>
      <c r="M11" s="60">
        <v>25</v>
      </c>
    </row>
    <row r="12" spans="1:13" ht="15.75" thickBot="1" x14ac:dyDescent="0.3">
      <c r="A12" s="60"/>
      <c r="B12" s="84" t="s">
        <v>374</v>
      </c>
      <c r="C12" s="84" t="s">
        <v>375</v>
      </c>
      <c r="D12" s="84" t="s">
        <v>376</v>
      </c>
      <c r="E12" s="84">
        <v>2007</v>
      </c>
      <c r="F12" s="84" t="s">
        <v>53</v>
      </c>
      <c r="G12" s="84">
        <v>0</v>
      </c>
      <c r="H12" s="85">
        <v>0</v>
      </c>
      <c r="I12" s="84">
        <v>904451884</v>
      </c>
      <c r="M12" s="60">
        <v>162</v>
      </c>
    </row>
    <row r="13" spans="1:13" ht="15.75" thickBot="1" x14ac:dyDescent="0.3">
      <c r="A13" s="60"/>
      <c r="B13" s="84" t="s">
        <v>52</v>
      </c>
      <c r="C13" s="84" t="s">
        <v>323</v>
      </c>
      <c r="D13" s="84" t="s">
        <v>249</v>
      </c>
      <c r="E13" s="84">
        <v>1989</v>
      </c>
      <c r="F13" s="84" t="s">
        <v>53</v>
      </c>
      <c r="G13" s="84">
        <v>0</v>
      </c>
      <c r="H13" s="85">
        <v>0</v>
      </c>
      <c r="I13" s="84"/>
      <c r="M13" s="60">
        <v>483</v>
      </c>
    </row>
    <row r="14" spans="1:13" ht="15.75" thickBot="1" x14ac:dyDescent="0.3">
      <c r="A14" s="60"/>
      <c r="B14" s="84" t="s">
        <v>85</v>
      </c>
      <c r="C14" s="84" t="s">
        <v>274</v>
      </c>
      <c r="D14" s="84" t="s">
        <v>272</v>
      </c>
      <c r="E14" s="84">
        <v>1991</v>
      </c>
      <c r="F14" s="84" t="s">
        <v>54</v>
      </c>
      <c r="G14" s="84">
        <v>0</v>
      </c>
      <c r="H14" s="85">
        <v>0</v>
      </c>
      <c r="I14" s="84"/>
      <c r="M14" s="60">
        <v>490</v>
      </c>
    </row>
    <row r="15" spans="1:13" ht="15.75" thickBot="1" x14ac:dyDescent="0.3">
      <c r="A15" s="60"/>
      <c r="B15" s="84" t="s">
        <v>68</v>
      </c>
      <c r="C15" s="84" t="s">
        <v>69</v>
      </c>
      <c r="D15" s="84" t="s">
        <v>77</v>
      </c>
      <c r="E15" s="84">
        <v>1966</v>
      </c>
      <c r="F15" s="84" t="s">
        <v>53</v>
      </c>
      <c r="G15" s="84">
        <v>0</v>
      </c>
      <c r="H15" s="85">
        <v>0</v>
      </c>
      <c r="I15" s="84"/>
      <c r="M15" s="60">
        <v>488</v>
      </c>
    </row>
    <row r="16" spans="1:13" ht="15.75" thickBot="1" x14ac:dyDescent="0.3">
      <c r="A16" s="60"/>
      <c r="B16" s="84" t="s">
        <v>29</v>
      </c>
      <c r="C16" s="84" t="s">
        <v>377</v>
      </c>
      <c r="D16" s="84" t="s">
        <v>378</v>
      </c>
      <c r="E16" s="84">
        <v>1983</v>
      </c>
      <c r="F16" s="84" t="s">
        <v>53</v>
      </c>
      <c r="G16" s="84">
        <v>0</v>
      </c>
      <c r="H16" s="85">
        <v>0</v>
      </c>
      <c r="I16" s="84">
        <v>902429800</v>
      </c>
      <c r="M16" s="60">
        <v>486</v>
      </c>
    </row>
    <row r="17" spans="1:13" ht="15.75" thickBot="1" x14ac:dyDescent="0.3">
      <c r="A17" s="60"/>
      <c r="B17" s="84" t="s">
        <v>293</v>
      </c>
      <c r="C17" s="84" t="s">
        <v>324</v>
      </c>
      <c r="D17" s="84" t="s">
        <v>14</v>
      </c>
      <c r="E17" s="84">
        <v>1980</v>
      </c>
      <c r="F17" s="84" t="s">
        <v>54</v>
      </c>
      <c r="G17" s="84">
        <v>0</v>
      </c>
      <c r="H17" s="85">
        <v>0</v>
      </c>
      <c r="I17" s="84"/>
      <c r="M17" s="60">
        <v>484</v>
      </c>
    </row>
    <row r="18" spans="1:13" ht="15.75" thickBot="1" x14ac:dyDescent="0.3">
      <c r="A18" s="60"/>
      <c r="B18" s="84" t="s">
        <v>86</v>
      </c>
      <c r="C18" s="84" t="s">
        <v>295</v>
      </c>
      <c r="D18" s="84" t="s">
        <v>277</v>
      </c>
      <c r="E18" s="84">
        <v>1977</v>
      </c>
      <c r="F18" s="84" t="s">
        <v>53</v>
      </c>
      <c r="G18" s="84">
        <v>0</v>
      </c>
      <c r="H18" s="85">
        <v>0</v>
      </c>
      <c r="I18" s="84">
        <v>948884734</v>
      </c>
      <c r="M18" s="60">
        <v>368</v>
      </c>
    </row>
    <row r="19" spans="1:13" ht="15.75" thickBot="1" x14ac:dyDescent="0.3">
      <c r="A19" s="60"/>
      <c r="B19" s="84" t="s">
        <v>29</v>
      </c>
      <c r="C19" s="84" t="s">
        <v>243</v>
      </c>
      <c r="D19" s="84" t="s">
        <v>280</v>
      </c>
      <c r="E19" s="84">
        <v>1977</v>
      </c>
      <c r="F19" s="84" t="s">
        <v>53</v>
      </c>
      <c r="G19" s="84">
        <v>0</v>
      </c>
      <c r="H19" s="85">
        <v>0</v>
      </c>
      <c r="I19" s="84"/>
      <c r="M19" s="60">
        <v>369</v>
      </c>
    </row>
    <row r="20" spans="1:13" ht="15.75" thickBot="1" x14ac:dyDescent="0.3">
      <c r="A20" s="60"/>
      <c r="B20" s="84" t="s">
        <v>253</v>
      </c>
      <c r="C20" s="84" t="s">
        <v>276</v>
      </c>
      <c r="D20" s="84" t="s">
        <v>326</v>
      </c>
      <c r="E20" s="84">
        <v>1996</v>
      </c>
      <c r="F20" s="84" t="s">
        <v>53</v>
      </c>
      <c r="G20" s="84">
        <v>0</v>
      </c>
      <c r="H20" s="85">
        <v>0</v>
      </c>
      <c r="I20" s="84"/>
      <c r="M20" s="60">
        <v>485</v>
      </c>
    </row>
    <row r="21" spans="1:13" ht="15.75" thickBot="1" x14ac:dyDescent="0.3">
      <c r="A21" s="60"/>
      <c r="B21" s="84" t="s">
        <v>88</v>
      </c>
      <c r="C21" s="84" t="s">
        <v>379</v>
      </c>
      <c r="D21" s="84" t="s">
        <v>361</v>
      </c>
      <c r="E21" s="84">
        <v>1972</v>
      </c>
      <c r="F21" s="84" t="s">
        <v>54</v>
      </c>
      <c r="G21" s="84">
        <v>0</v>
      </c>
      <c r="H21" s="85">
        <v>0</v>
      </c>
      <c r="I21" s="86">
        <v>948534487</v>
      </c>
      <c r="M21" s="60">
        <v>69</v>
      </c>
    </row>
    <row r="22" spans="1:13" ht="15.75" thickBot="1" x14ac:dyDescent="0.3">
      <c r="A22" s="60"/>
      <c r="B22" s="84" t="s">
        <v>81</v>
      </c>
      <c r="C22" s="84" t="s">
        <v>244</v>
      </c>
      <c r="D22" s="84" t="s">
        <v>380</v>
      </c>
      <c r="E22" s="84">
        <v>1991</v>
      </c>
      <c r="F22" s="84" t="s">
        <v>53</v>
      </c>
      <c r="G22" s="84">
        <v>0</v>
      </c>
      <c r="H22" s="85">
        <v>0</v>
      </c>
      <c r="I22" s="84"/>
      <c r="M22" s="60">
        <v>525</v>
      </c>
    </row>
    <row r="23" spans="1:13" ht="15.75" thickBot="1" x14ac:dyDescent="0.3">
      <c r="A23" s="60"/>
      <c r="B23" s="84" t="s">
        <v>93</v>
      </c>
      <c r="C23" s="84" t="s">
        <v>381</v>
      </c>
      <c r="D23" s="84" t="s">
        <v>294</v>
      </c>
      <c r="E23" s="84">
        <v>1995</v>
      </c>
      <c r="F23" s="84" t="s">
        <v>53</v>
      </c>
      <c r="G23" s="84">
        <v>0</v>
      </c>
      <c r="H23" s="85">
        <v>0</v>
      </c>
      <c r="I23" s="84"/>
      <c r="M23" s="60">
        <v>233</v>
      </c>
    </row>
    <row r="24" spans="1:13" ht="15.75" thickBot="1" x14ac:dyDescent="0.3">
      <c r="A24" s="60"/>
      <c r="B24" s="84" t="s">
        <v>285</v>
      </c>
      <c r="C24" s="84" t="s">
        <v>382</v>
      </c>
      <c r="D24" s="84" t="s">
        <v>294</v>
      </c>
      <c r="E24" s="84">
        <v>1993</v>
      </c>
      <c r="F24" s="84" t="s">
        <v>54</v>
      </c>
      <c r="G24" s="84">
        <v>0</v>
      </c>
      <c r="H24" s="85">
        <v>0</v>
      </c>
      <c r="I24" s="84"/>
      <c r="M24" s="60">
        <v>180</v>
      </c>
    </row>
    <row r="25" spans="1:13" ht="24.75" thickBot="1" x14ac:dyDescent="0.3">
      <c r="A25" s="60"/>
      <c r="B25" s="84" t="s">
        <v>383</v>
      </c>
      <c r="C25" s="84" t="s">
        <v>384</v>
      </c>
      <c r="D25" s="84" t="s">
        <v>14</v>
      </c>
      <c r="E25" s="84">
        <v>1995</v>
      </c>
      <c r="F25" s="84" t="s">
        <v>54</v>
      </c>
      <c r="G25" s="84">
        <v>0</v>
      </c>
      <c r="H25" s="85">
        <v>0</v>
      </c>
      <c r="I25" s="84" t="s">
        <v>385</v>
      </c>
      <c r="M25" s="60">
        <v>24</v>
      </c>
    </row>
    <row r="26" spans="1:13" ht="15.75" thickBot="1" x14ac:dyDescent="0.3">
      <c r="A26" s="60"/>
      <c r="B26" s="84" t="s">
        <v>275</v>
      </c>
      <c r="C26" s="84" t="s">
        <v>386</v>
      </c>
      <c r="D26" s="84" t="s">
        <v>387</v>
      </c>
      <c r="E26" s="84">
        <v>1989</v>
      </c>
      <c r="F26" s="84" t="s">
        <v>54</v>
      </c>
      <c r="G26" s="84">
        <v>0</v>
      </c>
      <c r="H26" s="85">
        <v>0</v>
      </c>
      <c r="I26" s="86">
        <v>421940729185</v>
      </c>
      <c r="M26" s="60">
        <v>223</v>
      </c>
    </row>
    <row r="27" spans="1:13" ht="15.75" thickBot="1" x14ac:dyDescent="0.3">
      <c r="A27" s="60"/>
      <c r="B27" s="84" t="s">
        <v>388</v>
      </c>
      <c r="C27" s="84" t="s">
        <v>386</v>
      </c>
      <c r="D27" s="84" t="s">
        <v>387</v>
      </c>
      <c r="E27" s="84">
        <v>1999</v>
      </c>
      <c r="F27" s="84" t="s">
        <v>54</v>
      </c>
      <c r="G27" s="84">
        <v>0</v>
      </c>
      <c r="H27" s="85">
        <v>0</v>
      </c>
      <c r="I27" s="86">
        <v>421949874030</v>
      </c>
      <c r="M27" s="60">
        <v>470</v>
      </c>
    </row>
    <row r="28" spans="1:13" ht="15.75" thickBot="1" x14ac:dyDescent="0.3">
      <c r="A28" s="60"/>
      <c r="B28" s="84" t="s">
        <v>80</v>
      </c>
      <c r="C28" s="84" t="s">
        <v>389</v>
      </c>
      <c r="D28" s="84" t="s">
        <v>390</v>
      </c>
      <c r="E28" s="84">
        <v>1984</v>
      </c>
      <c r="F28" s="84" t="s">
        <v>53</v>
      </c>
      <c r="G28" s="84">
        <v>0</v>
      </c>
      <c r="H28" s="85">
        <v>0</v>
      </c>
      <c r="I28" s="84"/>
      <c r="M28" s="60">
        <v>487</v>
      </c>
    </row>
    <row r="29" spans="1:13" ht="15.75" thickBot="1" x14ac:dyDescent="0.3">
      <c r="A29" s="60"/>
      <c r="B29" s="84" t="s">
        <v>256</v>
      </c>
      <c r="C29" s="84" t="s">
        <v>327</v>
      </c>
      <c r="D29" s="84" t="s">
        <v>257</v>
      </c>
      <c r="E29" s="84">
        <v>1990</v>
      </c>
      <c r="F29" s="84" t="s">
        <v>53</v>
      </c>
      <c r="G29" s="84">
        <v>0</v>
      </c>
      <c r="H29" s="85">
        <v>0</v>
      </c>
      <c r="I29" s="84"/>
      <c r="M29" s="60">
        <v>540</v>
      </c>
    </row>
    <row r="30" spans="1:13" ht="15.75" thickBot="1" x14ac:dyDescent="0.3">
      <c r="A30" s="60"/>
      <c r="B30" s="84" t="s">
        <v>33</v>
      </c>
      <c r="C30" s="84" t="s">
        <v>278</v>
      </c>
      <c r="D30" s="84" t="s">
        <v>391</v>
      </c>
      <c r="E30" s="84">
        <v>1996</v>
      </c>
      <c r="F30" s="84" t="s">
        <v>53</v>
      </c>
      <c r="G30" s="84">
        <v>0</v>
      </c>
      <c r="H30" s="85">
        <v>0</v>
      </c>
      <c r="I30" s="84"/>
      <c r="M30" s="60">
        <v>538</v>
      </c>
    </row>
    <row r="31" spans="1:13" ht="15.75" thickBot="1" x14ac:dyDescent="0.3">
      <c r="A31" s="60"/>
      <c r="B31" s="84" t="s">
        <v>78</v>
      </c>
      <c r="C31" s="84" t="s">
        <v>392</v>
      </c>
      <c r="D31" s="84" t="s">
        <v>259</v>
      </c>
      <c r="E31" s="84">
        <v>2001</v>
      </c>
      <c r="F31" s="84" t="s">
        <v>53</v>
      </c>
      <c r="G31" s="84">
        <v>0</v>
      </c>
      <c r="H31" s="85">
        <v>0</v>
      </c>
      <c r="I31" s="86">
        <v>903104755</v>
      </c>
      <c r="M31" s="60">
        <v>419</v>
      </c>
    </row>
    <row r="32" spans="1:13" ht="15.75" thickBot="1" x14ac:dyDescent="0.3">
      <c r="A32" s="60"/>
      <c r="B32" s="84" t="s">
        <v>25</v>
      </c>
      <c r="C32" s="84" t="s">
        <v>392</v>
      </c>
      <c r="D32" s="84" t="s">
        <v>259</v>
      </c>
      <c r="E32" s="84">
        <v>1974</v>
      </c>
      <c r="F32" s="84" t="s">
        <v>53</v>
      </c>
      <c r="G32" s="84">
        <v>0</v>
      </c>
      <c r="H32" s="85">
        <v>0</v>
      </c>
      <c r="I32" s="86">
        <v>904873152</v>
      </c>
      <c r="M32" s="60">
        <v>379</v>
      </c>
    </row>
    <row r="33" spans="1:13" ht="15.75" thickBot="1" x14ac:dyDescent="0.3">
      <c r="A33" s="60"/>
      <c r="B33" s="84" t="s">
        <v>328</v>
      </c>
      <c r="C33" s="84" t="s">
        <v>329</v>
      </c>
      <c r="D33" s="84" t="s">
        <v>260</v>
      </c>
      <c r="E33" s="84">
        <v>1975</v>
      </c>
      <c r="F33" s="84" t="s">
        <v>54</v>
      </c>
      <c r="G33" s="84">
        <v>0</v>
      </c>
      <c r="H33" s="85">
        <v>0</v>
      </c>
      <c r="I33" s="84"/>
      <c r="M33" s="60">
        <v>377</v>
      </c>
    </row>
    <row r="34" spans="1:13" ht="15.75" thickBot="1" x14ac:dyDescent="0.3">
      <c r="A34" s="60"/>
      <c r="B34" s="84" t="s">
        <v>25</v>
      </c>
      <c r="C34" s="84" t="s">
        <v>393</v>
      </c>
      <c r="D34" s="84" t="s">
        <v>279</v>
      </c>
      <c r="E34" s="84">
        <v>1962</v>
      </c>
      <c r="F34" s="84" t="s">
        <v>53</v>
      </c>
      <c r="G34" s="84">
        <v>0</v>
      </c>
      <c r="H34" s="85">
        <v>0</v>
      </c>
      <c r="I34" s="84"/>
      <c r="M34" s="60">
        <v>108</v>
      </c>
    </row>
    <row r="35" spans="1:13" ht="15.75" thickBot="1" x14ac:dyDescent="0.3">
      <c r="A35" s="60"/>
      <c r="B35" s="84" t="s">
        <v>240</v>
      </c>
      <c r="C35" s="84" t="s">
        <v>271</v>
      </c>
      <c r="D35" s="84" t="s">
        <v>330</v>
      </c>
      <c r="E35" s="84">
        <v>1987</v>
      </c>
      <c r="F35" s="84" t="s">
        <v>54</v>
      </c>
      <c r="G35" s="84">
        <v>0</v>
      </c>
      <c r="H35" s="85">
        <v>0</v>
      </c>
      <c r="I35" s="84">
        <v>911790118</v>
      </c>
      <c r="M35" s="60">
        <v>515</v>
      </c>
    </row>
    <row r="36" spans="1:13" ht="15.75" thickBot="1" x14ac:dyDescent="0.3">
      <c r="A36" s="60"/>
      <c r="B36" s="84" t="s">
        <v>394</v>
      </c>
      <c r="C36" s="84" t="s">
        <v>296</v>
      </c>
      <c r="D36" s="84" t="s">
        <v>395</v>
      </c>
      <c r="E36" s="84">
        <v>1979</v>
      </c>
      <c r="F36" s="84" t="s">
        <v>53</v>
      </c>
      <c r="G36" s="84">
        <v>0</v>
      </c>
      <c r="H36" s="85">
        <v>0</v>
      </c>
      <c r="I36" s="84"/>
      <c r="M36" s="60">
        <v>542</v>
      </c>
    </row>
    <row r="37" spans="1:13" ht="15.75" thickBot="1" x14ac:dyDescent="0.3">
      <c r="A37" s="60"/>
      <c r="B37" s="84" t="s">
        <v>65</v>
      </c>
      <c r="C37" s="84" t="s">
        <v>332</v>
      </c>
      <c r="D37" s="84" t="s">
        <v>395</v>
      </c>
      <c r="E37" s="84">
        <v>1986</v>
      </c>
      <c r="F37" s="84" t="s">
        <v>54</v>
      </c>
      <c r="G37" s="84">
        <v>0</v>
      </c>
      <c r="H37" s="85">
        <v>0</v>
      </c>
      <c r="I37" s="84"/>
      <c r="M37" s="60">
        <v>501</v>
      </c>
    </row>
    <row r="38" spans="1:13" ht="15.75" thickBot="1" x14ac:dyDescent="0.3">
      <c r="A38" s="60"/>
      <c r="B38" s="84" t="s">
        <v>396</v>
      </c>
      <c r="C38" s="84" t="s">
        <v>332</v>
      </c>
      <c r="D38" s="84" t="s">
        <v>397</v>
      </c>
      <c r="E38" s="84">
        <v>1886</v>
      </c>
      <c r="F38" s="84" t="s">
        <v>54</v>
      </c>
      <c r="G38" s="84">
        <v>0</v>
      </c>
      <c r="H38" s="85">
        <v>0</v>
      </c>
      <c r="I38" s="84"/>
      <c r="M38" s="60">
        <v>499</v>
      </c>
    </row>
    <row r="39" spans="1:13" ht="15.75" thickBot="1" x14ac:dyDescent="0.3">
      <c r="A39" s="60"/>
      <c r="B39" s="84" t="s">
        <v>398</v>
      </c>
      <c r="C39" s="84" t="s">
        <v>55</v>
      </c>
      <c r="D39" s="84" t="s">
        <v>257</v>
      </c>
      <c r="E39" s="84">
        <v>1970</v>
      </c>
      <c r="F39" s="84" t="s">
        <v>53</v>
      </c>
      <c r="G39" s="84">
        <v>0</v>
      </c>
      <c r="H39" s="85">
        <v>0</v>
      </c>
      <c r="I39" s="84"/>
      <c r="M39" s="60">
        <v>295</v>
      </c>
    </row>
    <row r="40" spans="1:13" ht="15.75" thickBot="1" x14ac:dyDescent="0.3">
      <c r="A40" s="60"/>
      <c r="B40" s="84" t="s">
        <v>322</v>
      </c>
      <c r="C40" s="84" t="s">
        <v>365</v>
      </c>
      <c r="D40" s="84" t="s">
        <v>348</v>
      </c>
      <c r="E40" s="84">
        <v>2008</v>
      </c>
      <c r="F40" s="84" t="s">
        <v>53</v>
      </c>
      <c r="G40" s="84">
        <v>0</v>
      </c>
      <c r="H40" s="85">
        <v>0</v>
      </c>
      <c r="I40" s="86">
        <v>421907717920</v>
      </c>
      <c r="M40" s="60">
        <v>514</v>
      </c>
    </row>
    <row r="41" spans="1:13" ht="15.75" thickBot="1" x14ac:dyDescent="0.3">
      <c r="A41" s="60"/>
      <c r="B41" s="84" t="s">
        <v>270</v>
      </c>
      <c r="C41" s="84" t="s">
        <v>333</v>
      </c>
      <c r="D41" s="84" t="s">
        <v>297</v>
      </c>
      <c r="E41" s="84">
        <v>1978</v>
      </c>
      <c r="F41" s="84" t="s">
        <v>53</v>
      </c>
      <c r="G41" s="84">
        <v>0</v>
      </c>
      <c r="H41" s="85">
        <v>0</v>
      </c>
      <c r="I41" s="84">
        <v>902211032</v>
      </c>
      <c r="M41" s="87">
        <v>480</v>
      </c>
    </row>
    <row r="42" spans="1:13" ht="15.75" thickBot="1" x14ac:dyDescent="0.3">
      <c r="A42" s="60"/>
      <c r="B42" s="84" t="s">
        <v>399</v>
      </c>
      <c r="C42" s="84" t="s">
        <v>400</v>
      </c>
      <c r="D42" s="84" t="s">
        <v>401</v>
      </c>
      <c r="E42" s="84">
        <v>2002</v>
      </c>
      <c r="F42" s="84" t="s">
        <v>54</v>
      </c>
      <c r="G42" s="84">
        <v>0</v>
      </c>
      <c r="H42" s="85">
        <v>0</v>
      </c>
      <c r="I42" s="84">
        <v>948857711</v>
      </c>
      <c r="M42" s="87">
        <v>476</v>
      </c>
    </row>
    <row r="43" spans="1:13" ht="15.75" thickBot="1" x14ac:dyDescent="0.3">
      <c r="A43" s="60"/>
      <c r="B43" s="84" t="s">
        <v>29</v>
      </c>
      <c r="C43" s="84" t="s">
        <v>402</v>
      </c>
      <c r="D43" s="84" t="s">
        <v>403</v>
      </c>
      <c r="E43" s="84">
        <v>1983</v>
      </c>
      <c r="F43" s="84" t="s">
        <v>53</v>
      </c>
      <c r="G43" s="84">
        <v>0</v>
      </c>
      <c r="H43" s="85">
        <v>0</v>
      </c>
      <c r="I43" s="84"/>
      <c r="M43" s="87">
        <v>463</v>
      </c>
    </row>
    <row r="44" spans="1:13" ht="15.75" thickBot="1" x14ac:dyDescent="0.3">
      <c r="A44" s="60"/>
      <c r="B44" s="84" t="s">
        <v>269</v>
      </c>
      <c r="C44" s="84" t="s">
        <v>404</v>
      </c>
      <c r="D44" s="84" t="s">
        <v>403</v>
      </c>
      <c r="E44" s="84">
        <v>1990</v>
      </c>
      <c r="F44" s="84" t="s">
        <v>54</v>
      </c>
      <c r="G44" s="84">
        <v>0</v>
      </c>
      <c r="H44" s="85">
        <v>0</v>
      </c>
      <c r="I44" s="84"/>
      <c r="M44" s="87">
        <v>474</v>
      </c>
    </row>
    <row r="45" spans="1:13" ht="15.75" thickBot="1" x14ac:dyDescent="0.3">
      <c r="A45" s="60"/>
      <c r="B45" s="84" t="s">
        <v>325</v>
      </c>
      <c r="C45" s="84" t="s">
        <v>314</v>
      </c>
      <c r="D45" s="84" t="s">
        <v>255</v>
      </c>
      <c r="E45" s="84">
        <v>2001</v>
      </c>
      <c r="F45" s="84" t="s">
        <v>53</v>
      </c>
      <c r="G45" s="84">
        <v>0</v>
      </c>
      <c r="H45" s="85">
        <v>0</v>
      </c>
      <c r="I45" s="84"/>
      <c r="M45" s="87"/>
    </row>
    <row r="46" spans="1:13" ht="15.75" thickBot="1" x14ac:dyDescent="0.3">
      <c r="A46" s="60"/>
      <c r="B46" s="84" t="s">
        <v>97</v>
      </c>
      <c r="C46" s="84" t="s">
        <v>314</v>
      </c>
      <c r="D46" s="84" t="s">
        <v>255</v>
      </c>
      <c r="E46" s="84">
        <v>1971</v>
      </c>
      <c r="F46" s="84" t="s">
        <v>53</v>
      </c>
      <c r="G46" s="84">
        <v>0</v>
      </c>
      <c r="H46" s="85">
        <v>0</v>
      </c>
      <c r="I46" s="84">
        <v>907987608</v>
      </c>
    </row>
    <row r="47" spans="1:13" ht="15.75" thickBot="1" x14ac:dyDescent="0.3">
      <c r="A47" s="60"/>
      <c r="B47" s="84" t="s">
        <v>67</v>
      </c>
      <c r="C47" s="84" t="s">
        <v>405</v>
      </c>
      <c r="D47" s="84" t="s">
        <v>406</v>
      </c>
      <c r="E47" s="84">
        <v>2005</v>
      </c>
      <c r="F47" s="84" t="s">
        <v>53</v>
      </c>
      <c r="G47" s="84">
        <v>0</v>
      </c>
      <c r="H47" s="85">
        <v>0</v>
      </c>
      <c r="I47" s="84">
        <v>949344701</v>
      </c>
    </row>
    <row r="48" spans="1:13" ht="15.75" thickBot="1" x14ac:dyDescent="0.3">
      <c r="A48" s="60"/>
      <c r="B48" s="84" t="s">
        <v>83</v>
      </c>
      <c r="C48" s="84" t="s">
        <v>281</v>
      </c>
      <c r="D48" s="84" t="s">
        <v>79</v>
      </c>
      <c r="E48" s="84">
        <v>1978</v>
      </c>
      <c r="F48" s="84" t="s">
        <v>53</v>
      </c>
      <c r="G48" s="84">
        <v>0</v>
      </c>
      <c r="H48" s="85">
        <v>0</v>
      </c>
      <c r="I48" s="84"/>
    </row>
    <row r="49" spans="1:9" ht="15.75" thickBot="1" x14ac:dyDescent="0.3">
      <c r="A49" s="60"/>
      <c r="B49" s="84" t="s">
        <v>407</v>
      </c>
      <c r="C49" s="84" t="s">
        <v>408</v>
      </c>
      <c r="D49" s="84" t="s">
        <v>409</v>
      </c>
      <c r="E49" s="84">
        <v>2007</v>
      </c>
      <c r="F49" s="84" t="s">
        <v>53</v>
      </c>
      <c r="G49" s="84">
        <v>0</v>
      </c>
      <c r="H49" s="85">
        <v>0</v>
      </c>
      <c r="I49" s="84"/>
    </row>
    <row r="50" spans="1:9" ht="15.75" thickBot="1" x14ac:dyDescent="0.3">
      <c r="A50" s="60"/>
      <c r="B50" s="84" t="s">
        <v>32</v>
      </c>
      <c r="C50" s="84" t="s">
        <v>408</v>
      </c>
      <c r="D50" s="84" t="s">
        <v>409</v>
      </c>
      <c r="E50" s="84">
        <v>2005</v>
      </c>
      <c r="F50" s="84" t="s">
        <v>53</v>
      </c>
      <c r="G50" s="84">
        <v>0</v>
      </c>
      <c r="H50" s="85">
        <v>0</v>
      </c>
      <c r="I50" s="84"/>
    </row>
    <row r="51" spans="1:9" ht="15.75" thickBot="1" x14ac:dyDescent="0.3">
      <c r="A51" s="60"/>
      <c r="B51" s="84" t="s">
        <v>358</v>
      </c>
      <c r="C51" s="84" t="s">
        <v>360</v>
      </c>
      <c r="D51" s="84" t="s">
        <v>410</v>
      </c>
      <c r="E51" s="84">
        <v>1979</v>
      </c>
      <c r="F51" s="84" t="s">
        <v>54</v>
      </c>
      <c r="G51" s="84">
        <v>0</v>
      </c>
      <c r="H51" s="85">
        <v>0</v>
      </c>
      <c r="I51" s="84"/>
    </row>
    <row r="52" spans="1:9" ht="15.75" thickBot="1" x14ac:dyDescent="0.3">
      <c r="A52" s="60"/>
      <c r="B52" s="84" t="s">
        <v>263</v>
      </c>
      <c r="C52" s="84" t="s">
        <v>299</v>
      </c>
      <c r="D52" s="84" t="s">
        <v>334</v>
      </c>
      <c r="E52" s="84">
        <v>1988</v>
      </c>
      <c r="F52" s="84" t="s">
        <v>53</v>
      </c>
      <c r="G52" s="84">
        <v>0</v>
      </c>
      <c r="H52" s="85">
        <v>0</v>
      </c>
      <c r="I52" s="84"/>
    </row>
    <row r="53" spans="1:9" ht="15.75" thickBot="1" x14ac:dyDescent="0.3">
      <c r="A53" s="60"/>
      <c r="B53" s="84" t="s">
        <v>29</v>
      </c>
      <c r="C53" s="84" t="s">
        <v>411</v>
      </c>
      <c r="D53" s="84" t="s">
        <v>412</v>
      </c>
      <c r="E53" s="84">
        <v>1968</v>
      </c>
      <c r="F53" s="84" t="s">
        <v>53</v>
      </c>
      <c r="G53" s="84">
        <v>0</v>
      </c>
      <c r="H53" s="85">
        <v>0</v>
      </c>
      <c r="I53" s="84"/>
    </row>
    <row r="54" spans="1:9" ht="15.75" thickBot="1" x14ac:dyDescent="0.3">
      <c r="A54" s="60"/>
      <c r="B54" s="84" t="s">
        <v>29</v>
      </c>
      <c r="C54" s="84" t="s">
        <v>413</v>
      </c>
      <c r="D54" s="84" t="s">
        <v>414</v>
      </c>
      <c r="E54" s="84">
        <v>1970</v>
      </c>
      <c r="F54" s="84" t="s">
        <v>53</v>
      </c>
      <c r="G54" s="84">
        <v>0</v>
      </c>
      <c r="H54" s="85">
        <v>0</v>
      </c>
      <c r="I54" s="84" t="s">
        <v>415</v>
      </c>
    </row>
    <row r="55" spans="1:9" ht="15.75" thickBot="1" x14ac:dyDescent="0.3">
      <c r="A55" s="60"/>
      <c r="B55" s="84" t="s">
        <v>300</v>
      </c>
      <c r="C55" s="84" t="s">
        <v>301</v>
      </c>
      <c r="D55" s="84" t="s">
        <v>259</v>
      </c>
      <c r="E55" s="84">
        <v>1983</v>
      </c>
      <c r="F55" s="84" t="s">
        <v>53</v>
      </c>
      <c r="G55" s="84">
        <v>0</v>
      </c>
      <c r="H55" s="85">
        <v>0</v>
      </c>
      <c r="I55" s="84">
        <v>949560252</v>
      </c>
    </row>
    <row r="56" spans="1:9" ht="15.75" thickBot="1" x14ac:dyDescent="0.3">
      <c r="A56" s="60"/>
      <c r="B56" s="84" t="s">
        <v>27</v>
      </c>
      <c r="C56" s="84" t="s">
        <v>416</v>
      </c>
      <c r="D56" s="84" t="s">
        <v>401</v>
      </c>
      <c r="E56" s="84">
        <v>2001</v>
      </c>
      <c r="F56" s="84" t="s">
        <v>53</v>
      </c>
      <c r="G56" s="84">
        <v>0</v>
      </c>
      <c r="H56" s="85">
        <v>0</v>
      </c>
      <c r="I56" s="84">
        <v>948857711</v>
      </c>
    </row>
    <row r="57" spans="1:9" ht="15.75" thickBot="1" x14ac:dyDescent="0.3">
      <c r="A57" s="60"/>
      <c r="B57" s="84" t="s">
        <v>261</v>
      </c>
      <c r="C57" s="84" t="s">
        <v>359</v>
      </c>
      <c r="D57" s="84" t="s">
        <v>14</v>
      </c>
      <c r="E57" s="84">
        <v>1989</v>
      </c>
      <c r="F57" s="84" t="s">
        <v>54</v>
      </c>
      <c r="G57" s="84">
        <v>0</v>
      </c>
      <c r="H57" s="85">
        <v>0</v>
      </c>
      <c r="I57" s="84"/>
    </row>
    <row r="58" spans="1:9" ht="15.75" thickBot="1" x14ac:dyDescent="0.3">
      <c r="A58" s="60"/>
      <c r="B58" s="84" t="s">
        <v>29</v>
      </c>
      <c r="C58" s="84" t="s">
        <v>335</v>
      </c>
      <c r="D58" s="84" t="s">
        <v>336</v>
      </c>
      <c r="E58" s="84">
        <v>1978</v>
      </c>
      <c r="F58" s="84" t="s">
        <v>53</v>
      </c>
      <c r="G58" s="84">
        <v>0</v>
      </c>
      <c r="H58" s="85">
        <v>0</v>
      </c>
      <c r="I58" s="84"/>
    </row>
    <row r="59" spans="1:9" ht="15.75" thickBot="1" x14ac:dyDescent="0.3">
      <c r="A59" s="60"/>
      <c r="B59" s="84" t="s">
        <v>331</v>
      </c>
      <c r="C59" s="84" t="s">
        <v>337</v>
      </c>
      <c r="D59" s="84" t="s">
        <v>338</v>
      </c>
      <c r="E59" s="84">
        <v>2006</v>
      </c>
      <c r="F59" s="84" t="s">
        <v>54</v>
      </c>
      <c r="G59" s="84">
        <v>0</v>
      </c>
      <c r="H59" s="85">
        <v>0</v>
      </c>
      <c r="I59" s="84"/>
    </row>
    <row r="60" spans="1:9" ht="15.75" thickBot="1" x14ac:dyDescent="0.3">
      <c r="A60" s="60"/>
      <c r="B60" s="84" t="s">
        <v>88</v>
      </c>
      <c r="C60" s="84" t="s">
        <v>339</v>
      </c>
      <c r="D60" s="84" t="s">
        <v>340</v>
      </c>
      <c r="E60" s="84">
        <v>1983</v>
      </c>
      <c r="F60" s="84" t="s">
        <v>54</v>
      </c>
      <c r="G60" s="84">
        <v>0</v>
      </c>
      <c r="H60" s="85">
        <v>0</v>
      </c>
      <c r="I60" s="84">
        <v>902756297</v>
      </c>
    </row>
    <row r="61" spans="1:9" ht="15.75" thickBot="1" x14ac:dyDescent="0.3">
      <c r="A61" s="60"/>
      <c r="B61" s="84" t="s">
        <v>58</v>
      </c>
      <c r="C61" s="84" t="s">
        <v>302</v>
      </c>
      <c r="D61" s="84" t="s">
        <v>245</v>
      </c>
      <c r="E61" s="84">
        <v>1985</v>
      </c>
      <c r="F61" s="84" t="s">
        <v>53</v>
      </c>
      <c r="G61" s="84">
        <v>0</v>
      </c>
      <c r="H61" s="85">
        <v>0</v>
      </c>
      <c r="I61" s="84">
        <v>908081784</v>
      </c>
    </row>
    <row r="62" spans="1:9" ht="15.75" thickBot="1" x14ac:dyDescent="0.3">
      <c r="A62" s="60"/>
      <c r="B62" s="84" t="s">
        <v>5</v>
      </c>
      <c r="C62" s="84" t="s">
        <v>417</v>
      </c>
      <c r="D62" s="84" t="s">
        <v>14</v>
      </c>
      <c r="E62" s="84">
        <v>1952</v>
      </c>
      <c r="F62" s="84" t="s">
        <v>53</v>
      </c>
      <c r="G62" s="84">
        <v>0</v>
      </c>
      <c r="H62" s="85">
        <v>0</v>
      </c>
      <c r="I62" s="84">
        <v>948946955</v>
      </c>
    </row>
    <row r="63" spans="1:9" ht="15.75" thickBot="1" x14ac:dyDescent="0.3">
      <c r="A63" s="60"/>
      <c r="B63" s="84" t="s">
        <v>29</v>
      </c>
      <c r="C63" s="84" t="s">
        <v>418</v>
      </c>
      <c r="D63" s="84" t="s">
        <v>419</v>
      </c>
      <c r="E63" s="84">
        <v>1993</v>
      </c>
      <c r="F63" s="84" t="s">
        <v>53</v>
      </c>
      <c r="G63" s="84">
        <v>0</v>
      </c>
      <c r="H63" s="85">
        <v>0</v>
      </c>
      <c r="I63" s="84"/>
    </row>
    <row r="64" spans="1:9" ht="15.75" thickBot="1" x14ac:dyDescent="0.3">
      <c r="A64" s="60"/>
      <c r="B64" s="84" t="s">
        <v>269</v>
      </c>
      <c r="C64" s="84" t="s">
        <v>420</v>
      </c>
      <c r="D64" s="84" t="s">
        <v>421</v>
      </c>
      <c r="E64" s="84">
        <v>1993</v>
      </c>
      <c r="F64" s="84" t="s">
        <v>54</v>
      </c>
      <c r="G64" s="84">
        <v>0</v>
      </c>
      <c r="H64" s="85">
        <v>0</v>
      </c>
      <c r="I64" s="84"/>
    </row>
    <row r="65" spans="1:9" ht="15.75" thickBot="1" x14ac:dyDescent="0.3">
      <c r="A65" s="60"/>
      <c r="B65" s="84" t="s">
        <v>341</v>
      </c>
      <c r="C65" s="84" t="s">
        <v>342</v>
      </c>
      <c r="D65" s="84" t="s">
        <v>87</v>
      </c>
      <c r="E65" s="84">
        <v>1996</v>
      </c>
      <c r="F65" s="84" t="s">
        <v>53</v>
      </c>
      <c r="G65" s="84">
        <v>0</v>
      </c>
      <c r="H65" s="85">
        <v>0</v>
      </c>
      <c r="I65" s="84"/>
    </row>
    <row r="66" spans="1:9" ht="15.75" thickBot="1" x14ac:dyDescent="0.3">
      <c r="A66" s="60"/>
      <c r="B66" s="84" t="s">
        <v>317</v>
      </c>
      <c r="C66" s="84" t="s">
        <v>343</v>
      </c>
      <c r="D66" s="84" t="s">
        <v>344</v>
      </c>
      <c r="E66" s="84">
        <v>1997</v>
      </c>
      <c r="F66" s="84" t="s">
        <v>54</v>
      </c>
      <c r="G66" s="84">
        <v>0</v>
      </c>
      <c r="H66" s="85">
        <v>0</v>
      </c>
      <c r="I66" s="84"/>
    </row>
    <row r="67" spans="1:9" ht="15.75" thickBot="1" x14ac:dyDescent="0.3">
      <c r="A67" s="60"/>
      <c r="B67" s="84" t="s">
        <v>422</v>
      </c>
      <c r="C67" s="84" t="s">
        <v>423</v>
      </c>
      <c r="D67" s="84" t="s">
        <v>424</v>
      </c>
      <c r="E67" s="84">
        <v>2001</v>
      </c>
      <c r="F67" s="84" t="s">
        <v>54</v>
      </c>
      <c r="G67" s="84">
        <v>0</v>
      </c>
      <c r="H67" s="85">
        <v>0</v>
      </c>
      <c r="I67" s="84">
        <v>948857711</v>
      </c>
    </row>
    <row r="68" spans="1:9" ht="15.75" thickBot="1" x14ac:dyDescent="0.3">
      <c r="A68" s="60"/>
      <c r="B68" s="84" t="s">
        <v>247</v>
      </c>
      <c r="C68" s="84" t="s">
        <v>425</v>
      </c>
      <c r="D68" s="84" t="s">
        <v>426</v>
      </c>
      <c r="E68" s="84">
        <v>1973</v>
      </c>
      <c r="F68" s="84" t="s">
        <v>53</v>
      </c>
      <c r="G68" s="84">
        <v>0</v>
      </c>
      <c r="H68" s="85">
        <v>0</v>
      </c>
      <c r="I68" s="84"/>
    </row>
    <row r="69" spans="1:9" ht="36.75" thickBot="1" x14ac:dyDescent="0.3">
      <c r="A69" s="60"/>
      <c r="B69" s="84" t="s">
        <v>27</v>
      </c>
      <c r="C69" s="84" t="s">
        <v>427</v>
      </c>
      <c r="D69" s="84" t="s">
        <v>428</v>
      </c>
      <c r="E69" s="84">
        <v>1982</v>
      </c>
      <c r="F69" s="84" t="s">
        <v>53</v>
      </c>
      <c r="G69" s="84">
        <v>0</v>
      </c>
      <c r="H69" s="85">
        <v>0</v>
      </c>
      <c r="I69" s="84" t="s">
        <v>429</v>
      </c>
    </row>
    <row r="70" spans="1:9" ht="15.75" thickBot="1" x14ac:dyDescent="0.3">
      <c r="A70" s="60"/>
      <c r="B70" s="84" t="s">
        <v>430</v>
      </c>
      <c r="C70" s="84" t="s">
        <v>431</v>
      </c>
      <c r="D70" s="84" t="s">
        <v>432</v>
      </c>
      <c r="E70" s="84">
        <v>1999</v>
      </c>
      <c r="F70" s="84" t="s">
        <v>53</v>
      </c>
      <c r="G70" s="84">
        <v>0</v>
      </c>
      <c r="H70" s="85">
        <v>0</v>
      </c>
      <c r="I70" s="84"/>
    </row>
    <row r="71" spans="1:9" ht="15.75" thickBot="1" x14ac:dyDescent="0.3">
      <c r="A71" s="60"/>
      <c r="B71" s="84" t="s">
        <v>32</v>
      </c>
      <c r="C71" s="84" t="s">
        <v>433</v>
      </c>
      <c r="D71" s="84" t="s">
        <v>14</v>
      </c>
      <c r="E71" s="84">
        <v>1983</v>
      </c>
      <c r="F71" s="84" t="s">
        <v>53</v>
      </c>
      <c r="G71" s="84">
        <v>0</v>
      </c>
      <c r="H71" s="85">
        <v>0</v>
      </c>
      <c r="I71" s="84">
        <v>903066378</v>
      </c>
    </row>
    <row r="72" spans="1:9" ht="15.75" thickBot="1" x14ac:dyDescent="0.3">
      <c r="A72" s="60"/>
      <c r="B72" s="84" t="s">
        <v>341</v>
      </c>
      <c r="C72" s="84" t="s">
        <v>313</v>
      </c>
      <c r="D72" s="84" t="s">
        <v>14</v>
      </c>
      <c r="E72" s="84">
        <v>1982</v>
      </c>
      <c r="F72" s="84" t="s">
        <v>53</v>
      </c>
      <c r="G72" s="84">
        <v>0</v>
      </c>
      <c r="H72" s="85">
        <v>0</v>
      </c>
      <c r="I72" s="84"/>
    </row>
    <row r="73" spans="1:9" ht="15.75" thickBot="1" x14ac:dyDescent="0.3">
      <c r="A73" s="60"/>
      <c r="B73" s="84" t="s">
        <v>394</v>
      </c>
      <c r="C73" s="84" t="s">
        <v>434</v>
      </c>
      <c r="D73" s="84" t="s">
        <v>435</v>
      </c>
      <c r="E73" s="84">
        <v>2001</v>
      </c>
      <c r="F73" s="84" t="s">
        <v>53</v>
      </c>
      <c r="G73" s="84">
        <v>0</v>
      </c>
      <c r="H73" s="85">
        <v>0</v>
      </c>
      <c r="I73" s="84">
        <v>948857711</v>
      </c>
    </row>
    <row r="74" spans="1:9" ht="15.75" thickBot="1" x14ac:dyDescent="0.3">
      <c r="A74" s="60"/>
      <c r="B74" s="84" t="s">
        <v>32</v>
      </c>
      <c r="C74" s="84" t="s">
        <v>248</v>
      </c>
      <c r="D74" s="84" t="s">
        <v>257</v>
      </c>
      <c r="E74" s="84">
        <v>1975</v>
      </c>
      <c r="F74" s="84" t="s">
        <v>53</v>
      </c>
      <c r="G74" s="84">
        <v>0</v>
      </c>
      <c r="H74" s="85">
        <v>0</v>
      </c>
      <c r="I74" s="84" t="s">
        <v>303</v>
      </c>
    </row>
    <row r="75" spans="1:9" ht="15.75" thickBot="1" x14ac:dyDescent="0.3">
      <c r="A75" s="60"/>
      <c r="B75" s="84" t="s">
        <v>246</v>
      </c>
      <c r="C75" s="84" t="s">
        <v>248</v>
      </c>
      <c r="D75" s="84" t="s">
        <v>257</v>
      </c>
      <c r="E75" s="84">
        <v>2006</v>
      </c>
      <c r="F75" s="84" t="s">
        <v>53</v>
      </c>
      <c r="G75" s="84">
        <v>0</v>
      </c>
      <c r="H75" s="85">
        <v>0</v>
      </c>
      <c r="I75" s="84" t="s">
        <v>304</v>
      </c>
    </row>
    <row r="76" spans="1:9" ht="15.75" thickBot="1" x14ac:dyDescent="0.3">
      <c r="A76" s="60"/>
      <c r="B76" s="84" t="s">
        <v>59</v>
      </c>
      <c r="C76" s="84" t="s">
        <v>262</v>
      </c>
      <c r="D76" s="84" t="s">
        <v>257</v>
      </c>
      <c r="E76" s="84">
        <v>1978</v>
      </c>
      <c r="F76" s="84" t="s">
        <v>54</v>
      </c>
      <c r="G76" s="84">
        <v>0</v>
      </c>
      <c r="H76" s="85">
        <v>0</v>
      </c>
      <c r="I76" s="84" t="s">
        <v>304</v>
      </c>
    </row>
    <row r="77" spans="1:9" ht="15.75" thickBot="1" x14ac:dyDescent="0.3">
      <c r="A77" s="60"/>
      <c r="B77" s="84" t="s">
        <v>5</v>
      </c>
      <c r="C77" s="84" t="s">
        <v>51</v>
      </c>
      <c r="D77" s="84" t="s">
        <v>436</v>
      </c>
      <c r="E77" s="84">
        <v>1979</v>
      </c>
      <c r="F77" s="84" t="s">
        <v>53</v>
      </c>
      <c r="G77" s="84">
        <v>0</v>
      </c>
      <c r="H77" s="85">
        <v>0</v>
      </c>
      <c r="I77" s="84">
        <v>904258840</v>
      </c>
    </row>
    <row r="78" spans="1:9" ht="15.75" thickBot="1" x14ac:dyDescent="0.3">
      <c r="A78" s="60"/>
      <c r="B78" s="84" t="s">
        <v>119</v>
      </c>
      <c r="C78" s="84" t="s">
        <v>437</v>
      </c>
      <c r="D78" s="84" t="s">
        <v>438</v>
      </c>
      <c r="E78" s="84">
        <v>1964</v>
      </c>
      <c r="F78" s="84" t="s">
        <v>53</v>
      </c>
      <c r="G78" s="84">
        <v>0</v>
      </c>
      <c r="H78" s="85">
        <v>0</v>
      </c>
      <c r="I78" s="84"/>
    </row>
    <row r="79" spans="1:9" ht="15.75" thickBot="1" x14ac:dyDescent="0.3">
      <c r="A79" s="60"/>
      <c r="B79" s="84" t="s">
        <v>25</v>
      </c>
      <c r="C79" s="84" t="s">
        <v>28</v>
      </c>
      <c r="D79" s="84" t="s">
        <v>257</v>
      </c>
      <c r="E79" s="84">
        <v>1983</v>
      </c>
      <c r="F79" s="84" t="s">
        <v>53</v>
      </c>
      <c r="G79" s="84">
        <v>0</v>
      </c>
      <c r="H79" s="85">
        <v>0</v>
      </c>
      <c r="I79" s="84"/>
    </row>
    <row r="80" spans="1:9" ht="15.75" thickBot="1" x14ac:dyDescent="0.3">
      <c r="A80" s="60"/>
      <c r="B80" s="84" t="s">
        <v>29</v>
      </c>
      <c r="C80" s="84" t="s">
        <v>345</v>
      </c>
      <c r="D80" s="84" t="s">
        <v>14</v>
      </c>
      <c r="E80" s="84">
        <v>1986</v>
      </c>
      <c r="F80" s="84" t="s">
        <v>53</v>
      </c>
      <c r="G80" s="84">
        <v>0</v>
      </c>
      <c r="H80" s="85">
        <v>0</v>
      </c>
      <c r="I80" s="84"/>
    </row>
    <row r="81" spans="1:9" ht="15.75" thickBot="1" x14ac:dyDescent="0.3">
      <c r="A81" s="60"/>
      <c r="B81" s="84" t="s">
        <v>56</v>
      </c>
      <c r="C81" s="84" t="s">
        <v>66</v>
      </c>
      <c r="D81" s="84" t="s">
        <v>280</v>
      </c>
      <c r="E81" s="84">
        <v>1982</v>
      </c>
      <c r="F81" s="84" t="s">
        <v>54</v>
      </c>
      <c r="G81" s="84">
        <v>0</v>
      </c>
      <c r="H81" s="85">
        <v>0</v>
      </c>
      <c r="I81" s="84"/>
    </row>
    <row r="82" spans="1:9" ht="15.75" thickBot="1" x14ac:dyDescent="0.3">
      <c r="A82" s="60"/>
      <c r="B82" s="84" t="s">
        <v>65</v>
      </c>
      <c r="C82" s="84" t="s">
        <v>66</v>
      </c>
      <c r="D82" s="84" t="s">
        <v>82</v>
      </c>
      <c r="E82" s="84">
        <v>2006</v>
      </c>
      <c r="F82" s="84" t="s">
        <v>54</v>
      </c>
      <c r="G82" s="84">
        <v>0</v>
      </c>
      <c r="H82" s="85">
        <v>0</v>
      </c>
      <c r="I82" s="84"/>
    </row>
    <row r="83" spans="1:9" ht="24.75" thickBot="1" x14ac:dyDescent="0.3">
      <c r="A83" s="60"/>
      <c r="B83" s="84" t="s">
        <v>439</v>
      </c>
      <c r="C83" s="84" t="s">
        <v>57</v>
      </c>
      <c r="D83" s="84" t="s">
        <v>440</v>
      </c>
      <c r="E83" s="84">
        <v>1967</v>
      </c>
      <c r="F83" s="84" t="s">
        <v>53</v>
      </c>
      <c r="G83" s="84">
        <v>0</v>
      </c>
      <c r="H83" s="85">
        <v>0</v>
      </c>
      <c r="I83" s="84" t="s">
        <v>441</v>
      </c>
    </row>
    <row r="84" spans="1:9" ht="24.75" thickBot="1" x14ac:dyDescent="0.3">
      <c r="A84" s="60"/>
      <c r="B84" s="84" t="s">
        <v>59</v>
      </c>
      <c r="C84" s="84" t="s">
        <v>70</v>
      </c>
      <c r="D84" s="84" t="s">
        <v>440</v>
      </c>
      <c r="E84" s="84">
        <v>1968</v>
      </c>
      <c r="F84" s="84" t="s">
        <v>54</v>
      </c>
      <c r="G84" s="84">
        <v>0</v>
      </c>
      <c r="H84" s="85">
        <v>0</v>
      </c>
      <c r="I84" s="84" t="s">
        <v>442</v>
      </c>
    </row>
    <row r="85" spans="1:9" ht="15.75" thickBot="1" x14ac:dyDescent="0.3">
      <c r="A85" s="60"/>
      <c r="B85" s="84" t="s">
        <v>443</v>
      </c>
      <c r="C85" s="84" t="s">
        <v>444</v>
      </c>
      <c r="D85" s="84" t="s">
        <v>259</v>
      </c>
      <c r="E85" s="84">
        <v>1987</v>
      </c>
      <c r="F85" s="84" t="s">
        <v>53</v>
      </c>
      <c r="G85" s="84">
        <v>0</v>
      </c>
      <c r="H85" s="85">
        <v>0</v>
      </c>
      <c r="I85" s="84">
        <v>949560252</v>
      </c>
    </row>
    <row r="86" spans="1:9" ht="15.75" thickBot="1" x14ac:dyDescent="0.3">
      <c r="A86" s="60"/>
      <c r="B86" s="84" t="s">
        <v>78</v>
      </c>
      <c r="C86" s="84" t="s">
        <v>364</v>
      </c>
      <c r="D86" s="84" t="s">
        <v>445</v>
      </c>
      <c r="E86" s="84">
        <v>2013</v>
      </c>
      <c r="F86" s="84" t="s">
        <v>53</v>
      </c>
      <c r="G86" s="84">
        <v>0</v>
      </c>
      <c r="H86" s="85">
        <v>0</v>
      </c>
      <c r="I86" s="84"/>
    </row>
    <row r="87" spans="1:9" ht="15.75" thickBot="1" x14ac:dyDescent="0.3">
      <c r="A87" s="60"/>
      <c r="B87" s="84" t="s">
        <v>33</v>
      </c>
      <c r="C87" s="84" t="s">
        <v>446</v>
      </c>
      <c r="D87" s="84" t="s">
        <v>447</v>
      </c>
      <c r="E87" s="84">
        <v>1978</v>
      </c>
      <c r="F87" s="84" t="s">
        <v>53</v>
      </c>
      <c r="G87" s="84">
        <v>0</v>
      </c>
      <c r="H87" s="85">
        <v>0</v>
      </c>
      <c r="I87" s="84"/>
    </row>
    <row r="88" spans="1:9" ht="15.75" thickBot="1" x14ac:dyDescent="0.3">
      <c r="A88" s="60"/>
      <c r="B88" s="84" t="s">
        <v>285</v>
      </c>
      <c r="C88" s="84" t="s">
        <v>305</v>
      </c>
      <c r="D88" s="84" t="s">
        <v>448</v>
      </c>
      <c r="E88" s="84">
        <v>1989</v>
      </c>
      <c r="F88" s="84" t="s">
        <v>54</v>
      </c>
      <c r="G88" s="84">
        <v>0</v>
      </c>
      <c r="H88" s="85">
        <v>0</v>
      </c>
      <c r="I88" s="84"/>
    </row>
    <row r="89" spans="1:9" ht="15.75" thickBot="1" x14ac:dyDescent="0.3">
      <c r="A89" s="60"/>
      <c r="B89" s="84" t="s">
        <v>265</v>
      </c>
      <c r="C89" s="84" t="s">
        <v>306</v>
      </c>
      <c r="D89" s="84" t="s">
        <v>449</v>
      </c>
      <c r="E89" s="84">
        <v>2001</v>
      </c>
      <c r="F89" s="84" t="s">
        <v>54</v>
      </c>
      <c r="G89" s="84">
        <v>0</v>
      </c>
      <c r="H89" s="85">
        <v>0</v>
      </c>
      <c r="I89" s="84">
        <v>903756799</v>
      </c>
    </row>
    <row r="90" spans="1:9" ht="15.75" thickBot="1" x14ac:dyDescent="0.3">
      <c r="A90" s="60"/>
      <c r="B90" s="84" t="s">
        <v>450</v>
      </c>
      <c r="C90" s="84" t="s">
        <v>451</v>
      </c>
      <c r="D90" s="84" t="s">
        <v>373</v>
      </c>
      <c r="E90" s="84">
        <v>1982</v>
      </c>
      <c r="F90" s="84" t="s">
        <v>54</v>
      </c>
      <c r="G90" s="84">
        <v>0</v>
      </c>
      <c r="H90" s="85">
        <v>0</v>
      </c>
      <c r="I90" s="84"/>
    </row>
    <row r="91" spans="1:9" ht="15.75" thickBot="1" x14ac:dyDescent="0.3">
      <c r="A91" s="60"/>
      <c r="B91" s="84" t="s">
        <v>269</v>
      </c>
      <c r="C91" s="84" t="s">
        <v>264</v>
      </c>
      <c r="D91" s="84" t="s">
        <v>14</v>
      </c>
      <c r="E91" s="84">
        <v>1997</v>
      </c>
      <c r="F91" s="84" t="s">
        <v>54</v>
      </c>
      <c r="G91" s="84">
        <v>0</v>
      </c>
      <c r="H91" s="85">
        <v>0</v>
      </c>
      <c r="I91" s="84"/>
    </row>
    <row r="92" spans="1:9" ht="15.75" thickBot="1" x14ac:dyDescent="0.3">
      <c r="A92" s="60"/>
      <c r="B92" s="84" t="s">
        <v>241</v>
      </c>
      <c r="C92" s="84" t="s">
        <v>452</v>
      </c>
      <c r="D92" s="84" t="s">
        <v>453</v>
      </c>
      <c r="E92" s="84">
        <v>2006</v>
      </c>
      <c r="F92" s="84" t="s">
        <v>54</v>
      </c>
      <c r="G92" s="84">
        <v>0</v>
      </c>
      <c r="H92" s="85">
        <v>0</v>
      </c>
      <c r="I92" s="84">
        <v>948403585</v>
      </c>
    </row>
    <row r="93" spans="1:9" ht="15.75" thickBot="1" x14ac:dyDescent="0.3">
      <c r="A93" s="60"/>
      <c r="B93" s="84" t="s">
        <v>454</v>
      </c>
      <c r="C93" s="84" t="s">
        <v>455</v>
      </c>
      <c r="D93" s="84" t="s">
        <v>456</v>
      </c>
      <c r="E93" s="84">
        <v>1998</v>
      </c>
      <c r="F93" s="84" t="s">
        <v>53</v>
      </c>
      <c r="G93" s="84">
        <v>0</v>
      </c>
      <c r="H93" s="85">
        <v>0</v>
      </c>
      <c r="I93" s="84"/>
    </row>
    <row r="94" spans="1:9" ht="15.75" thickBot="1" x14ac:dyDescent="0.3">
      <c r="A94" s="60"/>
      <c r="B94" s="84" t="s">
        <v>58</v>
      </c>
      <c r="C94" s="84" t="s">
        <v>266</v>
      </c>
      <c r="D94" s="84" t="s">
        <v>62</v>
      </c>
      <c r="E94" s="84">
        <v>1974</v>
      </c>
      <c r="F94" s="84" t="s">
        <v>53</v>
      </c>
      <c r="G94" s="84">
        <v>0</v>
      </c>
      <c r="H94" s="85">
        <v>0</v>
      </c>
      <c r="I94" s="84"/>
    </row>
    <row r="95" spans="1:9" ht="15.75" thickBot="1" x14ac:dyDescent="0.3">
      <c r="A95" s="60"/>
      <c r="B95" s="84" t="s">
        <v>60</v>
      </c>
      <c r="C95" s="84" t="s">
        <v>98</v>
      </c>
      <c r="D95" s="84" t="s">
        <v>62</v>
      </c>
      <c r="E95" s="84">
        <v>1978</v>
      </c>
      <c r="F95" s="84" t="s">
        <v>54</v>
      </c>
      <c r="G95" s="84">
        <v>0</v>
      </c>
      <c r="H95" s="85">
        <v>0</v>
      </c>
      <c r="I95" s="84">
        <v>905695929</v>
      </c>
    </row>
    <row r="96" spans="1:9" ht="15.75" thickBot="1" x14ac:dyDescent="0.3">
      <c r="A96" s="60"/>
      <c r="B96" s="84" t="s">
        <v>242</v>
      </c>
      <c r="C96" s="84" t="s">
        <v>457</v>
      </c>
      <c r="D96" s="84" t="s">
        <v>458</v>
      </c>
      <c r="E96" s="84">
        <v>1996</v>
      </c>
      <c r="F96" s="84" t="s">
        <v>53</v>
      </c>
      <c r="G96" s="84">
        <v>0</v>
      </c>
      <c r="H96" s="85">
        <v>0</v>
      </c>
      <c r="I96" s="84"/>
    </row>
    <row r="97" spans="1:9" ht="15.75" thickBot="1" x14ac:dyDescent="0.3">
      <c r="A97" s="60"/>
      <c r="B97" s="84" t="s">
        <v>97</v>
      </c>
      <c r="C97" s="84" t="s">
        <v>368</v>
      </c>
      <c r="D97" s="84" t="s">
        <v>459</v>
      </c>
      <c r="E97" s="84">
        <v>1962</v>
      </c>
      <c r="F97" s="84" t="s">
        <v>53</v>
      </c>
      <c r="G97" s="84">
        <v>0</v>
      </c>
      <c r="H97" s="85">
        <v>0</v>
      </c>
      <c r="I97" s="84"/>
    </row>
    <row r="98" spans="1:9" ht="15.75" thickBot="1" x14ac:dyDescent="0.3">
      <c r="A98" s="60"/>
      <c r="B98" s="84" t="s">
        <v>242</v>
      </c>
      <c r="C98" s="84" t="s">
        <v>307</v>
      </c>
      <c r="D98" s="84" t="s">
        <v>460</v>
      </c>
      <c r="E98" s="84">
        <v>1979</v>
      </c>
      <c r="F98" s="84" t="s">
        <v>53</v>
      </c>
      <c r="G98" s="84">
        <v>0</v>
      </c>
      <c r="H98" s="85">
        <v>0</v>
      </c>
      <c r="I98" s="84">
        <v>907560957</v>
      </c>
    </row>
    <row r="99" spans="1:9" ht="15.75" thickBot="1" x14ac:dyDescent="0.3">
      <c r="A99" s="60"/>
      <c r="B99" s="84" t="s">
        <v>93</v>
      </c>
      <c r="C99" s="84" t="s">
        <v>461</v>
      </c>
      <c r="D99" s="84" t="s">
        <v>462</v>
      </c>
      <c r="E99" s="84">
        <v>1999</v>
      </c>
      <c r="F99" s="84" t="s">
        <v>53</v>
      </c>
      <c r="G99" s="84">
        <v>0</v>
      </c>
      <c r="H99" s="85">
        <v>0</v>
      </c>
      <c r="I99" s="84"/>
    </row>
    <row r="100" spans="1:9" ht="15.75" thickBot="1" x14ac:dyDescent="0.3">
      <c r="A100" s="60"/>
      <c r="B100" s="84" t="s">
        <v>85</v>
      </c>
      <c r="C100" s="84" t="s">
        <v>463</v>
      </c>
      <c r="D100" s="84" t="s">
        <v>273</v>
      </c>
      <c r="E100" s="84">
        <v>1983</v>
      </c>
      <c r="F100" s="84" t="s">
        <v>54</v>
      </c>
      <c r="G100" s="84">
        <v>0</v>
      </c>
      <c r="H100" s="85">
        <v>0</v>
      </c>
      <c r="I100" s="84">
        <v>917417290</v>
      </c>
    </row>
    <row r="101" spans="1:9" ht="15.75" thickBot="1" x14ac:dyDescent="0.3">
      <c r="A101" s="60"/>
      <c r="B101" s="84" t="s">
        <v>92</v>
      </c>
      <c r="C101" s="84" t="s">
        <v>346</v>
      </c>
      <c r="D101" s="84" t="s">
        <v>14</v>
      </c>
      <c r="E101" s="84">
        <v>2007</v>
      </c>
      <c r="F101" s="84" t="s">
        <v>54</v>
      </c>
      <c r="G101" s="84">
        <v>0</v>
      </c>
      <c r="H101" s="85">
        <v>0</v>
      </c>
      <c r="I101" s="86">
        <v>907081337</v>
      </c>
    </row>
    <row r="102" spans="1:9" ht="15.75" thickBot="1" x14ac:dyDescent="0.3">
      <c r="A102" s="60"/>
      <c r="B102" s="84" t="s">
        <v>464</v>
      </c>
      <c r="C102" s="84" t="s">
        <v>465</v>
      </c>
      <c r="D102" s="84" t="s">
        <v>466</v>
      </c>
      <c r="E102" s="84">
        <v>2005</v>
      </c>
      <c r="F102" s="84" t="s">
        <v>53</v>
      </c>
      <c r="G102" s="84">
        <v>0</v>
      </c>
      <c r="H102" s="85">
        <v>0</v>
      </c>
      <c r="I102" s="84">
        <v>905986578</v>
      </c>
    </row>
    <row r="103" spans="1:9" ht="15.75" thickBot="1" x14ac:dyDescent="0.3">
      <c r="A103" s="60"/>
      <c r="B103" s="84" t="s">
        <v>464</v>
      </c>
      <c r="C103" s="84" t="s">
        <v>465</v>
      </c>
      <c r="D103" s="84" t="s">
        <v>466</v>
      </c>
      <c r="E103" s="84">
        <v>1977</v>
      </c>
      <c r="F103" s="84" t="s">
        <v>53</v>
      </c>
      <c r="G103" s="84">
        <v>0</v>
      </c>
      <c r="H103" s="85">
        <v>0</v>
      </c>
      <c r="I103" s="84">
        <v>905986578</v>
      </c>
    </row>
    <row r="104" spans="1:9" ht="15.75" thickBot="1" x14ac:dyDescent="0.3">
      <c r="A104" s="60"/>
      <c r="B104" s="84" t="s">
        <v>97</v>
      </c>
      <c r="C104" s="84" t="s">
        <v>282</v>
      </c>
      <c r="D104" s="84" t="s">
        <v>255</v>
      </c>
      <c r="E104" s="84">
        <v>1983</v>
      </c>
      <c r="F104" s="84" t="s">
        <v>53</v>
      </c>
      <c r="G104" s="84">
        <v>0</v>
      </c>
      <c r="H104" s="85">
        <v>0</v>
      </c>
      <c r="I104" s="84"/>
    </row>
    <row r="105" spans="1:9" ht="15.75" thickBot="1" x14ac:dyDescent="0.3">
      <c r="A105" s="60"/>
      <c r="B105" s="84" t="s">
        <v>94</v>
      </c>
      <c r="C105" s="84" t="s">
        <v>288</v>
      </c>
      <c r="D105" s="84" t="s">
        <v>257</v>
      </c>
      <c r="E105" s="84">
        <v>1987</v>
      </c>
      <c r="F105" s="84" t="s">
        <v>54</v>
      </c>
      <c r="G105" s="84">
        <v>0</v>
      </c>
      <c r="H105" s="85">
        <v>0</v>
      </c>
      <c r="I105" s="84"/>
    </row>
    <row r="106" spans="1:9" ht="15.75" thickBot="1" x14ac:dyDescent="0.3">
      <c r="A106" s="60"/>
      <c r="B106" s="84" t="s">
        <v>362</v>
      </c>
      <c r="C106" s="84" t="s">
        <v>366</v>
      </c>
      <c r="D106" s="84" t="s">
        <v>456</v>
      </c>
      <c r="E106" s="84">
        <v>1998</v>
      </c>
      <c r="F106" s="84" t="s">
        <v>53</v>
      </c>
      <c r="G106" s="84">
        <v>0</v>
      </c>
      <c r="H106" s="85">
        <v>0</v>
      </c>
      <c r="I106" s="84"/>
    </row>
    <row r="107" spans="1:9" ht="15.75" thickBot="1" x14ac:dyDescent="0.3">
      <c r="A107" s="60"/>
      <c r="B107" s="84" t="s">
        <v>78</v>
      </c>
      <c r="C107" s="84" t="s">
        <v>308</v>
      </c>
      <c r="D107" s="84" t="s">
        <v>467</v>
      </c>
      <c r="E107" s="84">
        <v>1988</v>
      </c>
      <c r="F107" s="84" t="s">
        <v>53</v>
      </c>
      <c r="G107" s="84">
        <v>0</v>
      </c>
      <c r="H107" s="85">
        <v>0</v>
      </c>
      <c r="I107" s="84"/>
    </row>
    <row r="108" spans="1:9" ht="15.75" thickBot="1" x14ac:dyDescent="0.3">
      <c r="A108" s="60"/>
      <c r="B108" s="84" t="s">
        <v>93</v>
      </c>
      <c r="C108" s="84" t="s">
        <v>250</v>
      </c>
      <c r="D108" s="84" t="s">
        <v>267</v>
      </c>
      <c r="E108" s="84">
        <v>2008</v>
      </c>
      <c r="F108" s="84" t="s">
        <v>53</v>
      </c>
      <c r="G108" s="84">
        <v>0</v>
      </c>
      <c r="H108" s="85">
        <v>0</v>
      </c>
      <c r="I108" s="84"/>
    </row>
    <row r="109" spans="1:9" ht="15.75" thickBot="1" x14ac:dyDescent="0.3">
      <c r="A109" s="60"/>
      <c r="B109" s="84" t="s">
        <v>119</v>
      </c>
      <c r="C109" s="84" t="s">
        <v>250</v>
      </c>
      <c r="D109" s="84" t="s">
        <v>267</v>
      </c>
      <c r="E109" s="84">
        <v>1980</v>
      </c>
      <c r="F109" s="84" t="s">
        <v>53</v>
      </c>
      <c r="G109" s="84">
        <v>0</v>
      </c>
      <c r="H109" s="85">
        <v>0</v>
      </c>
      <c r="I109" s="84"/>
    </row>
    <row r="110" spans="1:9" ht="15.75" thickBot="1" x14ac:dyDescent="0.3">
      <c r="A110" s="60"/>
      <c r="B110" s="84" t="s">
        <v>80</v>
      </c>
      <c r="C110" s="84" t="s">
        <v>468</v>
      </c>
      <c r="D110" s="84" t="s">
        <v>469</v>
      </c>
      <c r="E110" s="84">
        <v>1998</v>
      </c>
      <c r="F110" s="84" t="s">
        <v>53</v>
      </c>
      <c r="G110" s="84">
        <v>0</v>
      </c>
      <c r="H110" s="85">
        <v>0</v>
      </c>
      <c r="I110" s="84">
        <v>158</v>
      </c>
    </row>
    <row r="111" spans="1:9" ht="15.75" thickBot="1" x14ac:dyDescent="0.3">
      <c r="A111" s="60"/>
      <c r="B111" s="84" t="s">
        <v>470</v>
      </c>
      <c r="C111" s="84" t="s">
        <v>471</v>
      </c>
      <c r="D111" s="84" t="s">
        <v>14</v>
      </c>
      <c r="E111" s="84">
        <v>1984</v>
      </c>
      <c r="F111" s="84" t="s">
        <v>53</v>
      </c>
      <c r="G111" s="84">
        <v>0</v>
      </c>
      <c r="H111" s="85">
        <v>0</v>
      </c>
      <c r="I111" s="84">
        <v>944008836</v>
      </c>
    </row>
    <row r="112" spans="1:9" ht="15.75" thickBot="1" x14ac:dyDescent="0.3">
      <c r="A112" s="60"/>
      <c r="B112" s="84" t="s">
        <v>33</v>
      </c>
      <c r="C112" s="84" t="s">
        <v>61</v>
      </c>
      <c r="D112" s="84" t="s">
        <v>348</v>
      </c>
      <c r="E112" s="84">
        <v>1977</v>
      </c>
      <c r="F112" s="84" t="s">
        <v>53</v>
      </c>
      <c r="G112" s="84">
        <v>0</v>
      </c>
      <c r="H112" s="85">
        <v>0</v>
      </c>
      <c r="I112" s="84"/>
    </row>
    <row r="113" spans="1:9" ht="15.75" thickBot="1" x14ac:dyDescent="0.3">
      <c r="A113" s="60"/>
      <c r="B113" s="84" t="s">
        <v>88</v>
      </c>
      <c r="C113" s="84" t="s">
        <v>309</v>
      </c>
      <c r="D113" s="84" t="s">
        <v>279</v>
      </c>
      <c r="E113" s="84">
        <v>1984</v>
      </c>
      <c r="F113" s="84" t="s">
        <v>54</v>
      </c>
      <c r="G113" s="84">
        <v>0</v>
      </c>
      <c r="H113" s="85">
        <v>0</v>
      </c>
      <c r="I113" s="84"/>
    </row>
    <row r="114" spans="1:9" ht="15.75" thickBot="1" x14ac:dyDescent="0.3">
      <c r="A114" s="60"/>
      <c r="B114" s="84" t="s">
        <v>275</v>
      </c>
      <c r="C114" s="84" t="s">
        <v>472</v>
      </c>
      <c r="D114" s="84" t="s">
        <v>421</v>
      </c>
      <c r="E114" s="84">
        <v>1984</v>
      </c>
      <c r="F114" s="84" t="s">
        <v>54</v>
      </c>
      <c r="G114" s="84">
        <v>0</v>
      </c>
      <c r="H114" s="85">
        <v>0</v>
      </c>
      <c r="I114" s="84">
        <v>948464694</v>
      </c>
    </row>
    <row r="115" spans="1:9" ht="15.75" thickBot="1" x14ac:dyDescent="0.3">
      <c r="A115" s="60"/>
      <c r="B115" s="84" t="s">
        <v>349</v>
      </c>
      <c r="C115" s="84" t="s">
        <v>350</v>
      </c>
      <c r="D115" s="84" t="s">
        <v>351</v>
      </c>
      <c r="E115" s="84">
        <v>1987</v>
      </c>
      <c r="F115" s="84" t="s">
        <v>54</v>
      </c>
      <c r="G115" s="84">
        <v>0</v>
      </c>
      <c r="H115" s="85">
        <v>0</v>
      </c>
      <c r="I115" s="84">
        <v>903725392</v>
      </c>
    </row>
    <row r="116" spans="1:9" ht="15.75" thickBot="1" x14ac:dyDescent="0.3">
      <c r="A116" s="60"/>
      <c r="B116" s="84" t="s">
        <v>239</v>
      </c>
      <c r="C116" s="84" t="s">
        <v>251</v>
      </c>
      <c r="D116" s="84" t="s">
        <v>268</v>
      </c>
      <c r="E116" s="84">
        <v>1987</v>
      </c>
      <c r="F116" s="84" t="s">
        <v>54</v>
      </c>
      <c r="G116" s="84">
        <v>0</v>
      </c>
      <c r="H116" s="85">
        <v>0</v>
      </c>
      <c r="I116" s="84"/>
    </row>
    <row r="117" spans="1:9" ht="15.75" thickBot="1" x14ac:dyDescent="0.3">
      <c r="A117" s="60"/>
      <c r="B117" s="84" t="s">
        <v>269</v>
      </c>
      <c r="C117" s="84" t="s">
        <v>310</v>
      </c>
      <c r="D117" s="84" t="s">
        <v>473</v>
      </c>
      <c r="E117" s="84">
        <v>1976</v>
      </c>
      <c r="F117" s="84" t="s">
        <v>54</v>
      </c>
      <c r="G117" s="84">
        <v>0</v>
      </c>
      <c r="H117" s="85">
        <v>0</v>
      </c>
      <c r="I117" s="84"/>
    </row>
    <row r="118" spans="1:9" ht="15.75" thickBot="1" x14ac:dyDescent="0.3">
      <c r="A118" s="60"/>
      <c r="B118" s="84" t="s">
        <v>24</v>
      </c>
      <c r="C118" s="84" t="s">
        <v>252</v>
      </c>
      <c r="D118" s="84" t="s">
        <v>14</v>
      </c>
      <c r="E118" s="84">
        <v>1972</v>
      </c>
      <c r="F118" s="84" t="s">
        <v>53</v>
      </c>
      <c r="G118" s="84">
        <v>0</v>
      </c>
      <c r="H118" s="85">
        <v>0</v>
      </c>
      <c r="I118" s="84"/>
    </row>
    <row r="119" spans="1:9" ht="15.75" thickBot="1" x14ac:dyDescent="0.3">
      <c r="A119" s="60"/>
      <c r="B119" s="84" t="s">
        <v>96</v>
      </c>
      <c r="C119" s="84" t="s">
        <v>283</v>
      </c>
      <c r="D119" s="84" t="s">
        <v>249</v>
      </c>
      <c r="E119" s="84">
        <v>1985</v>
      </c>
      <c r="F119" s="84" t="s">
        <v>53</v>
      </c>
      <c r="G119" s="84">
        <v>0</v>
      </c>
      <c r="H119" s="85">
        <v>0</v>
      </c>
      <c r="I119" s="84">
        <v>904316943</v>
      </c>
    </row>
    <row r="120" spans="1:9" ht="15.75" thickBot="1" x14ac:dyDescent="0.3">
      <c r="A120" s="60"/>
      <c r="B120" s="84" t="s">
        <v>311</v>
      </c>
      <c r="C120" s="84" t="s">
        <v>352</v>
      </c>
      <c r="D120" s="84" t="s">
        <v>326</v>
      </c>
      <c r="E120" s="84">
        <v>1991</v>
      </c>
      <c r="F120" s="84" t="s">
        <v>54</v>
      </c>
      <c r="G120" s="84">
        <v>0</v>
      </c>
      <c r="H120" s="85">
        <v>0</v>
      </c>
      <c r="I120" s="84"/>
    </row>
    <row r="121" spans="1:9" ht="15.75" thickBot="1" x14ac:dyDescent="0.3">
      <c r="A121" s="60"/>
      <c r="B121" s="84" t="s">
        <v>94</v>
      </c>
      <c r="C121" s="84" t="s">
        <v>474</v>
      </c>
      <c r="D121" s="84" t="s">
        <v>475</v>
      </c>
      <c r="E121" s="84">
        <v>1976</v>
      </c>
      <c r="F121" s="84" t="s">
        <v>54</v>
      </c>
      <c r="G121" s="84">
        <v>0</v>
      </c>
      <c r="H121" s="85">
        <v>0</v>
      </c>
      <c r="I121" s="84"/>
    </row>
    <row r="122" spans="1:9" ht="15.75" thickBot="1" x14ac:dyDescent="0.3">
      <c r="A122" s="60"/>
      <c r="B122" s="84" t="s">
        <v>67</v>
      </c>
      <c r="C122" s="84" t="s">
        <v>476</v>
      </c>
      <c r="D122" s="84" t="s">
        <v>477</v>
      </c>
      <c r="E122" s="84">
        <v>1988</v>
      </c>
      <c r="F122" s="84" t="s">
        <v>53</v>
      </c>
      <c r="G122" s="84">
        <v>0</v>
      </c>
      <c r="H122" s="85">
        <v>0</v>
      </c>
      <c r="I122" s="84">
        <v>904261086</v>
      </c>
    </row>
    <row r="123" spans="1:9" ht="15.75" thickBot="1" x14ac:dyDescent="0.3">
      <c r="A123" s="60"/>
      <c r="B123" s="84" t="s">
        <v>96</v>
      </c>
      <c r="C123" s="84" t="s">
        <v>478</v>
      </c>
      <c r="D123" s="84" t="s">
        <v>351</v>
      </c>
      <c r="E123" s="84">
        <v>1964</v>
      </c>
      <c r="F123" s="84" t="s">
        <v>53</v>
      </c>
      <c r="G123" s="84">
        <v>0</v>
      </c>
      <c r="H123" s="85">
        <v>0</v>
      </c>
      <c r="I123" s="86">
        <v>907081337</v>
      </c>
    </row>
    <row r="124" spans="1:9" ht="15.75" thickBot="1" x14ac:dyDescent="0.3">
      <c r="A124" s="60"/>
      <c r="B124" s="84" t="s">
        <v>93</v>
      </c>
      <c r="C124" s="84" t="s">
        <v>95</v>
      </c>
      <c r="D124" s="84" t="s">
        <v>254</v>
      </c>
      <c r="E124" s="84">
        <v>1985</v>
      </c>
      <c r="F124" s="84" t="s">
        <v>53</v>
      </c>
      <c r="G124" s="84">
        <v>0</v>
      </c>
      <c r="H124" s="85">
        <v>0</v>
      </c>
      <c r="I124" s="84"/>
    </row>
    <row r="125" spans="1:9" ht="15.75" thickBot="1" x14ac:dyDescent="0.3">
      <c r="A125" s="60"/>
      <c r="B125" s="84" t="s">
        <v>71</v>
      </c>
      <c r="C125" s="84" t="s">
        <v>284</v>
      </c>
      <c r="D125" s="84" t="s">
        <v>257</v>
      </c>
      <c r="E125" s="84">
        <v>1974</v>
      </c>
      <c r="F125" s="84" t="s">
        <v>53</v>
      </c>
      <c r="G125" s="84">
        <v>0</v>
      </c>
      <c r="H125" s="85">
        <v>0</v>
      </c>
      <c r="I125" s="84"/>
    </row>
    <row r="126" spans="1:9" ht="15.75" thickBot="1" x14ac:dyDescent="0.3">
      <c r="A126" s="60"/>
      <c r="B126" s="84" t="s">
        <v>322</v>
      </c>
      <c r="C126" s="84" t="s">
        <v>479</v>
      </c>
      <c r="D126" s="84" t="s">
        <v>480</v>
      </c>
      <c r="E126" s="84">
        <v>1988</v>
      </c>
      <c r="F126" s="84" t="s">
        <v>53</v>
      </c>
      <c r="G126" s="84">
        <v>0</v>
      </c>
      <c r="H126" s="85">
        <v>0</v>
      </c>
      <c r="I126" s="84"/>
    </row>
    <row r="127" spans="1:9" ht="15.75" thickBot="1" x14ac:dyDescent="0.3">
      <c r="A127" s="60"/>
      <c r="B127" s="84" t="s">
        <v>353</v>
      </c>
      <c r="C127" s="84" t="s">
        <v>354</v>
      </c>
      <c r="D127" s="84" t="s">
        <v>481</v>
      </c>
      <c r="E127" s="84">
        <v>1993</v>
      </c>
      <c r="F127" s="84" t="s">
        <v>54</v>
      </c>
      <c r="G127" s="84">
        <v>0</v>
      </c>
      <c r="H127" s="85">
        <v>0</v>
      </c>
      <c r="I127" s="84"/>
    </row>
    <row r="128" spans="1:9" ht="15.75" thickBot="1" x14ac:dyDescent="0.3">
      <c r="A128" s="60"/>
      <c r="B128" s="84" t="s">
        <v>482</v>
      </c>
      <c r="C128" s="84" t="s">
        <v>483</v>
      </c>
      <c r="D128" s="84" t="s">
        <v>387</v>
      </c>
      <c r="E128" s="84">
        <v>1998</v>
      </c>
      <c r="F128" s="84" t="s">
        <v>54</v>
      </c>
      <c r="G128" s="84">
        <v>0</v>
      </c>
      <c r="H128" s="85">
        <v>0</v>
      </c>
      <c r="I128" s="84">
        <v>911315820</v>
      </c>
    </row>
    <row r="129" spans="1:9" ht="15.75" thickBot="1" x14ac:dyDescent="0.3">
      <c r="A129" s="60"/>
      <c r="B129" s="84" t="s">
        <v>286</v>
      </c>
      <c r="C129" s="84" t="s">
        <v>287</v>
      </c>
      <c r="D129" s="84" t="s">
        <v>312</v>
      </c>
      <c r="E129" s="84">
        <v>1964</v>
      </c>
      <c r="F129" s="84" t="s">
        <v>53</v>
      </c>
      <c r="G129" s="84">
        <v>0</v>
      </c>
      <c r="H129" s="85">
        <v>0</v>
      </c>
      <c r="I129" s="84"/>
    </row>
    <row r="130" spans="1:9" ht="15.75" thickBot="1" x14ac:dyDescent="0.3">
      <c r="A130" s="60"/>
      <c r="B130" s="84" t="s">
        <v>67</v>
      </c>
      <c r="C130" s="84" t="s">
        <v>355</v>
      </c>
      <c r="D130" s="84" t="s">
        <v>356</v>
      </c>
      <c r="E130" s="84">
        <v>1978</v>
      </c>
      <c r="F130" s="84" t="s">
        <v>53</v>
      </c>
      <c r="G130" s="84">
        <v>0</v>
      </c>
      <c r="H130" s="85">
        <v>0</v>
      </c>
      <c r="I130" s="84">
        <v>908240671</v>
      </c>
    </row>
    <row r="131" spans="1:9" ht="24.75" thickBot="1" x14ac:dyDescent="0.3">
      <c r="A131" s="60"/>
      <c r="B131" s="84" t="s">
        <v>67</v>
      </c>
      <c r="C131" s="84" t="s">
        <v>357</v>
      </c>
      <c r="D131" s="84" t="s">
        <v>14</v>
      </c>
      <c r="E131" s="84">
        <v>1981</v>
      </c>
      <c r="F131" s="84" t="s">
        <v>53</v>
      </c>
      <c r="G131" s="84">
        <v>0</v>
      </c>
      <c r="H131" s="85">
        <v>0</v>
      </c>
      <c r="I131" s="84" t="s">
        <v>484</v>
      </c>
    </row>
    <row r="132" spans="1:9" ht="15.75" thickBot="1" x14ac:dyDescent="0.3">
      <c r="A132" s="60"/>
      <c r="B132" s="84" t="s">
        <v>20</v>
      </c>
      <c r="C132" s="84" t="s">
        <v>367</v>
      </c>
      <c r="D132" s="84" t="s">
        <v>347</v>
      </c>
      <c r="E132" s="84">
        <v>1968</v>
      </c>
      <c r="F132" s="84" t="s">
        <v>53</v>
      </c>
      <c r="G132" s="84">
        <v>0</v>
      </c>
      <c r="H132" s="85">
        <v>0</v>
      </c>
      <c r="I132" s="84"/>
    </row>
    <row r="133" spans="1:9" ht="15.75" thickBot="1" x14ac:dyDescent="0.3">
      <c r="A133" s="60"/>
      <c r="B133" s="84" t="s">
        <v>363</v>
      </c>
      <c r="C133" s="84" t="s">
        <v>367</v>
      </c>
      <c r="D133" s="84" t="s">
        <v>485</v>
      </c>
      <c r="E133" s="84">
        <v>1995</v>
      </c>
      <c r="F133" s="84" t="s">
        <v>53</v>
      </c>
      <c r="G133" s="84">
        <v>0</v>
      </c>
      <c r="H133" s="85">
        <v>0</v>
      </c>
      <c r="I133" s="84"/>
    </row>
    <row r="134" spans="1:9" ht="36.75" thickBot="1" x14ac:dyDescent="0.3">
      <c r="A134" s="60"/>
      <c r="B134" s="84" t="s">
        <v>298</v>
      </c>
      <c r="C134" s="84" t="s">
        <v>486</v>
      </c>
      <c r="D134" s="84" t="s">
        <v>487</v>
      </c>
      <c r="E134" s="84">
        <v>1978</v>
      </c>
      <c r="F134" s="84" t="s">
        <v>53</v>
      </c>
      <c r="G134" s="84">
        <v>0</v>
      </c>
      <c r="H134" s="85">
        <v>0</v>
      </c>
      <c r="I134" s="84" t="s">
        <v>488</v>
      </c>
    </row>
    <row r="135" spans="1:9" ht="15.75" thickBot="1" x14ac:dyDescent="0.3">
      <c r="A135" s="60"/>
      <c r="B135" s="84" t="s">
        <v>258</v>
      </c>
      <c r="C135" s="84" t="s">
        <v>489</v>
      </c>
      <c r="D135" s="84" t="s">
        <v>490</v>
      </c>
      <c r="E135" s="84">
        <v>2015</v>
      </c>
      <c r="F135" s="84" t="s">
        <v>53</v>
      </c>
      <c r="G135" s="84">
        <v>0</v>
      </c>
      <c r="H135" s="85">
        <v>0</v>
      </c>
      <c r="I135" s="84"/>
    </row>
    <row r="136" spans="1:9" ht="15.75" thickBot="1" x14ac:dyDescent="0.3">
      <c r="A136" s="60"/>
      <c r="B136" s="84" t="s">
        <v>67</v>
      </c>
      <c r="C136" s="84" t="s">
        <v>491</v>
      </c>
      <c r="D136" s="84" t="s">
        <v>492</v>
      </c>
      <c r="E136" s="84">
        <v>2011</v>
      </c>
      <c r="F136" s="84" t="s">
        <v>53</v>
      </c>
      <c r="G136" s="84">
        <v>0</v>
      </c>
      <c r="H136" s="85">
        <v>0</v>
      </c>
      <c r="I136" s="84"/>
    </row>
    <row r="137" spans="1:9" ht="15.75" thickBot="1" x14ac:dyDescent="0.3">
      <c r="A137" s="60"/>
      <c r="B137" s="80"/>
      <c r="C137" s="80"/>
      <c r="D137" s="80"/>
      <c r="E137" s="80"/>
      <c r="F137" s="80"/>
      <c r="G137" s="80"/>
      <c r="H137" s="81"/>
      <c r="I137" s="80"/>
    </row>
    <row r="138" spans="1:9" ht="15.75" thickBot="1" x14ac:dyDescent="0.3">
      <c r="A138" s="60"/>
      <c r="B138" s="80"/>
      <c r="C138" s="80"/>
      <c r="D138" s="80"/>
      <c r="E138" s="80"/>
      <c r="F138" s="80"/>
      <c r="G138" s="80"/>
      <c r="H138" s="81"/>
      <c r="I138" s="80"/>
    </row>
    <row r="139" spans="1:9" ht="15.75" thickBot="1" x14ac:dyDescent="0.3">
      <c r="A139" s="60"/>
      <c r="B139" s="80"/>
      <c r="C139" s="80"/>
      <c r="D139" s="80"/>
      <c r="E139" s="80"/>
      <c r="F139" s="80"/>
      <c r="G139" s="80"/>
      <c r="H139" s="81"/>
      <c r="I139" s="80"/>
    </row>
    <row r="140" spans="1:9" ht="15.75" thickBot="1" x14ac:dyDescent="0.3">
      <c r="A140" s="60"/>
      <c r="B140" s="80"/>
      <c r="C140" s="80"/>
      <c r="D140" s="80"/>
      <c r="E140" s="80"/>
      <c r="F140" s="80"/>
      <c r="G140" s="80"/>
      <c r="H140" s="81"/>
      <c r="I140" s="80"/>
    </row>
    <row r="141" spans="1:9" ht="15.75" thickBot="1" x14ac:dyDescent="0.3">
      <c r="A141" s="60"/>
      <c r="B141" s="80"/>
      <c r="C141" s="80"/>
      <c r="D141" s="80"/>
      <c r="E141" s="80"/>
      <c r="F141" s="80"/>
      <c r="G141" s="80"/>
      <c r="H141" s="81"/>
      <c r="I141" s="80"/>
    </row>
    <row r="142" spans="1:9" ht="15.75" thickBot="1" x14ac:dyDescent="0.3">
      <c r="A142" s="60"/>
      <c r="B142" s="80"/>
      <c r="C142" s="80"/>
      <c r="D142" s="80"/>
      <c r="E142" s="80"/>
      <c r="F142" s="80"/>
      <c r="G142" s="80"/>
      <c r="H142" s="81"/>
      <c r="I142" s="80"/>
    </row>
    <row r="143" spans="1:9" ht="15.75" thickBot="1" x14ac:dyDescent="0.3">
      <c r="A143" s="60"/>
      <c r="B143" s="80"/>
      <c r="C143" s="80"/>
      <c r="D143" s="80"/>
      <c r="E143" s="80"/>
      <c r="F143" s="80"/>
      <c r="G143" s="80"/>
      <c r="H143" s="81"/>
      <c r="I143" s="80"/>
    </row>
    <row r="144" spans="1:9" ht="15.75" thickBot="1" x14ac:dyDescent="0.3">
      <c r="A144" s="60"/>
      <c r="B144" s="80"/>
      <c r="C144" s="80"/>
      <c r="D144" s="80"/>
      <c r="E144" s="80"/>
      <c r="F144" s="80"/>
      <c r="G144" s="80"/>
      <c r="H144" s="81"/>
      <c r="I144" s="80"/>
    </row>
    <row r="145" spans="1:9" ht="15.75" thickBot="1" x14ac:dyDescent="0.3">
      <c r="A145" s="60"/>
      <c r="B145" s="80"/>
      <c r="C145" s="80"/>
      <c r="D145" s="80"/>
      <c r="E145" s="80"/>
      <c r="F145" s="80"/>
      <c r="G145" s="80"/>
      <c r="H145" s="81"/>
      <c r="I145" s="80"/>
    </row>
    <row r="146" spans="1:9" ht="15.75" thickBot="1" x14ac:dyDescent="0.3">
      <c r="A146" s="60"/>
      <c r="B146" s="80"/>
      <c r="C146" s="80"/>
      <c r="D146" s="80"/>
      <c r="E146" s="80"/>
      <c r="F146" s="80"/>
      <c r="G146" s="80"/>
      <c r="H146" s="81"/>
      <c r="I146" s="80"/>
    </row>
    <row r="147" spans="1:9" ht="15.75" thickBot="1" x14ac:dyDescent="0.3">
      <c r="A147" s="60"/>
      <c r="B147" s="80"/>
      <c r="C147" s="80"/>
      <c r="D147" s="80"/>
      <c r="E147" s="80"/>
      <c r="F147" s="80"/>
      <c r="G147" s="80"/>
      <c r="H147" s="81"/>
      <c r="I147" s="80"/>
    </row>
    <row r="148" spans="1:9" ht="15.75" thickBot="1" x14ac:dyDescent="0.3">
      <c r="A148" s="60"/>
      <c r="B148" s="80"/>
      <c r="C148" s="80"/>
      <c r="D148" s="80"/>
      <c r="E148" s="80"/>
      <c r="F148" s="80"/>
      <c r="G148" s="80"/>
      <c r="H148" s="81"/>
      <c r="I148" s="80"/>
    </row>
    <row r="149" spans="1:9" ht="15.75" thickBot="1" x14ac:dyDescent="0.3">
      <c r="A149" s="60"/>
      <c r="B149" s="80"/>
      <c r="C149" s="80"/>
      <c r="D149" s="80"/>
      <c r="E149" s="80"/>
      <c r="F149" s="80"/>
      <c r="G149" s="80"/>
      <c r="H149" s="81"/>
      <c r="I149" s="80"/>
    </row>
    <row r="150" spans="1:9" ht="15.75" thickBot="1" x14ac:dyDescent="0.3">
      <c r="A150" s="60"/>
      <c r="B150" s="80"/>
      <c r="C150" s="80"/>
      <c r="D150" s="80"/>
      <c r="E150" s="80"/>
      <c r="F150" s="80"/>
      <c r="G150" s="80"/>
      <c r="H150" s="81"/>
      <c r="I150" s="80"/>
    </row>
    <row r="151" spans="1:9" ht="15.75" thickBot="1" x14ac:dyDescent="0.3">
      <c r="A151" s="60"/>
      <c r="B151" s="80"/>
      <c r="C151" s="80"/>
      <c r="D151" s="80"/>
      <c r="E151" s="80"/>
      <c r="F151" s="80"/>
      <c r="G151" s="80"/>
      <c r="H151" s="81"/>
      <c r="I151" s="80"/>
    </row>
    <row r="152" spans="1:9" ht="15.75" thickBot="1" x14ac:dyDescent="0.3">
      <c r="A152" s="60"/>
      <c r="B152" s="80"/>
      <c r="C152" s="80"/>
      <c r="D152" s="80"/>
      <c r="E152" s="80"/>
      <c r="F152" s="80"/>
      <c r="G152" s="80"/>
      <c r="H152" s="81"/>
      <c r="I152" s="80"/>
    </row>
    <row r="153" spans="1:9" ht="15.75" thickBot="1" x14ac:dyDescent="0.3">
      <c r="A153" s="60"/>
      <c r="B153" s="80"/>
      <c r="C153" s="80"/>
      <c r="D153" s="80"/>
      <c r="E153" s="80"/>
      <c r="F153" s="80"/>
      <c r="G153" s="80"/>
      <c r="H153" s="81"/>
      <c r="I153" s="80"/>
    </row>
    <row r="154" spans="1:9" ht="15.75" thickBot="1" x14ac:dyDescent="0.3">
      <c r="A154" s="60"/>
      <c r="B154" s="80"/>
      <c r="C154" s="80"/>
      <c r="D154" s="80"/>
      <c r="E154" s="80"/>
      <c r="F154" s="80"/>
      <c r="G154" s="80"/>
      <c r="H154" s="81"/>
      <c r="I154" s="82"/>
    </row>
    <row r="155" spans="1:9" ht="15.75" thickBot="1" x14ac:dyDescent="0.3">
      <c r="A155" s="60"/>
      <c r="B155" s="80"/>
      <c r="C155" s="80"/>
      <c r="D155" s="80"/>
      <c r="E155" s="80"/>
      <c r="F155" s="80"/>
      <c r="G155" s="80"/>
      <c r="H155" s="81"/>
      <c r="I155" s="80"/>
    </row>
    <row r="156" spans="1:9" ht="15.75" thickBot="1" x14ac:dyDescent="0.3">
      <c r="A156" s="60"/>
      <c r="B156" s="80"/>
      <c r="C156" s="80"/>
      <c r="D156" s="80"/>
      <c r="E156" s="80"/>
      <c r="F156" s="80"/>
      <c r="G156" s="80"/>
      <c r="H156" s="81"/>
      <c r="I156" s="80"/>
    </row>
    <row r="157" spans="1:9" ht="15.75" thickBot="1" x14ac:dyDescent="0.3">
      <c r="A157" s="60"/>
      <c r="B157" s="80"/>
      <c r="C157" s="80"/>
      <c r="D157" s="80"/>
      <c r="E157" s="80"/>
      <c r="F157" s="80"/>
      <c r="G157" s="80"/>
      <c r="H157" s="81"/>
      <c r="I157" s="80"/>
    </row>
    <row r="158" spans="1:9" ht="15.75" thickBot="1" x14ac:dyDescent="0.3">
      <c r="A158" s="60"/>
      <c r="B158" s="80"/>
      <c r="C158" s="80"/>
      <c r="D158" s="80"/>
      <c r="E158" s="80"/>
      <c r="F158" s="80"/>
      <c r="G158" s="80"/>
      <c r="H158" s="81"/>
      <c r="I158" s="80"/>
    </row>
    <row r="159" spans="1:9" ht="15.75" thickBot="1" x14ac:dyDescent="0.3">
      <c r="A159" s="60"/>
      <c r="B159" s="80"/>
      <c r="C159" s="80"/>
      <c r="D159" s="80"/>
      <c r="E159" s="80"/>
      <c r="F159" s="80"/>
      <c r="G159" s="80"/>
      <c r="H159" s="81"/>
      <c r="I159" s="80"/>
    </row>
    <row r="160" spans="1:9" ht="15.75" thickBot="1" x14ac:dyDescent="0.3">
      <c r="A160" s="60"/>
      <c r="B160" s="80"/>
      <c r="C160" s="80"/>
      <c r="D160" s="80"/>
      <c r="E160" s="80"/>
      <c r="F160" s="80"/>
      <c r="G160" s="80"/>
      <c r="H160" s="81"/>
      <c r="I160" s="80"/>
    </row>
    <row r="161" spans="1:9" ht="15.75" thickBot="1" x14ac:dyDescent="0.3">
      <c r="A161" s="60"/>
      <c r="B161" s="80"/>
      <c r="C161" s="80"/>
      <c r="D161" s="80"/>
      <c r="E161" s="80"/>
      <c r="F161" s="80"/>
      <c r="G161" s="80"/>
      <c r="H161" s="81"/>
      <c r="I161" s="80"/>
    </row>
    <row r="162" spans="1:9" ht="15.75" thickBot="1" x14ac:dyDescent="0.3">
      <c r="A162" s="60"/>
      <c r="B162" s="80"/>
      <c r="C162" s="80"/>
      <c r="D162" s="80"/>
      <c r="E162" s="80"/>
      <c r="F162" s="80"/>
      <c r="G162" s="80"/>
      <c r="H162" s="81"/>
      <c r="I162" s="80"/>
    </row>
    <row r="163" spans="1:9" ht="15.75" thickBot="1" x14ac:dyDescent="0.3">
      <c r="A163" s="60"/>
      <c r="B163" s="80"/>
      <c r="C163" s="80"/>
      <c r="D163" s="80"/>
      <c r="E163" s="80"/>
      <c r="F163" s="80"/>
      <c r="G163" s="80"/>
      <c r="H163" s="81"/>
      <c r="I163" s="80"/>
    </row>
    <row r="164" spans="1:9" ht="15.75" thickBot="1" x14ac:dyDescent="0.3">
      <c r="A164" s="60"/>
      <c r="B164" s="80"/>
      <c r="C164" s="80"/>
      <c r="D164" s="80"/>
      <c r="E164" s="80"/>
      <c r="F164" s="80"/>
      <c r="G164" s="80"/>
      <c r="H164" s="81"/>
      <c r="I164" s="80"/>
    </row>
    <row r="165" spans="1:9" ht="15.75" thickBot="1" x14ac:dyDescent="0.3">
      <c r="A165" s="60"/>
      <c r="B165" s="80"/>
      <c r="C165" s="80"/>
      <c r="D165" s="80"/>
      <c r="E165" s="80"/>
      <c r="F165" s="80"/>
      <c r="G165" s="80"/>
      <c r="H165" s="81"/>
      <c r="I165" s="80"/>
    </row>
    <row r="166" spans="1:9" ht="15.75" thickBot="1" x14ac:dyDescent="0.3">
      <c r="A166" s="60"/>
      <c r="B166" s="80"/>
      <c r="C166" s="80"/>
      <c r="D166" s="80"/>
      <c r="E166" s="80"/>
      <c r="F166" s="80"/>
      <c r="G166" s="80"/>
      <c r="H166" s="81"/>
      <c r="I166" s="80"/>
    </row>
    <row r="167" spans="1:9" ht="15.75" thickBot="1" x14ac:dyDescent="0.3">
      <c r="A167" s="60"/>
      <c r="B167" s="80"/>
      <c r="C167" s="80"/>
      <c r="D167" s="80"/>
      <c r="E167" s="80"/>
      <c r="F167" s="80"/>
      <c r="G167" s="80"/>
      <c r="H167" s="81"/>
      <c r="I167" s="80"/>
    </row>
    <row r="168" spans="1:9" ht="15.75" thickBot="1" x14ac:dyDescent="0.3">
      <c r="A168" s="60"/>
      <c r="B168" s="80"/>
      <c r="C168" s="80"/>
      <c r="D168" s="80"/>
      <c r="E168" s="80"/>
      <c r="F168" s="80"/>
      <c r="G168" s="80"/>
      <c r="H168" s="81"/>
      <c r="I168" s="80"/>
    </row>
    <row r="169" spans="1:9" ht="15.75" thickBot="1" x14ac:dyDescent="0.3">
      <c r="A169" s="60"/>
      <c r="B169" s="80"/>
      <c r="C169" s="80"/>
      <c r="D169" s="80"/>
      <c r="E169" s="80"/>
      <c r="F169" s="80"/>
      <c r="G169" s="80"/>
      <c r="H169" s="81"/>
      <c r="I169" s="80"/>
    </row>
    <row r="170" spans="1:9" ht="15.75" thickBot="1" x14ac:dyDescent="0.3">
      <c r="A170" s="60"/>
      <c r="B170" s="80"/>
      <c r="C170" s="80"/>
      <c r="D170" s="80"/>
      <c r="E170" s="80"/>
      <c r="F170" s="80"/>
      <c r="G170" s="80"/>
      <c r="H170" s="81"/>
      <c r="I170" s="80"/>
    </row>
    <row r="171" spans="1:9" ht="15.75" thickBot="1" x14ac:dyDescent="0.3">
      <c r="A171" s="60"/>
      <c r="B171" s="80"/>
      <c r="C171" s="80"/>
      <c r="D171" s="80"/>
      <c r="E171" s="80"/>
      <c r="F171" s="80"/>
      <c r="G171" s="80"/>
      <c r="H171" s="81"/>
      <c r="I171" s="80"/>
    </row>
    <row r="172" spans="1:9" ht="15.75" thickBot="1" x14ac:dyDescent="0.3">
      <c r="A172" s="60"/>
      <c r="B172" s="80"/>
      <c r="C172" s="80"/>
      <c r="D172" s="80"/>
      <c r="E172" s="80"/>
      <c r="F172" s="80"/>
      <c r="G172" s="80"/>
      <c r="H172" s="81"/>
      <c r="I172" s="80"/>
    </row>
    <row r="173" spans="1:9" ht="15.75" thickBot="1" x14ac:dyDescent="0.3">
      <c r="A173" s="60"/>
      <c r="B173" s="80"/>
      <c r="C173" s="80"/>
      <c r="D173" s="80"/>
      <c r="E173" s="80"/>
      <c r="F173" s="80"/>
      <c r="G173" s="80"/>
      <c r="H173" s="81"/>
      <c r="I173" s="80"/>
    </row>
    <row r="174" spans="1:9" ht="15.75" thickBot="1" x14ac:dyDescent="0.3">
      <c r="A174" s="60"/>
      <c r="B174" s="80"/>
      <c r="C174" s="80"/>
      <c r="D174" s="80"/>
      <c r="E174" s="80"/>
      <c r="F174" s="80"/>
      <c r="G174" s="80"/>
      <c r="H174" s="81"/>
      <c r="I174" s="80"/>
    </row>
    <row r="175" spans="1:9" ht="15.75" thickBot="1" x14ac:dyDescent="0.3">
      <c r="A175" s="60"/>
      <c r="B175" s="80"/>
      <c r="C175" s="80"/>
      <c r="D175" s="80"/>
      <c r="E175" s="80"/>
      <c r="F175" s="80"/>
      <c r="G175" s="80"/>
      <c r="H175" s="81"/>
      <c r="I175" s="80"/>
    </row>
    <row r="176" spans="1:9" ht="15.75" thickBot="1" x14ac:dyDescent="0.3">
      <c r="A176" s="60"/>
      <c r="B176" s="80"/>
      <c r="C176" s="80"/>
      <c r="D176" s="80"/>
      <c r="E176" s="80"/>
      <c r="F176" s="80"/>
      <c r="G176" s="80"/>
      <c r="H176" s="81"/>
      <c r="I176" s="80"/>
    </row>
    <row r="177" spans="1:9" ht="15.75" thickBot="1" x14ac:dyDescent="0.3">
      <c r="A177" s="60"/>
      <c r="B177" s="80"/>
      <c r="C177" s="80"/>
      <c r="D177" s="80"/>
      <c r="E177" s="80"/>
      <c r="F177" s="80"/>
      <c r="G177" s="80"/>
      <c r="H177" s="81"/>
      <c r="I177" s="80"/>
    </row>
    <row r="178" spans="1:9" ht="15.75" thickBot="1" x14ac:dyDescent="0.3">
      <c r="A178" s="60"/>
      <c r="B178" s="80"/>
      <c r="C178" s="80"/>
      <c r="D178" s="80"/>
      <c r="E178" s="80"/>
      <c r="F178" s="80"/>
      <c r="G178" s="80"/>
      <c r="H178" s="81"/>
      <c r="I178" s="80"/>
    </row>
    <row r="179" spans="1:9" ht="15.75" thickBot="1" x14ac:dyDescent="0.3">
      <c r="A179" s="60"/>
      <c r="B179" s="80"/>
      <c r="C179" s="80"/>
      <c r="D179" s="80"/>
      <c r="E179" s="80"/>
      <c r="F179" s="80"/>
      <c r="G179" s="80"/>
      <c r="H179" s="81"/>
      <c r="I179" s="80"/>
    </row>
    <row r="180" spans="1:9" ht="15.75" thickBot="1" x14ac:dyDescent="0.3">
      <c r="A180" s="60"/>
      <c r="B180" s="80"/>
      <c r="C180" s="80"/>
      <c r="D180" s="80"/>
      <c r="E180" s="80"/>
      <c r="F180" s="80"/>
      <c r="G180" s="80"/>
      <c r="H180" s="81"/>
      <c r="I180" s="82"/>
    </row>
    <row r="181" spans="1:9" ht="15.75" thickBot="1" x14ac:dyDescent="0.3">
      <c r="A181" s="60"/>
      <c r="B181" s="80"/>
      <c r="C181" s="80"/>
      <c r="D181" s="80"/>
      <c r="E181" s="80"/>
      <c r="F181" s="80"/>
      <c r="G181" s="80"/>
      <c r="H181" s="81"/>
      <c r="I181" s="80"/>
    </row>
    <row r="182" spans="1:9" ht="15.75" thickBot="1" x14ac:dyDescent="0.3">
      <c r="A182" s="60"/>
      <c r="B182" s="80"/>
      <c r="C182" s="80"/>
      <c r="D182" s="80"/>
      <c r="E182" s="80"/>
      <c r="F182" s="80"/>
      <c r="G182" s="80"/>
      <c r="H182" s="81"/>
      <c r="I182" s="80"/>
    </row>
    <row r="183" spans="1:9" ht="15.75" thickBot="1" x14ac:dyDescent="0.3">
      <c r="A183" s="60"/>
      <c r="B183" s="80"/>
      <c r="C183" s="80"/>
      <c r="D183" s="80"/>
      <c r="E183" s="80"/>
      <c r="F183" s="80"/>
      <c r="G183" s="80"/>
      <c r="H183" s="81"/>
      <c r="I183" s="80"/>
    </row>
    <row r="184" spans="1:9" ht="15.75" thickBot="1" x14ac:dyDescent="0.3">
      <c r="A184" s="60"/>
      <c r="B184" s="80"/>
      <c r="C184" s="80"/>
      <c r="D184" s="80"/>
      <c r="E184" s="80"/>
      <c r="F184" s="80"/>
      <c r="G184" s="80"/>
      <c r="H184" s="81"/>
      <c r="I184" s="80"/>
    </row>
    <row r="185" spans="1:9" ht="15.75" thickBot="1" x14ac:dyDescent="0.3">
      <c r="A185" s="60"/>
      <c r="B185" s="80"/>
      <c r="C185" s="80"/>
      <c r="D185" s="80"/>
      <c r="E185" s="80"/>
      <c r="F185" s="80"/>
      <c r="G185" s="80"/>
      <c r="H185" s="81"/>
      <c r="I185" s="82"/>
    </row>
    <row r="186" spans="1:9" ht="15.75" thickBot="1" x14ac:dyDescent="0.3">
      <c r="A186" s="60"/>
      <c r="B186" s="80"/>
      <c r="C186" s="80"/>
      <c r="D186" s="80"/>
      <c r="E186" s="80"/>
      <c r="F186" s="80"/>
      <c r="G186" s="80"/>
      <c r="H186" s="81"/>
      <c r="I186" s="80"/>
    </row>
    <row r="187" spans="1:9" ht="15.75" thickBot="1" x14ac:dyDescent="0.3">
      <c r="A187" s="60"/>
      <c r="B187" s="80"/>
      <c r="C187" s="80"/>
      <c r="D187" s="80"/>
      <c r="E187" s="80"/>
      <c r="F187" s="80"/>
      <c r="G187" s="80"/>
      <c r="H187" s="81"/>
      <c r="I187" s="80"/>
    </row>
    <row r="188" spans="1:9" ht="15.75" thickBot="1" x14ac:dyDescent="0.3">
      <c r="A188" s="60"/>
      <c r="B188" s="80"/>
      <c r="C188" s="80"/>
      <c r="D188" s="80"/>
      <c r="E188" s="80"/>
      <c r="F188" s="80"/>
      <c r="G188" s="80"/>
      <c r="H188" s="81"/>
      <c r="I188" s="80"/>
    </row>
    <row r="189" spans="1:9" ht="15.75" thickBot="1" x14ac:dyDescent="0.3">
      <c r="A189" s="60"/>
      <c r="B189" s="80"/>
      <c r="C189" s="80"/>
      <c r="D189" s="80"/>
      <c r="E189" s="80"/>
      <c r="F189" s="80"/>
      <c r="G189" s="80"/>
      <c r="H189" s="81"/>
      <c r="I189" s="80"/>
    </row>
    <row r="190" spans="1:9" ht="15.75" thickBot="1" x14ac:dyDescent="0.3">
      <c r="A190" s="60"/>
      <c r="B190" s="80"/>
      <c r="C190" s="80"/>
      <c r="D190" s="80"/>
      <c r="E190" s="80"/>
      <c r="F190" s="80"/>
      <c r="G190" s="80"/>
      <c r="H190" s="81"/>
      <c r="I190" s="80"/>
    </row>
    <row r="191" spans="1:9" ht="15.75" thickBot="1" x14ac:dyDescent="0.3">
      <c r="A191" s="60"/>
      <c r="B191" s="80"/>
      <c r="C191" s="80"/>
      <c r="D191" s="80"/>
      <c r="E191" s="80"/>
      <c r="F191" s="80"/>
      <c r="G191" s="80"/>
      <c r="H191" s="81"/>
      <c r="I191" s="80"/>
    </row>
    <row r="192" spans="1:9" ht="15.75" thickBot="1" x14ac:dyDescent="0.3">
      <c r="A192" s="60"/>
      <c r="B192" s="80"/>
      <c r="C192" s="80"/>
      <c r="D192" s="80"/>
      <c r="E192" s="80"/>
      <c r="F192" s="80"/>
      <c r="G192" s="80"/>
      <c r="H192" s="81"/>
      <c r="I192" s="80"/>
    </row>
    <row r="193" spans="1:9" ht="15.75" thickBot="1" x14ac:dyDescent="0.3">
      <c r="A193" s="60"/>
      <c r="B193" s="80"/>
      <c r="C193" s="80"/>
      <c r="D193" s="80"/>
      <c r="E193" s="80"/>
      <c r="F193" s="80"/>
      <c r="G193" s="80"/>
      <c r="H193" s="81"/>
      <c r="I193" s="82"/>
    </row>
    <row r="194" spans="1:9" ht="15.75" thickBot="1" x14ac:dyDescent="0.3">
      <c r="A194" s="60"/>
      <c r="B194" s="80"/>
      <c r="C194" s="80"/>
      <c r="D194" s="80"/>
      <c r="E194" s="80"/>
      <c r="F194" s="80"/>
      <c r="G194" s="80"/>
      <c r="H194" s="81"/>
      <c r="I194" s="80"/>
    </row>
    <row r="195" spans="1:9" ht="15.75" thickBot="1" x14ac:dyDescent="0.3">
      <c r="A195" s="60"/>
      <c r="B195" s="80"/>
      <c r="C195" s="80"/>
      <c r="D195" s="80"/>
      <c r="E195" s="80"/>
      <c r="F195" s="80"/>
      <c r="G195" s="80"/>
      <c r="H195" s="81"/>
      <c r="I195" s="80"/>
    </row>
    <row r="196" spans="1:9" ht="15.75" thickBot="1" x14ac:dyDescent="0.3">
      <c r="A196" s="60"/>
      <c r="B196" s="80"/>
      <c r="C196" s="80"/>
      <c r="D196" s="80"/>
      <c r="E196" s="80"/>
      <c r="F196" s="80"/>
      <c r="G196" s="80"/>
      <c r="H196" s="81"/>
      <c r="I196" s="80"/>
    </row>
    <row r="197" spans="1:9" ht="15.75" thickBot="1" x14ac:dyDescent="0.3">
      <c r="A197" s="60"/>
      <c r="B197" s="80"/>
      <c r="C197" s="80"/>
      <c r="D197" s="80"/>
      <c r="E197" s="80"/>
      <c r="F197" s="80"/>
      <c r="G197" s="80"/>
      <c r="H197" s="81"/>
      <c r="I197" s="80"/>
    </row>
    <row r="198" spans="1:9" ht="15.75" thickBot="1" x14ac:dyDescent="0.3">
      <c r="A198" s="60"/>
      <c r="B198" s="80"/>
      <c r="C198" s="80"/>
      <c r="D198" s="80"/>
      <c r="E198" s="80"/>
      <c r="F198" s="80"/>
      <c r="G198" s="80"/>
      <c r="H198" s="81"/>
      <c r="I198" s="80"/>
    </row>
    <row r="199" spans="1:9" ht="15.75" thickBot="1" x14ac:dyDescent="0.3">
      <c r="A199" s="60"/>
      <c r="B199" s="80"/>
      <c r="C199" s="80"/>
      <c r="D199" s="80"/>
      <c r="E199" s="80"/>
      <c r="F199" s="80"/>
      <c r="G199" s="80"/>
      <c r="H199" s="81"/>
      <c r="I199" s="82"/>
    </row>
    <row r="200" spans="1:9" ht="15.75" thickBot="1" x14ac:dyDescent="0.3">
      <c r="A200" s="60"/>
      <c r="B200" s="80"/>
      <c r="C200" s="80"/>
      <c r="D200" s="80"/>
      <c r="E200" s="80"/>
      <c r="F200" s="80"/>
      <c r="G200" s="80"/>
      <c r="H200" s="81"/>
      <c r="I200" s="80"/>
    </row>
    <row r="201" spans="1:9" ht="15.75" thickBot="1" x14ac:dyDescent="0.3">
      <c r="A201" s="60"/>
      <c r="B201" s="80"/>
      <c r="C201" s="80"/>
      <c r="D201" s="80"/>
      <c r="E201" s="80"/>
      <c r="F201" s="80"/>
      <c r="G201" s="80"/>
      <c r="H201" s="81"/>
      <c r="I201" s="82"/>
    </row>
    <row r="202" spans="1:9" ht="15.75" thickBot="1" x14ac:dyDescent="0.3">
      <c r="A202" s="60"/>
      <c r="B202" s="80"/>
      <c r="C202" s="80"/>
      <c r="D202" s="80"/>
      <c r="E202" s="80"/>
      <c r="F202" s="80"/>
      <c r="G202" s="80"/>
      <c r="H202" s="81"/>
      <c r="I202" s="80"/>
    </row>
    <row r="203" spans="1:9" ht="15.75" thickBot="1" x14ac:dyDescent="0.3">
      <c r="A203" s="60"/>
      <c r="B203" s="80"/>
      <c r="C203" s="80"/>
      <c r="D203" s="80"/>
      <c r="E203" s="80"/>
      <c r="F203" s="80"/>
      <c r="G203" s="80"/>
      <c r="H203" s="81"/>
      <c r="I203" s="80"/>
    </row>
    <row r="204" spans="1:9" ht="15.75" thickBot="1" x14ac:dyDescent="0.3">
      <c r="A204" s="60"/>
      <c r="B204" s="80"/>
      <c r="C204" s="80"/>
      <c r="D204" s="80"/>
      <c r="E204" s="80"/>
      <c r="F204" s="80"/>
      <c r="G204" s="80"/>
      <c r="H204" s="81"/>
      <c r="I204" s="80"/>
    </row>
    <row r="205" spans="1:9" ht="15.75" thickBot="1" x14ac:dyDescent="0.3">
      <c r="A205" s="60"/>
      <c r="B205" s="80"/>
      <c r="C205" s="80"/>
      <c r="D205" s="80"/>
      <c r="E205" s="80"/>
      <c r="F205" s="80"/>
      <c r="G205" s="80"/>
      <c r="H205" s="81"/>
      <c r="I205" s="80"/>
    </row>
    <row r="206" spans="1:9" ht="15.75" thickBot="1" x14ac:dyDescent="0.3">
      <c r="A206" s="60"/>
      <c r="B206" s="80"/>
      <c r="C206" s="80"/>
      <c r="D206" s="80"/>
      <c r="E206" s="80"/>
      <c r="F206" s="80"/>
      <c r="G206" s="80"/>
      <c r="H206" s="81"/>
      <c r="I206" s="80"/>
    </row>
    <row r="207" spans="1:9" ht="15.75" thickBot="1" x14ac:dyDescent="0.3">
      <c r="A207" s="60"/>
      <c r="B207" s="80"/>
      <c r="C207" s="80"/>
      <c r="D207" s="80"/>
      <c r="E207" s="80"/>
      <c r="F207" s="80"/>
      <c r="G207" s="80"/>
      <c r="H207" s="81"/>
      <c r="I207" s="80"/>
    </row>
    <row r="208" spans="1:9" ht="15.75" thickBot="1" x14ac:dyDescent="0.3">
      <c r="A208" s="60"/>
      <c r="B208" s="80"/>
      <c r="C208" s="80"/>
      <c r="D208" s="80"/>
      <c r="E208" s="80"/>
      <c r="F208" s="80"/>
      <c r="G208" s="80"/>
      <c r="H208" s="81"/>
      <c r="I208" s="80"/>
    </row>
    <row r="209" spans="1:9" ht="15.75" thickBot="1" x14ac:dyDescent="0.3">
      <c r="A209" s="60"/>
      <c r="B209" s="80"/>
      <c r="C209" s="80"/>
      <c r="D209" s="80"/>
      <c r="E209" s="80"/>
      <c r="F209" s="80"/>
      <c r="G209" s="80"/>
      <c r="H209" s="81"/>
      <c r="I209" s="80"/>
    </row>
    <row r="210" spans="1:9" ht="15.75" thickBot="1" x14ac:dyDescent="0.3">
      <c r="A210" s="60"/>
      <c r="B210" s="80"/>
      <c r="C210" s="80"/>
      <c r="D210" s="80"/>
      <c r="E210" s="80"/>
      <c r="F210" s="80"/>
      <c r="G210" s="80"/>
      <c r="H210" s="81"/>
      <c r="I210" s="82"/>
    </row>
    <row r="211" spans="1:9" ht="15.75" thickBot="1" x14ac:dyDescent="0.3">
      <c r="A211" s="60"/>
      <c r="B211" s="80"/>
      <c r="C211" s="80"/>
      <c r="D211" s="80"/>
      <c r="E211" s="80"/>
      <c r="F211" s="80"/>
      <c r="G211" s="80"/>
      <c r="H211" s="81"/>
      <c r="I211" s="80"/>
    </row>
    <row r="212" spans="1:9" ht="15.75" thickBot="1" x14ac:dyDescent="0.3">
      <c r="A212" s="60"/>
      <c r="B212" s="80"/>
      <c r="C212" s="80"/>
      <c r="D212" s="80"/>
      <c r="E212" s="80"/>
      <c r="F212" s="80"/>
      <c r="G212" s="80"/>
      <c r="H212" s="81"/>
      <c r="I212" s="80"/>
    </row>
    <row r="213" spans="1:9" ht="15.75" thickBot="1" x14ac:dyDescent="0.3">
      <c r="A213" s="60"/>
      <c r="B213" s="80"/>
      <c r="C213" s="80"/>
      <c r="D213" s="80"/>
      <c r="E213" s="80"/>
      <c r="F213" s="80"/>
      <c r="G213" s="80"/>
      <c r="H213" s="81"/>
      <c r="I213" s="80"/>
    </row>
    <row r="214" spans="1:9" ht="15.75" thickBot="1" x14ac:dyDescent="0.3">
      <c r="A214" s="60"/>
      <c r="B214" s="80"/>
      <c r="C214" s="80"/>
      <c r="D214" s="80"/>
      <c r="E214" s="80"/>
      <c r="F214" s="80"/>
      <c r="G214" s="80"/>
      <c r="H214" s="81"/>
      <c r="I214" s="80"/>
    </row>
    <row r="215" spans="1:9" ht="15.75" thickBot="1" x14ac:dyDescent="0.3">
      <c r="A215" s="60"/>
      <c r="B215" s="80"/>
      <c r="C215" s="80"/>
      <c r="D215" s="80"/>
      <c r="E215" s="80"/>
      <c r="F215" s="80"/>
      <c r="G215" s="80"/>
      <c r="H215" s="81"/>
      <c r="I215" s="80"/>
    </row>
    <row r="216" spans="1:9" ht="15.75" thickBot="1" x14ac:dyDescent="0.3">
      <c r="A216" s="60"/>
      <c r="B216" s="80"/>
      <c r="C216" s="80"/>
      <c r="D216" s="80"/>
      <c r="E216" s="80"/>
      <c r="F216" s="80"/>
      <c r="G216" s="80"/>
      <c r="H216" s="81"/>
      <c r="I216" s="80"/>
    </row>
    <row r="217" spans="1:9" ht="15.75" thickBot="1" x14ac:dyDescent="0.3">
      <c r="A217" s="60"/>
      <c r="B217" s="80"/>
      <c r="C217" s="80"/>
      <c r="D217" s="80"/>
      <c r="E217" s="80"/>
      <c r="F217" s="80"/>
      <c r="G217" s="80"/>
      <c r="H217" s="81"/>
      <c r="I217" s="80"/>
    </row>
    <row r="218" spans="1:9" ht="15.75" thickBot="1" x14ac:dyDescent="0.3">
      <c r="A218" s="60"/>
      <c r="B218" s="80"/>
      <c r="C218" s="80"/>
      <c r="D218" s="80"/>
      <c r="E218" s="80"/>
      <c r="F218" s="80"/>
      <c r="G218" s="80"/>
      <c r="H218" s="81"/>
      <c r="I218" s="80"/>
    </row>
    <row r="219" spans="1:9" ht="15.75" thickBot="1" x14ac:dyDescent="0.3">
      <c r="A219" s="60"/>
      <c r="B219" s="80"/>
      <c r="C219" s="80"/>
      <c r="D219" s="80"/>
      <c r="E219" s="80"/>
      <c r="F219" s="80"/>
      <c r="G219" s="80"/>
      <c r="H219" s="81"/>
      <c r="I219" s="80"/>
    </row>
    <row r="220" spans="1:9" ht="15.75" thickBot="1" x14ac:dyDescent="0.3">
      <c r="A220" s="60"/>
      <c r="B220" s="80"/>
      <c r="C220" s="80"/>
      <c r="D220" s="80"/>
      <c r="E220" s="80"/>
      <c r="F220" s="80"/>
      <c r="G220" s="80"/>
      <c r="H220" s="81"/>
      <c r="I220" s="80"/>
    </row>
    <row r="221" spans="1:9" ht="15.75" thickBot="1" x14ac:dyDescent="0.3">
      <c r="A221" s="60"/>
      <c r="B221" s="80"/>
      <c r="C221" s="80"/>
      <c r="D221" s="80"/>
      <c r="E221" s="80"/>
      <c r="F221" s="80"/>
      <c r="G221" s="80"/>
      <c r="H221" s="81"/>
      <c r="I221" s="80"/>
    </row>
    <row r="222" spans="1:9" ht="15.75" thickBot="1" x14ac:dyDescent="0.3">
      <c r="A222" s="60"/>
      <c r="B222" s="80"/>
      <c r="C222" s="80"/>
      <c r="D222" s="80"/>
      <c r="E222" s="80"/>
      <c r="F222" s="80"/>
      <c r="G222" s="80"/>
      <c r="H222" s="81"/>
      <c r="I222" s="80"/>
    </row>
    <row r="223" spans="1:9" ht="15.75" thickBot="1" x14ac:dyDescent="0.3">
      <c r="A223" s="60"/>
      <c r="B223" s="80"/>
      <c r="C223" s="80"/>
      <c r="D223" s="80"/>
      <c r="E223" s="80"/>
      <c r="F223" s="80"/>
      <c r="G223" s="80"/>
      <c r="H223" s="81"/>
      <c r="I223" s="80"/>
    </row>
    <row r="224" spans="1:9" ht="15.75" thickBot="1" x14ac:dyDescent="0.3">
      <c r="A224" s="60"/>
      <c r="B224" s="69"/>
      <c r="C224" s="69"/>
      <c r="D224" s="69"/>
      <c r="E224" s="69"/>
      <c r="F224" s="69"/>
      <c r="G224" s="69"/>
      <c r="H224" s="70"/>
      <c r="I224" s="69"/>
    </row>
    <row r="225" spans="1:9" ht="15.75" thickBot="1" x14ac:dyDescent="0.3">
      <c r="A225" s="60"/>
      <c r="B225" s="69"/>
      <c r="C225" s="69"/>
      <c r="D225" s="69"/>
      <c r="E225" s="69"/>
      <c r="F225" s="69"/>
      <c r="G225" s="69"/>
      <c r="H225" s="70"/>
      <c r="I225" s="69"/>
    </row>
    <row r="226" spans="1:9" ht="15.75" thickBot="1" x14ac:dyDescent="0.3">
      <c r="A226" s="60"/>
      <c r="B226" s="69"/>
      <c r="C226" s="69"/>
      <c r="D226" s="69"/>
      <c r="E226" s="69"/>
      <c r="F226" s="69"/>
      <c r="G226" s="69"/>
      <c r="H226" s="70"/>
      <c r="I226" s="69"/>
    </row>
    <row r="227" spans="1:9" ht="15.75" thickBot="1" x14ac:dyDescent="0.3">
      <c r="A227" s="60"/>
      <c r="B227" s="69"/>
      <c r="C227" s="69"/>
      <c r="D227" s="69"/>
      <c r="E227" s="69"/>
      <c r="F227" s="69"/>
      <c r="G227" s="69"/>
      <c r="H227" s="70"/>
      <c r="I227" s="69"/>
    </row>
    <row r="228" spans="1:9" ht="15.75" thickBot="1" x14ac:dyDescent="0.3">
      <c r="A228" s="60"/>
      <c r="B228" s="69"/>
      <c r="C228" s="69"/>
      <c r="D228" s="69"/>
      <c r="E228" s="69"/>
      <c r="F228" s="69"/>
      <c r="G228" s="69"/>
      <c r="H228" s="70"/>
      <c r="I228" s="69"/>
    </row>
    <row r="229" spans="1:9" ht="15.75" thickBot="1" x14ac:dyDescent="0.3">
      <c r="A229" s="60"/>
      <c r="B229" s="69"/>
      <c r="C229" s="69"/>
      <c r="D229" s="69"/>
      <c r="E229" s="69"/>
      <c r="F229" s="69"/>
      <c r="G229" s="69"/>
      <c r="H229" s="70"/>
      <c r="I229" s="69"/>
    </row>
    <row r="230" spans="1:9" ht="15.75" thickBot="1" x14ac:dyDescent="0.3">
      <c r="A230" s="60"/>
      <c r="B230" s="69"/>
      <c r="C230" s="69"/>
      <c r="D230" s="69"/>
      <c r="E230" s="69"/>
      <c r="F230" s="69"/>
      <c r="G230" s="69"/>
      <c r="H230" s="70"/>
      <c r="I230" s="69"/>
    </row>
    <row r="231" spans="1:9" ht="15.75" thickBot="1" x14ac:dyDescent="0.3">
      <c r="A231" s="60"/>
      <c r="B231" s="69"/>
      <c r="C231" s="69"/>
      <c r="D231" s="69"/>
      <c r="E231" s="69"/>
      <c r="F231" s="69"/>
      <c r="G231" s="69"/>
      <c r="H231" s="70"/>
      <c r="I231" s="69"/>
    </row>
    <row r="232" spans="1:9" ht="15.75" thickBot="1" x14ac:dyDescent="0.3">
      <c r="A232" s="60"/>
      <c r="B232" s="69"/>
      <c r="C232" s="69"/>
      <c r="D232" s="69"/>
      <c r="E232" s="69"/>
      <c r="F232" s="69"/>
      <c r="G232" s="69"/>
      <c r="H232" s="70"/>
      <c r="I232" s="69"/>
    </row>
    <row r="233" spans="1:9" ht="15.75" thickBot="1" x14ac:dyDescent="0.3">
      <c r="A233" s="60"/>
      <c r="B233" s="69"/>
      <c r="C233" s="69"/>
      <c r="D233" s="69"/>
      <c r="E233" s="69"/>
      <c r="F233" s="69"/>
      <c r="G233" s="69"/>
      <c r="H233" s="70"/>
      <c r="I233" s="69"/>
    </row>
    <row r="234" spans="1:9" ht="15.75" thickBot="1" x14ac:dyDescent="0.3">
      <c r="A234" s="60"/>
      <c r="B234" s="69"/>
      <c r="C234" s="69"/>
      <c r="D234" s="69"/>
      <c r="E234" s="69"/>
      <c r="F234" s="69"/>
      <c r="G234" s="69"/>
      <c r="H234" s="70"/>
      <c r="I234" s="69"/>
    </row>
    <row r="235" spans="1:9" ht="15.75" thickBot="1" x14ac:dyDescent="0.3">
      <c r="A235" s="60"/>
      <c r="B235" s="69"/>
      <c r="C235" s="69"/>
      <c r="D235" s="69"/>
      <c r="E235" s="69"/>
      <c r="F235" s="69"/>
      <c r="G235" s="69"/>
      <c r="H235" s="70"/>
      <c r="I235" s="69"/>
    </row>
    <row r="236" spans="1:9" ht="15.75" thickBot="1" x14ac:dyDescent="0.3">
      <c r="A236" s="60"/>
      <c r="B236" s="69"/>
      <c r="C236" s="69"/>
      <c r="D236" s="69"/>
      <c r="E236" s="69"/>
      <c r="F236" s="69"/>
      <c r="G236" s="69"/>
      <c r="H236" s="70"/>
      <c r="I236" s="69"/>
    </row>
    <row r="237" spans="1:9" ht="15.75" thickBot="1" x14ac:dyDescent="0.3">
      <c r="A237" s="60"/>
      <c r="B237" s="69"/>
      <c r="C237" s="69"/>
      <c r="D237" s="69"/>
      <c r="E237" s="69"/>
      <c r="F237" s="69"/>
      <c r="G237" s="69"/>
      <c r="H237" s="70"/>
      <c r="I237" s="69"/>
    </row>
    <row r="238" spans="1:9" ht="15.75" thickBot="1" x14ac:dyDescent="0.3">
      <c r="A238" s="60"/>
      <c r="B238" s="69"/>
      <c r="C238" s="69"/>
      <c r="D238" s="69"/>
      <c r="E238" s="69"/>
      <c r="F238" s="69"/>
      <c r="G238" s="69"/>
      <c r="H238" s="70"/>
      <c r="I238" s="69"/>
    </row>
    <row r="239" spans="1:9" ht="15.75" thickBot="1" x14ac:dyDescent="0.3">
      <c r="A239" s="60"/>
      <c r="B239" s="69"/>
      <c r="C239" s="69"/>
      <c r="D239" s="69"/>
      <c r="E239" s="69"/>
      <c r="F239" s="69"/>
      <c r="G239" s="69"/>
      <c r="H239" s="70"/>
      <c r="I239" s="69"/>
    </row>
    <row r="240" spans="1:9" ht="15.75" thickBot="1" x14ac:dyDescent="0.3">
      <c r="A240" s="60"/>
      <c r="B240" s="69"/>
      <c r="C240" s="69"/>
      <c r="D240" s="69"/>
      <c r="E240" s="69"/>
      <c r="F240" s="69"/>
      <c r="G240" s="69"/>
      <c r="H240" s="70"/>
      <c r="I240" s="69"/>
    </row>
    <row r="241" spans="1:9" ht="15.75" thickBot="1" x14ac:dyDescent="0.3">
      <c r="A241" s="60"/>
      <c r="B241" s="69"/>
      <c r="C241" s="69"/>
      <c r="D241" s="69"/>
      <c r="E241" s="69"/>
      <c r="F241" s="69"/>
      <c r="G241" s="69"/>
      <c r="H241" s="70"/>
      <c r="I241" s="69"/>
    </row>
    <row r="242" spans="1:9" ht="15.75" thickBot="1" x14ac:dyDescent="0.3">
      <c r="A242" s="60"/>
      <c r="B242" s="69"/>
      <c r="C242" s="69"/>
      <c r="D242" s="69"/>
      <c r="E242" s="69"/>
      <c r="F242" s="69"/>
      <c r="G242" s="69"/>
      <c r="H242" s="70"/>
      <c r="I242" s="69"/>
    </row>
    <row r="243" spans="1:9" ht="15.75" thickBot="1" x14ac:dyDescent="0.3">
      <c r="A243" s="60"/>
      <c r="B243" s="69"/>
      <c r="C243" s="69"/>
      <c r="D243" s="69"/>
      <c r="E243" s="69"/>
      <c r="F243" s="69"/>
      <c r="G243" s="69"/>
      <c r="H243" s="70"/>
      <c r="I243" s="69"/>
    </row>
    <row r="244" spans="1:9" ht="15.75" thickBot="1" x14ac:dyDescent="0.3">
      <c r="A244" s="60"/>
      <c r="B244" s="69"/>
      <c r="C244" s="69"/>
      <c r="D244" s="69"/>
      <c r="E244" s="69"/>
      <c r="F244" s="69"/>
      <c r="G244" s="69"/>
      <c r="H244" s="70"/>
      <c r="I244" s="69"/>
    </row>
    <row r="245" spans="1:9" ht="15.75" thickBot="1" x14ac:dyDescent="0.3">
      <c r="A245" s="60"/>
      <c r="B245" s="69"/>
      <c r="C245" s="69"/>
      <c r="D245" s="69"/>
      <c r="E245" s="69"/>
      <c r="F245" s="69"/>
      <c r="G245" s="69"/>
      <c r="H245" s="70"/>
      <c r="I245" s="78"/>
    </row>
    <row r="246" spans="1:9" ht="15.75" thickBot="1" x14ac:dyDescent="0.3">
      <c r="A246" s="60"/>
      <c r="B246" s="69"/>
      <c r="C246" s="69"/>
      <c r="D246" s="69"/>
      <c r="E246" s="69"/>
      <c r="F246" s="69"/>
      <c r="G246" s="69"/>
      <c r="H246" s="70"/>
      <c r="I246" s="69"/>
    </row>
    <row r="247" spans="1:9" ht="15.75" thickBot="1" x14ac:dyDescent="0.3">
      <c r="A247" s="60"/>
      <c r="B247" s="69"/>
      <c r="C247" s="69"/>
      <c r="D247" s="69"/>
      <c r="E247" s="69"/>
      <c r="F247" s="69"/>
      <c r="G247" s="69"/>
      <c r="H247" s="70"/>
      <c r="I247" s="69"/>
    </row>
    <row r="248" spans="1:9" ht="15.75" thickBot="1" x14ac:dyDescent="0.3">
      <c r="A248" s="60"/>
      <c r="B248" s="69"/>
      <c r="C248" s="69"/>
      <c r="D248" s="69"/>
      <c r="E248" s="69"/>
      <c r="F248" s="69"/>
      <c r="G248" s="69"/>
      <c r="H248" s="70"/>
    </row>
    <row r="249" spans="1:9" ht="15.75" thickBot="1" x14ac:dyDescent="0.3">
      <c r="A249" s="60"/>
      <c r="B249" s="69"/>
      <c r="C249" s="69"/>
      <c r="D249" s="69"/>
      <c r="E249" s="69"/>
      <c r="F249" s="69"/>
      <c r="G249" s="69"/>
      <c r="H249" s="70"/>
    </row>
    <row r="250" spans="1:9" ht="15.75" thickBot="1" x14ac:dyDescent="0.3">
      <c r="A250" s="60"/>
      <c r="B250" s="69"/>
      <c r="C250" s="69"/>
      <c r="D250" s="69"/>
      <c r="E250" s="69"/>
      <c r="F250" s="69"/>
      <c r="G250" s="69"/>
      <c r="H250" s="70"/>
    </row>
    <row r="251" spans="1:9" ht="15.75" thickBot="1" x14ac:dyDescent="0.3">
      <c r="A251" s="60"/>
      <c r="B251" s="69"/>
      <c r="C251" s="69"/>
      <c r="D251" s="69"/>
      <c r="E251" s="69"/>
      <c r="F251" s="69"/>
      <c r="G251" s="69"/>
      <c r="H251" s="70"/>
    </row>
    <row r="252" spans="1:9" ht="15.75" thickBot="1" x14ac:dyDescent="0.3">
      <c r="A252" s="60"/>
      <c r="B252" s="69"/>
      <c r="C252" s="69"/>
      <c r="D252" s="69"/>
      <c r="E252" s="69"/>
      <c r="F252" s="69"/>
      <c r="G252" s="69"/>
      <c r="H252" s="70"/>
    </row>
    <row r="253" spans="1:9" ht="15.75" thickBot="1" x14ac:dyDescent="0.3">
      <c r="A253" s="60"/>
      <c r="B253" s="69"/>
      <c r="C253" s="69"/>
      <c r="D253" s="69"/>
      <c r="E253" s="69"/>
      <c r="F253" s="69"/>
      <c r="G253" s="69"/>
      <c r="H253" s="70"/>
    </row>
    <row r="254" spans="1:9" ht="15.75" thickBot="1" x14ac:dyDescent="0.3">
      <c r="A254" s="60"/>
      <c r="B254" s="69"/>
      <c r="C254" s="69"/>
      <c r="D254" s="69"/>
      <c r="E254" s="69"/>
      <c r="F254" s="69"/>
      <c r="G254" s="69"/>
      <c r="H254" s="70"/>
    </row>
    <row r="255" spans="1:9" ht="15.75" thickBot="1" x14ac:dyDescent="0.3">
      <c r="A255" s="60"/>
      <c r="B255" s="69"/>
      <c r="C255" s="69"/>
      <c r="D255" s="69"/>
      <c r="E255" s="69"/>
      <c r="F255" s="69"/>
      <c r="G255" s="69"/>
      <c r="H255" s="70"/>
    </row>
    <row r="256" spans="1:9" ht="15.75" thickBot="1" x14ac:dyDescent="0.3">
      <c r="A256" s="60"/>
      <c r="B256" s="69"/>
      <c r="C256" s="69"/>
      <c r="D256" s="69"/>
      <c r="E256" s="69"/>
      <c r="F256" s="69"/>
      <c r="G256" s="69"/>
      <c r="H256" s="70"/>
    </row>
    <row r="257" spans="2:8" ht="15.75" thickBot="1" x14ac:dyDescent="0.3">
      <c r="B257" s="69"/>
      <c r="C257" s="69"/>
      <c r="D257" s="69"/>
      <c r="E257" s="69"/>
      <c r="F257" s="69"/>
      <c r="G257" s="69"/>
      <c r="H257" s="70"/>
    </row>
    <row r="258" spans="2:8" ht="15.75" thickBot="1" x14ac:dyDescent="0.3">
      <c r="B258" s="69"/>
      <c r="C258" s="69"/>
      <c r="D258" s="69"/>
      <c r="E258" s="69"/>
      <c r="F258" s="69"/>
      <c r="G258" s="69"/>
      <c r="H258" s="70"/>
    </row>
    <row r="259" spans="2:8" ht="15.75" thickBot="1" x14ac:dyDescent="0.3">
      <c r="B259" s="69"/>
      <c r="C259" s="69"/>
      <c r="D259" s="69"/>
      <c r="E259" s="69"/>
      <c r="F259" s="69"/>
      <c r="G259" s="69"/>
      <c r="H259" s="70"/>
    </row>
    <row r="260" spans="2:8" ht="15.75" thickBot="1" x14ac:dyDescent="0.3">
      <c r="B260" s="69"/>
      <c r="C260" s="69"/>
      <c r="D260" s="69"/>
      <c r="E260" s="69"/>
      <c r="F260" s="69"/>
      <c r="G260" s="69"/>
      <c r="H260" s="70"/>
    </row>
    <row r="261" spans="2:8" ht="15.75" thickBot="1" x14ac:dyDescent="0.3">
      <c r="B261" s="69"/>
      <c r="C261" s="69"/>
      <c r="D261" s="69"/>
      <c r="E261" s="69"/>
      <c r="F261" s="69"/>
      <c r="G261" s="69"/>
      <c r="H261" s="70"/>
    </row>
    <row r="262" spans="2:8" ht="15.75" thickBot="1" x14ac:dyDescent="0.3">
      <c r="B262" s="69"/>
      <c r="C262" s="69"/>
      <c r="D262" s="69"/>
      <c r="E262" s="69"/>
      <c r="F262" s="69"/>
      <c r="G262" s="69"/>
      <c r="H262" s="70"/>
    </row>
    <row r="263" spans="2:8" ht="15.75" thickBot="1" x14ac:dyDescent="0.3">
      <c r="B263" s="69"/>
      <c r="C263" s="69"/>
      <c r="D263" s="69"/>
      <c r="E263" s="69"/>
      <c r="F263" s="69"/>
      <c r="G263" s="69"/>
      <c r="H263" s="70"/>
    </row>
    <row r="264" spans="2:8" ht="15.75" thickBot="1" x14ac:dyDescent="0.3">
      <c r="B264" s="69"/>
      <c r="C264" s="69"/>
      <c r="D264" s="69"/>
      <c r="E264" s="69"/>
      <c r="F264" s="69"/>
      <c r="G264" s="69"/>
      <c r="H264" s="70"/>
    </row>
    <row r="265" spans="2:8" ht="15.75" thickBot="1" x14ac:dyDescent="0.3">
      <c r="B265" s="69"/>
      <c r="C265" s="69"/>
      <c r="D265" s="69"/>
      <c r="E265" s="69"/>
      <c r="F265" s="69"/>
      <c r="G265" s="69"/>
      <c r="H265" s="70"/>
    </row>
    <row r="266" spans="2:8" ht="15.75" thickBot="1" x14ac:dyDescent="0.3">
      <c r="B266" s="69"/>
      <c r="C266" s="69"/>
      <c r="D266" s="69"/>
      <c r="E266" s="69"/>
      <c r="F266" s="69"/>
      <c r="G266" s="69"/>
      <c r="H266" s="70"/>
    </row>
  </sheetData>
  <autoFilter ref="B3:H241" xr:uid="{12538EA8-A090-4B89-8C3D-2070F74832A8}">
    <sortState xmlns:xlrd2="http://schemas.microsoft.com/office/spreadsheetml/2017/richdata2" ref="B4:H241">
      <sortCondition ref="C3:C241"/>
    </sortState>
  </autoFilter>
  <conditionalFormatting sqref="A4:A256">
    <cfRule type="duplicateValues" dxfId="5" priority="120" stopIfTrue="1"/>
  </conditionalFormatting>
  <conditionalFormatting sqref="M11:M45">
    <cfRule type="duplicateValues" dxfId="4" priority="1" stopIfTrue="1"/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B492-2202-4390-B855-F1A7A2365A32}">
  <dimension ref="B1:J215"/>
  <sheetViews>
    <sheetView topLeftCell="A163" workbookViewId="0">
      <selection activeCell="D2" sqref="D2:E197"/>
    </sheetView>
  </sheetViews>
  <sheetFormatPr defaultRowHeight="15" x14ac:dyDescent="0.25"/>
  <cols>
    <col min="2" max="2" width="11.5703125" customWidth="1"/>
    <col min="3" max="3" width="11.85546875" customWidth="1"/>
    <col min="4" max="4" width="12.140625" customWidth="1"/>
    <col min="6" max="6" width="12.140625" customWidth="1"/>
    <col min="7" max="7" width="11.85546875" customWidth="1"/>
    <col min="8" max="8" width="12.85546875" customWidth="1"/>
    <col min="9" max="9" width="15.140625" customWidth="1"/>
    <col min="10" max="10" width="14.5703125" customWidth="1"/>
  </cols>
  <sheetData>
    <row r="1" spans="2:7" x14ac:dyDescent="0.25">
      <c r="B1" t="s">
        <v>116</v>
      </c>
      <c r="C1" t="s">
        <v>117</v>
      </c>
      <c r="D1" t="s">
        <v>54</v>
      </c>
      <c r="E1" t="s">
        <v>118</v>
      </c>
    </row>
    <row r="2" spans="2:7" x14ac:dyDescent="0.25">
      <c r="B2">
        <v>1</v>
      </c>
      <c r="C2" s="68"/>
      <c r="D2" s="68">
        <v>1.9399814814814814E-2</v>
      </c>
      <c r="E2">
        <v>395</v>
      </c>
      <c r="G2" s="68"/>
    </row>
    <row r="3" spans="2:7" x14ac:dyDescent="0.25">
      <c r="B3">
        <v>2</v>
      </c>
      <c r="C3" s="68"/>
      <c r="D3" s="68">
        <v>1.9826458333333335E-2</v>
      </c>
      <c r="E3">
        <v>95</v>
      </c>
      <c r="G3" s="68"/>
    </row>
    <row r="4" spans="2:7" x14ac:dyDescent="0.25">
      <c r="B4">
        <v>3</v>
      </c>
      <c r="C4" s="68"/>
      <c r="D4" s="68">
        <v>2.0257719907407407E-2</v>
      </c>
      <c r="E4">
        <v>183</v>
      </c>
      <c r="G4" s="68"/>
    </row>
    <row r="5" spans="2:7" x14ac:dyDescent="0.25">
      <c r="B5">
        <v>4</v>
      </c>
      <c r="C5" s="68"/>
      <c r="D5" s="68">
        <v>2.0383564814814816E-2</v>
      </c>
      <c r="E5">
        <v>172</v>
      </c>
      <c r="G5" s="68"/>
    </row>
    <row r="6" spans="2:7" x14ac:dyDescent="0.25">
      <c r="B6">
        <v>5</v>
      </c>
      <c r="C6" s="68"/>
      <c r="D6" s="68">
        <v>2.0774432870370372E-2</v>
      </c>
      <c r="E6">
        <v>120</v>
      </c>
      <c r="G6" s="68"/>
    </row>
    <row r="7" spans="2:7" x14ac:dyDescent="0.25">
      <c r="B7">
        <v>6</v>
      </c>
      <c r="C7" s="68"/>
      <c r="D7" s="68">
        <v>2.1050266203703705E-2</v>
      </c>
      <c r="E7">
        <v>481</v>
      </c>
      <c r="G7" s="68"/>
    </row>
    <row r="8" spans="2:7" x14ac:dyDescent="0.25">
      <c r="B8">
        <v>7</v>
      </c>
      <c r="C8" s="68"/>
      <c r="D8" s="68">
        <v>2.1207835648148151E-2</v>
      </c>
      <c r="E8">
        <v>4</v>
      </c>
      <c r="G8" s="68"/>
    </row>
    <row r="9" spans="2:7" x14ac:dyDescent="0.25">
      <c r="B9">
        <v>8</v>
      </c>
      <c r="C9" s="68"/>
      <c r="D9" s="68">
        <v>2.1280277777777776E-2</v>
      </c>
      <c r="E9">
        <v>116</v>
      </c>
      <c r="G9" s="68"/>
    </row>
    <row r="10" spans="2:7" x14ac:dyDescent="0.25">
      <c r="B10">
        <v>9</v>
      </c>
      <c r="C10" s="68"/>
      <c r="D10" s="68">
        <v>2.1614097222222226E-2</v>
      </c>
      <c r="E10">
        <v>492</v>
      </c>
      <c r="G10" s="68"/>
    </row>
    <row r="11" spans="2:7" x14ac:dyDescent="0.25">
      <c r="B11">
        <v>10</v>
      </c>
      <c r="C11" s="68"/>
      <c r="D11" s="68">
        <v>2.2073680555555558E-2</v>
      </c>
      <c r="E11">
        <v>195</v>
      </c>
    </row>
    <row r="12" spans="2:7" x14ac:dyDescent="0.25">
      <c r="B12">
        <v>11</v>
      </c>
      <c r="C12" s="68"/>
      <c r="D12" s="68">
        <v>2.213127314814815E-2</v>
      </c>
      <c r="E12">
        <v>478</v>
      </c>
    </row>
    <row r="13" spans="2:7" x14ac:dyDescent="0.25">
      <c r="B13">
        <v>12</v>
      </c>
      <c r="C13" s="68"/>
      <c r="D13" s="68">
        <v>2.2157430555555555E-2</v>
      </c>
      <c r="E13">
        <v>506</v>
      </c>
    </row>
    <row r="14" spans="2:7" x14ac:dyDescent="0.25">
      <c r="B14">
        <v>13</v>
      </c>
      <c r="C14" s="68"/>
      <c r="D14" s="68">
        <v>2.2400763888888887E-2</v>
      </c>
      <c r="E14">
        <v>63</v>
      </c>
      <c r="G14" s="68"/>
    </row>
    <row r="15" spans="2:7" x14ac:dyDescent="0.25">
      <c r="B15">
        <v>14</v>
      </c>
      <c r="C15" s="68"/>
      <c r="D15" s="68">
        <v>2.247644675925926E-2</v>
      </c>
      <c r="E15">
        <v>8</v>
      </c>
      <c r="G15" s="68"/>
    </row>
    <row r="16" spans="2:7" x14ac:dyDescent="0.25">
      <c r="B16">
        <v>15</v>
      </c>
      <c r="C16" s="68"/>
      <c r="D16" s="68">
        <v>2.2741342592592594E-2</v>
      </c>
      <c r="E16">
        <v>27</v>
      </c>
      <c r="G16" s="68"/>
    </row>
    <row r="17" spans="2:7" x14ac:dyDescent="0.25">
      <c r="B17">
        <v>16</v>
      </c>
      <c r="C17" s="68"/>
      <c r="D17" s="68">
        <v>2.2784305555555554E-2</v>
      </c>
      <c r="E17">
        <v>558</v>
      </c>
      <c r="G17" s="68"/>
    </row>
    <row r="18" spans="2:7" x14ac:dyDescent="0.25">
      <c r="B18">
        <v>17</v>
      </c>
      <c r="C18" s="68"/>
      <c r="D18" s="68">
        <v>2.3055231481481486E-2</v>
      </c>
      <c r="E18">
        <v>507</v>
      </c>
      <c r="G18" s="68"/>
    </row>
    <row r="19" spans="2:7" x14ac:dyDescent="0.25">
      <c r="B19">
        <v>18</v>
      </c>
      <c r="C19" s="68"/>
      <c r="D19" s="68">
        <v>2.3082592592592596E-2</v>
      </c>
      <c r="E19">
        <v>17</v>
      </c>
      <c r="G19" s="68"/>
    </row>
    <row r="20" spans="2:7" x14ac:dyDescent="0.25">
      <c r="B20">
        <v>19</v>
      </c>
      <c r="C20" s="68"/>
      <c r="D20" s="68">
        <v>2.3242303240740739E-2</v>
      </c>
      <c r="E20">
        <v>56</v>
      </c>
    </row>
    <row r="21" spans="2:7" x14ac:dyDescent="0.25">
      <c r="B21">
        <v>20</v>
      </c>
      <c r="C21" s="68"/>
      <c r="D21" s="68">
        <v>2.332326388888889E-2</v>
      </c>
      <c r="E21">
        <v>143</v>
      </c>
    </row>
    <row r="22" spans="2:7" x14ac:dyDescent="0.25">
      <c r="B22">
        <v>21</v>
      </c>
      <c r="C22" s="68"/>
      <c r="D22" s="68">
        <v>2.3375787037037035E-2</v>
      </c>
      <c r="E22">
        <v>537</v>
      </c>
    </row>
    <row r="23" spans="2:7" x14ac:dyDescent="0.25">
      <c r="B23">
        <v>22</v>
      </c>
      <c r="C23" s="68"/>
      <c r="D23" s="68">
        <v>2.3468078703703699E-2</v>
      </c>
      <c r="E23">
        <v>91</v>
      </c>
    </row>
    <row r="24" spans="2:7" x14ac:dyDescent="0.25">
      <c r="B24">
        <v>23</v>
      </c>
      <c r="C24" s="68"/>
      <c r="D24" s="68">
        <v>2.3475578703703703E-2</v>
      </c>
      <c r="E24">
        <v>547</v>
      </c>
    </row>
    <row r="25" spans="2:7" x14ac:dyDescent="0.25">
      <c r="B25">
        <v>24</v>
      </c>
      <c r="C25" s="68"/>
      <c r="D25" s="68">
        <v>2.3503634259259259E-2</v>
      </c>
      <c r="E25">
        <v>148</v>
      </c>
      <c r="G25" s="68"/>
    </row>
    <row r="26" spans="2:7" x14ac:dyDescent="0.25">
      <c r="B26">
        <v>25</v>
      </c>
      <c r="C26" s="68"/>
      <c r="D26" s="68">
        <v>2.3518287037037035E-2</v>
      </c>
      <c r="E26">
        <v>71</v>
      </c>
      <c r="G26" s="68"/>
    </row>
    <row r="27" spans="2:7" x14ac:dyDescent="0.25">
      <c r="B27">
        <v>26</v>
      </c>
      <c r="C27" s="68"/>
      <c r="D27" s="68">
        <v>2.3592569444444447E-2</v>
      </c>
      <c r="E27">
        <v>151</v>
      </c>
    </row>
    <row r="28" spans="2:7" x14ac:dyDescent="0.25">
      <c r="B28">
        <v>27</v>
      </c>
      <c r="C28" s="68"/>
      <c r="D28" s="68">
        <v>2.3782893518518519E-2</v>
      </c>
      <c r="E28">
        <v>448</v>
      </c>
      <c r="G28" s="68"/>
    </row>
    <row r="29" spans="2:7" x14ac:dyDescent="0.25">
      <c r="B29">
        <v>28</v>
      </c>
      <c r="C29" s="68"/>
      <c r="D29" s="68">
        <v>2.3829120370370369E-2</v>
      </c>
      <c r="E29">
        <v>234</v>
      </c>
      <c r="G29" s="68"/>
    </row>
    <row r="30" spans="2:7" x14ac:dyDescent="0.25">
      <c r="B30">
        <v>29</v>
      </c>
      <c r="C30" s="68"/>
      <c r="D30" s="68">
        <v>2.3996400462962964E-2</v>
      </c>
      <c r="E30">
        <v>219</v>
      </c>
      <c r="G30" s="68"/>
    </row>
    <row r="31" spans="2:7" x14ac:dyDescent="0.25">
      <c r="B31">
        <v>30</v>
      </c>
      <c r="C31" s="68"/>
      <c r="D31" s="68">
        <v>2.4009305555555555E-2</v>
      </c>
      <c r="E31">
        <v>173</v>
      </c>
      <c r="G31" s="68"/>
    </row>
    <row r="32" spans="2:7" x14ac:dyDescent="0.25">
      <c r="B32">
        <v>31</v>
      </c>
      <c r="C32" s="68"/>
      <c r="D32" s="68">
        <v>2.4056550925925926E-2</v>
      </c>
      <c r="E32">
        <v>539</v>
      </c>
      <c r="G32" s="68"/>
    </row>
    <row r="33" spans="2:7" x14ac:dyDescent="0.25">
      <c r="B33">
        <v>32</v>
      </c>
      <c r="C33" s="68"/>
      <c r="D33" s="68">
        <v>2.4164004629629629E-2</v>
      </c>
      <c r="E33">
        <v>510</v>
      </c>
      <c r="G33" s="68"/>
    </row>
    <row r="34" spans="2:7" x14ac:dyDescent="0.25">
      <c r="B34">
        <v>33</v>
      </c>
      <c r="C34" s="68"/>
      <c r="D34" s="68">
        <v>2.4227905092592591E-2</v>
      </c>
      <c r="E34">
        <v>559</v>
      </c>
      <c r="G34" s="68"/>
    </row>
    <row r="35" spans="2:7" x14ac:dyDescent="0.25">
      <c r="B35">
        <v>34</v>
      </c>
      <c r="C35" s="68"/>
      <c r="D35" s="68">
        <v>2.4376435185185185E-2</v>
      </c>
      <c r="E35">
        <v>502</v>
      </c>
      <c r="G35" s="68"/>
    </row>
    <row r="36" spans="2:7" x14ac:dyDescent="0.25">
      <c r="B36">
        <v>35</v>
      </c>
      <c r="C36" s="68"/>
      <c r="D36" s="68">
        <v>2.445474537037037E-2</v>
      </c>
      <c r="E36">
        <v>489</v>
      </c>
      <c r="G36" s="68"/>
    </row>
    <row r="37" spans="2:7" x14ac:dyDescent="0.25">
      <c r="B37">
        <v>36</v>
      </c>
      <c r="C37" s="68"/>
      <c r="D37" s="68">
        <v>2.4461354166666668E-2</v>
      </c>
      <c r="E37">
        <v>82</v>
      </c>
      <c r="G37" s="68"/>
    </row>
    <row r="38" spans="2:7" x14ac:dyDescent="0.25">
      <c r="B38">
        <v>37</v>
      </c>
      <c r="C38" s="68"/>
      <c r="D38" s="68">
        <v>2.4489340277777782E-2</v>
      </c>
      <c r="E38">
        <v>169</v>
      </c>
      <c r="G38" s="68"/>
    </row>
    <row r="39" spans="2:7" x14ac:dyDescent="0.25">
      <c r="B39">
        <v>38</v>
      </c>
      <c r="C39" s="68"/>
      <c r="D39" s="68">
        <v>2.4695196759259259E-2</v>
      </c>
      <c r="E39">
        <v>159</v>
      </c>
      <c r="G39" s="68"/>
    </row>
    <row r="40" spans="2:7" x14ac:dyDescent="0.25">
      <c r="B40">
        <v>39</v>
      </c>
      <c r="C40" s="68"/>
      <c r="D40" s="68">
        <v>2.4721168981481481E-2</v>
      </c>
      <c r="E40">
        <v>519</v>
      </c>
      <c r="G40" s="68"/>
    </row>
    <row r="41" spans="2:7" x14ac:dyDescent="0.25">
      <c r="B41">
        <v>40</v>
      </c>
      <c r="C41" s="68"/>
      <c r="D41" s="68">
        <v>2.4783495370370372E-2</v>
      </c>
      <c r="E41">
        <v>9</v>
      </c>
      <c r="G41" s="68"/>
    </row>
    <row r="42" spans="2:7" x14ac:dyDescent="0.25">
      <c r="B42">
        <v>41</v>
      </c>
      <c r="C42" s="68"/>
      <c r="D42" s="68">
        <v>2.481902777777778E-2</v>
      </c>
      <c r="E42">
        <v>32</v>
      </c>
      <c r="G42" s="68"/>
    </row>
    <row r="43" spans="2:7" x14ac:dyDescent="0.25">
      <c r="B43">
        <v>42</v>
      </c>
      <c r="C43" s="68"/>
      <c r="D43" s="68">
        <v>2.4934479166666666E-2</v>
      </c>
      <c r="E43">
        <v>477</v>
      </c>
    </row>
    <row r="44" spans="2:7" x14ac:dyDescent="0.25">
      <c r="B44">
        <v>43</v>
      </c>
      <c r="C44" s="68"/>
      <c r="D44" s="68">
        <v>2.4965555555555557E-2</v>
      </c>
      <c r="E44">
        <v>535</v>
      </c>
    </row>
    <row r="45" spans="2:7" x14ac:dyDescent="0.25">
      <c r="B45">
        <v>44</v>
      </c>
      <c r="C45" s="68"/>
      <c r="D45" s="68">
        <v>2.5044340277777782E-2</v>
      </c>
      <c r="E45">
        <v>505</v>
      </c>
    </row>
    <row r="46" spans="2:7" x14ac:dyDescent="0.25">
      <c r="B46">
        <v>45</v>
      </c>
      <c r="C46" s="68"/>
      <c r="D46" s="68">
        <v>2.526704861111111E-2</v>
      </c>
      <c r="E46">
        <v>50</v>
      </c>
    </row>
    <row r="47" spans="2:7" x14ac:dyDescent="0.25">
      <c r="B47">
        <v>46</v>
      </c>
      <c r="C47" s="68"/>
      <c r="D47" s="68">
        <v>2.5498125E-2</v>
      </c>
      <c r="E47">
        <v>378</v>
      </c>
    </row>
    <row r="48" spans="2:7" x14ac:dyDescent="0.25">
      <c r="B48">
        <v>47</v>
      </c>
      <c r="C48" s="68"/>
      <c r="D48" s="68">
        <v>2.5577743055555557E-2</v>
      </c>
      <c r="E48">
        <v>158</v>
      </c>
    </row>
    <row r="49" spans="2:7" x14ac:dyDescent="0.25">
      <c r="B49">
        <v>48</v>
      </c>
      <c r="C49" s="68"/>
      <c r="D49" s="68">
        <v>2.561435185185185E-2</v>
      </c>
      <c r="E49">
        <v>494</v>
      </c>
    </row>
    <row r="50" spans="2:7" x14ac:dyDescent="0.25">
      <c r="B50">
        <v>49</v>
      </c>
      <c r="C50" s="68"/>
      <c r="D50" s="68">
        <v>2.5776712962962967E-2</v>
      </c>
      <c r="E50">
        <v>342</v>
      </c>
      <c r="G50" s="68"/>
    </row>
    <row r="51" spans="2:7" x14ac:dyDescent="0.25">
      <c r="B51">
        <v>50</v>
      </c>
      <c r="C51" s="68"/>
      <c r="D51" s="68">
        <v>2.6266168981481482E-2</v>
      </c>
      <c r="E51">
        <v>146</v>
      </c>
      <c r="G51" s="68"/>
    </row>
    <row r="52" spans="2:7" x14ac:dyDescent="0.25">
      <c r="B52">
        <v>51</v>
      </c>
      <c r="C52" s="68"/>
      <c r="D52" s="68">
        <v>2.6321122685185185E-2</v>
      </c>
      <c r="E52">
        <v>312</v>
      </c>
      <c r="G52" s="68"/>
    </row>
    <row r="53" spans="2:7" x14ac:dyDescent="0.25">
      <c r="B53">
        <v>52</v>
      </c>
      <c r="C53" s="68"/>
      <c r="D53" s="68">
        <v>2.6373946759259262E-2</v>
      </c>
      <c r="E53">
        <v>530</v>
      </c>
    </row>
    <row r="54" spans="2:7" x14ac:dyDescent="0.25">
      <c r="B54">
        <v>53</v>
      </c>
      <c r="C54" s="68"/>
      <c r="D54" s="68">
        <v>2.6497141203703705E-2</v>
      </c>
      <c r="E54">
        <v>214</v>
      </c>
    </row>
    <row r="55" spans="2:7" x14ac:dyDescent="0.25">
      <c r="B55">
        <v>54</v>
      </c>
      <c r="C55" s="68"/>
      <c r="D55" s="68">
        <v>2.6515104166666668E-2</v>
      </c>
      <c r="E55">
        <v>406</v>
      </c>
    </row>
    <row r="56" spans="2:7" x14ac:dyDescent="0.25">
      <c r="B56">
        <v>55</v>
      </c>
      <c r="C56" s="68"/>
      <c r="D56" s="68">
        <v>2.6523055555555553E-2</v>
      </c>
      <c r="E56">
        <v>549</v>
      </c>
    </row>
    <row r="57" spans="2:7" x14ac:dyDescent="0.25">
      <c r="B57">
        <v>56</v>
      </c>
      <c r="C57" s="68"/>
      <c r="D57" s="68">
        <v>2.654320601851852E-2</v>
      </c>
      <c r="E57">
        <v>43</v>
      </c>
    </row>
    <row r="58" spans="2:7" x14ac:dyDescent="0.25">
      <c r="B58">
        <v>57</v>
      </c>
      <c r="C58" s="68"/>
      <c r="D58" s="68">
        <v>2.6563101851851855E-2</v>
      </c>
      <c r="E58">
        <v>220</v>
      </c>
    </row>
    <row r="59" spans="2:7" x14ac:dyDescent="0.25">
      <c r="B59">
        <v>58</v>
      </c>
      <c r="C59" s="68"/>
      <c r="D59" s="68">
        <v>2.6719583333333335E-2</v>
      </c>
      <c r="E59">
        <v>517</v>
      </c>
    </row>
    <row r="60" spans="2:7" x14ac:dyDescent="0.25">
      <c r="B60">
        <v>59</v>
      </c>
      <c r="C60" s="68"/>
      <c r="D60" s="68">
        <v>2.6827071759259261E-2</v>
      </c>
      <c r="E60">
        <v>250</v>
      </c>
    </row>
    <row r="61" spans="2:7" x14ac:dyDescent="0.25">
      <c r="B61">
        <v>60</v>
      </c>
      <c r="C61" s="68"/>
      <c r="D61" s="68">
        <v>2.6927094907407408E-2</v>
      </c>
      <c r="E61">
        <v>498</v>
      </c>
    </row>
    <row r="62" spans="2:7" x14ac:dyDescent="0.25">
      <c r="B62">
        <v>61</v>
      </c>
      <c r="C62" s="68"/>
      <c r="D62" s="68">
        <v>2.6957905092592594E-2</v>
      </c>
      <c r="E62">
        <v>555</v>
      </c>
    </row>
    <row r="63" spans="2:7" x14ac:dyDescent="0.25">
      <c r="B63">
        <v>62</v>
      </c>
      <c r="C63" s="68"/>
      <c r="D63" s="68">
        <v>2.7005034722222224E-2</v>
      </c>
      <c r="E63">
        <v>96</v>
      </c>
    </row>
    <row r="64" spans="2:7" x14ac:dyDescent="0.25">
      <c r="B64">
        <v>63</v>
      </c>
      <c r="C64" s="68"/>
      <c r="D64" s="68">
        <v>2.7040925925925927E-2</v>
      </c>
      <c r="E64">
        <v>249</v>
      </c>
    </row>
    <row r="65" spans="2:10" x14ac:dyDescent="0.25">
      <c r="B65">
        <v>64</v>
      </c>
      <c r="C65" s="68"/>
      <c r="D65" s="68">
        <v>2.7045567129629629E-2</v>
      </c>
      <c r="E65">
        <v>122</v>
      </c>
    </row>
    <row r="66" spans="2:10" x14ac:dyDescent="0.25">
      <c r="B66">
        <v>65</v>
      </c>
      <c r="C66" s="68"/>
      <c r="D66" s="68">
        <v>2.7111736111111114E-2</v>
      </c>
      <c r="E66">
        <v>551</v>
      </c>
    </row>
    <row r="67" spans="2:10" x14ac:dyDescent="0.25">
      <c r="B67">
        <v>66</v>
      </c>
      <c r="C67" s="68"/>
      <c r="D67" s="68">
        <v>2.7267152777777776E-2</v>
      </c>
      <c r="E67">
        <v>440</v>
      </c>
    </row>
    <row r="68" spans="2:10" x14ac:dyDescent="0.25">
      <c r="B68">
        <v>67</v>
      </c>
      <c r="C68" s="68"/>
      <c r="D68" s="68">
        <v>2.7372777777777777E-2</v>
      </c>
      <c r="E68">
        <v>288</v>
      </c>
    </row>
    <row r="69" spans="2:10" x14ac:dyDescent="0.25">
      <c r="B69">
        <v>68</v>
      </c>
      <c r="C69" s="68"/>
      <c r="D69" s="68">
        <v>2.7472314814814814E-2</v>
      </c>
      <c r="E69">
        <v>546</v>
      </c>
      <c r="G69" s="68"/>
    </row>
    <row r="70" spans="2:10" x14ac:dyDescent="0.25">
      <c r="B70">
        <v>69</v>
      </c>
      <c r="C70" s="68"/>
      <c r="D70" s="68">
        <v>2.7495324074074071E-2</v>
      </c>
      <c r="E70">
        <v>509</v>
      </c>
      <c r="G70" s="68"/>
    </row>
    <row r="71" spans="2:10" x14ac:dyDescent="0.25">
      <c r="B71">
        <v>70</v>
      </c>
      <c r="C71" s="68"/>
      <c r="D71" s="68">
        <v>2.7523541666666665E-2</v>
      </c>
      <c r="E71">
        <v>536</v>
      </c>
    </row>
    <row r="72" spans="2:10" x14ac:dyDescent="0.25">
      <c r="B72">
        <v>71</v>
      </c>
      <c r="C72" s="68"/>
      <c r="D72" s="68">
        <v>2.768403935185185E-2</v>
      </c>
      <c r="E72">
        <v>520</v>
      </c>
      <c r="G72" s="68"/>
    </row>
    <row r="73" spans="2:10" x14ac:dyDescent="0.25">
      <c r="B73">
        <v>72</v>
      </c>
      <c r="C73" s="68"/>
      <c r="D73" s="68">
        <v>2.7689224537037038E-2</v>
      </c>
      <c r="E73">
        <v>521</v>
      </c>
      <c r="G73" s="68"/>
    </row>
    <row r="74" spans="2:10" x14ac:dyDescent="0.25">
      <c r="B74">
        <v>73</v>
      </c>
      <c r="C74" s="68"/>
      <c r="D74" s="68">
        <v>2.8092696759259256E-2</v>
      </c>
      <c r="E74">
        <v>512</v>
      </c>
      <c r="G74" s="68"/>
    </row>
    <row r="75" spans="2:10" x14ac:dyDescent="0.25">
      <c r="B75">
        <v>74</v>
      </c>
      <c r="C75" s="68"/>
      <c r="D75" s="68">
        <v>2.8204293981481485E-2</v>
      </c>
      <c r="E75">
        <v>396</v>
      </c>
      <c r="G75" s="68"/>
    </row>
    <row r="76" spans="2:10" x14ac:dyDescent="0.25">
      <c r="B76">
        <v>75</v>
      </c>
      <c r="C76" s="68"/>
      <c r="D76" s="68">
        <v>2.821328703703704E-2</v>
      </c>
      <c r="E76">
        <v>493</v>
      </c>
      <c r="G76" s="68"/>
      <c r="J76" s="67"/>
    </row>
    <row r="77" spans="2:10" x14ac:dyDescent="0.25">
      <c r="B77">
        <v>76</v>
      </c>
      <c r="C77" s="68"/>
      <c r="D77" s="68">
        <v>2.8243819444444446E-2</v>
      </c>
      <c r="E77">
        <v>64</v>
      </c>
      <c r="G77" s="68"/>
    </row>
    <row r="78" spans="2:10" x14ac:dyDescent="0.25">
      <c r="B78">
        <v>77</v>
      </c>
      <c r="C78" s="68"/>
      <c r="D78" s="68">
        <v>2.8258553240740742E-2</v>
      </c>
      <c r="E78">
        <v>253</v>
      </c>
    </row>
    <row r="79" spans="2:10" x14ac:dyDescent="0.25">
      <c r="B79">
        <v>78</v>
      </c>
      <c r="C79" s="68"/>
      <c r="D79" s="68">
        <v>2.8320520833333335E-2</v>
      </c>
      <c r="E79">
        <v>545</v>
      </c>
    </row>
    <row r="80" spans="2:10" x14ac:dyDescent="0.25">
      <c r="B80">
        <v>79</v>
      </c>
      <c r="C80" s="68"/>
      <c r="D80" s="68">
        <v>2.8358495370370371E-2</v>
      </c>
      <c r="E80">
        <v>80</v>
      </c>
    </row>
    <row r="81" spans="2:7" x14ac:dyDescent="0.25">
      <c r="B81">
        <v>80</v>
      </c>
      <c r="C81" s="68"/>
      <c r="D81" s="68">
        <v>2.8483379629629629E-2</v>
      </c>
      <c r="E81">
        <v>557</v>
      </c>
    </row>
    <row r="82" spans="2:7" x14ac:dyDescent="0.25">
      <c r="B82">
        <v>81</v>
      </c>
      <c r="C82" s="68"/>
      <c r="D82" s="68">
        <v>2.8483865740740744E-2</v>
      </c>
      <c r="E82">
        <v>162</v>
      </c>
    </row>
    <row r="83" spans="2:7" x14ac:dyDescent="0.25">
      <c r="B83">
        <v>82</v>
      </c>
      <c r="C83" s="68"/>
      <c r="D83" s="68">
        <v>2.8536979166666667E-2</v>
      </c>
      <c r="E83">
        <v>495</v>
      </c>
    </row>
    <row r="84" spans="2:7" x14ac:dyDescent="0.25">
      <c r="B84">
        <v>83</v>
      </c>
      <c r="C84" s="68"/>
      <c r="D84" s="68">
        <v>2.8541759259259256E-2</v>
      </c>
      <c r="E84">
        <v>532</v>
      </c>
    </row>
    <row r="85" spans="2:7" x14ac:dyDescent="0.25">
      <c r="B85">
        <v>84</v>
      </c>
      <c r="C85" s="68"/>
      <c r="D85" s="68">
        <v>2.8587662037037036E-2</v>
      </c>
      <c r="E85">
        <v>550</v>
      </c>
    </row>
    <row r="86" spans="2:7" x14ac:dyDescent="0.25">
      <c r="B86">
        <v>85</v>
      </c>
      <c r="C86" s="68"/>
      <c r="D86" s="68">
        <v>2.8614803240740741E-2</v>
      </c>
      <c r="E86">
        <v>339</v>
      </c>
    </row>
    <row r="87" spans="2:7" x14ac:dyDescent="0.25">
      <c r="B87">
        <v>86</v>
      </c>
      <c r="C87" s="68"/>
      <c r="D87" s="68">
        <v>2.8618923611111111E-2</v>
      </c>
      <c r="E87">
        <v>166</v>
      </c>
    </row>
    <row r="88" spans="2:7" x14ac:dyDescent="0.25">
      <c r="B88">
        <v>87</v>
      </c>
      <c r="C88" s="68"/>
      <c r="D88" s="68">
        <v>2.866960648148148E-2</v>
      </c>
      <c r="E88">
        <v>529</v>
      </c>
    </row>
    <row r="89" spans="2:7" x14ac:dyDescent="0.25">
      <c r="B89">
        <v>88</v>
      </c>
      <c r="C89" s="68"/>
      <c r="D89" s="68">
        <v>2.8738182870370374E-2</v>
      </c>
      <c r="E89">
        <v>394</v>
      </c>
    </row>
    <row r="90" spans="2:7" x14ac:dyDescent="0.25">
      <c r="B90">
        <v>89</v>
      </c>
      <c r="C90" s="68"/>
      <c r="D90" s="68">
        <v>2.8784004629629628E-2</v>
      </c>
      <c r="E90">
        <v>508</v>
      </c>
    </row>
    <row r="91" spans="2:7" x14ac:dyDescent="0.25">
      <c r="B91">
        <v>90</v>
      </c>
      <c r="C91" s="68"/>
      <c r="D91" s="68">
        <v>2.8808969907407403E-2</v>
      </c>
      <c r="E91">
        <v>179</v>
      </c>
    </row>
    <row r="92" spans="2:7" x14ac:dyDescent="0.25">
      <c r="B92">
        <v>91</v>
      </c>
      <c r="C92" s="68"/>
      <c r="D92" s="68">
        <v>2.8913935185185185E-2</v>
      </c>
      <c r="E92">
        <v>491</v>
      </c>
    </row>
    <row r="93" spans="2:7" x14ac:dyDescent="0.25">
      <c r="B93">
        <v>92</v>
      </c>
      <c r="C93" s="68"/>
      <c r="D93" s="68">
        <v>2.8997268518518523E-2</v>
      </c>
      <c r="E93">
        <v>78</v>
      </c>
      <c r="G93" s="68"/>
    </row>
    <row r="94" spans="2:7" x14ac:dyDescent="0.25">
      <c r="B94">
        <v>93</v>
      </c>
      <c r="C94" s="68"/>
      <c r="D94" s="68">
        <v>2.9021388888888888E-2</v>
      </c>
      <c r="E94">
        <v>94</v>
      </c>
      <c r="G94" s="68"/>
    </row>
    <row r="95" spans="2:7" x14ac:dyDescent="0.25">
      <c r="B95">
        <v>94</v>
      </c>
      <c r="C95" s="68"/>
      <c r="D95" s="68">
        <v>2.9078310185185183E-2</v>
      </c>
      <c r="E95">
        <v>469</v>
      </c>
      <c r="G95" s="68"/>
    </row>
    <row r="96" spans="2:7" x14ac:dyDescent="0.25">
      <c r="B96">
        <v>95</v>
      </c>
      <c r="C96" s="68"/>
      <c r="D96" s="68">
        <v>2.9085590277777778E-2</v>
      </c>
      <c r="E96">
        <v>534</v>
      </c>
      <c r="G96" s="68"/>
    </row>
    <row r="97" spans="2:7" x14ac:dyDescent="0.25">
      <c r="B97">
        <v>96</v>
      </c>
      <c r="C97" s="68"/>
      <c r="D97" s="68">
        <v>2.9174282407407409E-2</v>
      </c>
      <c r="E97">
        <v>157</v>
      </c>
      <c r="G97" s="68"/>
    </row>
    <row r="98" spans="2:7" x14ac:dyDescent="0.25">
      <c r="B98">
        <v>97</v>
      </c>
      <c r="C98" s="68"/>
      <c r="D98" s="68">
        <v>2.919164351851852E-2</v>
      </c>
      <c r="E98">
        <v>430</v>
      </c>
      <c r="G98" s="68"/>
    </row>
    <row r="99" spans="2:7" x14ac:dyDescent="0.25">
      <c r="B99">
        <v>98</v>
      </c>
      <c r="C99" s="68"/>
      <c r="D99" s="68">
        <v>2.9341388888888889E-2</v>
      </c>
      <c r="E99">
        <v>513</v>
      </c>
    </row>
    <row r="100" spans="2:7" x14ac:dyDescent="0.25">
      <c r="B100">
        <v>99</v>
      </c>
      <c r="C100" s="68"/>
      <c r="D100" s="68">
        <v>2.9354270833333335E-2</v>
      </c>
      <c r="E100">
        <v>503</v>
      </c>
    </row>
    <row r="101" spans="2:7" x14ac:dyDescent="0.25">
      <c r="B101">
        <v>100</v>
      </c>
      <c r="C101" s="68"/>
      <c r="D101" s="68">
        <v>2.9368136574074079E-2</v>
      </c>
      <c r="E101">
        <v>527</v>
      </c>
      <c r="G101" s="68"/>
    </row>
    <row r="102" spans="2:7" x14ac:dyDescent="0.25">
      <c r="B102">
        <v>101</v>
      </c>
      <c r="C102" s="68"/>
      <c r="D102" s="68">
        <v>2.9417766203703705E-2</v>
      </c>
      <c r="E102">
        <v>286</v>
      </c>
      <c r="G102" s="68"/>
    </row>
    <row r="103" spans="2:7" x14ac:dyDescent="0.25">
      <c r="B103">
        <v>102</v>
      </c>
      <c r="C103" s="68"/>
      <c r="D103" s="68">
        <v>2.9443819444444439E-2</v>
      </c>
      <c r="E103">
        <v>147</v>
      </c>
      <c r="G103" s="68"/>
    </row>
    <row r="104" spans="2:7" x14ac:dyDescent="0.25">
      <c r="B104">
        <v>103</v>
      </c>
      <c r="C104" s="68"/>
      <c r="D104" s="68">
        <v>2.9511736111111107E-2</v>
      </c>
      <c r="E104">
        <v>181</v>
      </c>
      <c r="G104" s="68"/>
    </row>
    <row r="105" spans="2:7" x14ac:dyDescent="0.25">
      <c r="B105">
        <v>104</v>
      </c>
      <c r="C105" s="68"/>
      <c r="D105" s="68">
        <v>2.9522638888888886E-2</v>
      </c>
      <c r="E105">
        <v>269</v>
      </c>
      <c r="G105" s="68"/>
    </row>
    <row r="106" spans="2:7" x14ac:dyDescent="0.25">
      <c r="B106">
        <v>105</v>
      </c>
      <c r="C106" s="68"/>
      <c r="D106" s="68">
        <v>2.9722199074074074E-2</v>
      </c>
      <c r="E106">
        <v>74</v>
      </c>
      <c r="G106" s="68"/>
    </row>
    <row r="107" spans="2:7" x14ac:dyDescent="0.25">
      <c r="B107">
        <v>106</v>
      </c>
      <c r="C107" s="68"/>
      <c r="D107" s="68">
        <v>2.977049768518519E-2</v>
      </c>
      <c r="E107">
        <v>10</v>
      </c>
      <c r="G107" s="68"/>
    </row>
    <row r="108" spans="2:7" x14ac:dyDescent="0.25">
      <c r="B108">
        <v>107</v>
      </c>
      <c r="C108" s="68"/>
      <c r="D108" s="68">
        <v>2.9781157407407405E-2</v>
      </c>
      <c r="E108">
        <v>554</v>
      </c>
      <c r="G108" s="68"/>
    </row>
    <row r="109" spans="2:7" x14ac:dyDescent="0.25">
      <c r="B109">
        <v>108</v>
      </c>
      <c r="C109" s="68"/>
      <c r="D109" s="68">
        <v>2.980228009259259E-2</v>
      </c>
      <c r="E109">
        <v>456</v>
      </c>
    </row>
    <row r="110" spans="2:7" x14ac:dyDescent="0.25">
      <c r="B110">
        <v>109</v>
      </c>
      <c r="C110" s="68"/>
      <c r="D110" s="68">
        <v>2.9971944444444443E-2</v>
      </c>
      <c r="E110">
        <v>228</v>
      </c>
    </row>
    <row r="111" spans="2:7" x14ac:dyDescent="0.25">
      <c r="B111">
        <v>110</v>
      </c>
      <c r="C111" s="68"/>
      <c r="D111" s="68">
        <v>3.0002569444444443E-2</v>
      </c>
      <c r="E111">
        <v>48</v>
      </c>
    </row>
    <row r="112" spans="2:7" x14ac:dyDescent="0.25">
      <c r="B112">
        <v>111</v>
      </c>
      <c r="C112" s="68"/>
      <c r="D112" s="68">
        <v>3.0066331018518518E-2</v>
      </c>
      <c r="E112">
        <v>385</v>
      </c>
    </row>
    <row r="113" spans="2:5" x14ac:dyDescent="0.25">
      <c r="B113">
        <v>112</v>
      </c>
      <c r="C113" s="68"/>
      <c r="D113" s="68">
        <v>3.0154988425925927E-2</v>
      </c>
      <c r="E113">
        <v>561</v>
      </c>
    </row>
    <row r="114" spans="2:5" x14ac:dyDescent="0.25">
      <c r="B114">
        <v>113</v>
      </c>
      <c r="C114" s="68"/>
      <c r="D114" s="68">
        <v>3.0162928240740738E-2</v>
      </c>
      <c r="E114">
        <v>37</v>
      </c>
    </row>
    <row r="115" spans="2:5" x14ac:dyDescent="0.25">
      <c r="B115">
        <v>114</v>
      </c>
      <c r="C115" s="68"/>
      <c r="D115" s="68">
        <v>3.0169131944444445E-2</v>
      </c>
      <c r="E115">
        <v>38</v>
      </c>
    </row>
    <row r="116" spans="2:5" x14ac:dyDescent="0.25">
      <c r="B116">
        <v>115</v>
      </c>
      <c r="C116" s="68"/>
      <c r="D116" s="68">
        <v>3.0174930555555559E-2</v>
      </c>
      <c r="E116">
        <v>548</v>
      </c>
    </row>
    <row r="117" spans="2:5" x14ac:dyDescent="0.25">
      <c r="B117">
        <v>116</v>
      </c>
      <c r="C117" s="68"/>
      <c r="D117" s="68">
        <v>3.0185821759259258E-2</v>
      </c>
      <c r="E117">
        <v>222</v>
      </c>
    </row>
    <row r="118" spans="2:5" x14ac:dyDescent="0.25">
      <c r="B118">
        <v>117</v>
      </c>
      <c r="C118" s="68"/>
      <c r="D118" s="68">
        <v>3.0198425925925931E-2</v>
      </c>
      <c r="E118">
        <v>323</v>
      </c>
    </row>
    <row r="119" spans="2:5" x14ac:dyDescent="0.25">
      <c r="B119">
        <v>118</v>
      </c>
      <c r="C119" s="68"/>
      <c r="D119" s="68">
        <v>3.0214953703703699E-2</v>
      </c>
      <c r="E119">
        <v>544</v>
      </c>
    </row>
    <row r="120" spans="2:5" x14ac:dyDescent="0.25">
      <c r="B120">
        <v>119</v>
      </c>
      <c r="C120" s="68"/>
      <c r="D120" s="68">
        <v>3.0255659722222227E-2</v>
      </c>
      <c r="E120">
        <v>511</v>
      </c>
    </row>
    <row r="121" spans="2:5" x14ac:dyDescent="0.25">
      <c r="B121">
        <v>120</v>
      </c>
      <c r="C121" s="68"/>
      <c r="D121" s="68">
        <v>3.0282766203703706E-2</v>
      </c>
      <c r="E121">
        <v>420</v>
      </c>
    </row>
    <row r="122" spans="2:5" x14ac:dyDescent="0.25">
      <c r="B122">
        <v>121</v>
      </c>
      <c r="C122" s="68"/>
      <c r="D122" s="68">
        <v>3.0629652777777776E-2</v>
      </c>
      <c r="E122">
        <v>193</v>
      </c>
    </row>
    <row r="123" spans="2:5" x14ac:dyDescent="0.25">
      <c r="B123">
        <v>122</v>
      </c>
      <c r="C123" s="68"/>
      <c r="D123" s="68">
        <v>3.0645532407407406E-2</v>
      </c>
      <c r="E123">
        <v>109</v>
      </c>
    </row>
    <row r="124" spans="2:5" x14ac:dyDescent="0.25">
      <c r="B124">
        <v>123</v>
      </c>
      <c r="C124" s="68"/>
      <c r="D124" s="68">
        <v>3.070798611111111E-2</v>
      </c>
      <c r="E124">
        <v>190</v>
      </c>
    </row>
    <row r="125" spans="2:5" x14ac:dyDescent="0.25">
      <c r="B125">
        <v>124</v>
      </c>
      <c r="C125" s="68"/>
      <c r="D125" s="68">
        <v>3.0916608796296294E-2</v>
      </c>
      <c r="E125">
        <v>496</v>
      </c>
    </row>
    <row r="126" spans="2:5" x14ac:dyDescent="0.25">
      <c r="B126">
        <v>125</v>
      </c>
      <c r="C126" s="68"/>
      <c r="D126" s="68">
        <v>3.0921770833333334E-2</v>
      </c>
      <c r="E126">
        <v>252</v>
      </c>
    </row>
    <row r="127" spans="2:5" x14ac:dyDescent="0.25">
      <c r="B127">
        <v>126</v>
      </c>
      <c r="C127" s="68"/>
      <c r="D127" s="68">
        <v>3.0940995370370372E-2</v>
      </c>
      <c r="E127">
        <v>504</v>
      </c>
    </row>
    <row r="128" spans="2:5" x14ac:dyDescent="0.25">
      <c r="B128">
        <v>127</v>
      </c>
      <c r="C128" s="68"/>
      <c r="D128" s="68">
        <v>3.1010694444444445E-2</v>
      </c>
      <c r="E128">
        <v>106</v>
      </c>
    </row>
    <row r="129" spans="2:7" x14ac:dyDescent="0.25">
      <c r="B129">
        <v>128</v>
      </c>
      <c r="C129" s="68"/>
      <c r="D129" s="68">
        <v>3.1061203703703702E-2</v>
      </c>
      <c r="E129">
        <v>528</v>
      </c>
    </row>
    <row r="130" spans="2:7" x14ac:dyDescent="0.25">
      <c r="B130">
        <v>129</v>
      </c>
      <c r="C130" s="68"/>
      <c r="D130" s="68">
        <v>3.1099988425925925E-2</v>
      </c>
      <c r="E130">
        <v>479</v>
      </c>
    </row>
    <row r="131" spans="2:7" x14ac:dyDescent="0.25">
      <c r="B131">
        <v>130</v>
      </c>
      <c r="C131" s="68"/>
      <c r="D131" s="68">
        <v>3.1116435185185188E-2</v>
      </c>
      <c r="E131">
        <v>522</v>
      </c>
    </row>
    <row r="132" spans="2:7" x14ac:dyDescent="0.25">
      <c r="B132">
        <v>131</v>
      </c>
      <c r="C132" s="68"/>
      <c r="D132" s="68">
        <v>3.112476851851852E-2</v>
      </c>
      <c r="E132">
        <v>100</v>
      </c>
    </row>
    <row r="133" spans="2:7" x14ac:dyDescent="0.25">
      <c r="B133">
        <v>132</v>
      </c>
      <c r="C133" s="68"/>
      <c r="D133" s="68">
        <v>3.1407025462962965E-2</v>
      </c>
      <c r="E133">
        <v>5</v>
      </c>
    </row>
    <row r="134" spans="2:7" x14ac:dyDescent="0.25">
      <c r="B134">
        <v>133</v>
      </c>
      <c r="C134" s="68"/>
      <c r="D134" s="68">
        <v>3.1444189814814817E-2</v>
      </c>
      <c r="E134">
        <v>129</v>
      </c>
    </row>
    <row r="135" spans="2:7" x14ac:dyDescent="0.25">
      <c r="B135">
        <v>134</v>
      </c>
      <c r="C135" s="68"/>
      <c r="D135" s="68">
        <v>3.1452222222222222E-2</v>
      </c>
      <c r="E135">
        <v>231</v>
      </c>
    </row>
    <row r="136" spans="2:7" x14ac:dyDescent="0.25">
      <c r="B136">
        <v>135</v>
      </c>
      <c r="C136" s="68"/>
      <c r="D136" s="68">
        <v>3.1492638888888889E-2</v>
      </c>
      <c r="E136">
        <v>340</v>
      </c>
      <c r="G136" s="68"/>
    </row>
    <row r="137" spans="2:7" x14ac:dyDescent="0.25">
      <c r="B137">
        <v>136</v>
      </c>
      <c r="C137" s="68"/>
      <c r="D137" s="68">
        <v>3.1611423611111113E-2</v>
      </c>
      <c r="E137">
        <v>110</v>
      </c>
    </row>
    <row r="138" spans="2:7" x14ac:dyDescent="0.25">
      <c r="B138">
        <v>137</v>
      </c>
      <c r="C138" s="68"/>
      <c r="D138" s="68">
        <v>3.1721284722222222E-2</v>
      </c>
      <c r="E138">
        <v>134</v>
      </c>
    </row>
    <row r="139" spans="2:7" x14ac:dyDescent="0.25">
      <c r="B139">
        <v>138</v>
      </c>
      <c r="C139" s="68"/>
      <c r="D139" s="68">
        <v>3.1864467592592594E-2</v>
      </c>
      <c r="E139">
        <v>178</v>
      </c>
    </row>
    <row r="140" spans="2:7" x14ac:dyDescent="0.25">
      <c r="B140">
        <v>139</v>
      </c>
      <c r="C140" s="68"/>
      <c r="D140" s="68">
        <v>3.1890462962962961E-2</v>
      </c>
      <c r="E140">
        <v>533</v>
      </c>
    </row>
    <row r="141" spans="2:7" x14ac:dyDescent="0.25">
      <c r="B141">
        <v>140</v>
      </c>
      <c r="C141" s="68"/>
      <c r="D141" s="68">
        <v>3.2454340277777778E-2</v>
      </c>
      <c r="E141">
        <v>105</v>
      </c>
    </row>
    <row r="142" spans="2:7" x14ac:dyDescent="0.25">
      <c r="B142">
        <v>141</v>
      </c>
      <c r="C142" s="68"/>
      <c r="D142" s="68">
        <v>3.246707175925926E-2</v>
      </c>
      <c r="E142">
        <v>79</v>
      </c>
    </row>
    <row r="143" spans="2:7" x14ac:dyDescent="0.25">
      <c r="B143">
        <v>142</v>
      </c>
      <c r="C143" s="68"/>
      <c r="D143" s="68">
        <v>3.2783668981481481E-2</v>
      </c>
      <c r="E143">
        <v>205</v>
      </c>
      <c r="G143" s="68"/>
    </row>
    <row r="144" spans="2:7" x14ac:dyDescent="0.25">
      <c r="B144">
        <v>143</v>
      </c>
      <c r="C144" s="68"/>
      <c r="D144" s="68">
        <v>3.2916539351851855E-2</v>
      </c>
      <c r="E144">
        <v>525</v>
      </c>
      <c r="G144" s="68"/>
    </row>
    <row r="145" spans="2:7" x14ac:dyDescent="0.25">
      <c r="B145">
        <v>144</v>
      </c>
      <c r="C145" s="68"/>
      <c r="D145" s="68">
        <v>3.2921516203703705E-2</v>
      </c>
      <c r="E145">
        <v>233</v>
      </c>
      <c r="G145" s="68"/>
    </row>
    <row r="146" spans="2:7" x14ac:dyDescent="0.25">
      <c r="B146">
        <v>145</v>
      </c>
      <c r="C146" s="68"/>
      <c r="D146" s="68">
        <v>3.3382673611111115E-2</v>
      </c>
      <c r="E146">
        <v>433</v>
      </c>
    </row>
    <row r="147" spans="2:7" x14ac:dyDescent="0.25">
      <c r="B147">
        <v>146</v>
      </c>
      <c r="C147" s="68"/>
      <c r="D147" s="68">
        <v>3.3593784722222221E-2</v>
      </c>
      <c r="E147">
        <v>518</v>
      </c>
    </row>
    <row r="148" spans="2:7" x14ac:dyDescent="0.25">
      <c r="B148">
        <v>147</v>
      </c>
      <c r="C148" s="68"/>
      <c r="D148" s="68">
        <v>3.3724652777777774E-2</v>
      </c>
      <c r="E148">
        <v>223</v>
      </c>
    </row>
    <row r="149" spans="2:7" x14ac:dyDescent="0.25">
      <c r="B149">
        <v>148</v>
      </c>
      <c r="C149" s="68"/>
      <c r="D149" s="68">
        <v>3.3840694444444444E-2</v>
      </c>
      <c r="E149">
        <v>523</v>
      </c>
    </row>
    <row r="150" spans="2:7" x14ac:dyDescent="0.25">
      <c r="B150">
        <v>149</v>
      </c>
      <c r="C150" s="68"/>
      <c r="D150" s="68">
        <v>3.4005393518518522E-2</v>
      </c>
      <c r="E150">
        <v>453</v>
      </c>
    </row>
    <row r="151" spans="2:7" x14ac:dyDescent="0.25">
      <c r="B151">
        <v>150</v>
      </c>
      <c r="C151" s="68"/>
      <c r="D151" s="68">
        <v>3.4364317129629632E-2</v>
      </c>
      <c r="E151">
        <v>497</v>
      </c>
    </row>
    <row r="152" spans="2:7" x14ac:dyDescent="0.25">
      <c r="B152">
        <v>151</v>
      </c>
      <c r="C152" s="68"/>
      <c r="D152" s="68">
        <v>3.4506608796296294E-2</v>
      </c>
      <c r="E152">
        <v>556</v>
      </c>
    </row>
    <row r="153" spans="2:7" x14ac:dyDescent="0.25">
      <c r="B153">
        <v>152</v>
      </c>
      <c r="C153" s="68"/>
      <c r="D153" s="68">
        <v>3.4664444444444449E-2</v>
      </c>
      <c r="E153">
        <v>470</v>
      </c>
    </row>
    <row r="154" spans="2:7" x14ac:dyDescent="0.25">
      <c r="B154">
        <v>153</v>
      </c>
      <c r="C154" s="68"/>
      <c r="D154" s="68">
        <v>3.4727303240740741E-2</v>
      </c>
      <c r="E154">
        <v>108</v>
      </c>
    </row>
    <row r="155" spans="2:7" x14ac:dyDescent="0.25">
      <c r="B155">
        <v>154</v>
      </c>
      <c r="C155" s="68"/>
      <c r="D155" s="68">
        <v>3.5149108796296298E-2</v>
      </c>
      <c r="E155">
        <v>377</v>
      </c>
    </row>
    <row r="156" spans="2:7" x14ac:dyDescent="0.25">
      <c r="B156">
        <v>155</v>
      </c>
      <c r="C156" s="68"/>
      <c r="D156" s="68">
        <v>3.5441122685185185E-2</v>
      </c>
      <c r="E156">
        <v>560</v>
      </c>
    </row>
    <row r="157" spans="2:7" x14ac:dyDescent="0.25">
      <c r="B157">
        <v>156</v>
      </c>
      <c r="C157" s="68"/>
      <c r="D157" s="68">
        <v>3.5724942129629629E-2</v>
      </c>
      <c r="E157">
        <v>499</v>
      </c>
    </row>
    <row r="158" spans="2:7" x14ac:dyDescent="0.25">
      <c r="B158">
        <v>157</v>
      </c>
      <c r="C158" s="68"/>
      <c r="D158" s="68">
        <v>3.5731747685185188E-2</v>
      </c>
      <c r="E158">
        <v>501</v>
      </c>
    </row>
    <row r="159" spans="2:7" x14ac:dyDescent="0.25">
      <c r="B159">
        <v>158</v>
      </c>
      <c r="C159" s="68"/>
      <c r="D159" s="68">
        <v>3.6708113425925927E-2</v>
      </c>
      <c r="E159">
        <v>482</v>
      </c>
    </row>
    <row r="160" spans="2:7" x14ac:dyDescent="0.25">
      <c r="B160">
        <v>159</v>
      </c>
      <c r="C160" s="68"/>
      <c r="D160" s="68">
        <v>3.7381018518518515E-2</v>
      </c>
      <c r="E160">
        <v>25</v>
      </c>
    </row>
    <row r="161" spans="2:7" x14ac:dyDescent="0.25">
      <c r="B161">
        <v>160</v>
      </c>
      <c r="C161" s="68"/>
      <c r="D161" s="68">
        <v>3.7483229166666666E-2</v>
      </c>
      <c r="E161">
        <v>435</v>
      </c>
    </row>
    <row r="162" spans="2:7" x14ac:dyDescent="0.25">
      <c r="B162">
        <v>161</v>
      </c>
      <c r="C162" s="68"/>
      <c r="D162" s="68">
        <v>3.785969907407407E-2</v>
      </c>
      <c r="E162">
        <v>487</v>
      </c>
    </row>
    <row r="163" spans="2:7" x14ac:dyDescent="0.25">
      <c r="B163">
        <v>162</v>
      </c>
      <c r="C163" s="68"/>
      <c r="D163" s="68">
        <v>3.85296875E-2</v>
      </c>
      <c r="E163">
        <v>75</v>
      </c>
      <c r="G163" s="68"/>
    </row>
    <row r="164" spans="2:7" x14ac:dyDescent="0.25">
      <c r="B164">
        <v>163</v>
      </c>
      <c r="C164" s="68"/>
      <c r="D164" s="68">
        <v>3.8533020833333334E-2</v>
      </c>
      <c r="E164">
        <v>99</v>
      </c>
    </row>
    <row r="165" spans="2:7" x14ac:dyDescent="0.25">
      <c r="B165">
        <v>164</v>
      </c>
      <c r="C165" s="68"/>
      <c r="D165" s="68">
        <v>3.8862789351851855E-2</v>
      </c>
      <c r="E165">
        <v>486</v>
      </c>
    </row>
    <row r="166" spans="2:7" x14ac:dyDescent="0.25">
      <c r="B166">
        <v>165</v>
      </c>
      <c r="C166" s="68"/>
      <c r="D166" s="68">
        <v>3.9691793981481475E-2</v>
      </c>
      <c r="E166">
        <v>552</v>
      </c>
    </row>
    <row r="167" spans="2:7" x14ac:dyDescent="0.25">
      <c r="B167">
        <v>166</v>
      </c>
      <c r="C167" s="68"/>
      <c r="D167" s="68">
        <v>3.9904108796296293E-2</v>
      </c>
      <c r="E167">
        <v>526</v>
      </c>
    </row>
    <row r="168" spans="2:7" x14ac:dyDescent="0.25">
      <c r="B168">
        <v>167</v>
      </c>
      <c r="C168" s="68"/>
      <c r="D168" s="68">
        <v>4.0101053240740737E-2</v>
      </c>
      <c r="E168">
        <v>524</v>
      </c>
    </row>
    <row r="169" spans="2:7" x14ac:dyDescent="0.25">
      <c r="B169">
        <v>168</v>
      </c>
      <c r="C169" s="68"/>
      <c r="D169" s="68">
        <v>4.0406203703703701E-2</v>
      </c>
      <c r="E169">
        <v>118</v>
      </c>
    </row>
    <row r="170" spans="2:7" x14ac:dyDescent="0.25">
      <c r="B170">
        <v>169</v>
      </c>
      <c r="C170" s="68"/>
      <c r="D170" s="68">
        <v>4.0416030092592592E-2</v>
      </c>
      <c r="E170">
        <v>115</v>
      </c>
    </row>
    <row r="171" spans="2:7" x14ac:dyDescent="0.25">
      <c r="B171">
        <v>170</v>
      </c>
      <c r="C171" s="68"/>
      <c r="D171" s="68">
        <v>4.0554444444444442E-2</v>
      </c>
      <c r="E171">
        <v>543</v>
      </c>
    </row>
    <row r="172" spans="2:7" x14ac:dyDescent="0.25">
      <c r="B172">
        <v>171</v>
      </c>
      <c r="C172" s="68"/>
      <c r="D172" s="68">
        <v>4.0559432870370372E-2</v>
      </c>
      <c r="E172">
        <v>516</v>
      </c>
    </row>
    <row r="173" spans="2:7" x14ac:dyDescent="0.25">
      <c r="B173">
        <v>172</v>
      </c>
      <c r="C173" s="68"/>
      <c r="D173" s="79">
        <v>4.1817129629629628E-2</v>
      </c>
      <c r="E173">
        <v>485</v>
      </c>
    </row>
    <row r="174" spans="2:7" x14ac:dyDescent="0.25">
      <c r="B174">
        <v>173</v>
      </c>
      <c r="C174" s="68"/>
      <c r="D174" s="79">
        <v>4.1828703703703701E-2</v>
      </c>
      <c r="E174">
        <v>488</v>
      </c>
      <c r="G174" s="79"/>
    </row>
    <row r="175" spans="2:7" x14ac:dyDescent="0.25">
      <c r="B175">
        <v>174</v>
      </c>
      <c r="C175" s="68"/>
      <c r="D175" s="79">
        <v>4.1828703703703701E-2</v>
      </c>
      <c r="E175">
        <v>514</v>
      </c>
      <c r="G175" s="79"/>
    </row>
    <row r="176" spans="2:7" x14ac:dyDescent="0.25">
      <c r="B176">
        <v>175</v>
      </c>
      <c r="C176" s="68"/>
      <c r="D176" s="79">
        <v>4.1990740740740745E-2</v>
      </c>
      <c r="E176">
        <v>475</v>
      </c>
      <c r="G176" s="79"/>
    </row>
    <row r="177" spans="2:7" x14ac:dyDescent="0.25">
      <c r="B177">
        <v>176</v>
      </c>
      <c r="C177" s="68"/>
      <c r="D177" s="79">
        <v>4.2847222222222224E-2</v>
      </c>
      <c r="E177">
        <v>24</v>
      </c>
      <c r="G177" s="79"/>
    </row>
    <row r="178" spans="2:7" x14ac:dyDescent="0.25">
      <c r="B178">
        <v>177</v>
      </c>
      <c r="C178" s="68"/>
      <c r="D178" s="79">
        <v>4.3587962962962967E-2</v>
      </c>
      <c r="E178">
        <v>515</v>
      </c>
      <c r="G178" s="79"/>
    </row>
    <row r="179" spans="2:7" x14ac:dyDescent="0.25">
      <c r="B179">
        <v>178</v>
      </c>
      <c r="C179" s="68"/>
      <c r="D179" s="79">
        <v>4.3900462962962961E-2</v>
      </c>
      <c r="E179">
        <v>553</v>
      </c>
      <c r="G179" s="79"/>
    </row>
    <row r="180" spans="2:7" x14ac:dyDescent="0.25">
      <c r="B180">
        <v>179</v>
      </c>
      <c r="C180" s="68"/>
      <c r="D180" s="79">
        <v>4.4305555555555549E-2</v>
      </c>
      <c r="E180">
        <v>490</v>
      </c>
      <c r="G180" s="79"/>
    </row>
    <row r="181" spans="2:7" x14ac:dyDescent="0.25">
      <c r="B181">
        <v>180</v>
      </c>
      <c r="C181" s="68"/>
      <c r="D181" s="79">
        <v>4.462962962962963E-2</v>
      </c>
      <c r="E181">
        <v>295</v>
      </c>
      <c r="G181" s="79"/>
    </row>
    <row r="182" spans="2:7" x14ac:dyDescent="0.25">
      <c r="B182">
        <v>181</v>
      </c>
      <c r="C182" s="68"/>
      <c r="D182" s="79">
        <v>4.6759259259259257E-2</v>
      </c>
      <c r="E182">
        <v>476</v>
      </c>
      <c r="G182" s="79"/>
    </row>
    <row r="183" spans="2:7" x14ac:dyDescent="0.25">
      <c r="B183">
        <v>182</v>
      </c>
      <c r="C183" s="68"/>
      <c r="D183" s="79">
        <v>4.7766203703703707E-2</v>
      </c>
      <c r="E183">
        <v>379</v>
      </c>
      <c r="G183" s="79"/>
    </row>
    <row r="184" spans="2:7" x14ac:dyDescent="0.25">
      <c r="B184">
        <v>183</v>
      </c>
      <c r="C184" s="68"/>
      <c r="D184" s="79">
        <v>4.8136574074074075E-2</v>
      </c>
      <c r="E184">
        <v>483</v>
      </c>
      <c r="G184" s="79"/>
    </row>
    <row r="185" spans="2:7" x14ac:dyDescent="0.25">
      <c r="B185">
        <v>184</v>
      </c>
      <c r="C185" s="68"/>
      <c r="D185" s="79">
        <v>4.8819444444444443E-2</v>
      </c>
      <c r="E185">
        <v>69</v>
      </c>
      <c r="G185" s="79"/>
    </row>
    <row r="186" spans="2:7" x14ac:dyDescent="0.25">
      <c r="B186">
        <v>185</v>
      </c>
      <c r="C186" s="68"/>
      <c r="D186" s="79">
        <v>4.9490740740740745E-2</v>
      </c>
      <c r="E186">
        <v>484</v>
      </c>
      <c r="G186" s="79"/>
    </row>
    <row r="187" spans="2:7" x14ac:dyDescent="0.25">
      <c r="B187">
        <v>186</v>
      </c>
      <c r="C187" s="68"/>
      <c r="D187" s="79">
        <v>4.9594907407407407E-2</v>
      </c>
      <c r="E187">
        <v>180</v>
      </c>
      <c r="G187" s="79"/>
    </row>
    <row r="188" spans="2:7" x14ac:dyDescent="0.25">
      <c r="B188">
        <v>187</v>
      </c>
      <c r="C188" s="68"/>
      <c r="D188" s="79">
        <v>5.3993055555555558E-2</v>
      </c>
      <c r="E188">
        <v>419</v>
      </c>
    </row>
    <row r="189" spans="2:7" x14ac:dyDescent="0.25">
      <c r="B189">
        <v>188</v>
      </c>
      <c r="C189" s="68"/>
      <c r="D189" s="79">
        <v>5.7499999999999996E-2</v>
      </c>
      <c r="E189">
        <v>480</v>
      </c>
    </row>
    <row r="190" spans="2:7" x14ac:dyDescent="0.25">
      <c r="B190">
        <v>189</v>
      </c>
      <c r="C190" s="68"/>
      <c r="D190" s="79">
        <v>6.1805555555555558E-2</v>
      </c>
      <c r="E190">
        <v>474</v>
      </c>
    </row>
    <row r="191" spans="2:7" x14ac:dyDescent="0.25">
      <c r="B191">
        <v>190</v>
      </c>
      <c r="C191" s="68"/>
      <c r="D191" s="79">
        <v>6.1805555555555558E-2</v>
      </c>
      <c r="E191">
        <v>463</v>
      </c>
    </row>
    <row r="192" spans="2:7" x14ac:dyDescent="0.25">
      <c r="B192">
        <v>191</v>
      </c>
      <c r="C192" s="68"/>
      <c r="D192" s="79">
        <v>6.1817129629629632E-2</v>
      </c>
      <c r="E192">
        <v>369</v>
      </c>
    </row>
    <row r="193" spans="2:7" x14ac:dyDescent="0.25">
      <c r="B193">
        <v>192</v>
      </c>
      <c r="C193" s="68"/>
      <c r="D193" s="79">
        <v>6.1817129629629632E-2</v>
      </c>
      <c r="E193">
        <v>368</v>
      </c>
    </row>
    <row r="194" spans="2:7" x14ac:dyDescent="0.25">
      <c r="B194">
        <v>193</v>
      </c>
      <c r="C194" s="68"/>
      <c r="D194" s="79">
        <v>6.1875000000000006E-2</v>
      </c>
      <c r="E194">
        <v>542</v>
      </c>
    </row>
    <row r="195" spans="2:7" x14ac:dyDescent="0.25">
      <c r="B195">
        <v>194</v>
      </c>
      <c r="C195" s="68"/>
      <c r="D195" s="79">
        <v>6.1886574074074073E-2</v>
      </c>
      <c r="E195">
        <v>538</v>
      </c>
      <c r="G195" s="79"/>
    </row>
    <row r="196" spans="2:7" x14ac:dyDescent="0.25">
      <c r="B196">
        <v>195</v>
      </c>
      <c r="C196" s="68"/>
      <c r="D196" s="79">
        <v>6.2662037037037044E-2</v>
      </c>
      <c r="E196">
        <v>540</v>
      </c>
    </row>
    <row r="197" spans="2:7" x14ac:dyDescent="0.25">
      <c r="B197">
        <v>196</v>
      </c>
      <c r="C197" s="68"/>
      <c r="D197" s="68" t="s">
        <v>604</v>
      </c>
      <c r="E197" s="72">
        <v>541</v>
      </c>
      <c r="G197" s="79"/>
    </row>
    <row r="198" spans="2:7" x14ac:dyDescent="0.25">
      <c r="E198" s="72"/>
    </row>
    <row r="199" spans="2:7" x14ac:dyDescent="0.25">
      <c r="E199" s="72"/>
    </row>
    <row r="200" spans="2:7" x14ac:dyDescent="0.25">
      <c r="E200" s="72"/>
    </row>
    <row r="201" spans="2:7" x14ac:dyDescent="0.25">
      <c r="E201" s="72"/>
    </row>
    <row r="202" spans="2:7" x14ac:dyDescent="0.25">
      <c r="E202" s="72"/>
    </row>
    <row r="203" spans="2:7" x14ac:dyDescent="0.25">
      <c r="E203" s="72"/>
    </row>
    <row r="204" spans="2:7" x14ac:dyDescent="0.25">
      <c r="E204" s="72"/>
    </row>
    <row r="205" spans="2:7" x14ac:dyDescent="0.25">
      <c r="E205" s="72"/>
    </row>
    <row r="206" spans="2:7" x14ac:dyDescent="0.25">
      <c r="E206" s="72"/>
    </row>
    <row r="207" spans="2:7" x14ac:dyDescent="0.25">
      <c r="E207" s="72"/>
    </row>
    <row r="208" spans="2:7" x14ac:dyDescent="0.25">
      <c r="E208" s="72"/>
    </row>
    <row r="209" spans="5:5" x14ac:dyDescent="0.25">
      <c r="E209" s="72"/>
    </row>
    <row r="210" spans="5:5" x14ac:dyDescent="0.25">
      <c r="E210" s="72"/>
    </row>
    <row r="211" spans="5:5" x14ac:dyDescent="0.25">
      <c r="E211" s="72"/>
    </row>
    <row r="212" spans="5:5" x14ac:dyDescent="0.25">
      <c r="E212" s="72"/>
    </row>
    <row r="213" spans="5:5" x14ac:dyDescent="0.25">
      <c r="E213" s="72"/>
    </row>
    <row r="214" spans="5:5" x14ac:dyDescent="0.25">
      <c r="E214" s="72"/>
    </row>
    <row r="215" spans="5:5" x14ac:dyDescent="0.25">
      <c r="E215" s="72"/>
    </row>
  </sheetData>
  <autoFilter ref="B1:F194" xr:uid="{BEDF857B-AEFD-4381-8F45-234723941D85}">
    <sortState xmlns:xlrd2="http://schemas.microsoft.com/office/spreadsheetml/2017/richdata2" ref="B2:F198">
      <sortCondition ref="B1:B194"/>
    </sortState>
  </autoFilter>
  <phoneticPr fontId="7" type="noConversion"/>
  <conditionalFormatting sqref="E203:E215">
    <cfRule type="duplicateValues" dxfId="3" priority="10" stopIfTrue="1"/>
  </conditionalFormatting>
  <conditionalFormatting sqref="E198:E202">
    <cfRule type="duplicateValues" dxfId="2" priority="425" stopIfTrue="1"/>
  </conditionalFormatting>
  <conditionalFormatting sqref="E198:E215">
    <cfRule type="duplicateValues" dxfId="1" priority="426" stopIfTrue="1"/>
  </conditionalFormatting>
  <conditionalFormatting sqref="H174:H187 H197 H195 H136 E2:E197">
    <cfRule type="expression" dxfId="0" priority="430" stopIfTrue="1">
      <formula>AND(COUNTIF($H$174:$H$187, E2)+COUNTIF($H$197:$H$197, E2)+COUNTIF($H$195:$H$195, E2)+COUNTIF($H$136:$H$136, E2)+COUNTIF($E$2:$E$197, E2)&gt;1,NOT(ISBLANK(E2)))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07.kolo prezetácia </vt:lpstr>
      <vt:lpstr>07.kolo výsledky KAT</vt:lpstr>
      <vt:lpstr>07.kolo výsledky</vt:lpstr>
      <vt:lpstr>07.kolo stopky</vt:lpstr>
      <vt:lpstr>Hárok2</vt:lpstr>
      <vt:lpstr>Hárok3</vt:lpstr>
      <vt:lpstr>'07.kolo výsledky'!Oblasť_tlače</vt:lpstr>
      <vt:lpstr>'07.kolo výsledky KAT'!Oblasť_tlače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2026-09-14T19:58:49Z</dcterms:modified>
</cp:coreProperties>
</file>