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38859ED5-985F-4CC7-A68F-21A5403679C1}" xr6:coauthVersionLast="47" xr6:coauthVersionMax="47" xr10:uidLastSave="{00000000-0000-0000-0000-000000000000}"/>
  <bookViews>
    <workbookView xWindow="0" yWindow="195" windowWidth="25020" windowHeight="14715" activeTab="2" xr2:uid="{1AFE615E-E96C-432B-B595-F1ADEAF355B5}"/>
  </bookViews>
  <sheets>
    <sheet name="05.kolo prezetácia " sheetId="5" r:id="rId1"/>
    <sheet name="05.kolo výsledky KAT" sheetId="28" r:id="rId2"/>
    <sheet name="05.kolo výsledky" sheetId="27" r:id="rId3"/>
    <sheet name="zmaz" sheetId="6" r:id="rId4"/>
    <sheet name="Hárok1" sheetId="22" r:id="rId5"/>
    <sheet name="05.kolo stopky" sheetId="10" r:id="rId6"/>
    <sheet name="Hárok2" sheetId="18" r:id="rId7"/>
    <sheet name="Hárok3" sheetId="24" r:id="rId8"/>
  </sheets>
  <definedNames>
    <definedName name="_xlnm._FilterDatabase" localSheetId="0" hidden="1">'05.kolo prezetácia '!$A$1:$I$212</definedName>
    <definedName name="_xlnm._FilterDatabase" localSheetId="5" hidden="1">'05.kolo stopky'!$H$1:$K$36</definedName>
    <definedName name="_xlnm._FilterDatabase" localSheetId="2" hidden="1">'05.kolo výsledky'!$A$3:$W$280</definedName>
    <definedName name="_xlnm._FilterDatabase" localSheetId="1" hidden="1">'05.kolo výsledky KAT'!$A$3:$W$280</definedName>
    <definedName name="_xlnm._FilterDatabase" localSheetId="6" hidden="1">Hárok2!$B$3:$H$137</definedName>
    <definedName name="_xlnm._FilterDatabase" localSheetId="7" hidden="1">Hárok3!$B$1:$F$194</definedName>
    <definedName name="_xlnm._FilterDatabase" localSheetId="3" hidden="1">zmaz!$A$3:$W$280</definedName>
    <definedName name="Klub" localSheetId="5">#REF!</definedName>
    <definedName name="Klub">#REF!</definedName>
    <definedName name="Meno" localSheetId="5">#REF!</definedName>
    <definedName name="Meno">#REF!</definedName>
    <definedName name="_xlnm.Print_Area" localSheetId="2">'05.kolo výsledky'!$A$1:$L$132</definedName>
    <definedName name="_xlnm.Print_Area" localSheetId="1">'05.kolo výsledky KAT'!$A$1:$L$419</definedName>
    <definedName name="_xlnm.Print_Area" localSheetId="3">zmaz!$A$1:$L$280</definedName>
    <definedName name="Priezvisko" localSheetId="5">#REF!</definedName>
    <definedName name="Priezvisk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80" i="28" l="1"/>
  <c r="W279" i="28"/>
  <c r="W278" i="28"/>
  <c r="W277" i="28"/>
  <c r="W276" i="28"/>
  <c r="W275" i="28"/>
  <c r="W274" i="28"/>
  <c r="W273" i="28"/>
  <c r="W272" i="28"/>
  <c r="W271" i="28"/>
  <c r="W270" i="28"/>
  <c r="W269" i="28"/>
  <c r="W268" i="28"/>
  <c r="W267" i="28"/>
  <c r="W266" i="28"/>
  <c r="W265" i="28"/>
  <c r="W264" i="28"/>
  <c r="W263" i="28"/>
  <c r="W262" i="28"/>
  <c r="W261" i="28"/>
  <c r="W260" i="28"/>
  <c r="W259" i="28"/>
  <c r="W258" i="28"/>
  <c r="W257" i="28"/>
  <c r="W256" i="28"/>
  <c r="W255" i="28"/>
  <c r="W254" i="28"/>
  <c r="W253" i="28"/>
  <c r="W252" i="28"/>
  <c r="W251" i="28"/>
  <c r="W250" i="28"/>
  <c r="W249" i="28"/>
  <c r="W248" i="28"/>
  <c r="W247" i="28"/>
  <c r="W246" i="28"/>
  <c r="W245" i="28"/>
  <c r="W244" i="28"/>
  <c r="W243" i="28"/>
  <c r="W242" i="28"/>
  <c r="W241" i="28"/>
  <c r="W240" i="28"/>
  <c r="W239" i="28"/>
  <c r="W238" i="28"/>
  <c r="W237" i="28"/>
  <c r="W236" i="28"/>
  <c r="W235" i="28"/>
  <c r="W234" i="28"/>
  <c r="W233" i="28"/>
  <c r="W232" i="28"/>
  <c r="W231" i="28"/>
  <c r="W230" i="28"/>
  <c r="W229" i="28"/>
  <c r="W228" i="28"/>
  <c r="W227" i="28"/>
  <c r="W226" i="28"/>
  <c r="W225" i="28"/>
  <c r="W224" i="28"/>
  <c r="W223" i="28"/>
  <c r="W222" i="28"/>
  <c r="W221" i="28"/>
  <c r="W220" i="28"/>
  <c r="W219" i="28"/>
  <c r="W218" i="28"/>
  <c r="W217" i="28"/>
  <c r="W216" i="28"/>
  <c r="W215" i="28"/>
  <c r="W214" i="28"/>
  <c r="W213" i="28"/>
  <c r="W212" i="28"/>
  <c r="W211" i="28"/>
  <c r="W210" i="28"/>
  <c r="W209" i="28"/>
  <c r="W208" i="28"/>
  <c r="W207" i="28"/>
  <c r="W206" i="28"/>
  <c r="W205" i="28"/>
  <c r="W204" i="28"/>
  <c r="W203" i="28"/>
  <c r="W202" i="28"/>
  <c r="W201" i="28"/>
  <c r="W200" i="28"/>
  <c r="W199" i="28"/>
  <c r="W198" i="28"/>
  <c r="W197" i="28"/>
  <c r="W196" i="28"/>
  <c r="W195" i="28"/>
  <c r="W194" i="28"/>
  <c r="W193" i="28"/>
  <c r="W192" i="28"/>
  <c r="W191" i="28"/>
  <c r="W190" i="28"/>
  <c r="W189" i="28"/>
  <c r="W188" i="28"/>
  <c r="W187" i="28"/>
  <c r="W186" i="28"/>
  <c r="W185" i="28"/>
  <c r="W184" i="28"/>
  <c r="W183" i="28"/>
  <c r="W182" i="28"/>
  <c r="W181" i="28"/>
  <c r="W180" i="28"/>
  <c r="W179" i="28"/>
  <c r="W178" i="28"/>
  <c r="W177" i="28"/>
  <c r="W176" i="28"/>
  <c r="W175" i="28"/>
  <c r="W174" i="28"/>
  <c r="W173" i="28"/>
  <c r="W172" i="28"/>
  <c r="W171" i="28"/>
  <c r="W170" i="28"/>
  <c r="W169" i="28"/>
  <c r="W168" i="28"/>
  <c r="W167" i="28"/>
  <c r="W166" i="28"/>
  <c r="W165" i="28"/>
  <c r="W164" i="28"/>
  <c r="W163" i="28"/>
  <c r="W162" i="28"/>
  <c r="W161" i="28"/>
  <c r="W160" i="28"/>
  <c r="W159" i="28"/>
  <c r="W158" i="28"/>
  <c r="W157" i="28"/>
  <c r="W156" i="28"/>
  <c r="W155" i="28"/>
  <c r="W154" i="28"/>
  <c r="W153" i="28"/>
  <c r="W152" i="28"/>
  <c r="W151" i="28"/>
  <c r="W150" i="28"/>
  <c r="W149" i="28"/>
  <c r="W148" i="28"/>
  <c r="W147" i="28"/>
  <c r="W146" i="28"/>
  <c r="W145" i="28"/>
  <c r="W144" i="28"/>
  <c r="W143" i="28"/>
  <c r="W142" i="28"/>
  <c r="W141" i="28"/>
  <c r="W140" i="28"/>
  <c r="W139" i="28"/>
  <c r="W138" i="28"/>
  <c r="W137" i="28"/>
  <c r="W136" i="28"/>
  <c r="W135" i="28"/>
  <c r="W134" i="28"/>
  <c r="W133" i="28"/>
  <c r="W132" i="28"/>
  <c r="J132" i="28"/>
  <c r="I132" i="28"/>
  <c r="H132" i="28"/>
  <c r="G132" i="28"/>
  <c r="E132" i="28"/>
  <c r="F132" i="28"/>
  <c r="D132" i="28"/>
  <c r="W131" i="28"/>
  <c r="J131" i="28"/>
  <c r="I131" i="28"/>
  <c r="H131" i="28"/>
  <c r="G131" i="28"/>
  <c r="E131" i="28"/>
  <c r="D131" i="28"/>
  <c r="F131" i="28"/>
  <c r="W130" i="28"/>
  <c r="J130" i="28"/>
  <c r="L130" i="28"/>
  <c r="I130" i="28"/>
  <c r="H130" i="28"/>
  <c r="G130" i="28"/>
  <c r="E130" i="28"/>
  <c r="D130" i="28"/>
  <c r="F130" i="28"/>
  <c r="W129" i="28"/>
  <c r="J129" i="28"/>
  <c r="L129" i="28"/>
  <c r="I129" i="28"/>
  <c r="H129" i="28"/>
  <c r="G129" i="28"/>
  <c r="E129" i="28"/>
  <c r="F129" i="28"/>
  <c r="D129" i="28"/>
  <c r="W128" i="28"/>
  <c r="J128" i="28"/>
  <c r="L128" i="28"/>
  <c r="I128" i="28"/>
  <c r="H128" i="28"/>
  <c r="G128" i="28"/>
  <c r="E128" i="28"/>
  <c r="D128" i="28"/>
  <c r="F128" i="28"/>
  <c r="W127" i="28"/>
  <c r="J127" i="28"/>
  <c r="L127" i="28"/>
  <c r="I127" i="28"/>
  <c r="H127" i="28"/>
  <c r="G127" i="28"/>
  <c r="E127" i="28"/>
  <c r="D127" i="28"/>
  <c r="F127" i="28"/>
  <c r="W126" i="28"/>
  <c r="J126" i="28"/>
  <c r="L126" i="28"/>
  <c r="I126" i="28"/>
  <c r="H126" i="28"/>
  <c r="G126" i="28"/>
  <c r="E126" i="28"/>
  <c r="F126" i="28"/>
  <c r="D126" i="28"/>
  <c r="W125" i="28"/>
  <c r="J125" i="28"/>
  <c r="K125" i="28"/>
  <c r="I125" i="28"/>
  <c r="H125" i="28"/>
  <c r="G125" i="28"/>
  <c r="E125" i="28"/>
  <c r="D125" i="28"/>
  <c r="F125" i="28"/>
  <c r="W124" i="28"/>
  <c r="J124" i="28"/>
  <c r="L124" i="28"/>
  <c r="I124" i="28"/>
  <c r="H124" i="28"/>
  <c r="G124" i="28"/>
  <c r="E124" i="28"/>
  <c r="F124" i="28"/>
  <c r="D124" i="28"/>
  <c r="W123" i="28"/>
  <c r="J123" i="28"/>
  <c r="L123" i="28"/>
  <c r="I123" i="28"/>
  <c r="H123" i="28"/>
  <c r="G123" i="28"/>
  <c r="F123" i="28"/>
  <c r="E123" i="28"/>
  <c r="D123" i="28"/>
  <c r="W122" i="28"/>
  <c r="J122" i="28"/>
  <c r="K122" i="28"/>
  <c r="I122" i="28"/>
  <c r="H122" i="28"/>
  <c r="G122" i="28"/>
  <c r="E122" i="28"/>
  <c r="D122" i="28"/>
  <c r="F122" i="28"/>
  <c r="W121" i="28"/>
  <c r="J121" i="28"/>
  <c r="K121" i="28"/>
  <c r="I121" i="28"/>
  <c r="H121" i="28"/>
  <c r="G121" i="28"/>
  <c r="F121" i="28"/>
  <c r="E121" i="28"/>
  <c r="D121" i="28"/>
  <c r="W120" i="28"/>
  <c r="J120" i="28"/>
  <c r="L120" i="28"/>
  <c r="I120" i="28"/>
  <c r="H120" i="28"/>
  <c r="G120" i="28"/>
  <c r="F120" i="28"/>
  <c r="E120" i="28"/>
  <c r="D120" i="28"/>
  <c r="W119" i="28"/>
  <c r="J119" i="28"/>
  <c r="K119" i="28"/>
  <c r="I119" i="28"/>
  <c r="H119" i="28"/>
  <c r="G119" i="28"/>
  <c r="E119" i="28"/>
  <c r="D119" i="28"/>
  <c r="F119" i="28"/>
  <c r="W118" i="28"/>
  <c r="J118" i="28"/>
  <c r="L118" i="28"/>
  <c r="I118" i="28"/>
  <c r="H118" i="28"/>
  <c r="G118" i="28"/>
  <c r="F118" i="28"/>
  <c r="E118" i="28"/>
  <c r="D118" i="28"/>
  <c r="W117" i="28"/>
  <c r="J117" i="28"/>
  <c r="L117" i="28"/>
  <c r="I117" i="28"/>
  <c r="H117" i="28"/>
  <c r="G117" i="28"/>
  <c r="F117" i="28"/>
  <c r="E117" i="28"/>
  <c r="D117" i="28"/>
  <c r="W116" i="28"/>
  <c r="J116" i="28"/>
  <c r="L116" i="28"/>
  <c r="I116" i="28"/>
  <c r="H116" i="28"/>
  <c r="G116" i="28"/>
  <c r="E116" i="28"/>
  <c r="D116" i="28"/>
  <c r="F116" i="28"/>
  <c r="W115" i="28"/>
  <c r="J115" i="28"/>
  <c r="L115" i="28"/>
  <c r="I115" i="28"/>
  <c r="H115" i="28"/>
  <c r="G115" i="28"/>
  <c r="F115" i="28"/>
  <c r="E115" i="28"/>
  <c r="D115" i="28"/>
  <c r="W114" i="28"/>
  <c r="J114" i="28"/>
  <c r="K114" i="28"/>
  <c r="I114" i="28"/>
  <c r="H114" i="28"/>
  <c r="G114" i="28"/>
  <c r="F114" i="28"/>
  <c r="E114" i="28"/>
  <c r="D114" i="28"/>
  <c r="W113" i="28"/>
  <c r="J113" i="28"/>
  <c r="K113" i="28"/>
  <c r="I113" i="28"/>
  <c r="H113" i="28"/>
  <c r="G113" i="28"/>
  <c r="E113" i="28"/>
  <c r="D113" i="28"/>
  <c r="F113" i="28"/>
  <c r="W112" i="28"/>
  <c r="J112" i="28"/>
  <c r="L112" i="28"/>
  <c r="I112" i="28"/>
  <c r="H112" i="28"/>
  <c r="G112" i="28"/>
  <c r="E112" i="28"/>
  <c r="D112" i="28"/>
  <c r="F112" i="28"/>
  <c r="W111" i="28"/>
  <c r="J111" i="28"/>
  <c r="K111" i="28"/>
  <c r="I111" i="28"/>
  <c r="H111" i="28"/>
  <c r="G111" i="28"/>
  <c r="E111" i="28"/>
  <c r="D111" i="28"/>
  <c r="F111" i="28"/>
  <c r="W110" i="28"/>
  <c r="J110" i="28"/>
  <c r="K110" i="28"/>
  <c r="I110" i="28"/>
  <c r="H110" i="28"/>
  <c r="G110" i="28"/>
  <c r="E110" i="28"/>
  <c r="D110" i="28"/>
  <c r="F110" i="28"/>
  <c r="W109" i="28"/>
  <c r="J109" i="28"/>
  <c r="L109" i="28"/>
  <c r="I109" i="28"/>
  <c r="H109" i="28"/>
  <c r="G109" i="28"/>
  <c r="E109" i="28"/>
  <c r="D109" i="28"/>
  <c r="F109" i="28"/>
  <c r="W108" i="28"/>
  <c r="J108" i="28"/>
  <c r="L108" i="28"/>
  <c r="I108" i="28"/>
  <c r="H108" i="28"/>
  <c r="G108" i="28"/>
  <c r="E108" i="28"/>
  <c r="D108" i="28"/>
  <c r="F108" i="28"/>
  <c r="W107" i="28"/>
  <c r="J107" i="28"/>
  <c r="K107" i="28"/>
  <c r="I107" i="28"/>
  <c r="H107" i="28"/>
  <c r="G107" i="28"/>
  <c r="E107" i="28"/>
  <c r="D107" i="28"/>
  <c r="F107" i="28"/>
  <c r="W106" i="28"/>
  <c r="J106" i="28"/>
  <c r="L106" i="28"/>
  <c r="I106" i="28"/>
  <c r="H106" i="28"/>
  <c r="G106" i="28"/>
  <c r="E106" i="28"/>
  <c r="D106" i="28"/>
  <c r="F106" i="28"/>
  <c r="W105" i="28"/>
  <c r="J105" i="28"/>
  <c r="L105" i="28"/>
  <c r="I105" i="28"/>
  <c r="H105" i="28"/>
  <c r="G105" i="28"/>
  <c r="E105" i="28"/>
  <c r="D105" i="28"/>
  <c r="F105" i="28"/>
  <c r="W104" i="28"/>
  <c r="J104" i="28"/>
  <c r="L104" i="28"/>
  <c r="I104" i="28"/>
  <c r="H104" i="28"/>
  <c r="G104" i="28"/>
  <c r="E104" i="28"/>
  <c r="D104" i="28"/>
  <c r="F104" i="28"/>
  <c r="W103" i="28"/>
  <c r="J103" i="28"/>
  <c r="L103" i="28"/>
  <c r="I103" i="28"/>
  <c r="H103" i="28"/>
  <c r="G103" i="28"/>
  <c r="E103" i="28"/>
  <c r="D103" i="28"/>
  <c r="F103" i="28"/>
  <c r="W102" i="28"/>
  <c r="J102" i="28"/>
  <c r="K102" i="28"/>
  <c r="I102" i="28"/>
  <c r="H102" i="28"/>
  <c r="G102" i="28"/>
  <c r="E102" i="28"/>
  <c r="D102" i="28"/>
  <c r="F102" i="28"/>
  <c r="W101" i="28"/>
  <c r="J101" i="28"/>
  <c r="K101" i="28"/>
  <c r="I101" i="28"/>
  <c r="H101" i="28"/>
  <c r="G101" i="28"/>
  <c r="E101" i="28"/>
  <c r="D101" i="28"/>
  <c r="F101" i="28"/>
  <c r="W100" i="28"/>
  <c r="J100" i="28"/>
  <c r="K100" i="28"/>
  <c r="I100" i="28"/>
  <c r="H100" i="28"/>
  <c r="G100" i="28"/>
  <c r="E100" i="28"/>
  <c r="D100" i="28"/>
  <c r="F100" i="28"/>
  <c r="W99" i="28"/>
  <c r="J99" i="28"/>
  <c r="L99" i="28"/>
  <c r="I99" i="28"/>
  <c r="H99" i="28"/>
  <c r="G99" i="28"/>
  <c r="E99" i="28"/>
  <c r="D99" i="28"/>
  <c r="F99" i="28"/>
  <c r="W98" i="28"/>
  <c r="J98" i="28"/>
  <c r="L98" i="28"/>
  <c r="I98" i="28"/>
  <c r="H98" i="28"/>
  <c r="G98" i="28"/>
  <c r="E98" i="28"/>
  <c r="D98" i="28"/>
  <c r="F98" i="28"/>
  <c r="W97" i="28"/>
  <c r="J97" i="28"/>
  <c r="K97" i="28"/>
  <c r="I97" i="28"/>
  <c r="H97" i="28"/>
  <c r="G97" i="28"/>
  <c r="E97" i="28"/>
  <c r="D97" i="28"/>
  <c r="F97" i="28"/>
  <c r="W96" i="28"/>
  <c r="J96" i="28"/>
  <c r="L96" i="28"/>
  <c r="I96" i="28"/>
  <c r="H96" i="28"/>
  <c r="G96" i="28"/>
  <c r="E96" i="28"/>
  <c r="D96" i="28"/>
  <c r="F96" i="28"/>
  <c r="W95" i="28"/>
  <c r="J95" i="28"/>
  <c r="L95" i="28"/>
  <c r="I95" i="28"/>
  <c r="H95" i="28"/>
  <c r="G95" i="28"/>
  <c r="E95" i="28"/>
  <c r="D95" i="28"/>
  <c r="F95" i="28"/>
  <c r="W94" i="28"/>
  <c r="J94" i="28"/>
  <c r="L94" i="28"/>
  <c r="I94" i="28"/>
  <c r="H94" i="28"/>
  <c r="G94" i="28"/>
  <c r="E94" i="28"/>
  <c r="D94" i="28"/>
  <c r="F94" i="28"/>
  <c r="W93" i="28"/>
  <c r="J93" i="28"/>
  <c r="K93" i="28"/>
  <c r="I93" i="28"/>
  <c r="H93" i="28"/>
  <c r="G93" i="28"/>
  <c r="E93" i="28"/>
  <c r="D93" i="28"/>
  <c r="F93" i="28"/>
  <c r="W92" i="28"/>
  <c r="J92" i="28"/>
  <c r="L92" i="28"/>
  <c r="I92" i="28"/>
  <c r="H92" i="28"/>
  <c r="G92" i="28"/>
  <c r="E92" i="28"/>
  <c r="D92" i="28"/>
  <c r="F92" i="28"/>
  <c r="W91" i="28"/>
  <c r="J91" i="28"/>
  <c r="L91" i="28"/>
  <c r="I91" i="28"/>
  <c r="H91" i="28"/>
  <c r="G91" i="28"/>
  <c r="E91" i="28"/>
  <c r="D91" i="28"/>
  <c r="F91" i="28"/>
  <c r="W90" i="28"/>
  <c r="J90" i="28"/>
  <c r="K90" i="28"/>
  <c r="I90" i="28"/>
  <c r="H90" i="28"/>
  <c r="G90" i="28"/>
  <c r="E90" i="28"/>
  <c r="D90" i="28"/>
  <c r="F90" i="28"/>
  <c r="W89" i="28"/>
  <c r="J89" i="28"/>
  <c r="K89" i="28"/>
  <c r="I89" i="28"/>
  <c r="H89" i="28"/>
  <c r="G89" i="28"/>
  <c r="E89" i="28"/>
  <c r="D89" i="28"/>
  <c r="F89" i="28"/>
  <c r="W88" i="28"/>
  <c r="J88" i="28"/>
  <c r="L88" i="28"/>
  <c r="I88" i="28"/>
  <c r="H88" i="28"/>
  <c r="G88" i="28"/>
  <c r="E88" i="28"/>
  <c r="D88" i="28"/>
  <c r="F88" i="28"/>
  <c r="W87" i="28"/>
  <c r="J87" i="28"/>
  <c r="L87" i="28"/>
  <c r="I87" i="28"/>
  <c r="H87" i="28"/>
  <c r="G87" i="28"/>
  <c r="E87" i="28"/>
  <c r="D87" i="28"/>
  <c r="F87" i="28"/>
  <c r="W86" i="28"/>
  <c r="J86" i="28"/>
  <c r="L86" i="28"/>
  <c r="I86" i="28"/>
  <c r="H86" i="28"/>
  <c r="G86" i="28"/>
  <c r="E86" i="28"/>
  <c r="D86" i="28"/>
  <c r="F86" i="28"/>
  <c r="W85" i="28"/>
  <c r="J85" i="28"/>
  <c r="L85" i="28"/>
  <c r="I85" i="28"/>
  <c r="H85" i="28"/>
  <c r="G85" i="28"/>
  <c r="E85" i="28"/>
  <c r="D85" i="28"/>
  <c r="F85" i="28"/>
  <c r="W84" i="28"/>
  <c r="J84" i="28"/>
  <c r="L84" i="28"/>
  <c r="I84" i="28"/>
  <c r="H84" i="28"/>
  <c r="G84" i="28"/>
  <c r="E84" i="28"/>
  <c r="D84" i="28"/>
  <c r="F84" i="28"/>
  <c r="W83" i="28"/>
  <c r="J83" i="28"/>
  <c r="K83" i="28"/>
  <c r="I83" i="28"/>
  <c r="H83" i="28"/>
  <c r="G83" i="28"/>
  <c r="E83" i="28"/>
  <c r="D83" i="28"/>
  <c r="F83" i="28"/>
  <c r="W82" i="28"/>
  <c r="J82" i="28"/>
  <c r="K82" i="28"/>
  <c r="I82" i="28"/>
  <c r="H82" i="28"/>
  <c r="G82" i="28"/>
  <c r="E82" i="28"/>
  <c r="D82" i="28"/>
  <c r="F82" i="28"/>
  <c r="W81" i="28"/>
  <c r="J81" i="28"/>
  <c r="K81" i="28"/>
  <c r="I81" i="28"/>
  <c r="H81" i="28"/>
  <c r="G81" i="28"/>
  <c r="E81" i="28"/>
  <c r="D81" i="28"/>
  <c r="F81" i="28"/>
  <c r="W80" i="28"/>
  <c r="J80" i="28"/>
  <c r="K80" i="28"/>
  <c r="I80" i="28"/>
  <c r="H80" i="28"/>
  <c r="G80" i="28"/>
  <c r="E80" i="28"/>
  <c r="D80" i="28"/>
  <c r="F80" i="28"/>
  <c r="W79" i="28"/>
  <c r="J79" i="28"/>
  <c r="L79" i="28"/>
  <c r="I79" i="28"/>
  <c r="H79" i="28"/>
  <c r="G79" i="28"/>
  <c r="E79" i="28"/>
  <c r="D79" i="28"/>
  <c r="F79" i="28"/>
  <c r="W78" i="28"/>
  <c r="J78" i="28"/>
  <c r="L78" i="28"/>
  <c r="I78" i="28"/>
  <c r="H78" i="28"/>
  <c r="G78" i="28"/>
  <c r="E78" i="28"/>
  <c r="D78" i="28"/>
  <c r="F78" i="28"/>
  <c r="W77" i="28"/>
  <c r="J77" i="28"/>
  <c r="K77" i="28"/>
  <c r="I77" i="28"/>
  <c r="H77" i="28"/>
  <c r="G77" i="28"/>
  <c r="E77" i="28"/>
  <c r="F77" i="28"/>
  <c r="D77" i="28"/>
  <c r="W76" i="28"/>
  <c r="J76" i="28"/>
  <c r="K76" i="28"/>
  <c r="I76" i="28"/>
  <c r="H76" i="28"/>
  <c r="G76" i="28"/>
  <c r="E76" i="28"/>
  <c r="D76" i="28"/>
  <c r="F76" i="28"/>
  <c r="W75" i="28"/>
  <c r="J75" i="28"/>
  <c r="K75" i="28"/>
  <c r="I75" i="28"/>
  <c r="H75" i="28"/>
  <c r="G75" i="28"/>
  <c r="E75" i="28"/>
  <c r="D75" i="28"/>
  <c r="F75" i="28"/>
  <c r="W74" i="28"/>
  <c r="J74" i="28"/>
  <c r="L74" i="28"/>
  <c r="I74" i="28"/>
  <c r="H74" i="28"/>
  <c r="G74" i="28"/>
  <c r="E74" i="28"/>
  <c r="F74" i="28"/>
  <c r="D74" i="28"/>
  <c r="W73" i="28"/>
  <c r="J73" i="28"/>
  <c r="K73" i="28"/>
  <c r="I73" i="28"/>
  <c r="H73" i="28"/>
  <c r="G73" i="28"/>
  <c r="E73" i="28"/>
  <c r="D73" i="28"/>
  <c r="F73" i="28"/>
  <c r="W72" i="28"/>
  <c r="J72" i="28"/>
  <c r="L72" i="28"/>
  <c r="I72" i="28"/>
  <c r="H72" i="28"/>
  <c r="G72" i="28"/>
  <c r="E72" i="28"/>
  <c r="D72" i="28"/>
  <c r="F72" i="28"/>
  <c r="W71" i="28"/>
  <c r="J71" i="28"/>
  <c r="L71" i="28"/>
  <c r="I71" i="28"/>
  <c r="H71" i="28"/>
  <c r="G71" i="28"/>
  <c r="E71" i="28"/>
  <c r="F71" i="28"/>
  <c r="D71" i="28"/>
  <c r="W70" i="28"/>
  <c r="J70" i="28"/>
  <c r="K70" i="28"/>
  <c r="I70" i="28"/>
  <c r="H70" i="28"/>
  <c r="G70" i="28"/>
  <c r="E70" i="28"/>
  <c r="D70" i="28"/>
  <c r="F70" i="28"/>
  <c r="W69" i="28"/>
  <c r="J69" i="28"/>
  <c r="K69" i="28"/>
  <c r="I69" i="28"/>
  <c r="H69" i="28"/>
  <c r="G69" i="28"/>
  <c r="E69" i="28"/>
  <c r="D69" i="28"/>
  <c r="F69" i="28"/>
  <c r="W68" i="28"/>
  <c r="J68" i="28"/>
  <c r="L68" i="28"/>
  <c r="I68" i="28"/>
  <c r="H68" i="28"/>
  <c r="G68" i="28"/>
  <c r="E68" i="28"/>
  <c r="F68" i="28"/>
  <c r="D68" i="28"/>
  <c r="W67" i="28"/>
  <c r="J67" i="28"/>
  <c r="K67" i="28"/>
  <c r="I67" i="28"/>
  <c r="H67" i="28"/>
  <c r="G67" i="28"/>
  <c r="E67" i="28"/>
  <c r="D67" i="28"/>
  <c r="F67" i="28"/>
  <c r="W66" i="28"/>
  <c r="J66" i="28"/>
  <c r="L66" i="28"/>
  <c r="I66" i="28"/>
  <c r="H66" i="28"/>
  <c r="G66" i="28"/>
  <c r="E66" i="28"/>
  <c r="D66" i="28"/>
  <c r="F66" i="28"/>
  <c r="W65" i="28"/>
  <c r="J65" i="28"/>
  <c r="K65" i="28"/>
  <c r="I65" i="28"/>
  <c r="H65" i="28"/>
  <c r="G65" i="28"/>
  <c r="F65" i="28"/>
  <c r="E65" i="28"/>
  <c r="D65" i="28"/>
  <c r="W64" i="28"/>
  <c r="J64" i="28"/>
  <c r="L64" i="28"/>
  <c r="I64" i="28"/>
  <c r="H64" i="28"/>
  <c r="G64" i="28"/>
  <c r="E64" i="28"/>
  <c r="F64" i="28"/>
  <c r="D64" i="28"/>
  <c r="W63" i="28"/>
  <c r="J63" i="28"/>
  <c r="L63" i="28"/>
  <c r="I63" i="28"/>
  <c r="H63" i="28"/>
  <c r="G63" i="28"/>
  <c r="E63" i="28"/>
  <c r="D63" i="28"/>
  <c r="F63" i="28"/>
  <c r="W62" i="28"/>
  <c r="J62" i="28"/>
  <c r="L62" i="28"/>
  <c r="I62" i="28"/>
  <c r="H62" i="28"/>
  <c r="G62" i="28"/>
  <c r="F62" i="28"/>
  <c r="E62" i="28"/>
  <c r="D62" i="28"/>
  <c r="W61" i="28"/>
  <c r="J61" i="28"/>
  <c r="L61" i="28"/>
  <c r="I61" i="28"/>
  <c r="H61" i="28"/>
  <c r="G61" i="28"/>
  <c r="E61" i="28"/>
  <c r="F61" i="28"/>
  <c r="D61" i="28"/>
  <c r="W60" i="28"/>
  <c r="J60" i="28"/>
  <c r="L60" i="28"/>
  <c r="I60" i="28"/>
  <c r="H60" i="28"/>
  <c r="G60" i="28"/>
  <c r="E60" i="28"/>
  <c r="D60" i="28"/>
  <c r="F60" i="28"/>
  <c r="W59" i="28"/>
  <c r="J59" i="28"/>
  <c r="L59" i="28"/>
  <c r="I59" i="28"/>
  <c r="H59" i="28"/>
  <c r="G59" i="28"/>
  <c r="F59" i="28"/>
  <c r="E59" i="28"/>
  <c r="D59" i="28"/>
  <c r="W58" i="28"/>
  <c r="J58" i="28"/>
  <c r="L58" i="28"/>
  <c r="I58" i="28"/>
  <c r="H58" i="28"/>
  <c r="G58" i="28"/>
  <c r="E58" i="28"/>
  <c r="D58" i="28"/>
  <c r="F58" i="28"/>
  <c r="W57" i="28"/>
  <c r="J57" i="28"/>
  <c r="L57" i="28"/>
  <c r="I57" i="28"/>
  <c r="H57" i="28"/>
  <c r="G57" i="28"/>
  <c r="E57" i="28"/>
  <c r="D57" i="28"/>
  <c r="F57" i="28"/>
  <c r="W56" i="28"/>
  <c r="J56" i="28"/>
  <c r="L56" i="28"/>
  <c r="I56" i="28"/>
  <c r="H56" i="28"/>
  <c r="G56" i="28"/>
  <c r="F56" i="28"/>
  <c r="E56" i="28"/>
  <c r="D56" i="28"/>
  <c r="W55" i="28"/>
  <c r="J55" i="28"/>
  <c r="L55" i="28"/>
  <c r="I55" i="28"/>
  <c r="H55" i="28"/>
  <c r="G55" i="28"/>
  <c r="E55" i="28"/>
  <c r="D55" i="28"/>
  <c r="F55" i="28"/>
  <c r="J54" i="28"/>
  <c r="K54" i="28"/>
  <c r="I54" i="28"/>
  <c r="H54" i="28"/>
  <c r="G54" i="28"/>
  <c r="E54" i="28"/>
  <c r="D54" i="28"/>
  <c r="F54" i="28"/>
  <c r="W53" i="28"/>
  <c r="J53" i="28"/>
  <c r="L53" i="28"/>
  <c r="I53" i="28"/>
  <c r="H53" i="28"/>
  <c r="G53" i="28"/>
  <c r="F53" i="28"/>
  <c r="E53" i="28"/>
  <c r="D53" i="28"/>
  <c r="W52" i="28"/>
  <c r="J52" i="28"/>
  <c r="K52" i="28"/>
  <c r="I52" i="28"/>
  <c r="H52" i="28"/>
  <c r="G52" i="28"/>
  <c r="E52" i="28"/>
  <c r="D52" i="28"/>
  <c r="F52" i="28"/>
  <c r="W51" i="28"/>
  <c r="J51" i="28"/>
  <c r="K51" i="28"/>
  <c r="I51" i="28"/>
  <c r="H51" i="28"/>
  <c r="G51" i="28"/>
  <c r="E51" i="28"/>
  <c r="D51" i="28"/>
  <c r="F51" i="28"/>
  <c r="W50" i="28"/>
  <c r="J50" i="28"/>
  <c r="K50" i="28"/>
  <c r="I50" i="28"/>
  <c r="H50" i="28"/>
  <c r="G50" i="28"/>
  <c r="F50" i="28"/>
  <c r="E50" i="28"/>
  <c r="D50" i="28"/>
  <c r="W49" i="28"/>
  <c r="J49" i="28"/>
  <c r="K49" i="28"/>
  <c r="I49" i="28"/>
  <c r="H49" i="28"/>
  <c r="G49" i="28"/>
  <c r="E49" i="28"/>
  <c r="D49" i="28"/>
  <c r="F49" i="28"/>
  <c r="W48" i="28"/>
  <c r="J48" i="28"/>
  <c r="L48" i="28"/>
  <c r="I48" i="28"/>
  <c r="H48" i="28"/>
  <c r="G48" i="28"/>
  <c r="E48" i="28"/>
  <c r="D48" i="28"/>
  <c r="F48" i="28"/>
  <c r="W47" i="28"/>
  <c r="J47" i="28"/>
  <c r="K47" i="28"/>
  <c r="I47" i="28"/>
  <c r="H47" i="28"/>
  <c r="G47" i="28"/>
  <c r="E47" i="28"/>
  <c r="D47" i="28"/>
  <c r="F47" i="28"/>
  <c r="W46" i="28"/>
  <c r="J46" i="28"/>
  <c r="K46" i="28"/>
  <c r="I46" i="28"/>
  <c r="H46" i="28"/>
  <c r="G46" i="28"/>
  <c r="F46" i="28"/>
  <c r="E46" i="28"/>
  <c r="D46" i="28"/>
  <c r="W45" i="28"/>
  <c r="J45" i="28"/>
  <c r="L45" i="28"/>
  <c r="I45" i="28"/>
  <c r="H45" i="28"/>
  <c r="G45" i="28"/>
  <c r="E45" i="28"/>
  <c r="D45" i="28"/>
  <c r="F45" i="28"/>
  <c r="W44" i="28"/>
  <c r="J44" i="28"/>
  <c r="K44" i="28"/>
  <c r="I44" i="28"/>
  <c r="H44" i="28"/>
  <c r="G44" i="28"/>
  <c r="E44" i="28"/>
  <c r="D44" i="28"/>
  <c r="F44" i="28"/>
  <c r="W43" i="28"/>
  <c r="J43" i="28"/>
  <c r="L43" i="28"/>
  <c r="I43" i="28"/>
  <c r="H43" i="28"/>
  <c r="G43" i="28"/>
  <c r="F43" i="28"/>
  <c r="E43" i="28"/>
  <c r="D43" i="28"/>
  <c r="W42" i="28"/>
  <c r="J42" i="28"/>
  <c r="K42" i="28"/>
  <c r="I42" i="28"/>
  <c r="H42" i="28"/>
  <c r="G42" i="28"/>
  <c r="E42" i="28"/>
  <c r="D42" i="28"/>
  <c r="F42" i="28"/>
  <c r="W41" i="28"/>
  <c r="L41" i="28"/>
  <c r="K41" i="28"/>
  <c r="J41" i="28"/>
  <c r="I41" i="28"/>
  <c r="H41" i="28"/>
  <c r="G41" i="28"/>
  <c r="E41" i="28"/>
  <c r="D41" i="28"/>
  <c r="F41" i="28"/>
  <c r="W40" i="28"/>
  <c r="J40" i="28"/>
  <c r="L40" i="28"/>
  <c r="I40" i="28"/>
  <c r="H40" i="28"/>
  <c r="G40" i="28"/>
  <c r="E40" i="28"/>
  <c r="D40" i="28"/>
  <c r="F40" i="28"/>
  <c r="W39" i="28"/>
  <c r="J39" i="28"/>
  <c r="K39" i="28"/>
  <c r="I39" i="28"/>
  <c r="H39" i="28"/>
  <c r="G39" i="28"/>
  <c r="E39" i="28"/>
  <c r="D39" i="28"/>
  <c r="F39" i="28"/>
  <c r="W38" i="28"/>
  <c r="J38" i="28"/>
  <c r="K38" i="28"/>
  <c r="I38" i="28"/>
  <c r="H38" i="28"/>
  <c r="G38" i="28"/>
  <c r="E38" i="28"/>
  <c r="D38" i="28"/>
  <c r="F38" i="28"/>
  <c r="W37" i="28"/>
  <c r="J37" i="28"/>
  <c r="K37" i="28"/>
  <c r="I37" i="28"/>
  <c r="H37" i="28"/>
  <c r="G37" i="28"/>
  <c r="E37" i="28"/>
  <c r="D37" i="28"/>
  <c r="F37" i="28"/>
  <c r="W36" i="28"/>
  <c r="J36" i="28"/>
  <c r="K36" i="28"/>
  <c r="I36" i="28"/>
  <c r="H36" i="28"/>
  <c r="G36" i="28"/>
  <c r="E36" i="28"/>
  <c r="D36" i="28"/>
  <c r="F36" i="28"/>
  <c r="W35" i="28"/>
  <c r="J35" i="28"/>
  <c r="L35" i="28"/>
  <c r="I35" i="28"/>
  <c r="H35" i="28"/>
  <c r="G35" i="28"/>
  <c r="E35" i="28"/>
  <c r="D35" i="28"/>
  <c r="F35" i="28"/>
  <c r="W34" i="28"/>
  <c r="J34" i="28"/>
  <c r="K34" i="28"/>
  <c r="I34" i="28"/>
  <c r="H34" i="28"/>
  <c r="G34" i="28"/>
  <c r="E34" i="28"/>
  <c r="D34" i="28"/>
  <c r="F34" i="28"/>
  <c r="W33" i="28"/>
  <c r="J33" i="28"/>
  <c r="L33" i="28"/>
  <c r="I33" i="28"/>
  <c r="H33" i="28"/>
  <c r="G33" i="28"/>
  <c r="E33" i="28"/>
  <c r="D33" i="28"/>
  <c r="F33" i="28"/>
  <c r="W32" i="28"/>
  <c r="J32" i="28"/>
  <c r="L32" i="28"/>
  <c r="I32" i="28"/>
  <c r="H32" i="28"/>
  <c r="G32" i="28"/>
  <c r="E32" i="28"/>
  <c r="D32" i="28"/>
  <c r="F32" i="28"/>
  <c r="W31" i="28"/>
  <c r="J31" i="28"/>
  <c r="L31" i="28"/>
  <c r="I31" i="28"/>
  <c r="H31" i="28"/>
  <c r="G31" i="28"/>
  <c r="E31" i="28"/>
  <c r="D31" i="28"/>
  <c r="F31" i="28"/>
  <c r="W30" i="28"/>
  <c r="J30" i="28"/>
  <c r="L30" i="28"/>
  <c r="I30" i="28"/>
  <c r="H30" i="28"/>
  <c r="G30" i="28"/>
  <c r="E30" i="28"/>
  <c r="D30" i="28"/>
  <c r="F30" i="28"/>
  <c r="W29" i="28"/>
  <c r="J29" i="28"/>
  <c r="L29" i="28"/>
  <c r="I29" i="28"/>
  <c r="H29" i="28"/>
  <c r="G29" i="28"/>
  <c r="E29" i="28"/>
  <c r="D29" i="28"/>
  <c r="F29" i="28"/>
  <c r="W28" i="28"/>
  <c r="J28" i="28"/>
  <c r="L28" i="28"/>
  <c r="I28" i="28"/>
  <c r="H28" i="28"/>
  <c r="G28" i="28"/>
  <c r="E28" i="28"/>
  <c r="D28" i="28"/>
  <c r="F28" i="28"/>
  <c r="W27" i="28"/>
  <c r="J27" i="28"/>
  <c r="L27" i="28"/>
  <c r="I27" i="28"/>
  <c r="H27" i="28"/>
  <c r="G27" i="28"/>
  <c r="F27" i="28"/>
  <c r="E27" i="28"/>
  <c r="D27" i="28"/>
  <c r="W26" i="28"/>
  <c r="J26" i="28"/>
  <c r="K26" i="28"/>
  <c r="I26" i="28"/>
  <c r="H26" i="28"/>
  <c r="G26" i="28"/>
  <c r="E26" i="28"/>
  <c r="D26" i="28"/>
  <c r="F26" i="28"/>
  <c r="W25" i="28"/>
  <c r="J25" i="28"/>
  <c r="K25" i="28"/>
  <c r="I25" i="28"/>
  <c r="H25" i="28"/>
  <c r="G25" i="28"/>
  <c r="E25" i="28"/>
  <c r="D25" i="28"/>
  <c r="F25" i="28"/>
  <c r="W24" i="28"/>
  <c r="J24" i="28"/>
  <c r="L24" i="28"/>
  <c r="I24" i="28"/>
  <c r="H24" i="28"/>
  <c r="G24" i="28"/>
  <c r="F24" i="28"/>
  <c r="E24" i="28"/>
  <c r="D24" i="28"/>
  <c r="W23" i="28"/>
  <c r="J23" i="28"/>
  <c r="L23" i="28"/>
  <c r="I23" i="28"/>
  <c r="H23" i="28"/>
  <c r="G23" i="28"/>
  <c r="E23" i="28"/>
  <c r="D23" i="28"/>
  <c r="F23" i="28"/>
  <c r="W22" i="28"/>
  <c r="J22" i="28"/>
  <c r="L22" i="28"/>
  <c r="I22" i="28"/>
  <c r="H22" i="28"/>
  <c r="G22" i="28"/>
  <c r="E22" i="28"/>
  <c r="D22" i="28"/>
  <c r="F22" i="28"/>
  <c r="W21" i="28"/>
  <c r="J21" i="28"/>
  <c r="L21" i="28"/>
  <c r="I21" i="28"/>
  <c r="H21" i="28"/>
  <c r="G21" i="28"/>
  <c r="F21" i="28"/>
  <c r="E21" i="28"/>
  <c r="D21" i="28"/>
  <c r="W20" i="28"/>
  <c r="J20" i="28"/>
  <c r="L20" i="28"/>
  <c r="I20" i="28"/>
  <c r="H20" i="28"/>
  <c r="G20" i="28"/>
  <c r="E20" i="28"/>
  <c r="D20" i="28"/>
  <c r="F20" i="28"/>
  <c r="W19" i="28"/>
  <c r="J19" i="28"/>
  <c r="L19" i="28"/>
  <c r="I19" i="28"/>
  <c r="H19" i="28"/>
  <c r="G19" i="28"/>
  <c r="E19" i="28"/>
  <c r="D19" i="28"/>
  <c r="F19" i="28"/>
  <c r="W18" i="28"/>
  <c r="J18" i="28"/>
  <c r="K18" i="28"/>
  <c r="I18" i="28"/>
  <c r="H18" i="28"/>
  <c r="G18" i="28"/>
  <c r="F18" i="28"/>
  <c r="E18" i="28"/>
  <c r="D18" i="28"/>
  <c r="W17" i="28"/>
  <c r="J17" i="28"/>
  <c r="L17" i="28"/>
  <c r="I17" i="28"/>
  <c r="H17" i="28"/>
  <c r="G17" i="28"/>
  <c r="E17" i="28"/>
  <c r="F17" i="28"/>
  <c r="D17" i="28"/>
  <c r="W16" i="28"/>
  <c r="J16" i="28"/>
  <c r="K16" i="28"/>
  <c r="I16" i="28"/>
  <c r="H16" i="28"/>
  <c r="G16" i="28"/>
  <c r="E16" i="28"/>
  <c r="D16" i="28"/>
  <c r="F16" i="28"/>
  <c r="W15" i="28"/>
  <c r="J15" i="28"/>
  <c r="L15" i="28"/>
  <c r="I15" i="28"/>
  <c r="H15" i="28"/>
  <c r="G15" i="28"/>
  <c r="E15" i="28"/>
  <c r="D15" i="28"/>
  <c r="F15" i="28"/>
  <c r="W14" i="28"/>
  <c r="J14" i="28"/>
  <c r="K14" i="28"/>
  <c r="I14" i="28"/>
  <c r="H14" i="28"/>
  <c r="G14" i="28"/>
  <c r="E14" i="28"/>
  <c r="F14" i="28"/>
  <c r="D14" i="28"/>
  <c r="W13" i="28"/>
  <c r="J13" i="28"/>
  <c r="L13" i="28"/>
  <c r="I13" i="28"/>
  <c r="H13" i="28"/>
  <c r="G13" i="28"/>
  <c r="E13" i="28"/>
  <c r="D13" i="28"/>
  <c r="F13" i="28"/>
  <c r="W12" i="28"/>
  <c r="J12" i="28"/>
  <c r="L12" i="28"/>
  <c r="I12" i="28"/>
  <c r="H12" i="28"/>
  <c r="G12" i="28"/>
  <c r="E12" i="28"/>
  <c r="D12" i="28"/>
  <c r="F12" i="28"/>
  <c r="W11" i="28"/>
  <c r="J11" i="28"/>
  <c r="K11" i="28"/>
  <c r="I11" i="28"/>
  <c r="H11" i="28"/>
  <c r="G11" i="28"/>
  <c r="E11" i="28"/>
  <c r="F11" i="28"/>
  <c r="D11" i="28"/>
  <c r="W10" i="28"/>
  <c r="J10" i="28"/>
  <c r="L10" i="28"/>
  <c r="I10" i="28"/>
  <c r="H10" i="28"/>
  <c r="G10" i="28"/>
  <c r="E10" i="28"/>
  <c r="D10" i="28"/>
  <c r="F10" i="28"/>
  <c r="W9" i="28"/>
  <c r="J9" i="28"/>
  <c r="L9" i="28"/>
  <c r="I9" i="28"/>
  <c r="H9" i="28"/>
  <c r="G9" i="28"/>
  <c r="E9" i="28"/>
  <c r="D9" i="28"/>
  <c r="F9" i="28"/>
  <c r="W8" i="28"/>
  <c r="J8" i="28"/>
  <c r="L8" i="28"/>
  <c r="I8" i="28"/>
  <c r="H8" i="28"/>
  <c r="G8" i="28"/>
  <c r="E8" i="28"/>
  <c r="F8" i="28"/>
  <c r="D8" i="28"/>
  <c r="W7" i="28"/>
  <c r="J7" i="28"/>
  <c r="L7" i="28"/>
  <c r="I7" i="28"/>
  <c r="H7" i="28"/>
  <c r="G7" i="28"/>
  <c r="E7" i="28"/>
  <c r="D7" i="28"/>
  <c r="F7" i="28"/>
  <c r="W6" i="28"/>
  <c r="J6" i="28"/>
  <c r="L6" i="28"/>
  <c r="I6" i="28"/>
  <c r="H6" i="28"/>
  <c r="G6" i="28"/>
  <c r="E6" i="28"/>
  <c r="D6" i="28"/>
  <c r="F6" i="28"/>
  <c r="W5" i="28"/>
  <c r="J5" i="28"/>
  <c r="L5" i="28"/>
  <c r="I5" i="28"/>
  <c r="H5" i="28"/>
  <c r="G5" i="28"/>
  <c r="E5" i="28"/>
  <c r="D5" i="28"/>
  <c r="F5" i="28"/>
  <c r="W4" i="28"/>
  <c r="J4" i="28"/>
  <c r="K4" i="28"/>
  <c r="I4" i="28"/>
  <c r="H4" i="28"/>
  <c r="G4" i="28"/>
  <c r="E4" i="28"/>
  <c r="D4" i="28"/>
  <c r="F4" i="28"/>
  <c r="G72" i="5"/>
  <c r="G73" i="5"/>
  <c r="G74" i="5"/>
  <c r="G75" i="5"/>
  <c r="G76" i="5"/>
  <c r="G77" i="5"/>
  <c r="G78" i="5"/>
  <c r="G79" i="5"/>
  <c r="I147" i="6"/>
  <c r="G80" i="5"/>
  <c r="G81" i="5"/>
  <c r="G82" i="5"/>
  <c r="G83" i="5"/>
  <c r="G84" i="5"/>
  <c r="G85" i="5"/>
  <c r="I74" i="6"/>
  <c r="G86" i="5"/>
  <c r="G87" i="5"/>
  <c r="I58" i="27"/>
  <c r="G88" i="5"/>
  <c r="I124" i="6"/>
  <c r="G89" i="5"/>
  <c r="I213" i="6"/>
  <c r="G62" i="5"/>
  <c r="G63" i="5"/>
  <c r="G64" i="5"/>
  <c r="G65" i="5"/>
  <c r="I115" i="27"/>
  <c r="G66" i="5"/>
  <c r="I91" i="6"/>
  <c r="G67" i="5"/>
  <c r="I110" i="27"/>
  <c r="G68" i="5"/>
  <c r="I161" i="6"/>
  <c r="G69" i="5"/>
  <c r="G70" i="5"/>
  <c r="G71" i="5"/>
  <c r="I150" i="6"/>
  <c r="G116" i="5"/>
  <c r="G117" i="5"/>
  <c r="G118" i="5"/>
  <c r="G119" i="5"/>
  <c r="G120" i="5"/>
  <c r="G121" i="5"/>
  <c r="G122" i="5"/>
  <c r="G123" i="5"/>
  <c r="G124" i="5"/>
  <c r="G125" i="5"/>
  <c r="G126" i="5"/>
  <c r="G127" i="5"/>
  <c r="I70" i="27"/>
  <c r="I139" i="6"/>
  <c r="G128" i="5"/>
  <c r="I14" i="27"/>
  <c r="I56" i="6"/>
  <c r="G129" i="5"/>
  <c r="G130" i="5"/>
  <c r="G4" i="5"/>
  <c r="G5" i="5"/>
  <c r="G6" i="5"/>
  <c r="I49" i="27"/>
  <c r="G7" i="5"/>
  <c r="W280" i="27"/>
  <c r="W279" i="27"/>
  <c r="W278" i="27"/>
  <c r="W277" i="27"/>
  <c r="W276" i="27"/>
  <c r="W275" i="27"/>
  <c r="W274" i="27"/>
  <c r="W273" i="27"/>
  <c r="W272" i="27"/>
  <c r="W271" i="27"/>
  <c r="W270" i="27"/>
  <c r="W269" i="27"/>
  <c r="W268" i="27"/>
  <c r="W267" i="27"/>
  <c r="W266" i="27"/>
  <c r="W265" i="27"/>
  <c r="W264" i="27"/>
  <c r="W263" i="27"/>
  <c r="W262" i="27"/>
  <c r="W261" i="27"/>
  <c r="W260" i="27"/>
  <c r="W259" i="27"/>
  <c r="W258" i="27"/>
  <c r="W257" i="27"/>
  <c r="W256" i="27"/>
  <c r="W255" i="27"/>
  <c r="W254" i="27"/>
  <c r="W253" i="27"/>
  <c r="W252" i="27"/>
  <c r="W251" i="27"/>
  <c r="W250" i="27"/>
  <c r="W249" i="27"/>
  <c r="W248" i="27"/>
  <c r="W247" i="27"/>
  <c r="W246" i="27"/>
  <c r="W245" i="27"/>
  <c r="W244" i="27"/>
  <c r="W243" i="27"/>
  <c r="W242" i="27"/>
  <c r="W241" i="27"/>
  <c r="W240" i="27"/>
  <c r="W239" i="27"/>
  <c r="W238" i="27"/>
  <c r="W237" i="27"/>
  <c r="W236" i="27"/>
  <c r="W235" i="27"/>
  <c r="W234" i="27"/>
  <c r="W233" i="27"/>
  <c r="W232" i="27"/>
  <c r="W231" i="27"/>
  <c r="W230" i="27"/>
  <c r="W229" i="27"/>
  <c r="W228" i="27"/>
  <c r="W227" i="27"/>
  <c r="W226" i="27"/>
  <c r="W225" i="27"/>
  <c r="W224" i="27"/>
  <c r="W223" i="27"/>
  <c r="W222" i="27"/>
  <c r="W221" i="27"/>
  <c r="W220" i="27"/>
  <c r="W219" i="27"/>
  <c r="W218" i="27"/>
  <c r="W217" i="27"/>
  <c r="W216" i="27"/>
  <c r="W215" i="27"/>
  <c r="W214" i="27"/>
  <c r="W213" i="27"/>
  <c r="W212" i="27"/>
  <c r="W211" i="27"/>
  <c r="W210" i="27"/>
  <c r="W209" i="27"/>
  <c r="W208" i="27"/>
  <c r="W207" i="27"/>
  <c r="W206" i="27"/>
  <c r="W205" i="27"/>
  <c r="W204" i="27"/>
  <c r="W203" i="27"/>
  <c r="W202" i="27"/>
  <c r="W201" i="27"/>
  <c r="W200" i="27"/>
  <c r="W199" i="27"/>
  <c r="W198" i="27"/>
  <c r="W197" i="27"/>
  <c r="W196" i="27"/>
  <c r="W195" i="27"/>
  <c r="W194" i="27"/>
  <c r="W193" i="27"/>
  <c r="W192" i="27"/>
  <c r="W191" i="27"/>
  <c r="W190" i="27"/>
  <c r="W189" i="27"/>
  <c r="W188" i="27"/>
  <c r="W187" i="27"/>
  <c r="W186" i="27"/>
  <c r="W185" i="27"/>
  <c r="W184" i="27"/>
  <c r="W183" i="27"/>
  <c r="W182" i="27"/>
  <c r="W181" i="27"/>
  <c r="W180" i="27"/>
  <c r="W179" i="27"/>
  <c r="W178" i="27"/>
  <c r="W177" i="27"/>
  <c r="W176" i="27"/>
  <c r="W175" i="27"/>
  <c r="W174" i="27"/>
  <c r="W173" i="27"/>
  <c r="W172" i="27"/>
  <c r="W171" i="27"/>
  <c r="W170" i="27"/>
  <c r="W169" i="27"/>
  <c r="W168" i="27"/>
  <c r="W167" i="27"/>
  <c r="W166" i="27"/>
  <c r="W165" i="27"/>
  <c r="W164" i="27"/>
  <c r="W163" i="27"/>
  <c r="W162" i="27"/>
  <c r="W161" i="27"/>
  <c r="W160" i="27"/>
  <c r="W159" i="27"/>
  <c r="W158" i="27"/>
  <c r="W157" i="27"/>
  <c r="W156" i="27"/>
  <c r="W155" i="27"/>
  <c r="W154" i="27"/>
  <c r="W153" i="27"/>
  <c r="W152" i="27"/>
  <c r="W151" i="27"/>
  <c r="W150" i="27"/>
  <c r="W149" i="27"/>
  <c r="W148" i="27"/>
  <c r="W147" i="27"/>
  <c r="W146" i="27"/>
  <c r="W145" i="27"/>
  <c r="W144" i="27"/>
  <c r="W143" i="27"/>
  <c r="W142" i="27"/>
  <c r="W141" i="27"/>
  <c r="W140" i="27"/>
  <c r="W139" i="27"/>
  <c r="W138" i="27"/>
  <c r="W137" i="27"/>
  <c r="W136" i="27"/>
  <c r="W135" i="27"/>
  <c r="W134" i="27"/>
  <c r="W133" i="27"/>
  <c r="W132" i="27"/>
  <c r="H132" i="27"/>
  <c r="G132" i="27"/>
  <c r="E132" i="27"/>
  <c r="D132" i="27"/>
  <c r="F132" i="27"/>
  <c r="W131" i="27"/>
  <c r="H131" i="27"/>
  <c r="G131" i="27"/>
  <c r="E131" i="27"/>
  <c r="D131" i="27"/>
  <c r="W130" i="27"/>
  <c r="H130" i="27"/>
  <c r="G130" i="27"/>
  <c r="E130" i="27"/>
  <c r="D130" i="27"/>
  <c r="W129" i="27"/>
  <c r="H129" i="27"/>
  <c r="G129" i="27"/>
  <c r="E129" i="27"/>
  <c r="D129" i="27"/>
  <c r="W128" i="27"/>
  <c r="H128" i="27"/>
  <c r="G128" i="27"/>
  <c r="E128" i="27"/>
  <c r="D128" i="27"/>
  <c r="W127" i="27"/>
  <c r="H127" i="27"/>
  <c r="G127" i="27"/>
  <c r="E127" i="27"/>
  <c r="D127" i="27"/>
  <c r="F127" i="27"/>
  <c r="W126" i="27"/>
  <c r="H126" i="27"/>
  <c r="G126" i="27"/>
  <c r="E126" i="27"/>
  <c r="D126" i="27"/>
  <c r="W125" i="27"/>
  <c r="H125" i="27"/>
  <c r="G125" i="27"/>
  <c r="E125" i="27"/>
  <c r="D125" i="27"/>
  <c r="W124" i="27"/>
  <c r="H124" i="27"/>
  <c r="G124" i="27"/>
  <c r="E124" i="27"/>
  <c r="D124" i="27"/>
  <c r="W123" i="27"/>
  <c r="H123" i="27"/>
  <c r="G123" i="27"/>
  <c r="E123" i="27"/>
  <c r="D123" i="27"/>
  <c r="W122" i="27"/>
  <c r="H122" i="27"/>
  <c r="G122" i="27"/>
  <c r="E122" i="27"/>
  <c r="D122" i="27"/>
  <c r="W121" i="27"/>
  <c r="H121" i="27"/>
  <c r="G121" i="27"/>
  <c r="E121" i="27"/>
  <c r="D121" i="27"/>
  <c r="W120" i="27"/>
  <c r="H120" i="27"/>
  <c r="G120" i="27"/>
  <c r="E120" i="27"/>
  <c r="D120" i="27"/>
  <c r="W119" i="27"/>
  <c r="H119" i="27"/>
  <c r="G119" i="27"/>
  <c r="E119" i="27"/>
  <c r="D119" i="27"/>
  <c r="W118" i="27"/>
  <c r="H118" i="27"/>
  <c r="G118" i="27"/>
  <c r="E118" i="27"/>
  <c r="D118" i="27"/>
  <c r="W117" i="27"/>
  <c r="H117" i="27"/>
  <c r="G117" i="27"/>
  <c r="E117" i="27"/>
  <c r="D117" i="27"/>
  <c r="W116" i="27"/>
  <c r="H116" i="27"/>
  <c r="G116" i="27"/>
  <c r="E116" i="27"/>
  <c r="D116" i="27"/>
  <c r="W115" i="27"/>
  <c r="H115" i="27"/>
  <c r="G115" i="27"/>
  <c r="E115" i="27"/>
  <c r="D115" i="27"/>
  <c r="W114" i="27"/>
  <c r="H114" i="27"/>
  <c r="G114" i="27"/>
  <c r="E114" i="27"/>
  <c r="D114" i="27"/>
  <c r="W113" i="27"/>
  <c r="H113" i="27"/>
  <c r="G113" i="27"/>
  <c r="E113" i="27"/>
  <c r="D113" i="27"/>
  <c r="W112" i="27"/>
  <c r="H112" i="27"/>
  <c r="G112" i="27"/>
  <c r="E112" i="27"/>
  <c r="D112" i="27"/>
  <c r="F112" i="27"/>
  <c r="W111" i="27"/>
  <c r="H111" i="27"/>
  <c r="G111" i="27"/>
  <c r="E111" i="27"/>
  <c r="D111" i="27"/>
  <c r="W110" i="27"/>
  <c r="H110" i="27"/>
  <c r="G110" i="27"/>
  <c r="E110" i="27"/>
  <c r="D110" i="27"/>
  <c r="W109" i="27"/>
  <c r="H109" i="27"/>
  <c r="G109" i="27"/>
  <c r="E109" i="27"/>
  <c r="D109" i="27"/>
  <c r="W108" i="27"/>
  <c r="H108" i="27"/>
  <c r="G108" i="27"/>
  <c r="E108" i="27"/>
  <c r="D108" i="27"/>
  <c r="W107" i="27"/>
  <c r="H107" i="27"/>
  <c r="G107" i="27"/>
  <c r="E107" i="27"/>
  <c r="D107" i="27"/>
  <c r="W106" i="27"/>
  <c r="H106" i="27"/>
  <c r="G106" i="27"/>
  <c r="E106" i="27"/>
  <c r="D106" i="27"/>
  <c r="W105" i="27"/>
  <c r="H105" i="27"/>
  <c r="G105" i="27"/>
  <c r="E105" i="27"/>
  <c r="D105" i="27"/>
  <c r="W104" i="27"/>
  <c r="H104" i="27"/>
  <c r="G104" i="27"/>
  <c r="E104" i="27"/>
  <c r="D104" i="27"/>
  <c r="W103" i="27"/>
  <c r="H103" i="27"/>
  <c r="G103" i="27"/>
  <c r="E103" i="27"/>
  <c r="D103" i="27"/>
  <c r="F103" i="27"/>
  <c r="W102" i="27"/>
  <c r="H102" i="27"/>
  <c r="G102" i="27"/>
  <c r="E102" i="27"/>
  <c r="D102" i="27"/>
  <c r="W101" i="27"/>
  <c r="H101" i="27"/>
  <c r="G101" i="27"/>
  <c r="E101" i="27"/>
  <c r="D101" i="27"/>
  <c r="W100" i="27"/>
  <c r="H100" i="27"/>
  <c r="G100" i="27"/>
  <c r="E100" i="27"/>
  <c r="D100" i="27"/>
  <c r="W99" i="27"/>
  <c r="H99" i="27"/>
  <c r="G99" i="27"/>
  <c r="E99" i="27"/>
  <c r="D99" i="27"/>
  <c r="W98" i="27"/>
  <c r="H98" i="27"/>
  <c r="G98" i="27"/>
  <c r="E98" i="27"/>
  <c r="D98" i="27"/>
  <c r="W97" i="27"/>
  <c r="H97" i="27"/>
  <c r="G97" i="27"/>
  <c r="E97" i="27"/>
  <c r="D97" i="27"/>
  <c r="W96" i="27"/>
  <c r="H96" i="27"/>
  <c r="G96" i="27"/>
  <c r="E96" i="27"/>
  <c r="D96" i="27"/>
  <c r="W95" i="27"/>
  <c r="H95" i="27"/>
  <c r="G95" i="27"/>
  <c r="E95" i="27"/>
  <c r="D95" i="27"/>
  <c r="W94" i="27"/>
  <c r="H94" i="27"/>
  <c r="G94" i="27"/>
  <c r="E94" i="27"/>
  <c r="D94" i="27"/>
  <c r="W93" i="27"/>
  <c r="H93" i="27"/>
  <c r="G93" i="27"/>
  <c r="E93" i="27"/>
  <c r="D93" i="27"/>
  <c r="W92" i="27"/>
  <c r="H92" i="27"/>
  <c r="G92" i="27"/>
  <c r="E92" i="27"/>
  <c r="D92" i="27"/>
  <c r="W91" i="27"/>
  <c r="H91" i="27"/>
  <c r="G91" i="27"/>
  <c r="E91" i="27"/>
  <c r="D91" i="27"/>
  <c r="W90" i="27"/>
  <c r="H90" i="27"/>
  <c r="G90" i="27"/>
  <c r="E90" i="27"/>
  <c r="D90" i="27"/>
  <c r="W89" i="27"/>
  <c r="H89" i="27"/>
  <c r="G89" i="27"/>
  <c r="E89" i="27"/>
  <c r="D89" i="27"/>
  <c r="F89" i="27"/>
  <c r="W88" i="27"/>
  <c r="H88" i="27"/>
  <c r="G88" i="27"/>
  <c r="E88" i="27"/>
  <c r="D88" i="27"/>
  <c r="F88" i="27"/>
  <c r="W87" i="27"/>
  <c r="H87" i="27"/>
  <c r="G87" i="27"/>
  <c r="E87" i="27"/>
  <c r="D87" i="27"/>
  <c r="W86" i="27"/>
  <c r="H86" i="27"/>
  <c r="G86" i="27"/>
  <c r="E86" i="27"/>
  <c r="D86" i="27"/>
  <c r="W85" i="27"/>
  <c r="H85" i="27"/>
  <c r="G85" i="27"/>
  <c r="E85" i="27"/>
  <c r="D85" i="27"/>
  <c r="W84" i="27"/>
  <c r="H84" i="27"/>
  <c r="G84" i="27"/>
  <c r="E84" i="27"/>
  <c r="D84" i="27"/>
  <c r="F84" i="27"/>
  <c r="W83" i="27"/>
  <c r="H83" i="27"/>
  <c r="G83" i="27"/>
  <c r="E83" i="27"/>
  <c r="D83" i="27"/>
  <c r="W82" i="27"/>
  <c r="H82" i="27"/>
  <c r="G82" i="27"/>
  <c r="E82" i="27"/>
  <c r="D82" i="27"/>
  <c r="W81" i="27"/>
  <c r="H81" i="27"/>
  <c r="G81" i="27"/>
  <c r="E81" i="27"/>
  <c r="D81" i="27"/>
  <c r="W80" i="27"/>
  <c r="H80" i="27"/>
  <c r="G80" i="27"/>
  <c r="E80" i="27"/>
  <c r="D80" i="27"/>
  <c r="W79" i="27"/>
  <c r="H79" i="27"/>
  <c r="G79" i="27"/>
  <c r="E79" i="27"/>
  <c r="D79" i="27"/>
  <c r="F79" i="27"/>
  <c r="W78" i="27"/>
  <c r="H78" i="27"/>
  <c r="G78" i="27"/>
  <c r="E78" i="27"/>
  <c r="D78" i="27"/>
  <c r="W77" i="27"/>
  <c r="H77" i="27"/>
  <c r="G77" i="27"/>
  <c r="E77" i="27"/>
  <c r="D77" i="27"/>
  <c r="W76" i="27"/>
  <c r="H76" i="27"/>
  <c r="G76" i="27"/>
  <c r="E76" i="27"/>
  <c r="D76" i="27"/>
  <c r="W75" i="27"/>
  <c r="H75" i="27"/>
  <c r="G75" i="27"/>
  <c r="E75" i="27"/>
  <c r="D75" i="27"/>
  <c r="W74" i="27"/>
  <c r="H74" i="27"/>
  <c r="G74" i="27"/>
  <c r="E74" i="27"/>
  <c r="D74" i="27"/>
  <c r="W73" i="27"/>
  <c r="H73" i="27"/>
  <c r="G73" i="27"/>
  <c r="E73" i="27"/>
  <c r="D73" i="27"/>
  <c r="W72" i="27"/>
  <c r="H72" i="27"/>
  <c r="G72" i="27"/>
  <c r="E72" i="27"/>
  <c r="D72" i="27"/>
  <c r="W71" i="27"/>
  <c r="H71" i="27"/>
  <c r="G71" i="27"/>
  <c r="E71" i="27"/>
  <c r="D71" i="27"/>
  <c r="W70" i="27"/>
  <c r="H70" i="27"/>
  <c r="G70" i="27"/>
  <c r="E70" i="27"/>
  <c r="D70" i="27"/>
  <c r="W69" i="27"/>
  <c r="H69" i="27"/>
  <c r="G69" i="27"/>
  <c r="E69" i="27"/>
  <c r="D69" i="27"/>
  <c r="W68" i="27"/>
  <c r="H68" i="27"/>
  <c r="G68" i="27"/>
  <c r="E68" i="27"/>
  <c r="D68" i="27"/>
  <c r="W67" i="27"/>
  <c r="H67" i="27"/>
  <c r="G67" i="27"/>
  <c r="E67" i="27"/>
  <c r="D67" i="27"/>
  <c r="W66" i="27"/>
  <c r="H66" i="27"/>
  <c r="G66" i="27"/>
  <c r="E66" i="27"/>
  <c r="D66" i="27"/>
  <c r="W65" i="27"/>
  <c r="H65" i="27"/>
  <c r="G65" i="27"/>
  <c r="E65" i="27"/>
  <c r="D65" i="27"/>
  <c r="F65" i="27"/>
  <c r="W64" i="27"/>
  <c r="H64" i="27"/>
  <c r="G64" i="27"/>
  <c r="E64" i="27"/>
  <c r="D64" i="27"/>
  <c r="F64" i="27"/>
  <c r="W63" i="27"/>
  <c r="H63" i="27"/>
  <c r="G63" i="27"/>
  <c r="E63" i="27"/>
  <c r="D63" i="27"/>
  <c r="W62" i="27"/>
  <c r="H62" i="27"/>
  <c r="G62" i="27"/>
  <c r="E62" i="27"/>
  <c r="D62" i="27"/>
  <c r="W61" i="27"/>
  <c r="H61" i="27"/>
  <c r="G61" i="27"/>
  <c r="E61" i="27"/>
  <c r="D61" i="27"/>
  <c r="W60" i="27"/>
  <c r="H60" i="27"/>
  <c r="G60" i="27"/>
  <c r="E60" i="27"/>
  <c r="D60" i="27"/>
  <c r="F60" i="27"/>
  <c r="W59" i="27"/>
  <c r="H59" i="27"/>
  <c r="G59" i="27"/>
  <c r="E59" i="27"/>
  <c r="D59" i="27"/>
  <c r="W58" i="27"/>
  <c r="H58" i="27"/>
  <c r="G58" i="27"/>
  <c r="E58" i="27"/>
  <c r="D58" i="27"/>
  <c r="W57" i="27"/>
  <c r="H57" i="27"/>
  <c r="G57" i="27"/>
  <c r="E57" i="27"/>
  <c r="D57" i="27"/>
  <c r="W56" i="27"/>
  <c r="H56" i="27"/>
  <c r="G56" i="27"/>
  <c r="E56" i="27"/>
  <c r="D56" i="27"/>
  <c r="W55" i="27"/>
  <c r="H55" i="27"/>
  <c r="G55" i="27"/>
  <c r="E55" i="27"/>
  <c r="D55" i="27"/>
  <c r="F55" i="27"/>
  <c r="H54" i="27"/>
  <c r="G54" i="27"/>
  <c r="E54" i="27"/>
  <c r="D54" i="27"/>
  <c r="W53" i="27"/>
  <c r="H53" i="27"/>
  <c r="G53" i="27"/>
  <c r="E53" i="27"/>
  <c r="D53" i="27"/>
  <c r="W52" i="27"/>
  <c r="H52" i="27"/>
  <c r="G52" i="27"/>
  <c r="E52" i="27"/>
  <c r="D52" i="27"/>
  <c r="W51" i="27"/>
  <c r="H51" i="27"/>
  <c r="G51" i="27"/>
  <c r="E51" i="27"/>
  <c r="D51" i="27"/>
  <c r="W50" i="27"/>
  <c r="H50" i="27"/>
  <c r="G50" i="27"/>
  <c r="E50" i="27"/>
  <c r="D50" i="27"/>
  <c r="F50" i="27"/>
  <c r="W49" i="27"/>
  <c r="H49" i="27"/>
  <c r="G49" i="27"/>
  <c r="E49" i="27"/>
  <c r="D49" i="27"/>
  <c r="W48" i="27"/>
  <c r="H48" i="27"/>
  <c r="G48" i="27"/>
  <c r="E48" i="27"/>
  <c r="D48" i="27"/>
  <c r="W47" i="27"/>
  <c r="H47" i="27"/>
  <c r="G47" i="27"/>
  <c r="E47" i="27"/>
  <c r="D47" i="27"/>
  <c r="W46" i="27"/>
  <c r="H46" i="27"/>
  <c r="G46" i="27"/>
  <c r="E46" i="27"/>
  <c r="D46" i="27"/>
  <c r="W45" i="27"/>
  <c r="H45" i="27"/>
  <c r="G45" i="27"/>
  <c r="E45" i="27"/>
  <c r="D45" i="27"/>
  <c r="W44" i="27"/>
  <c r="H44" i="27"/>
  <c r="G44" i="27"/>
  <c r="E44" i="27"/>
  <c r="D44" i="27"/>
  <c r="W43" i="27"/>
  <c r="H43" i="27"/>
  <c r="G43" i="27"/>
  <c r="E43" i="27"/>
  <c r="D43" i="27"/>
  <c r="W42" i="27"/>
  <c r="H42" i="27"/>
  <c r="G42" i="27"/>
  <c r="E42" i="27"/>
  <c r="D42" i="27"/>
  <c r="W41" i="27"/>
  <c r="H41" i="27"/>
  <c r="G41" i="27"/>
  <c r="E41" i="27"/>
  <c r="D41" i="27"/>
  <c r="W40" i="27"/>
  <c r="H40" i="27"/>
  <c r="G40" i="27"/>
  <c r="E40" i="27"/>
  <c r="D40" i="27"/>
  <c r="W39" i="27"/>
  <c r="H39" i="27"/>
  <c r="G39" i="27"/>
  <c r="E39" i="27"/>
  <c r="D39" i="27"/>
  <c r="W38" i="27"/>
  <c r="H38" i="27"/>
  <c r="G38" i="27"/>
  <c r="E38" i="27"/>
  <c r="D38" i="27"/>
  <c r="W37" i="27"/>
  <c r="H37" i="27"/>
  <c r="G37" i="27"/>
  <c r="E37" i="27"/>
  <c r="D37" i="27"/>
  <c r="W36" i="27"/>
  <c r="H36" i="27"/>
  <c r="G36" i="27"/>
  <c r="E36" i="27"/>
  <c r="D36" i="27"/>
  <c r="F36" i="27"/>
  <c r="W35" i="27"/>
  <c r="H35" i="27"/>
  <c r="G35" i="27"/>
  <c r="E35" i="27"/>
  <c r="D35" i="27"/>
  <c r="F35" i="27"/>
  <c r="W34" i="27"/>
  <c r="H34" i="27"/>
  <c r="G34" i="27"/>
  <c r="E34" i="27"/>
  <c r="D34" i="27"/>
  <c r="F34" i="27"/>
  <c r="W33" i="27"/>
  <c r="H33" i="27"/>
  <c r="G33" i="27"/>
  <c r="E33" i="27"/>
  <c r="D33" i="27"/>
  <c r="W32" i="27"/>
  <c r="H32" i="27"/>
  <c r="G32" i="27"/>
  <c r="E32" i="27"/>
  <c r="D32" i="27"/>
  <c r="W31" i="27"/>
  <c r="H31" i="27"/>
  <c r="G31" i="27"/>
  <c r="E31" i="27"/>
  <c r="D31" i="27"/>
  <c r="W30" i="27"/>
  <c r="H30" i="27"/>
  <c r="G30" i="27"/>
  <c r="E30" i="27"/>
  <c r="D30" i="27"/>
  <c r="W29" i="27"/>
  <c r="H29" i="27"/>
  <c r="G29" i="27"/>
  <c r="E29" i="27"/>
  <c r="D29" i="27"/>
  <c r="W28" i="27"/>
  <c r="H28" i="27"/>
  <c r="G28" i="27"/>
  <c r="E28" i="27"/>
  <c r="D28" i="27"/>
  <c r="W27" i="27"/>
  <c r="H27" i="27"/>
  <c r="G27" i="27"/>
  <c r="E27" i="27"/>
  <c r="D27" i="27"/>
  <c r="W26" i="27"/>
  <c r="H26" i="27"/>
  <c r="G26" i="27"/>
  <c r="E26" i="27"/>
  <c r="D26" i="27"/>
  <c r="F26" i="27"/>
  <c r="W25" i="27"/>
  <c r="H25" i="27"/>
  <c r="G25" i="27"/>
  <c r="E25" i="27"/>
  <c r="D25" i="27"/>
  <c r="W24" i="27"/>
  <c r="H24" i="27"/>
  <c r="G24" i="27"/>
  <c r="E24" i="27"/>
  <c r="D24" i="27"/>
  <c r="W23" i="27"/>
  <c r="H23" i="27"/>
  <c r="G23" i="27"/>
  <c r="E23" i="27"/>
  <c r="D23" i="27"/>
  <c r="W22" i="27"/>
  <c r="H22" i="27"/>
  <c r="G22" i="27"/>
  <c r="E22" i="27"/>
  <c r="D22" i="27"/>
  <c r="W21" i="27"/>
  <c r="H21" i="27"/>
  <c r="G21" i="27"/>
  <c r="E21" i="27"/>
  <c r="D21" i="27"/>
  <c r="W20" i="27"/>
  <c r="H20" i="27"/>
  <c r="G20" i="27"/>
  <c r="E20" i="27"/>
  <c r="D20" i="27"/>
  <c r="W19" i="27"/>
  <c r="H19" i="27"/>
  <c r="G19" i="27"/>
  <c r="E19" i="27"/>
  <c r="D19" i="27"/>
  <c r="W18" i="27"/>
  <c r="H18" i="27"/>
  <c r="G18" i="27"/>
  <c r="E18" i="27"/>
  <c r="D18" i="27"/>
  <c r="W17" i="27"/>
  <c r="H17" i="27"/>
  <c r="G17" i="27"/>
  <c r="E17" i="27"/>
  <c r="D17" i="27"/>
  <c r="W16" i="27"/>
  <c r="H16" i="27"/>
  <c r="G16" i="27"/>
  <c r="E16" i="27"/>
  <c r="D16" i="27"/>
  <c r="W15" i="27"/>
  <c r="H15" i="27"/>
  <c r="G15" i="27"/>
  <c r="E15" i="27"/>
  <c r="D15" i="27"/>
  <c r="W14" i="27"/>
  <c r="H14" i="27"/>
  <c r="G14" i="27"/>
  <c r="E14" i="27"/>
  <c r="D14" i="27"/>
  <c r="W13" i="27"/>
  <c r="H13" i="27"/>
  <c r="G13" i="27"/>
  <c r="E13" i="27"/>
  <c r="D13" i="27"/>
  <c r="W12" i="27"/>
  <c r="H12" i="27"/>
  <c r="G12" i="27"/>
  <c r="E12" i="27"/>
  <c r="D12" i="27"/>
  <c r="F12" i="27"/>
  <c r="W11" i="27"/>
  <c r="H11" i="27"/>
  <c r="G11" i="27"/>
  <c r="E11" i="27"/>
  <c r="D11" i="27"/>
  <c r="F11" i="27"/>
  <c r="W10" i="27"/>
  <c r="H10" i="27"/>
  <c r="G10" i="27"/>
  <c r="E10" i="27"/>
  <c r="D10" i="27"/>
  <c r="W9" i="27"/>
  <c r="H9" i="27"/>
  <c r="G9" i="27"/>
  <c r="E9" i="27"/>
  <c r="D9" i="27"/>
  <c r="W8" i="27"/>
  <c r="H8" i="27"/>
  <c r="G8" i="27"/>
  <c r="E8" i="27"/>
  <c r="D8" i="27"/>
  <c r="W7" i="27"/>
  <c r="H7" i="27"/>
  <c r="G7" i="27"/>
  <c r="E7" i="27"/>
  <c r="D7" i="27"/>
  <c r="F7" i="27"/>
  <c r="W6" i="27"/>
  <c r="H6" i="27"/>
  <c r="G6" i="27"/>
  <c r="E6" i="27"/>
  <c r="D6" i="27"/>
  <c r="W5" i="27"/>
  <c r="H5" i="27"/>
  <c r="G5" i="27"/>
  <c r="E5" i="27"/>
  <c r="D5" i="27"/>
  <c r="W4" i="27"/>
  <c r="H4" i="27"/>
  <c r="G4" i="27"/>
  <c r="E4" i="27"/>
  <c r="D4" i="27"/>
  <c r="G10" i="5"/>
  <c r="I28" i="27"/>
  <c r="I88" i="27"/>
  <c r="G110" i="5"/>
  <c r="I130" i="27"/>
  <c r="G111" i="5"/>
  <c r="I41" i="27"/>
  <c r="G112" i="5"/>
  <c r="I71" i="27"/>
  <c r="G113" i="5"/>
  <c r="I66" i="27"/>
  <c r="G114" i="5"/>
  <c r="G115" i="5"/>
  <c r="I30" i="27"/>
  <c r="I14" i="6"/>
  <c r="I26" i="6"/>
  <c r="I130" i="6"/>
  <c r="I80" i="6"/>
  <c r="I249" i="6"/>
  <c r="I134" i="6"/>
  <c r="I99" i="6"/>
  <c r="G109" i="5"/>
  <c r="I89" i="6"/>
  <c r="I205" i="6"/>
  <c r="D236" i="6"/>
  <c r="E236" i="6"/>
  <c r="F236" i="6"/>
  <c r="G236" i="6"/>
  <c r="H236" i="6"/>
  <c r="D237" i="6"/>
  <c r="E237" i="6"/>
  <c r="G237" i="6"/>
  <c r="H237" i="6"/>
  <c r="D238" i="6"/>
  <c r="E238" i="6"/>
  <c r="F238" i="6"/>
  <c r="G238" i="6"/>
  <c r="H238" i="6"/>
  <c r="D239" i="6"/>
  <c r="F239" i="6"/>
  <c r="E239" i="6"/>
  <c r="G239" i="6"/>
  <c r="H239" i="6"/>
  <c r="D240" i="6"/>
  <c r="F240" i="6"/>
  <c r="E240" i="6"/>
  <c r="G240" i="6"/>
  <c r="H240" i="6"/>
  <c r="D241" i="6"/>
  <c r="E241" i="6"/>
  <c r="G241" i="6"/>
  <c r="H241" i="6"/>
  <c r="D242" i="6"/>
  <c r="E242" i="6"/>
  <c r="G242" i="6"/>
  <c r="H242" i="6"/>
  <c r="D243" i="6"/>
  <c r="E243" i="6"/>
  <c r="G243" i="6"/>
  <c r="H243" i="6"/>
  <c r="D244" i="6"/>
  <c r="E244" i="6"/>
  <c r="G244" i="6"/>
  <c r="H244" i="6"/>
  <c r="D245" i="6"/>
  <c r="E245" i="6"/>
  <c r="G245" i="6"/>
  <c r="H245" i="6"/>
  <c r="D246" i="6"/>
  <c r="F246" i="6"/>
  <c r="E246" i="6"/>
  <c r="G246" i="6"/>
  <c r="H246" i="6"/>
  <c r="D247" i="6"/>
  <c r="E247" i="6"/>
  <c r="G247" i="6"/>
  <c r="H247" i="6"/>
  <c r="D248" i="6"/>
  <c r="E248" i="6"/>
  <c r="G248" i="6"/>
  <c r="H248" i="6"/>
  <c r="D249" i="6"/>
  <c r="E249" i="6"/>
  <c r="G249" i="6"/>
  <c r="H249" i="6"/>
  <c r="D250" i="6"/>
  <c r="E250" i="6"/>
  <c r="F250" i="6"/>
  <c r="G250" i="6"/>
  <c r="H250" i="6"/>
  <c r="D251" i="6"/>
  <c r="F251" i="6"/>
  <c r="E251" i="6"/>
  <c r="G251" i="6"/>
  <c r="H251" i="6"/>
  <c r="D252" i="6"/>
  <c r="E252" i="6"/>
  <c r="F252" i="6"/>
  <c r="G252" i="6"/>
  <c r="H252" i="6"/>
  <c r="W262" i="6"/>
  <c r="W263" i="6"/>
  <c r="W264" i="6"/>
  <c r="W265" i="6"/>
  <c r="W266" i="6"/>
  <c r="W267" i="6"/>
  <c r="W268" i="6"/>
  <c r="W269" i="6"/>
  <c r="W270" i="6"/>
  <c r="W271" i="6"/>
  <c r="W272" i="6"/>
  <c r="W273" i="6"/>
  <c r="W274" i="6"/>
  <c r="W275" i="6"/>
  <c r="W276" i="6"/>
  <c r="W277" i="6"/>
  <c r="W278" i="6"/>
  <c r="W279" i="6"/>
  <c r="W280" i="6"/>
  <c r="A260" i="10"/>
  <c r="B260" i="10"/>
  <c r="C260" i="10"/>
  <c r="A261" i="10"/>
  <c r="B261" i="10"/>
  <c r="C261" i="10"/>
  <c r="A262" i="10"/>
  <c r="B262" i="10"/>
  <c r="C262" i="10"/>
  <c r="A263" i="10"/>
  <c r="B263" i="10"/>
  <c r="C263" i="10"/>
  <c r="A264" i="10"/>
  <c r="B264" i="10"/>
  <c r="C264" i="10"/>
  <c r="A265" i="10"/>
  <c r="B265" i="10"/>
  <c r="C265" i="10"/>
  <c r="A266" i="10"/>
  <c r="B266" i="10"/>
  <c r="C266" i="10"/>
  <c r="A267" i="10"/>
  <c r="B267" i="10"/>
  <c r="C267" i="10"/>
  <c r="A268" i="10"/>
  <c r="B268" i="10"/>
  <c r="C268" i="10"/>
  <c r="A269" i="10"/>
  <c r="B269" i="10"/>
  <c r="C269" i="10"/>
  <c r="A270" i="10"/>
  <c r="B270" i="10"/>
  <c r="C270" i="10"/>
  <c r="A271" i="10"/>
  <c r="B271" i="10"/>
  <c r="C271" i="10"/>
  <c r="A272" i="10"/>
  <c r="B272" i="10"/>
  <c r="C272" i="10"/>
  <c r="A273" i="10"/>
  <c r="B273" i="10"/>
  <c r="C273" i="10"/>
  <c r="A274" i="10"/>
  <c r="B274" i="10"/>
  <c r="C274" i="10"/>
  <c r="A275" i="10"/>
  <c r="B275" i="10"/>
  <c r="C275" i="10"/>
  <c r="A276" i="10"/>
  <c r="B276" i="10"/>
  <c r="C276" i="10"/>
  <c r="A277" i="10"/>
  <c r="B277" i="10"/>
  <c r="C277" i="10"/>
  <c r="A278" i="10"/>
  <c r="B278" i="10"/>
  <c r="C278" i="10"/>
  <c r="I158" i="6"/>
  <c r="I31" i="27"/>
  <c r="I62" i="6"/>
  <c r="I151" i="6"/>
  <c r="I96" i="27"/>
  <c r="I199" i="6"/>
  <c r="I226" i="6"/>
  <c r="I234" i="6"/>
  <c r="D209" i="6"/>
  <c r="E209" i="6"/>
  <c r="G209" i="6"/>
  <c r="H209" i="6"/>
  <c r="D210" i="6"/>
  <c r="E210" i="6"/>
  <c r="G210" i="6"/>
  <c r="H210" i="6"/>
  <c r="D211" i="6"/>
  <c r="F211" i="6"/>
  <c r="E211" i="6"/>
  <c r="G211" i="6"/>
  <c r="H211" i="6"/>
  <c r="D212" i="6"/>
  <c r="F212" i="6"/>
  <c r="E212" i="6"/>
  <c r="G212" i="6"/>
  <c r="H212" i="6"/>
  <c r="D213" i="6"/>
  <c r="E213" i="6"/>
  <c r="G213" i="6"/>
  <c r="H213" i="6"/>
  <c r="D214" i="6"/>
  <c r="E214" i="6"/>
  <c r="G214" i="6"/>
  <c r="H214" i="6"/>
  <c r="D215" i="6"/>
  <c r="E215" i="6"/>
  <c r="G215" i="6"/>
  <c r="H215" i="6"/>
  <c r="D216" i="6"/>
  <c r="F216" i="6"/>
  <c r="E216" i="6"/>
  <c r="G216" i="6"/>
  <c r="H216" i="6"/>
  <c r="D217" i="6"/>
  <c r="F217" i="6"/>
  <c r="E217" i="6"/>
  <c r="G217" i="6"/>
  <c r="H217" i="6"/>
  <c r="D218" i="6"/>
  <c r="F218" i="6"/>
  <c r="E218" i="6"/>
  <c r="G218" i="6"/>
  <c r="H218" i="6"/>
  <c r="D219" i="6"/>
  <c r="E219" i="6"/>
  <c r="G219" i="6"/>
  <c r="H219" i="6"/>
  <c r="D220" i="6"/>
  <c r="E220" i="6"/>
  <c r="G220" i="6"/>
  <c r="H220" i="6"/>
  <c r="D221" i="6"/>
  <c r="E221" i="6"/>
  <c r="G221" i="6"/>
  <c r="H221" i="6"/>
  <c r="D222" i="6"/>
  <c r="F222" i="6"/>
  <c r="E222" i="6"/>
  <c r="G222" i="6"/>
  <c r="H222" i="6"/>
  <c r="D223" i="6"/>
  <c r="F223" i="6"/>
  <c r="E223" i="6"/>
  <c r="G223" i="6"/>
  <c r="H223" i="6"/>
  <c r="D224" i="6"/>
  <c r="F224" i="6"/>
  <c r="E224" i="6"/>
  <c r="G224" i="6"/>
  <c r="H224" i="6"/>
  <c r="D225" i="6"/>
  <c r="E225" i="6"/>
  <c r="G225" i="6"/>
  <c r="H225" i="6"/>
  <c r="D226" i="6"/>
  <c r="E226" i="6"/>
  <c r="G226" i="6"/>
  <c r="H226" i="6"/>
  <c r="D227" i="6"/>
  <c r="E227" i="6"/>
  <c r="F227" i="6"/>
  <c r="G227" i="6"/>
  <c r="H227" i="6"/>
  <c r="D228" i="6"/>
  <c r="E228" i="6"/>
  <c r="G228" i="6"/>
  <c r="H228" i="6"/>
  <c r="D229" i="6"/>
  <c r="F229" i="6"/>
  <c r="E229" i="6"/>
  <c r="G229" i="6"/>
  <c r="H229" i="6"/>
  <c r="D230" i="6"/>
  <c r="F230" i="6"/>
  <c r="E230" i="6"/>
  <c r="G230" i="6"/>
  <c r="H230" i="6"/>
  <c r="D231" i="6"/>
  <c r="E231" i="6"/>
  <c r="G231" i="6"/>
  <c r="H231" i="6"/>
  <c r="D232" i="6"/>
  <c r="E232" i="6"/>
  <c r="G232" i="6"/>
  <c r="H232" i="6"/>
  <c r="D233" i="6"/>
  <c r="E233" i="6"/>
  <c r="G233" i="6"/>
  <c r="H233" i="6"/>
  <c r="D234" i="6"/>
  <c r="F234" i="6"/>
  <c r="E234" i="6"/>
  <c r="G234" i="6"/>
  <c r="H234" i="6"/>
  <c r="D235" i="6"/>
  <c r="F235" i="6"/>
  <c r="E235" i="6"/>
  <c r="G235" i="6"/>
  <c r="H235" i="6"/>
  <c r="I18" i="27"/>
  <c r="I172" i="6"/>
  <c r="I24" i="27"/>
  <c r="I117" i="27"/>
  <c r="I87" i="6"/>
  <c r="G58" i="5"/>
  <c r="I35" i="27"/>
  <c r="G59" i="5"/>
  <c r="I125" i="6"/>
  <c r="I68" i="27"/>
  <c r="I7" i="27"/>
  <c r="G60" i="5"/>
  <c r="I13" i="6"/>
  <c r="G61" i="5"/>
  <c r="I65" i="27"/>
  <c r="I121" i="6"/>
  <c r="G90" i="5"/>
  <c r="G91" i="5"/>
  <c r="G92" i="5"/>
  <c r="I32" i="6"/>
  <c r="I37" i="6"/>
  <c r="I37" i="27"/>
  <c r="G93" i="5"/>
  <c r="I86" i="6"/>
  <c r="I191" i="6"/>
  <c r="G94" i="5"/>
  <c r="I48" i="6"/>
  <c r="G95" i="5"/>
  <c r="I109" i="27"/>
  <c r="G96" i="5"/>
  <c r="I38" i="27"/>
  <c r="I102" i="6"/>
  <c r="G97" i="5"/>
  <c r="I119" i="27"/>
  <c r="G98" i="5"/>
  <c r="G99" i="5"/>
  <c r="G100" i="5"/>
  <c r="I159" i="6"/>
  <c r="G101" i="5"/>
  <c r="I20" i="6"/>
  <c r="G35" i="5"/>
  <c r="G40" i="5"/>
  <c r="G38" i="5"/>
  <c r="I55" i="6"/>
  <c r="G39" i="5"/>
  <c r="I53" i="6"/>
  <c r="I33" i="27"/>
  <c r="I97" i="6"/>
  <c r="I171" i="6"/>
  <c r="G36" i="5"/>
  <c r="I57" i="6"/>
  <c r="I82" i="6"/>
  <c r="G56" i="5"/>
  <c r="I123" i="6"/>
  <c r="G14" i="5"/>
  <c r="I53" i="27"/>
  <c r="I52" i="27"/>
  <c r="G107" i="5"/>
  <c r="I215" i="6"/>
  <c r="G103" i="5"/>
  <c r="I252" i="6"/>
  <c r="G50" i="5"/>
  <c r="I40" i="27"/>
  <c r="I95" i="27"/>
  <c r="I241" i="6"/>
  <c r="G2" i="5"/>
  <c r="I248" i="6"/>
  <c r="G102" i="5"/>
  <c r="G104" i="5"/>
  <c r="I9" i="6"/>
  <c r="G105" i="5"/>
  <c r="I85" i="27"/>
  <c r="I176" i="6"/>
  <c r="I75" i="27"/>
  <c r="G106" i="5"/>
  <c r="I110" i="6"/>
  <c r="I6" i="27"/>
  <c r="G108" i="5"/>
  <c r="I23" i="27"/>
  <c r="I68" i="6"/>
  <c r="I64" i="27"/>
  <c r="I238" i="6"/>
  <c r="I5" i="6"/>
  <c r="I247" i="6"/>
  <c r="I103" i="6"/>
  <c r="I237" i="6"/>
  <c r="I180" i="6"/>
  <c r="I233" i="6"/>
  <c r="I50" i="6"/>
  <c r="I90" i="27"/>
  <c r="I10" i="6"/>
  <c r="I116" i="6"/>
  <c r="I51" i="6"/>
  <c r="I73" i="6"/>
  <c r="I133" i="6"/>
  <c r="I17" i="6"/>
  <c r="I200" i="6"/>
  <c r="I114" i="27"/>
  <c r="I100" i="6"/>
  <c r="I20" i="27"/>
  <c r="I235" i="6"/>
  <c r="I232" i="6"/>
  <c r="I225" i="6"/>
  <c r="I245" i="6"/>
  <c r="D150" i="6"/>
  <c r="E150" i="6"/>
  <c r="G150" i="6"/>
  <c r="H150" i="6"/>
  <c r="D151" i="6"/>
  <c r="E151" i="6"/>
  <c r="G151" i="6"/>
  <c r="H151" i="6"/>
  <c r="D152" i="6"/>
  <c r="E152" i="6"/>
  <c r="G152" i="6"/>
  <c r="H152" i="6"/>
  <c r="D153" i="6"/>
  <c r="F153" i="6"/>
  <c r="E153" i="6"/>
  <c r="G153" i="6"/>
  <c r="H153" i="6"/>
  <c r="D154" i="6"/>
  <c r="F154" i="6"/>
  <c r="E154" i="6"/>
  <c r="G154" i="6"/>
  <c r="H154" i="6"/>
  <c r="D155" i="6"/>
  <c r="E155" i="6"/>
  <c r="G155" i="6"/>
  <c r="H155" i="6"/>
  <c r="D156" i="6"/>
  <c r="E156" i="6"/>
  <c r="G156" i="6"/>
  <c r="H156" i="6"/>
  <c r="D157" i="6"/>
  <c r="E157" i="6"/>
  <c r="G157" i="6"/>
  <c r="H157" i="6"/>
  <c r="D158" i="6"/>
  <c r="E158" i="6"/>
  <c r="G158" i="6"/>
  <c r="H158" i="6"/>
  <c r="D159" i="6"/>
  <c r="F159" i="6"/>
  <c r="E159" i="6"/>
  <c r="G159" i="6"/>
  <c r="H159" i="6"/>
  <c r="D160" i="6"/>
  <c r="F160" i="6"/>
  <c r="E160" i="6"/>
  <c r="G160" i="6"/>
  <c r="H160" i="6"/>
  <c r="D161" i="6"/>
  <c r="E161" i="6"/>
  <c r="F161" i="6"/>
  <c r="G161" i="6"/>
  <c r="H161" i="6"/>
  <c r="D162" i="6"/>
  <c r="E162" i="6"/>
  <c r="G162" i="6"/>
  <c r="H162" i="6"/>
  <c r="D163" i="6"/>
  <c r="E163" i="6"/>
  <c r="G163" i="6"/>
  <c r="H163" i="6"/>
  <c r="D164" i="6"/>
  <c r="F164" i="6"/>
  <c r="E164" i="6"/>
  <c r="G164" i="6"/>
  <c r="H164" i="6"/>
  <c r="D165" i="6"/>
  <c r="F165" i="6"/>
  <c r="E165" i="6"/>
  <c r="G165" i="6"/>
  <c r="H165" i="6"/>
  <c r="D166" i="6"/>
  <c r="F166" i="6"/>
  <c r="E166" i="6"/>
  <c r="G166" i="6"/>
  <c r="H166" i="6"/>
  <c r="D167" i="6"/>
  <c r="E167" i="6"/>
  <c r="G167" i="6"/>
  <c r="H167" i="6"/>
  <c r="D168" i="6"/>
  <c r="E168" i="6"/>
  <c r="G168" i="6"/>
  <c r="H168" i="6"/>
  <c r="D169" i="6"/>
  <c r="E169" i="6"/>
  <c r="G169" i="6"/>
  <c r="H169" i="6"/>
  <c r="D170" i="6"/>
  <c r="E170" i="6"/>
  <c r="G170" i="6"/>
  <c r="H170" i="6"/>
  <c r="D171" i="6"/>
  <c r="F171" i="6"/>
  <c r="E171" i="6"/>
  <c r="G171" i="6"/>
  <c r="H171" i="6"/>
  <c r="D172" i="6"/>
  <c r="F172" i="6"/>
  <c r="E172" i="6"/>
  <c r="G172" i="6"/>
  <c r="H172" i="6"/>
  <c r="D173" i="6"/>
  <c r="E173" i="6"/>
  <c r="G173" i="6"/>
  <c r="H173" i="6"/>
  <c r="D174" i="6"/>
  <c r="E174" i="6"/>
  <c r="G174" i="6"/>
  <c r="H174" i="6"/>
  <c r="D175" i="6"/>
  <c r="E175" i="6"/>
  <c r="F175" i="6"/>
  <c r="G175" i="6"/>
  <c r="H175" i="6"/>
  <c r="D176" i="6"/>
  <c r="E176" i="6"/>
  <c r="G176" i="6"/>
  <c r="H176" i="6"/>
  <c r="D177" i="6"/>
  <c r="F177" i="6"/>
  <c r="E177" i="6"/>
  <c r="G177" i="6"/>
  <c r="H177" i="6"/>
  <c r="D178" i="6"/>
  <c r="E178" i="6"/>
  <c r="G178" i="6"/>
  <c r="H178" i="6"/>
  <c r="D179" i="6"/>
  <c r="E179" i="6"/>
  <c r="G179" i="6"/>
  <c r="H179" i="6"/>
  <c r="D180" i="6"/>
  <c r="E180" i="6"/>
  <c r="G180" i="6"/>
  <c r="H180" i="6"/>
  <c r="D181" i="6"/>
  <c r="E181" i="6"/>
  <c r="G181" i="6"/>
  <c r="H181" i="6"/>
  <c r="D182" i="6"/>
  <c r="E182" i="6"/>
  <c r="G182" i="6"/>
  <c r="H182" i="6"/>
  <c r="D183" i="6"/>
  <c r="F183" i="6"/>
  <c r="E183" i="6"/>
  <c r="G183" i="6"/>
  <c r="H183" i="6"/>
  <c r="D184" i="6"/>
  <c r="E184" i="6"/>
  <c r="G184" i="6"/>
  <c r="H184" i="6"/>
  <c r="D185" i="6"/>
  <c r="E185" i="6"/>
  <c r="G185" i="6"/>
  <c r="H185" i="6"/>
  <c r="D186" i="6"/>
  <c r="E186" i="6"/>
  <c r="G186" i="6"/>
  <c r="H186" i="6"/>
  <c r="D187" i="6"/>
  <c r="E187" i="6"/>
  <c r="G187" i="6"/>
  <c r="H187" i="6"/>
  <c r="D188" i="6"/>
  <c r="E188" i="6"/>
  <c r="F188" i="6"/>
  <c r="G188" i="6"/>
  <c r="H188" i="6"/>
  <c r="D189" i="6"/>
  <c r="F189" i="6"/>
  <c r="E189" i="6"/>
  <c r="G189" i="6"/>
  <c r="H189" i="6"/>
  <c r="D190" i="6"/>
  <c r="E190" i="6"/>
  <c r="G190" i="6"/>
  <c r="H190" i="6"/>
  <c r="D191" i="6"/>
  <c r="E191" i="6"/>
  <c r="G191" i="6"/>
  <c r="H191" i="6"/>
  <c r="D192" i="6"/>
  <c r="E192" i="6"/>
  <c r="G192" i="6"/>
  <c r="H192" i="6"/>
  <c r="D193" i="6"/>
  <c r="E193" i="6"/>
  <c r="G193" i="6"/>
  <c r="H193" i="6"/>
  <c r="D194" i="6"/>
  <c r="E194" i="6"/>
  <c r="G194" i="6"/>
  <c r="H194" i="6"/>
  <c r="D195" i="6"/>
  <c r="F195" i="6"/>
  <c r="E195" i="6"/>
  <c r="G195" i="6"/>
  <c r="H195" i="6"/>
  <c r="D196" i="6"/>
  <c r="F196" i="6"/>
  <c r="E196" i="6"/>
  <c r="G196" i="6"/>
  <c r="H196" i="6"/>
  <c r="D197" i="6"/>
  <c r="E197" i="6"/>
  <c r="G197" i="6"/>
  <c r="H197" i="6"/>
  <c r="D198" i="6"/>
  <c r="E198" i="6"/>
  <c r="G198" i="6"/>
  <c r="H198" i="6"/>
  <c r="D199" i="6"/>
  <c r="E199" i="6"/>
  <c r="G199" i="6"/>
  <c r="H199" i="6"/>
  <c r="D200" i="6"/>
  <c r="F200" i="6"/>
  <c r="E200" i="6"/>
  <c r="G200" i="6"/>
  <c r="H200" i="6"/>
  <c r="D201" i="6"/>
  <c r="F201" i="6"/>
  <c r="E201" i="6"/>
  <c r="G201" i="6"/>
  <c r="H201" i="6"/>
  <c r="D202" i="6"/>
  <c r="F202" i="6"/>
  <c r="E202" i="6"/>
  <c r="G202" i="6"/>
  <c r="H202" i="6"/>
  <c r="D203" i="6"/>
  <c r="E203" i="6"/>
  <c r="G203" i="6"/>
  <c r="H203" i="6"/>
  <c r="D204" i="6"/>
  <c r="E204" i="6"/>
  <c r="G204" i="6"/>
  <c r="H204" i="6"/>
  <c r="D205" i="6"/>
  <c r="E205" i="6"/>
  <c r="G205" i="6"/>
  <c r="H205" i="6"/>
  <c r="D206" i="6"/>
  <c r="E206" i="6"/>
  <c r="G206" i="6"/>
  <c r="H206" i="6"/>
  <c r="D207" i="6"/>
  <c r="E207" i="6"/>
  <c r="F207" i="6"/>
  <c r="G207" i="6"/>
  <c r="H207" i="6"/>
  <c r="D208" i="6"/>
  <c r="E208" i="6"/>
  <c r="G208" i="6"/>
  <c r="H208" i="6"/>
  <c r="I105" i="6"/>
  <c r="I127" i="6"/>
  <c r="I131" i="6"/>
  <c r="A115" i="10"/>
  <c r="B115" i="10"/>
  <c r="C115" i="10"/>
  <c r="A116" i="10"/>
  <c r="B116" i="10"/>
  <c r="C116" i="10"/>
  <c r="A117" i="10"/>
  <c r="B117" i="10"/>
  <c r="C117" i="10"/>
  <c r="A118" i="10"/>
  <c r="B118" i="10"/>
  <c r="C118" i="10"/>
  <c r="A119" i="10"/>
  <c r="B119" i="10"/>
  <c r="C119" i="10"/>
  <c r="A120" i="10"/>
  <c r="B120" i="10"/>
  <c r="C120" i="10"/>
  <c r="A121" i="10"/>
  <c r="B121" i="10"/>
  <c r="C121" i="10"/>
  <c r="A122" i="10"/>
  <c r="B122" i="10"/>
  <c r="C122" i="10"/>
  <c r="A123" i="10"/>
  <c r="B123" i="10"/>
  <c r="C123" i="10"/>
  <c r="A124" i="10"/>
  <c r="B124" i="10"/>
  <c r="C124" i="10"/>
  <c r="A125" i="10"/>
  <c r="B125" i="10"/>
  <c r="C125" i="10"/>
  <c r="A126" i="10"/>
  <c r="B126" i="10"/>
  <c r="C126" i="10"/>
  <c r="A127" i="10"/>
  <c r="B127" i="10"/>
  <c r="C127" i="10"/>
  <c r="A128" i="10"/>
  <c r="B128" i="10"/>
  <c r="C128" i="10"/>
  <c r="A129" i="10"/>
  <c r="B129" i="10"/>
  <c r="C129" i="10"/>
  <c r="A130" i="10"/>
  <c r="B130" i="10"/>
  <c r="C130" i="10"/>
  <c r="A131" i="10"/>
  <c r="B131" i="10"/>
  <c r="C131" i="10"/>
  <c r="A132" i="10"/>
  <c r="B132" i="10"/>
  <c r="C132" i="10"/>
  <c r="A133" i="10"/>
  <c r="B133" i="10"/>
  <c r="C133" i="10"/>
  <c r="A134" i="10"/>
  <c r="B134" i="10"/>
  <c r="C134" i="10"/>
  <c r="A135" i="10"/>
  <c r="B135" i="10"/>
  <c r="C135" i="10"/>
  <c r="A136" i="10"/>
  <c r="B136" i="10"/>
  <c r="C136" i="10"/>
  <c r="A137" i="10"/>
  <c r="B137" i="10"/>
  <c r="C137" i="10"/>
  <c r="A138" i="10"/>
  <c r="B138" i="10"/>
  <c r="C138" i="10"/>
  <c r="A139" i="10"/>
  <c r="B139" i="10"/>
  <c r="C139" i="10"/>
  <c r="A140" i="10"/>
  <c r="B140" i="10"/>
  <c r="C140" i="10"/>
  <c r="A141" i="10"/>
  <c r="B141" i="10"/>
  <c r="C141" i="10"/>
  <c r="A142" i="10"/>
  <c r="B142" i="10"/>
  <c r="C142" i="10"/>
  <c r="A143" i="10"/>
  <c r="B143" i="10"/>
  <c r="C143" i="10"/>
  <c r="A144" i="10"/>
  <c r="B144" i="10"/>
  <c r="C144" i="10"/>
  <c r="A145" i="10"/>
  <c r="B145" i="10"/>
  <c r="C145" i="10"/>
  <c r="A146" i="10"/>
  <c r="B146" i="10"/>
  <c r="C146" i="10"/>
  <c r="A147" i="10"/>
  <c r="B147" i="10"/>
  <c r="C147" i="10"/>
  <c r="A148" i="10"/>
  <c r="B148" i="10"/>
  <c r="C148" i="10"/>
  <c r="A149" i="10"/>
  <c r="B149" i="10"/>
  <c r="C149" i="10"/>
  <c r="A150" i="10"/>
  <c r="B150" i="10"/>
  <c r="C150" i="10"/>
  <c r="A151" i="10"/>
  <c r="B151" i="10"/>
  <c r="C151" i="10"/>
  <c r="A152" i="10"/>
  <c r="B152" i="10"/>
  <c r="C152" i="10"/>
  <c r="A153" i="10"/>
  <c r="B153" i="10"/>
  <c r="C153" i="10"/>
  <c r="A154" i="10"/>
  <c r="B154" i="10"/>
  <c r="C154" i="10"/>
  <c r="A155" i="10"/>
  <c r="B155" i="10"/>
  <c r="C155" i="10"/>
  <c r="A156" i="10"/>
  <c r="B156" i="10"/>
  <c r="C156" i="10"/>
  <c r="A157" i="10"/>
  <c r="B157" i="10"/>
  <c r="C157" i="10"/>
  <c r="A158" i="10"/>
  <c r="B158" i="10"/>
  <c r="C158" i="10"/>
  <c r="A159" i="10"/>
  <c r="B159" i="10"/>
  <c r="C159" i="10"/>
  <c r="A160" i="10"/>
  <c r="B160" i="10"/>
  <c r="C160" i="10"/>
  <c r="A161" i="10"/>
  <c r="B161" i="10"/>
  <c r="C161" i="10"/>
  <c r="A162" i="10"/>
  <c r="B162" i="10"/>
  <c r="C162" i="10"/>
  <c r="A163" i="10"/>
  <c r="B163" i="10"/>
  <c r="C163" i="10"/>
  <c r="A164" i="10"/>
  <c r="B164" i="10"/>
  <c r="C164" i="10"/>
  <c r="A165" i="10"/>
  <c r="B165" i="10"/>
  <c r="C165" i="10"/>
  <c r="A166" i="10"/>
  <c r="B166" i="10"/>
  <c r="C166" i="10"/>
  <c r="A167" i="10"/>
  <c r="B167" i="10"/>
  <c r="C167" i="10"/>
  <c r="A168" i="10"/>
  <c r="B168" i="10"/>
  <c r="C168" i="10"/>
  <c r="A169" i="10"/>
  <c r="B169" i="10"/>
  <c r="C169" i="10"/>
  <c r="A170" i="10"/>
  <c r="B170" i="10"/>
  <c r="C170" i="10"/>
  <c r="A171" i="10"/>
  <c r="B171" i="10"/>
  <c r="C171" i="10"/>
  <c r="A172" i="10"/>
  <c r="B172" i="10"/>
  <c r="C172" i="10"/>
  <c r="A173" i="10"/>
  <c r="B173" i="10"/>
  <c r="C173" i="10"/>
  <c r="A174" i="10"/>
  <c r="B174" i="10"/>
  <c r="C174" i="10"/>
  <c r="A175" i="10"/>
  <c r="B175" i="10"/>
  <c r="C175" i="10"/>
  <c r="A176" i="10"/>
  <c r="B176" i="10"/>
  <c r="C176" i="10"/>
  <c r="A177" i="10"/>
  <c r="B177" i="10"/>
  <c r="C177" i="10"/>
  <c r="A178" i="10"/>
  <c r="B178" i="10"/>
  <c r="C178" i="10"/>
  <c r="A179" i="10"/>
  <c r="B179" i="10"/>
  <c r="C179" i="10"/>
  <c r="A180" i="10"/>
  <c r="B180" i="10"/>
  <c r="C180" i="10"/>
  <c r="A181" i="10"/>
  <c r="B181" i="10"/>
  <c r="C181" i="10"/>
  <c r="A182" i="10"/>
  <c r="B182" i="10"/>
  <c r="C182" i="10"/>
  <c r="A183" i="10"/>
  <c r="B183" i="10"/>
  <c r="C183" i="10"/>
  <c r="A184" i="10"/>
  <c r="B184" i="10"/>
  <c r="C184" i="10"/>
  <c r="A185" i="10"/>
  <c r="B185" i="10"/>
  <c r="C185" i="10"/>
  <c r="A186" i="10"/>
  <c r="B186" i="10"/>
  <c r="C186" i="10"/>
  <c r="A187" i="10"/>
  <c r="B187" i="10"/>
  <c r="C187" i="10"/>
  <c r="A188" i="10"/>
  <c r="B188" i="10"/>
  <c r="C188" i="10"/>
  <c r="A3" i="10"/>
  <c r="B3" i="10"/>
  <c r="C3" i="10"/>
  <c r="A4" i="10"/>
  <c r="B4" i="10"/>
  <c r="C4" i="10"/>
  <c r="A5" i="10"/>
  <c r="B5" i="10"/>
  <c r="C5" i="10"/>
  <c r="A6" i="10"/>
  <c r="B6" i="10"/>
  <c r="C6" i="10"/>
  <c r="A7" i="10"/>
  <c r="B7" i="10"/>
  <c r="C7" i="10"/>
  <c r="A8" i="10"/>
  <c r="B8" i="10"/>
  <c r="C8" i="10"/>
  <c r="A9" i="10"/>
  <c r="J146" i="6"/>
  <c r="B9" i="10"/>
  <c r="C9" i="10"/>
  <c r="J11" i="27"/>
  <c r="K11" i="27"/>
  <c r="A10" i="10"/>
  <c r="J189" i="6"/>
  <c r="K189" i="6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J52" i="27"/>
  <c r="L52" i="27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A35" i="10"/>
  <c r="B35" i="10"/>
  <c r="C35" i="10"/>
  <c r="A36" i="10"/>
  <c r="B36" i="10"/>
  <c r="C36" i="10"/>
  <c r="A37" i="10"/>
  <c r="B37" i="10"/>
  <c r="C37" i="10"/>
  <c r="A38" i="10"/>
  <c r="B38" i="10"/>
  <c r="C38" i="10"/>
  <c r="A39" i="10"/>
  <c r="B39" i="10"/>
  <c r="C39" i="10"/>
  <c r="A40" i="10"/>
  <c r="B40" i="10"/>
  <c r="C40" i="10"/>
  <c r="A41" i="10"/>
  <c r="B41" i="10"/>
  <c r="C41" i="10"/>
  <c r="A42" i="10"/>
  <c r="B42" i="10"/>
  <c r="C42" i="10"/>
  <c r="A43" i="10"/>
  <c r="B43" i="10"/>
  <c r="C43" i="10"/>
  <c r="A44" i="10"/>
  <c r="B44" i="10"/>
  <c r="C44" i="10"/>
  <c r="A45" i="10"/>
  <c r="B45" i="10"/>
  <c r="C45" i="10"/>
  <c r="A46" i="10"/>
  <c r="B46" i="10"/>
  <c r="C46" i="10"/>
  <c r="A47" i="10"/>
  <c r="B47" i="10"/>
  <c r="C47" i="10"/>
  <c r="A48" i="10"/>
  <c r="B48" i="10"/>
  <c r="C48" i="10"/>
  <c r="J161" i="6"/>
  <c r="L161" i="6"/>
  <c r="A49" i="10"/>
  <c r="B49" i="10"/>
  <c r="C49" i="10"/>
  <c r="A50" i="10"/>
  <c r="B50" i="10"/>
  <c r="C50" i="10"/>
  <c r="A51" i="10"/>
  <c r="B51" i="10"/>
  <c r="C51" i="10"/>
  <c r="A52" i="10"/>
  <c r="B52" i="10"/>
  <c r="C52" i="10"/>
  <c r="A53" i="10"/>
  <c r="B53" i="10"/>
  <c r="C53" i="10"/>
  <c r="A54" i="10"/>
  <c r="B54" i="10"/>
  <c r="C54" i="10"/>
  <c r="A55" i="10"/>
  <c r="B55" i="10"/>
  <c r="C55" i="10"/>
  <c r="A56" i="10"/>
  <c r="B56" i="10"/>
  <c r="C56" i="10"/>
  <c r="A57" i="10"/>
  <c r="B57" i="10"/>
  <c r="C57" i="10"/>
  <c r="A58" i="10"/>
  <c r="B58" i="10"/>
  <c r="C58" i="10"/>
  <c r="A59" i="10"/>
  <c r="B59" i="10"/>
  <c r="C59" i="10"/>
  <c r="A60" i="10"/>
  <c r="B60" i="10"/>
  <c r="C60" i="10"/>
  <c r="A61" i="10"/>
  <c r="B61" i="10"/>
  <c r="C61" i="10"/>
  <c r="A62" i="10"/>
  <c r="B62" i="10"/>
  <c r="C62" i="10"/>
  <c r="A63" i="10"/>
  <c r="B63" i="10"/>
  <c r="C63" i="10"/>
  <c r="A64" i="10"/>
  <c r="B64" i="10"/>
  <c r="C64" i="10"/>
  <c r="A65" i="10"/>
  <c r="B65" i="10"/>
  <c r="C65" i="10"/>
  <c r="A66" i="10"/>
  <c r="B66" i="10"/>
  <c r="C66" i="10"/>
  <c r="A67" i="10"/>
  <c r="B67" i="10"/>
  <c r="C67" i="10"/>
  <c r="A68" i="10"/>
  <c r="B68" i="10"/>
  <c r="C68" i="10"/>
  <c r="A69" i="10"/>
  <c r="B69" i="10"/>
  <c r="C69" i="10"/>
  <c r="A70" i="10"/>
  <c r="B70" i="10"/>
  <c r="C70" i="10"/>
  <c r="A71" i="10"/>
  <c r="B71" i="10"/>
  <c r="C71" i="10"/>
  <c r="A72" i="10"/>
  <c r="B72" i="10"/>
  <c r="C72" i="10"/>
  <c r="A73" i="10"/>
  <c r="B73" i="10"/>
  <c r="C73" i="10"/>
  <c r="A74" i="10"/>
  <c r="B74" i="10"/>
  <c r="C74" i="10"/>
  <c r="A75" i="10"/>
  <c r="B75" i="10"/>
  <c r="C75" i="10"/>
  <c r="A76" i="10"/>
  <c r="B76" i="10"/>
  <c r="C76" i="10"/>
  <c r="A77" i="10"/>
  <c r="B77" i="10"/>
  <c r="C77" i="10"/>
  <c r="A78" i="10"/>
  <c r="B78" i="10"/>
  <c r="C78" i="10"/>
  <c r="A79" i="10"/>
  <c r="B79" i="10"/>
  <c r="C79" i="10"/>
  <c r="A80" i="10"/>
  <c r="B80" i="10"/>
  <c r="C80" i="10"/>
  <c r="A81" i="10"/>
  <c r="B81" i="10"/>
  <c r="C81" i="10"/>
  <c r="A82" i="10"/>
  <c r="B82" i="10"/>
  <c r="C82" i="10"/>
  <c r="A83" i="10"/>
  <c r="B83" i="10"/>
  <c r="C83" i="10"/>
  <c r="A84" i="10"/>
  <c r="B84" i="10"/>
  <c r="C84" i="10"/>
  <c r="A85" i="10"/>
  <c r="B85" i="10"/>
  <c r="C85" i="10"/>
  <c r="A86" i="10"/>
  <c r="B86" i="10"/>
  <c r="C86" i="10"/>
  <c r="A87" i="10"/>
  <c r="B87" i="10"/>
  <c r="C87" i="10"/>
  <c r="A88" i="10"/>
  <c r="B88" i="10"/>
  <c r="C88" i="10"/>
  <c r="A89" i="10"/>
  <c r="B89" i="10"/>
  <c r="C89" i="10"/>
  <c r="A90" i="10"/>
  <c r="B90" i="10"/>
  <c r="C90" i="10"/>
  <c r="A91" i="10"/>
  <c r="B91" i="10"/>
  <c r="C91" i="10"/>
  <c r="A92" i="10"/>
  <c r="B92" i="10"/>
  <c r="C92" i="10"/>
  <c r="A93" i="10"/>
  <c r="B93" i="10"/>
  <c r="C93" i="10"/>
  <c r="A94" i="10"/>
  <c r="B94" i="10"/>
  <c r="C94" i="10"/>
  <c r="A95" i="10"/>
  <c r="B95" i="10"/>
  <c r="C95" i="10"/>
  <c r="A96" i="10"/>
  <c r="B96" i="10"/>
  <c r="C96" i="10"/>
  <c r="A97" i="10"/>
  <c r="B97" i="10"/>
  <c r="C97" i="10"/>
  <c r="A98" i="10"/>
  <c r="B98" i="10"/>
  <c r="C98" i="10"/>
  <c r="A99" i="10"/>
  <c r="B99" i="10"/>
  <c r="C99" i="10"/>
  <c r="A100" i="10"/>
  <c r="B100" i="10"/>
  <c r="C100" i="10"/>
  <c r="A101" i="10"/>
  <c r="B101" i="10"/>
  <c r="C101" i="10"/>
  <c r="A102" i="10"/>
  <c r="B102" i="10"/>
  <c r="C102" i="10"/>
  <c r="A103" i="10"/>
  <c r="B103" i="10"/>
  <c r="C103" i="10"/>
  <c r="A104" i="10"/>
  <c r="B104" i="10"/>
  <c r="C104" i="10"/>
  <c r="A105" i="10"/>
  <c r="B105" i="10"/>
  <c r="C105" i="10"/>
  <c r="A106" i="10"/>
  <c r="B106" i="10"/>
  <c r="C106" i="10"/>
  <c r="A107" i="10"/>
  <c r="B107" i="10"/>
  <c r="C107" i="10"/>
  <c r="A108" i="10"/>
  <c r="B108" i="10"/>
  <c r="C108" i="10"/>
  <c r="A109" i="10"/>
  <c r="B109" i="10"/>
  <c r="C109" i="10"/>
  <c r="A110" i="10"/>
  <c r="B110" i="10"/>
  <c r="C110" i="10"/>
  <c r="A111" i="10"/>
  <c r="B111" i="10"/>
  <c r="C111" i="10"/>
  <c r="A112" i="10"/>
  <c r="B112" i="10"/>
  <c r="C112" i="10"/>
  <c r="A113" i="10"/>
  <c r="B113" i="10"/>
  <c r="C113" i="10"/>
  <c r="A114" i="10"/>
  <c r="B114" i="10"/>
  <c r="C114" i="10"/>
  <c r="W259" i="6"/>
  <c r="W260" i="6"/>
  <c r="W261" i="6"/>
  <c r="A259" i="10"/>
  <c r="B259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A258" i="10"/>
  <c r="B258" i="10"/>
  <c r="A257" i="10"/>
  <c r="B257" i="10"/>
  <c r="W252" i="6"/>
  <c r="W253" i="6"/>
  <c r="W254" i="6"/>
  <c r="W255" i="6"/>
  <c r="W256" i="6"/>
  <c r="W257" i="6"/>
  <c r="W258" i="6"/>
  <c r="G3" i="5"/>
  <c r="I36" i="27"/>
  <c r="A250" i="10"/>
  <c r="B250" i="10"/>
  <c r="A251" i="10"/>
  <c r="B251" i="10"/>
  <c r="A252" i="10"/>
  <c r="B252" i="10"/>
  <c r="A253" i="10"/>
  <c r="B253" i="10"/>
  <c r="A254" i="10"/>
  <c r="B254" i="10"/>
  <c r="A255" i="10"/>
  <c r="B255" i="10"/>
  <c r="A256" i="10"/>
  <c r="B256" i="10"/>
  <c r="W251" i="6"/>
  <c r="A249" i="10"/>
  <c r="B249" i="10"/>
  <c r="W250" i="6"/>
  <c r="A247" i="10"/>
  <c r="B247" i="10"/>
  <c r="A248" i="10"/>
  <c r="B248" i="10"/>
  <c r="W249" i="6"/>
  <c r="A246" i="10"/>
  <c r="W248" i="6"/>
  <c r="B246" i="10"/>
  <c r="W247" i="6"/>
  <c r="A245" i="10"/>
  <c r="B245" i="10"/>
  <c r="A189" i="10"/>
  <c r="B189" i="10"/>
  <c r="A190" i="10"/>
  <c r="B190" i="10"/>
  <c r="A191" i="10"/>
  <c r="B191" i="10"/>
  <c r="A192" i="10"/>
  <c r="B192" i="10"/>
  <c r="A193" i="10"/>
  <c r="B193" i="10"/>
  <c r="A194" i="10"/>
  <c r="B194" i="10"/>
  <c r="A195" i="10"/>
  <c r="B195" i="10"/>
  <c r="A196" i="10"/>
  <c r="B196" i="10"/>
  <c r="A197" i="10"/>
  <c r="B197" i="10"/>
  <c r="A198" i="10"/>
  <c r="B198" i="10"/>
  <c r="A199" i="10"/>
  <c r="B199" i="10"/>
  <c r="A200" i="10"/>
  <c r="B200" i="10"/>
  <c r="A201" i="10"/>
  <c r="B201" i="10"/>
  <c r="A202" i="10"/>
  <c r="B202" i="10"/>
  <c r="A203" i="10"/>
  <c r="B203" i="10"/>
  <c r="A204" i="10"/>
  <c r="B204" i="10"/>
  <c r="A205" i="10"/>
  <c r="B205" i="10"/>
  <c r="A206" i="10"/>
  <c r="B206" i="10"/>
  <c r="A207" i="10"/>
  <c r="B207" i="10"/>
  <c r="A208" i="10"/>
  <c r="B208" i="10"/>
  <c r="A209" i="10"/>
  <c r="B209" i="10"/>
  <c r="A210" i="10"/>
  <c r="B210" i="10"/>
  <c r="A211" i="10"/>
  <c r="B211" i="10"/>
  <c r="A212" i="10"/>
  <c r="B212" i="10"/>
  <c r="A213" i="10"/>
  <c r="B213" i="10"/>
  <c r="A214" i="10"/>
  <c r="B214" i="10"/>
  <c r="A215" i="10"/>
  <c r="B215" i="10"/>
  <c r="A216" i="10"/>
  <c r="B216" i="10"/>
  <c r="A217" i="10"/>
  <c r="B217" i="10"/>
  <c r="A218" i="10"/>
  <c r="B218" i="10"/>
  <c r="A219" i="10"/>
  <c r="B219" i="10"/>
  <c r="A220" i="10"/>
  <c r="B220" i="10"/>
  <c r="A221" i="10"/>
  <c r="B221" i="10"/>
  <c r="A222" i="10"/>
  <c r="B222" i="10"/>
  <c r="A223" i="10"/>
  <c r="B223" i="10"/>
  <c r="A224" i="10"/>
  <c r="B224" i="10"/>
  <c r="A225" i="10"/>
  <c r="B225" i="10"/>
  <c r="A226" i="10"/>
  <c r="B226" i="10"/>
  <c r="A227" i="10"/>
  <c r="B227" i="10"/>
  <c r="A228" i="10"/>
  <c r="B228" i="10"/>
  <c r="A229" i="10"/>
  <c r="B229" i="10"/>
  <c r="A230" i="10"/>
  <c r="B230" i="10"/>
  <c r="A231" i="10"/>
  <c r="B231" i="10"/>
  <c r="A232" i="10"/>
  <c r="B232" i="10"/>
  <c r="A233" i="10"/>
  <c r="B233" i="10"/>
  <c r="A234" i="10"/>
  <c r="B234" i="10"/>
  <c r="A235" i="10"/>
  <c r="B235" i="10"/>
  <c r="A236" i="10"/>
  <c r="B236" i="10"/>
  <c r="A237" i="10"/>
  <c r="B237" i="10"/>
  <c r="A238" i="10"/>
  <c r="B238" i="10"/>
  <c r="A239" i="10"/>
  <c r="B239" i="10"/>
  <c r="A240" i="10"/>
  <c r="B240" i="10"/>
  <c r="A241" i="10"/>
  <c r="B241" i="10"/>
  <c r="A242" i="10"/>
  <c r="B242" i="10"/>
  <c r="A243" i="10"/>
  <c r="B243" i="10"/>
  <c r="A244" i="10"/>
  <c r="B244" i="10"/>
  <c r="D5" i="6"/>
  <c r="E5" i="6"/>
  <c r="F5" i="6"/>
  <c r="G5" i="6"/>
  <c r="D6" i="6"/>
  <c r="E6" i="6"/>
  <c r="G6" i="6"/>
  <c r="D7" i="6"/>
  <c r="E7" i="6"/>
  <c r="G7" i="6"/>
  <c r="D8" i="6"/>
  <c r="E8" i="6"/>
  <c r="F8" i="6"/>
  <c r="G8" i="6"/>
  <c r="D9" i="6"/>
  <c r="F9" i="6"/>
  <c r="E9" i="6"/>
  <c r="G9" i="6"/>
  <c r="D10" i="6"/>
  <c r="E10" i="6"/>
  <c r="G10" i="6"/>
  <c r="D11" i="6"/>
  <c r="E11" i="6"/>
  <c r="F11" i="6"/>
  <c r="G11" i="6"/>
  <c r="D12" i="6"/>
  <c r="F12" i="6"/>
  <c r="E12" i="6"/>
  <c r="G12" i="6"/>
  <c r="D13" i="6"/>
  <c r="F13" i="6"/>
  <c r="E13" i="6"/>
  <c r="G13" i="6"/>
  <c r="D14" i="6"/>
  <c r="F14" i="6"/>
  <c r="E14" i="6"/>
  <c r="G14" i="6"/>
  <c r="D15" i="6"/>
  <c r="E15" i="6"/>
  <c r="F15" i="6"/>
  <c r="G15" i="6"/>
  <c r="D16" i="6"/>
  <c r="F16" i="6"/>
  <c r="E16" i="6"/>
  <c r="G16" i="6"/>
  <c r="D17" i="6"/>
  <c r="F17" i="6"/>
  <c r="E17" i="6"/>
  <c r="G17" i="6"/>
  <c r="D18" i="6"/>
  <c r="E18" i="6"/>
  <c r="G18" i="6"/>
  <c r="D19" i="6"/>
  <c r="E19" i="6"/>
  <c r="G19" i="6"/>
  <c r="D20" i="6"/>
  <c r="E20" i="6"/>
  <c r="G20" i="6"/>
  <c r="D21" i="6"/>
  <c r="E21" i="6"/>
  <c r="F21" i="6"/>
  <c r="G21" i="6"/>
  <c r="D22" i="6"/>
  <c r="E22" i="6"/>
  <c r="G22" i="6"/>
  <c r="D23" i="6"/>
  <c r="F23" i="6"/>
  <c r="E23" i="6"/>
  <c r="G23" i="6"/>
  <c r="D24" i="6"/>
  <c r="F24" i="6"/>
  <c r="E24" i="6"/>
  <c r="G24" i="6"/>
  <c r="D25" i="6"/>
  <c r="F25" i="6"/>
  <c r="E25" i="6"/>
  <c r="G25" i="6"/>
  <c r="D26" i="6"/>
  <c r="E26" i="6"/>
  <c r="G26" i="6"/>
  <c r="D27" i="6"/>
  <c r="E27" i="6"/>
  <c r="G27" i="6"/>
  <c r="D28" i="6"/>
  <c r="F28" i="6"/>
  <c r="E28" i="6"/>
  <c r="G28" i="6"/>
  <c r="D29" i="6"/>
  <c r="E29" i="6"/>
  <c r="F29" i="6"/>
  <c r="G29" i="6"/>
  <c r="D30" i="6"/>
  <c r="E30" i="6"/>
  <c r="G30" i="6"/>
  <c r="D31" i="6"/>
  <c r="E31" i="6"/>
  <c r="F31" i="6"/>
  <c r="G31" i="6"/>
  <c r="D32" i="6"/>
  <c r="E32" i="6"/>
  <c r="G32" i="6"/>
  <c r="D33" i="6"/>
  <c r="F33" i="6"/>
  <c r="E33" i="6"/>
  <c r="G33" i="6"/>
  <c r="D34" i="6"/>
  <c r="E34" i="6"/>
  <c r="G34" i="6"/>
  <c r="D35" i="6"/>
  <c r="E35" i="6"/>
  <c r="G35" i="6"/>
  <c r="D36" i="6"/>
  <c r="F36" i="6"/>
  <c r="E36" i="6"/>
  <c r="G36" i="6"/>
  <c r="D37" i="6"/>
  <c r="E37" i="6"/>
  <c r="G37" i="6"/>
  <c r="D38" i="6"/>
  <c r="E38" i="6"/>
  <c r="G38" i="6"/>
  <c r="D39" i="6"/>
  <c r="F39" i="6"/>
  <c r="E39" i="6"/>
  <c r="G39" i="6"/>
  <c r="D40" i="6"/>
  <c r="F40" i="6"/>
  <c r="E40" i="6"/>
  <c r="G40" i="6"/>
  <c r="D41" i="6"/>
  <c r="F41" i="6"/>
  <c r="E41" i="6"/>
  <c r="G41" i="6"/>
  <c r="D42" i="6"/>
  <c r="E42" i="6"/>
  <c r="G42" i="6"/>
  <c r="D43" i="6"/>
  <c r="E43" i="6"/>
  <c r="G43" i="6"/>
  <c r="D44" i="6"/>
  <c r="F44" i="6"/>
  <c r="E44" i="6"/>
  <c r="G44" i="6"/>
  <c r="D45" i="6"/>
  <c r="F45" i="6"/>
  <c r="E45" i="6"/>
  <c r="G45" i="6"/>
  <c r="D46" i="6"/>
  <c r="E46" i="6"/>
  <c r="G46" i="6"/>
  <c r="D47" i="6"/>
  <c r="F47" i="6"/>
  <c r="E47" i="6"/>
  <c r="G47" i="6"/>
  <c r="D48" i="6"/>
  <c r="E48" i="6"/>
  <c r="F48" i="6"/>
  <c r="G48" i="6"/>
  <c r="D49" i="6"/>
  <c r="F49" i="6"/>
  <c r="E49" i="6"/>
  <c r="G49" i="6"/>
  <c r="D50" i="6"/>
  <c r="E50" i="6"/>
  <c r="G50" i="6"/>
  <c r="D51" i="6"/>
  <c r="E51" i="6"/>
  <c r="F51" i="6"/>
  <c r="G51" i="6"/>
  <c r="D52" i="6"/>
  <c r="E52" i="6"/>
  <c r="G52" i="6"/>
  <c r="D53" i="6"/>
  <c r="E53" i="6"/>
  <c r="F53" i="6"/>
  <c r="G53" i="6"/>
  <c r="D54" i="6"/>
  <c r="F54" i="6"/>
  <c r="E54" i="6"/>
  <c r="G54" i="6"/>
  <c r="D55" i="6"/>
  <c r="E55" i="6"/>
  <c r="G55" i="6"/>
  <c r="D56" i="6"/>
  <c r="F56" i="6"/>
  <c r="E56" i="6"/>
  <c r="G56" i="6"/>
  <c r="D57" i="6"/>
  <c r="F57" i="6"/>
  <c r="E57" i="6"/>
  <c r="G57" i="6"/>
  <c r="D58" i="6"/>
  <c r="E58" i="6"/>
  <c r="G58" i="6"/>
  <c r="D59" i="6"/>
  <c r="E59" i="6"/>
  <c r="G59" i="6"/>
  <c r="D60" i="6"/>
  <c r="E60" i="6"/>
  <c r="G60" i="6"/>
  <c r="D61" i="6"/>
  <c r="E61" i="6"/>
  <c r="F61" i="6"/>
  <c r="G61" i="6"/>
  <c r="D62" i="6"/>
  <c r="E62" i="6"/>
  <c r="G62" i="6"/>
  <c r="D63" i="6"/>
  <c r="E63" i="6"/>
  <c r="G63" i="6"/>
  <c r="D64" i="6"/>
  <c r="F64" i="6"/>
  <c r="E64" i="6"/>
  <c r="G64" i="6"/>
  <c r="D65" i="6"/>
  <c r="F65" i="6"/>
  <c r="E65" i="6"/>
  <c r="G65" i="6"/>
  <c r="D66" i="6"/>
  <c r="E66" i="6"/>
  <c r="G66" i="6"/>
  <c r="D67" i="6"/>
  <c r="E67" i="6"/>
  <c r="F67" i="6"/>
  <c r="G67" i="6"/>
  <c r="D68" i="6"/>
  <c r="E68" i="6"/>
  <c r="G68" i="6"/>
  <c r="D69" i="6"/>
  <c r="E69" i="6"/>
  <c r="F69" i="6"/>
  <c r="G69" i="6"/>
  <c r="D70" i="6"/>
  <c r="E70" i="6"/>
  <c r="G70" i="6"/>
  <c r="D71" i="6"/>
  <c r="F71" i="6"/>
  <c r="E71" i="6"/>
  <c r="G71" i="6"/>
  <c r="D72" i="6"/>
  <c r="E72" i="6"/>
  <c r="G72" i="6"/>
  <c r="D73" i="6"/>
  <c r="F73" i="6"/>
  <c r="E73" i="6"/>
  <c r="G73" i="6"/>
  <c r="D74" i="6"/>
  <c r="E74" i="6"/>
  <c r="G74" i="6"/>
  <c r="D75" i="6"/>
  <c r="E75" i="6"/>
  <c r="G75" i="6"/>
  <c r="D76" i="6"/>
  <c r="E76" i="6"/>
  <c r="G76" i="6"/>
  <c r="D77" i="6"/>
  <c r="E77" i="6"/>
  <c r="G77" i="6"/>
  <c r="D78" i="6"/>
  <c r="E78" i="6"/>
  <c r="G78" i="6"/>
  <c r="D79" i="6"/>
  <c r="E79" i="6"/>
  <c r="G79" i="6"/>
  <c r="D80" i="6"/>
  <c r="F80" i="6"/>
  <c r="E80" i="6"/>
  <c r="G80" i="6"/>
  <c r="D81" i="6"/>
  <c r="F81" i="6"/>
  <c r="E81" i="6"/>
  <c r="G81" i="6"/>
  <c r="D82" i="6"/>
  <c r="E82" i="6"/>
  <c r="G82" i="6"/>
  <c r="D83" i="6"/>
  <c r="E83" i="6"/>
  <c r="G83" i="6"/>
  <c r="D84" i="6"/>
  <c r="F84" i="6"/>
  <c r="E84" i="6"/>
  <c r="G84" i="6"/>
  <c r="D85" i="6"/>
  <c r="E85" i="6"/>
  <c r="F85" i="6"/>
  <c r="G85" i="6"/>
  <c r="D86" i="6"/>
  <c r="E86" i="6"/>
  <c r="G86" i="6"/>
  <c r="D87" i="6"/>
  <c r="F87" i="6"/>
  <c r="E87" i="6"/>
  <c r="G87" i="6"/>
  <c r="D88" i="6"/>
  <c r="F88" i="6"/>
  <c r="E88" i="6"/>
  <c r="G88" i="6"/>
  <c r="D89" i="6"/>
  <c r="F89" i="6"/>
  <c r="E89" i="6"/>
  <c r="G89" i="6"/>
  <c r="D90" i="6"/>
  <c r="E90" i="6"/>
  <c r="G90" i="6"/>
  <c r="D91" i="6"/>
  <c r="E91" i="6"/>
  <c r="G91" i="6"/>
  <c r="D92" i="6"/>
  <c r="F92" i="6"/>
  <c r="E92" i="6"/>
  <c r="G92" i="6"/>
  <c r="D93" i="6"/>
  <c r="E93" i="6"/>
  <c r="G93" i="6"/>
  <c r="D94" i="6"/>
  <c r="E94" i="6"/>
  <c r="G94" i="6"/>
  <c r="D95" i="6"/>
  <c r="F95" i="6"/>
  <c r="E95" i="6"/>
  <c r="G95" i="6"/>
  <c r="D96" i="6"/>
  <c r="F96" i="6"/>
  <c r="E96" i="6"/>
  <c r="G96" i="6"/>
  <c r="D97" i="6"/>
  <c r="F97" i="6"/>
  <c r="E97" i="6"/>
  <c r="G97" i="6"/>
  <c r="D98" i="6"/>
  <c r="E98" i="6"/>
  <c r="G98" i="6"/>
  <c r="D99" i="6"/>
  <c r="E99" i="6"/>
  <c r="G99" i="6"/>
  <c r="D100" i="6"/>
  <c r="E100" i="6"/>
  <c r="G100" i="6"/>
  <c r="D101" i="6"/>
  <c r="F101" i="6"/>
  <c r="E101" i="6"/>
  <c r="G101" i="6"/>
  <c r="D102" i="6"/>
  <c r="E102" i="6"/>
  <c r="G102" i="6"/>
  <c r="D103" i="6"/>
  <c r="E103" i="6"/>
  <c r="G103" i="6"/>
  <c r="D104" i="6"/>
  <c r="F104" i="6"/>
  <c r="E104" i="6"/>
  <c r="G104" i="6"/>
  <c r="D105" i="6"/>
  <c r="F105" i="6"/>
  <c r="E105" i="6"/>
  <c r="G105" i="6"/>
  <c r="D106" i="6"/>
  <c r="E106" i="6"/>
  <c r="G106" i="6"/>
  <c r="D107" i="6"/>
  <c r="E107" i="6"/>
  <c r="G107" i="6"/>
  <c r="D108" i="6"/>
  <c r="E108" i="6"/>
  <c r="G108" i="6"/>
  <c r="D109" i="6"/>
  <c r="F109" i="6"/>
  <c r="E109" i="6"/>
  <c r="G109" i="6"/>
  <c r="D110" i="6"/>
  <c r="E110" i="6"/>
  <c r="G110" i="6"/>
  <c r="D111" i="6"/>
  <c r="E111" i="6"/>
  <c r="G111" i="6"/>
  <c r="D112" i="6"/>
  <c r="F112" i="6"/>
  <c r="E112" i="6"/>
  <c r="G112" i="6"/>
  <c r="D113" i="6"/>
  <c r="F113" i="6"/>
  <c r="E113" i="6"/>
  <c r="G113" i="6"/>
  <c r="D114" i="6"/>
  <c r="E114" i="6"/>
  <c r="G114" i="6"/>
  <c r="D115" i="6"/>
  <c r="E115" i="6"/>
  <c r="G115" i="6"/>
  <c r="D116" i="6"/>
  <c r="E116" i="6"/>
  <c r="G116" i="6"/>
  <c r="D117" i="6"/>
  <c r="E117" i="6"/>
  <c r="G117" i="6"/>
  <c r="D118" i="6"/>
  <c r="E118" i="6"/>
  <c r="G118" i="6"/>
  <c r="D119" i="6"/>
  <c r="E119" i="6"/>
  <c r="G119" i="6"/>
  <c r="D120" i="6"/>
  <c r="F120" i="6"/>
  <c r="E120" i="6"/>
  <c r="G120" i="6"/>
  <c r="D121" i="6"/>
  <c r="F121" i="6"/>
  <c r="E121" i="6"/>
  <c r="G121" i="6"/>
  <c r="D122" i="6"/>
  <c r="E122" i="6"/>
  <c r="G122" i="6"/>
  <c r="D123" i="6"/>
  <c r="E123" i="6"/>
  <c r="G123" i="6"/>
  <c r="D124" i="6"/>
  <c r="E124" i="6"/>
  <c r="G124" i="6"/>
  <c r="D125" i="6"/>
  <c r="F125" i="6"/>
  <c r="E125" i="6"/>
  <c r="G125" i="6"/>
  <c r="D126" i="6"/>
  <c r="E126" i="6"/>
  <c r="G126" i="6"/>
  <c r="D127" i="6"/>
  <c r="E127" i="6"/>
  <c r="G127" i="6"/>
  <c r="D128" i="6"/>
  <c r="E128" i="6"/>
  <c r="F128" i="6"/>
  <c r="G128" i="6"/>
  <c r="D129" i="6"/>
  <c r="F129" i="6"/>
  <c r="E129" i="6"/>
  <c r="G129" i="6"/>
  <c r="D130" i="6"/>
  <c r="E130" i="6"/>
  <c r="G130" i="6"/>
  <c r="D131" i="6"/>
  <c r="E131" i="6"/>
  <c r="G131" i="6"/>
  <c r="D132" i="6"/>
  <c r="E132" i="6"/>
  <c r="G132" i="6"/>
  <c r="D133" i="6"/>
  <c r="E133" i="6"/>
  <c r="F133" i="6"/>
  <c r="G133" i="6"/>
  <c r="D134" i="6"/>
  <c r="E134" i="6"/>
  <c r="G134" i="6"/>
  <c r="D135" i="6"/>
  <c r="E135" i="6"/>
  <c r="G135" i="6"/>
  <c r="D136" i="6"/>
  <c r="F136" i="6"/>
  <c r="E136" i="6"/>
  <c r="G136" i="6"/>
  <c r="D137" i="6"/>
  <c r="F137" i="6"/>
  <c r="E137" i="6"/>
  <c r="G137" i="6"/>
  <c r="D138" i="6"/>
  <c r="E138" i="6"/>
  <c r="G138" i="6"/>
  <c r="D139" i="6"/>
  <c r="E139" i="6"/>
  <c r="G139" i="6"/>
  <c r="D140" i="6"/>
  <c r="E140" i="6"/>
  <c r="G140" i="6"/>
  <c r="D141" i="6"/>
  <c r="E141" i="6"/>
  <c r="G141" i="6"/>
  <c r="D142" i="6"/>
  <c r="E142" i="6"/>
  <c r="G142" i="6"/>
  <c r="D143" i="6"/>
  <c r="E143" i="6"/>
  <c r="G143" i="6"/>
  <c r="D144" i="6"/>
  <c r="E144" i="6"/>
  <c r="G144" i="6"/>
  <c r="D145" i="6"/>
  <c r="F145" i="6"/>
  <c r="E145" i="6"/>
  <c r="G145" i="6"/>
  <c r="D146" i="6"/>
  <c r="E146" i="6"/>
  <c r="G146" i="6"/>
  <c r="D147" i="6"/>
  <c r="E147" i="6"/>
  <c r="G147" i="6"/>
  <c r="D148" i="6"/>
  <c r="E148" i="6"/>
  <c r="G148" i="6"/>
  <c r="D149" i="6"/>
  <c r="E149" i="6"/>
  <c r="F149" i="6"/>
  <c r="G149" i="6"/>
  <c r="H4" i="6"/>
  <c r="G4" i="6"/>
  <c r="E4" i="6"/>
  <c r="D4" i="6"/>
  <c r="F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17" i="6"/>
  <c r="W134" i="6"/>
  <c r="W135" i="6"/>
  <c r="W136" i="6"/>
  <c r="W137" i="6"/>
  <c r="W138" i="6"/>
  <c r="W139" i="6"/>
  <c r="W140" i="6"/>
  <c r="W141" i="6"/>
  <c r="W142" i="6"/>
  <c r="W143" i="6"/>
  <c r="W144" i="6"/>
  <c r="W145" i="6"/>
  <c r="W146" i="6"/>
  <c r="W147" i="6"/>
  <c r="W148" i="6"/>
  <c r="W149" i="6"/>
  <c r="W150" i="6"/>
  <c r="W151" i="6"/>
  <c r="W152" i="6"/>
  <c r="W153" i="6"/>
  <c r="W154" i="6"/>
  <c r="W155" i="6"/>
  <c r="W156" i="6"/>
  <c r="W157" i="6"/>
  <c r="W158" i="6"/>
  <c r="W159" i="6"/>
  <c r="W160" i="6"/>
  <c r="W161" i="6"/>
  <c r="W162" i="6"/>
  <c r="W163" i="6"/>
  <c r="W164" i="6"/>
  <c r="W165" i="6"/>
  <c r="W166" i="6"/>
  <c r="W167" i="6"/>
  <c r="W168" i="6"/>
  <c r="W169" i="6"/>
  <c r="W170" i="6"/>
  <c r="W171" i="6"/>
  <c r="W172" i="6"/>
  <c r="W173" i="6"/>
  <c r="W174" i="6"/>
  <c r="W175" i="6"/>
  <c r="W176" i="6"/>
  <c r="W177" i="6"/>
  <c r="W178" i="6"/>
  <c r="W179" i="6"/>
  <c r="W180" i="6"/>
  <c r="W181" i="6"/>
  <c r="W182" i="6"/>
  <c r="W183" i="6"/>
  <c r="W184" i="6"/>
  <c r="W185" i="6"/>
  <c r="W186" i="6"/>
  <c r="W187" i="6"/>
  <c r="W188" i="6"/>
  <c r="W189" i="6"/>
  <c r="W190" i="6"/>
  <c r="W191" i="6"/>
  <c r="W192" i="6"/>
  <c r="W193" i="6"/>
  <c r="W194" i="6"/>
  <c r="W195" i="6"/>
  <c r="W196" i="6"/>
  <c r="W197" i="6"/>
  <c r="W198" i="6"/>
  <c r="W199" i="6"/>
  <c r="W200" i="6"/>
  <c r="W201" i="6"/>
  <c r="W202" i="6"/>
  <c r="W203" i="6"/>
  <c r="W204" i="6"/>
  <c r="W205" i="6"/>
  <c r="W206" i="6"/>
  <c r="W207" i="6"/>
  <c r="W208" i="6"/>
  <c r="W209" i="6"/>
  <c r="W210" i="6"/>
  <c r="W211" i="6"/>
  <c r="W212" i="6"/>
  <c r="W213" i="6"/>
  <c r="W214" i="6"/>
  <c r="W215" i="6"/>
  <c r="W216" i="6"/>
  <c r="W217" i="6"/>
  <c r="W218" i="6"/>
  <c r="W219" i="6"/>
  <c r="W220" i="6"/>
  <c r="W221" i="6"/>
  <c r="W222" i="6"/>
  <c r="W223" i="6"/>
  <c r="W224" i="6"/>
  <c r="W225" i="6"/>
  <c r="W226" i="6"/>
  <c r="W227" i="6"/>
  <c r="W228" i="6"/>
  <c r="W229" i="6"/>
  <c r="W230" i="6"/>
  <c r="W231" i="6"/>
  <c r="W232" i="6"/>
  <c r="W233" i="6"/>
  <c r="W234" i="6"/>
  <c r="W235" i="6"/>
  <c r="W236" i="6"/>
  <c r="W237" i="6"/>
  <c r="W238" i="6"/>
  <c r="W239" i="6"/>
  <c r="W240" i="6"/>
  <c r="W241" i="6"/>
  <c r="W242" i="6"/>
  <c r="W243" i="6"/>
  <c r="W244" i="6"/>
  <c r="W245" i="6"/>
  <c r="W246" i="6"/>
  <c r="G8" i="5"/>
  <c r="I111" i="27"/>
  <c r="G9" i="5"/>
  <c r="I152" i="6"/>
  <c r="G11" i="5"/>
  <c r="I101" i="6"/>
  <c r="I202" i="6"/>
  <c r="G12" i="5"/>
  <c r="I42" i="6"/>
  <c r="G13" i="5"/>
  <c r="I58" i="6"/>
  <c r="I19" i="27"/>
  <c r="G15" i="5"/>
  <c r="I84" i="6"/>
  <c r="I84" i="27"/>
  <c r="G16" i="5"/>
  <c r="I63" i="27"/>
  <c r="I70" i="6"/>
  <c r="G17" i="5"/>
  <c r="G18" i="5"/>
  <c r="I105" i="27"/>
  <c r="G19" i="5"/>
  <c r="I229" i="6"/>
  <c r="G20" i="5"/>
  <c r="I145" i="6"/>
  <c r="G21" i="5"/>
  <c r="I46" i="27"/>
  <c r="I42" i="27"/>
  <c r="G22" i="5"/>
  <c r="I33" i="6"/>
  <c r="I242" i="6"/>
  <c r="G23" i="5"/>
  <c r="I250" i="6"/>
  <c r="I8" i="6"/>
  <c r="G24" i="5"/>
  <c r="I69" i="27"/>
  <c r="I103" i="27"/>
  <c r="G25" i="5"/>
  <c r="I50" i="27"/>
  <c r="I167" i="6"/>
  <c r="G26" i="5"/>
  <c r="I39" i="27"/>
  <c r="G27" i="5"/>
  <c r="I22" i="27"/>
  <c r="I65" i="6"/>
  <c r="G28" i="5"/>
  <c r="I104" i="27"/>
  <c r="G29" i="5"/>
  <c r="G30" i="5"/>
  <c r="I47" i="27"/>
  <c r="I21" i="27"/>
  <c r="G31" i="5"/>
  <c r="I98" i="6"/>
  <c r="I165" i="6"/>
  <c r="G32" i="5"/>
  <c r="I125" i="27"/>
  <c r="G33" i="5"/>
  <c r="I38" i="6"/>
  <c r="G34" i="5"/>
  <c r="I114" i="6"/>
  <c r="G37" i="5"/>
  <c r="I120" i="27"/>
  <c r="I44" i="6"/>
  <c r="G41" i="5"/>
  <c r="I227" i="6"/>
  <c r="G42" i="5"/>
  <c r="I16" i="27"/>
  <c r="I236" i="6"/>
  <c r="G43" i="5"/>
  <c r="I78" i="27"/>
  <c r="I55" i="27"/>
  <c r="I85" i="6"/>
  <c r="G44" i="5"/>
  <c r="I146" i="6"/>
  <c r="G45" i="5"/>
  <c r="I121" i="27"/>
  <c r="G46" i="5"/>
  <c r="I47" i="6"/>
  <c r="I36" i="6"/>
  <c r="G47" i="5"/>
  <c r="I13" i="27"/>
  <c r="I129" i="6"/>
  <c r="G48" i="5"/>
  <c r="I107" i="6"/>
  <c r="I67" i="6"/>
  <c r="G49" i="5"/>
  <c r="G51" i="5"/>
  <c r="I27" i="27"/>
  <c r="G52" i="5"/>
  <c r="I104" i="6"/>
  <c r="I101" i="27"/>
  <c r="I60" i="6"/>
  <c r="G53" i="5"/>
  <c r="I11" i="27"/>
  <c r="G54" i="5"/>
  <c r="I34" i="6"/>
  <c r="G55" i="5"/>
  <c r="I54" i="27"/>
  <c r="G57" i="5"/>
  <c r="I98" i="27"/>
  <c r="I57" i="27"/>
  <c r="W69" i="6"/>
  <c r="W74" i="6"/>
  <c r="C2" i="10"/>
  <c r="B2" i="10"/>
  <c r="W119" i="6"/>
  <c r="W120" i="6"/>
  <c r="W121" i="6"/>
  <c r="W122" i="6"/>
  <c r="W123" i="6"/>
  <c r="W124" i="6"/>
  <c r="W125" i="6"/>
  <c r="W126" i="6"/>
  <c r="W127" i="6"/>
  <c r="W128" i="6"/>
  <c r="W129" i="6"/>
  <c r="W130" i="6"/>
  <c r="W131" i="6"/>
  <c r="W132" i="6"/>
  <c r="W133" i="6"/>
  <c r="W85" i="6"/>
  <c r="W86" i="6"/>
  <c r="W87" i="6"/>
  <c r="W88" i="6"/>
  <c r="W89" i="6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W113" i="6"/>
  <c r="W114" i="6"/>
  <c r="W115" i="6"/>
  <c r="W116" i="6"/>
  <c r="W117" i="6"/>
  <c r="W118" i="6"/>
  <c r="W17" i="6"/>
  <c r="W9" i="6"/>
  <c r="W22" i="6"/>
  <c r="W58" i="6"/>
  <c r="W44" i="6"/>
  <c r="W19" i="6"/>
  <c r="W8" i="6"/>
  <c r="W24" i="6"/>
  <c r="W16" i="6"/>
  <c r="W46" i="6"/>
  <c r="W66" i="6"/>
  <c r="W67" i="6"/>
  <c r="W68" i="6"/>
  <c r="W70" i="6"/>
  <c r="W71" i="6"/>
  <c r="W72" i="6"/>
  <c r="W73" i="6"/>
  <c r="W75" i="6"/>
  <c r="W76" i="6"/>
  <c r="W77" i="6"/>
  <c r="W78" i="6"/>
  <c r="W79" i="6"/>
  <c r="W80" i="6"/>
  <c r="W81" i="6"/>
  <c r="W82" i="6"/>
  <c r="W83" i="6"/>
  <c r="W84" i="6"/>
  <c r="W65" i="6"/>
  <c r="W12" i="6"/>
  <c r="W47" i="6"/>
  <c r="W10" i="6"/>
  <c r="W34" i="6"/>
  <c r="W53" i="6"/>
  <c r="W35" i="6"/>
  <c r="W40" i="6"/>
  <c r="W39" i="6"/>
  <c r="W62" i="6"/>
  <c r="A2" i="10"/>
  <c r="W36" i="6"/>
  <c r="W6" i="6"/>
  <c r="W25" i="6"/>
  <c r="W41" i="6"/>
  <c r="W20" i="6"/>
  <c r="W5" i="6"/>
  <c r="W15" i="6"/>
  <c r="W64" i="6"/>
  <c r="W4" i="6"/>
  <c r="W33" i="6"/>
  <c r="W38" i="6"/>
  <c r="W57" i="6"/>
  <c r="W56" i="6"/>
  <c r="W14" i="6"/>
  <c r="W27" i="6"/>
  <c r="W7" i="6"/>
  <c r="W60" i="6"/>
  <c r="W11" i="6"/>
  <c r="W26" i="6"/>
  <c r="W32" i="6"/>
  <c r="W42" i="6"/>
  <c r="W37" i="6"/>
  <c r="W48" i="6"/>
  <c r="W55" i="6"/>
  <c r="W31" i="6"/>
  <c r="W30" i="6"/>
  <c r="W49" i="6"/>
  <c r="W51" i="6"/>
  <c r="W52" i="6"/>
  <c r="W21" i="6"/>
  <c r="W43" i="6"/>
  <c r="W63" i="6"/>
  <c r="W61" i="6"/>
  <c r="W28" i="6"/>
  <c r="W45" i="6"/>
  <c r="W50" i="6"/>
  <c r="W29" i="6"/>
  <c r="W23" i="6"/>
  <c r="W13" i="6"/>
  <c r="W18" i="6"/>
  <c r="W59" i="6"/>
  <c r="I168" i="6"/>
  <c r="I88" i="6"/>
  <c r="I29" i="27"/>
  <c r="I29" i="6"/>
  <c r="I23" i="6"/>
  <c r="I220" i="6"/>
  <c r="I64" i="6"/>
  <c r="I143" i="6"/>
  <c r="I138" i="6"/>
  <c r="I185" i="6"/>
  <c r="I28" i="6"/>
  <c r="I155" i="6"/>
  <c r="I90" i="6"/>
  <c r="I175" i="6"/>
  <c r="I31" i="6"/>
  <c r="I203" i="6"/>
  <c r="I178" i="6"/>
  <c r="I196" i="6"/>
  <c r="I54" i="6"/>
  <c r="I211" i="6"/>
  <c r="I173" i="6"/>
  <c r="I15" i="6"/>
  <c r="I212" i="6"/>
  <c r="I144" i="6"/>
  <c r="I118" i="6"/>
  <c r="I91" i="27"/>
  <c r="I35" i="6"/>
  <c r="I170" i="6"/>
  <c r="I197" i="6"/>
  <c r="I153" i="6"/>
  <c r="I45" i="27"/>
  <c r="I45" i="6"/>
  <c r="I142" i="6"/>
  <c r="I108" i="6"/>
  <c r="I162" i="6"/>
  <c r="I160" i="6"/>
  <c r="I69" i="6"/>
  <c r="I128" i="27"/>
  <c r="I128" i="6"/>
  <c r="I4" i="27"/>
  <c r="I4" i="6"/>
  <c r="I123" i="27"/>
  <c r="I136" i="6"/>
  <c r="I218" i="6"/>
  <c r="I122" i="6"/>
  <c r="I222" i="6"/>
  <c r="I244" i="6"/>
  <c r="I107" i="27"/>
  <c r="I17" i="27"/>
  <c r="I67" i="27"/>
  <c r="I186" i="6"/>
  <c r="I82" i="27"/>
  <c r="I221" i="6"/>
  <c r="I118" i="27"/>
  <c r="I87" i="27"/>
  <c r="I15" i="27"/>
  <c r="I99" i="27"/>
  <c r="I77" i="6"/>
  <c r="I41" i="6"/>
  <c r="I201" i="6"/>
  <c r="I32" i="27"/>
  <c r="I239" i="6"/>
  <c r="I117" i="6"/>
  <c r="I209" i="6"/>
  <c r="I183" i="6"/>
  <c r="I240" i="6"/>
  <c r="I113" i="6"/>
  <c r="I113" i="27"/>
  <c r="I74" i="27"/>
  <c r="I86" i="27"/>
  <c r="I243" i="6"/>
  <c r="I192" i="6"/>
  <c r="I181" i="6"/>
  <c r="I60" i="27"/>
  <c r="I109" i="6"/>
  <c r="I140" i="6"/>
  <c r="I72" i="6"/>
  <c r="I7" i="6"/>
  <c r="I79" i="6"/>
  <c r="I169" i="6"/>
  <c r="I184" i="6"/>
  <c r="I34" i="27"/>
  <c r="I25" i="6"/>
  <c r="I25" i="27"/>
  <c r="I214" i="6"/>
  <c r="I179" i="6"/>
  <c r="I216" i="6"/>
  <c r="I48" i="27"/>
  <c r="I129" i="27"/>
  <c r="I111" i="6"/>
  <c r="I126" i="6"/>
  <c r="I120" i="6"/>
  <c r="I80" i="27"/>
  <c r="I124" i="27"/>
  <c r="I193" i="6"/>
  <c r="I194" i="6"/>
  <c r="I24" i="6"/>
  <c r="I116" i="27"/>
  <c r="I182" i="6"/>
  <c r="I92" i="6"/>
  <c r="I52" i="6"/>
  <c r="I92" i="27"/>
  <c r="I195" i="6"/>
  <c r="I127" i="27"/>
  <c r="I131" i="27"/>
  <c r="I18" i="6"/>
  <c r="I61" i="6"/>
  <c r="I188" i="6"/>
  <c r="I93" i="6"/>
  <c r="I16" i="6"/>
  <c r="I81" i="27"/>
  <c r="I93" i="27"/>
  <c r="I115" i="6"/>
  <c r="I177" i="6"/>
  <c r="I97" i="27"/>
  <c r="I49" i="6"/>
  <c r="I208" i="6"/>
  <c r="I76" i="6"/>
  <c r="I83" i="27"/>
  <c r="I81" i="6"/>
  <c r="I83" i="6"/>
  <c r="I76" i="27"/>
  <c r="I228" i="6"/>
  <c r="I51" i="27"/>
  <c r="I27" i="6"/>
  <c r="I10" i="27"/>
  <c r="I5" i="27"/>
  <c r="I112" i="6"/>
  <c r="I9" i="27"/>
  <c r="I187" i="6"/>
  <c r="I89" i="27"/>
  <c r="I149" i="6"/>
  <c r="I96" i="6"/>
  <c r="I207" i="6"/>
  <c r="I251" i="6"/>
  <c r="I156" i="6"/>
  <c r="I30" i="6"/>
  <c r="I157" i="6"/>
  <c r="I46" i="6"/>
  <c r="I174" i="6"/>
  <c r="I210" i="6"/>
  <c r="I56" i="27"/>
  <c r="I204" i="6"/>
  <c r="I71" i="6"/>
  <c r="I102" i="27"/>
  <c r="I66" i="6"/>
  <c r="I94" i="6"/>
  <c r="I94" i="27"/>
  <c r="I6" i="6"/>
  <c r="I246" i="6"/>
  <c r="I141" i="6"/>
  <c r="I135" i="6"/>
  <c r="I189" i="6"/>
  <c r="I132" i="27"/>
  <c r="I132" i="6"/>
  <c r="I12" i="27"/>
  <c r="I59" i="27"/>
  <c r="I95" i="6"/>
  <c r="I44" i="27"/>
  <c r="I59" i="6"/>
  <c r="I163" i="6"/>
  <c r="I148" i="6"/>
  <c r="I106" i="27"/>
  <c r="I63" i="6"/>
  <c r="I223" i="6"/>
  <c r="I198" i="6"/>
  <c r="I8" i="27"/>
  <c r="I100" i="27"/>
  <c r="I166" i="6"/>
  <c r="I206" i="6"/>
  <c r="I164" i="6"/>
  <c r="I224" i="6"/>
  <c r="I72" i="27"/>
  <c r="I122" i="27"/>
  <c r="I77" i="27"/>
  <c r="L146" i="6"/>
  <c r="K146" i="6"/>
  <c r="J200" i="6"/>
  <c r="K200" i="6"/>
  <c r="J61" i="27"/>
  <c r="K61" i="27"/>
  <c r="J250" i="6"/>
  <c r="J68" i="6"/>
  <c r="L68" i="6"/>
  <c r="J102" i="6"/>
  <c r="J130" i="27"/>
  <c r="L130" i="27"/>
  <c r="J116" i="27"/>
  <c r="K116" i="27"/>
  <c r="J37" i="27"/>
  <c r="K37" i="27"/>
  <c r="J163" i="6"/>
  <c r="K163" i="6"/>
  <c r="J119" i="27"/>
  <c r="L119" i="27"/>
  <c r="J154" i="6"/>
  <c r="J12" i="27"/>
  <c r="K12" i="27"/>
  <c r="J243" i="6"/>
  <c r="J94" i="27"/>
  <c r="K94" i="27"/>
  <c r="J104" i="6"/>
  <c r="J45" i="27"/>
  <c r="L45" i="27"/>
  <c r="J41" i="6"/>
  <c r="L41" i="6"/>
  <c r="J83" i="6"/>
  <c r="J109" i="27"/>
  <c r="L109" i="27"/>
  <c r="J36" i="27"/>
  <c r="K36" i="27"/>
  <c r="J17" i="6"/>
  <c r="J62" i="27"/>
  <c r="L62" i="27"/>
  <c r="J85" i="27"/>
  <c r="K85" i="27"/>
  <c r="J15" i="27"/>
  <c r="L15" i="27"/>
  <c r="J95" i="6"/>
  <c r="J13" i="27"/>
  <c r="L13" i="27"/>
  <c r="J235" i="6"/>
  <c r="J59" i="6"/>
  <c r="J21" i="27"/>
  <c r="K21" i="27"/>
  <c r="J86" i="27"/>
  <c r="K86" i="27"/>
  <c r="J4" i="27"/>
  <c r="L4" i="27"/>
  <c r="J227" i="6"/>
  <c r="J126" i="27"/>
  <c r="L126" i="27"/>
  <c r="J87" i="27"/>
  <c r="L87" i="27"/>
  <c r="J218" i="6"/>
  <c r="K218" i="6"/>
  <c r="J84" i="27"/>
  <c r="L84" i="27"/>
  <c r="J191" i="6"/>
  <c r="J204" i="6"/>
  <c r="J93" i="27"/>
  <c r="L93" i="27"/>
  <c r="J148" i="6"/>
  <c r="J103" i="27"/>
  <c r="K103" i="27"/>
  <c r="J68" i="27"/>
  <c r="L68" i="27"/>
  <c r="J9" i="6"/>
  <c r="J24" i="6"/>
  <c r="K24" i="6"/>
  <c r="J44" i="27"/>
  <c r="L44" i="27"/>
  <c r="J92" i="27"/>
  <c r="L92" i="27"/>
  <c r="J108" i="27"/>
  <c r="L108" i="27"/>
  <c r="J49" i="27"/>
  <c r="K49" i="27"/>
  <c r="J37" i="6"/>
  <c r="J88" i="27"/>
  <c r="L88" i="27"/>
  <c r="J5" i="6"/>
  <c r="J236" i="6"/>
  <c r="L236" i="6"/>
  <c r="J100" i="27"/>
  <c r="K100" i="27"/>
  <c r="J14" i="27"/>
  <c r="K14" i="27"/>
  <c r="J71" i="27"/>
  <c r="L71" i="27"/>
  <c r="J228" i="6"/>
  <c r="J237" i="6"/>
  <c r="K237" i="6"/>
  <c r="J24" i="27"/>
  <c r="K24" i="27"/>
  <c r="J44" i="6"/>
  <c r="J69" i="27"/>
  <c r="K69" i="27"/>
  <c r="J112" i="27"/>
  <c r="K112" i="27"/>
  <c r="J20" i="27"/>
  <c r="K20" i="27"/>
  <c r="J101" i="27"/>
  <c r="K101" i="27"/>
  <c r="J39" i="6"/>
  <c r="J110" i="27"/>
  <c r="K110" i="27"/>
  <c r="J53" i="27"/>
  <c r="K53" i="27"/>
  <c r="J114" i="27"/>
  <c r="L114" i="27"/>
  <c r="J106" i="27"/>
  <c r="K106" i="27"/>
  <c r="J98" i="27"/>
  <c r="K98" i="27"/>
  <c r="J82" i="27"/>
  <c r="L82" i="27"/>
  <c r="J27" i="6"/>
  <c r="J66" i="27"/>
  <c r="L66" i="27"/>
  <c r="J34" i="27"/>
  <c r="L34" i="27"/>
  <c r="J18" i="27"/>
  <c r="K18" i="27"/>
  <c r="J60" i="27"/>
  <c r="K60" i="27"/>
  <c r="J29" i="27"/>
  <c r="K29" i="27"/>
  <c r="J91" i="27"/>
  <c r="K91" i="27"/>
  <c r="J26" i="6"/>
  <c r="L26" i="6"/>
  <c r="J127" i="27"/>
  <c r="L127" i="27"/>
  <c r="J166" i="6"/>
  <c r="J96" i="6"/>
  <c r="J99" i="27"/>
  <c r="K99" i="27"/>
  <c r="J70" i="6"/>
  <c r="K70" i="6"/>
  <c r="J75" i="27"/>
  <c r="K75" i="27"/>
  <c r="J67" i="27"/>
  <c r="L67" i="27"/>
  <c r="J51" i="27"/>
  <c r="K51" i="27"/>
  <c r="J125" i="27"/>
  <c r="K125" i="27"/>
  <c r="J117" i="27"/>
  <c r="L117" i="27"/>
  <c r="J56" i="6"/>
  <c r="L56" i="6"/>
  <c r="J74" i="6"/>
  <c r="L74" i="6"/>
  <c r="J107" i="27"/>
  <c r="K107" i="27"/>
  <c r="J6" i="27"/>
  <c r="L6" i="27"/>
  <c r="J63" i="27"/>
  <c r="L63" i="27"/>
  <c r="J118" i="27"/>
  <c r="K118" i="27"/>
  <c r="J132" i="27"/>
  <c r="J105" i="27"/>
  <c r="K105" i="27"/>
  <c r="J97" i="27"/>
  <c r="K97" i="27"/>
  <c r="J81" i="27"/>
  <c r="K81" i="27"/>
  <c r="J57" i="27"/>
  <c r="L57" i="27"/>
  <c r="J41" i="27"/>
  <c r="K41" i="27"/>
  <c r="J131" i="27"/>
  <c r="J128" i="27"/>
  <c r="L128" i="27"/>
  <c r="J176" i="6"/>
  <c r="J77" i="27"/>
  <c r="L77" i="27"/>
  <c r="J15" i="6"/>
  <c r="J5" i="27"/>
  <c r="K5" i="27"/>
  <c r="J14" i="6"/>
  <c r="J20" i="6"/>
  <c r="J43" i="6"/>
  <c r="J245" i="6"/>
  <c r="J170" i="6"/>
  <c r="L170" i="6"/>
  <c r="J80" i="27"/>
  <c r="L80" i="27"/>
  <c r="J72" i="27"/>
  <c r="L72" i="27"/>
  <c r="J64" i="27"/>
  <c r="K64" i="27"/>
  <c r="J56" i="27"/>
  <c r="L56" i="27"/>
  <c r="J180" i="6"/>
  <c r="J119" i="6"/>
  <c r="J156" i="6"/>
  <c r="L156" i="6"/>
  <c r="J16" i="27"/>
  <c r="L16" i="27"/>
  <c r="J8" i="27"/>
  <c r="K8" i="27"/>
  <c r="J84" i="6"/>
  <c r="L84" i="6"/>
  <c r="J132" i="6"/>
  <c r="K132" i="6"/>
  <c r="J95" i="27"/>
  <c r="L95" i="27"/>
  <c r="J57" i="6"/>
  <c r="L57" i="6"/>
  <c r="J21" i="6"/>
  <c r="J224" i="6"/>
  <c r="L224" i="6"/>
  <c r="J47" i="27"/>
  <c r="K47" i="27"/>
  <c r="J39" i="27"/>
  <c r="L39" i="27"/>
  <c r="J31" i="27"/>
  <c r="K31" i="27"/>
  <c r="J23" i="27"/>
  <c r="K23" i="27"/>
  <c r="J135" i="6"/>
  <c r="J7" i="27"/>
  <c r="L7" i="27"/>
  <c r="J121" i="27"/>
  <c r="L121" i="27"/>
  <c r="J102" i="27"/>
  <c r="L102" i="27"/>
  <c r="J112" i="6"/>
  <c r="L112" i="6"/>
  <c r="J219" i="6"/>
  <c r="J147" i="6"/>
  <c r="J38" i="27"/>
  <c r="L38" i="27"/>
  <c r="J30" i="27"/>
  <c r="L30" i="27"/>
  <c r="J22" i="27"/>
  <c r="K22" i="27"/>
  <c r="J65" i="6"/>
  <c r="L65" i="6"/>
  <c r="J120" i="27"/>
  <c r="K120" i="27"/>
  <c r="J141" i="6"/>
  <c r="J28" i="27"/>
  <c r="K28" i="27"/>
  <c r="J71" i="6"/>
  <c r="J232" i="6"/>
  <c r="L232" i="6"/>
  <c r="J34" i="6"/>
  <c r="K34" i="6"/>
  <c r="J142" i="6"/>
  <c r="J114" i="6"/>
  <c r="J80" i="6"/>
  <c r="L80" i="6"/>
  <c r="J193" i="6"/>
  <c r="J55" i="6"/>
  <c r="L55" i="6"/>
  <c r="J60" i="6"/>
  <c r="J197" i="6"/>
  <c r="L197" i="6"/>
  <c r="J50" i="6"/>
  <c r="L50" i="6"/>
  <c r="J7" i="6"/>
  <c r="J252" i="6"/>
  <c r="J185" i="6"/>
  <c r="J58" i="6"/>
  <c r="J183" i="6"/>
  <c r="L183" i="6"/>
  <c r="J67" i="6"/>
  <c r="K67" i="6"/>
  <c r="J122" i="6"/>
  <c r="J101" i="6"/>
  <c r="J22" i="6"/>
  <c r="J153" i="6"/>
  <c r="K153" i="6"/>
  <c r="J10" i="6"/>
  <c r="J203" i="6"/>
  <c r="J117" i="6"/>
  <c r="J28" i="6"/>
  <c r="J196" i="6"/>
  <c r="J35" i="6"/>
  <c r="J242" i="6"/>
  <c r="J133" i="6"/>
  <c r="K133" i="6"/>
  <c r="J129" i="6"/>
  <c r="J25" i="6"/>
  <c r="J36" i="6"/>
  <c r="J140" i="6"/>
  <c r="K140" i="6"/>
  <c r="J217" i="6"/>
  <c r="J66" i="6"/>
  <c r="J188" i="6"/>
  <c r="J103" i="6"/>
  <c r="J31" i="6"/>
  <c r="J105" i="6"/>
  <c r="J110" i="6"/>
  <c r="J164" i="6"/>
  <c r="L164" i="6"/>
  <c r="J162" i="6"/>
  <c r="J139" i="6"/>
  <c r="J86" i="6"/>
  <c r="K86" i="6"/>
  <c r="J48" i="6"/>
  <c r="L48" i="6"/>
  <c r="J126" i="6"/>
  <c r="J195" i="6"/>
  <c r="K195" i="6"/>
  <c r="J76" i="6"/>
  <c r="J182" i="6"/>
  <c r="J29" i="6"/>
  <c r="J23" i="6"/>
  <c r="J62" i="6"/>
  <c r="J240" i="6"/>
  <c r="K240" i="6"/>
  <c r="J239" i="6"/>
  <c r="L239" i="6"/>
  <c r="J19" i="6"/>
  <c r="J54" i="6"/>
  <c r="J131" i="6"/>
  <c r="J111" i="6"/>
  <c r="J198" i="6"/>
  <c r="J125" i="6"/>
  <c r="J98" i="6"/>
  <c r="L98" i="6"/>
  <c r="J90" i="6"/>
  <c r="K90" i="6"/>
  <c r="J124" i="6"/>
  <c r="J234" i="6"/>
  <c r="L234" i="6"/>
  <c r="J72" i="6"/>
  <c r="J63" i="6"/>
  <c r="J18" i="6"/>
  <c r="J109" i="6"/>
  <c r="J97" i="6"/>
  <c r="J88" i="6"/>
  <c r="J210" i="6"/>
  <c r="L210" i="6"/>
  <c r="J143" i="6"/>
  <c r="J47" i="6"/>
  <c r="J216" i="6"/>
  <c r="J184" i="6"/>
  <c r="L184" i="6"/>
  <c r="J30" i="6"/>
  <c r="J107" i="6"/>
  <c r="J151" i="6"/>
  <c r="J249" i="6"/>
  <c r="J226" i="6"/>
  <c r="J99" i="6"/>
  <c r="J247" i="6"/>
  <c r="J246" i="6"/>
  <c r="J173" i="6"/>
  <c r="K173" i="6"/>
  <c r="J171" i="6"/>
  <c r="J100" i="6"/>
  <c r="J61" i="6"/>
  <c r="J207" i="6"/>
  <c r="J52" i="6"/>
  <c r="J82" i="6"/>
  <c r="J116" i="6"/>
  <c r="J4" i="6"/>
  <c r="J127" i="6"/>
  <c r="L127" i="6"/>
  <c r="J45" i="6"/>
  <c r="J138" i="6"/>
  <c r="J92" i="6"/>
  <c r="J211" i="6"/>
  <c r="J113" i="6"/>
  <c r="J158" i="6"/>
  <c r="J222" i="6"/>
  <c r="K222" i="6"/>
  <c r="J51" i="6"/>
  <c r="J177" i="6"/>
  <c r="J32" i="6"/>
  <c r="J42" i="6"/>
  <c r="K42" i="6"/>
  <c r="J159" i="6"/>
  <c r="J6" i="6"/>
  <c r="J85" i="6"/>
  <c r="J212" i="6"/>
  <c r="J172" i="6"/>
  <c r="J179" i="6"/>
  <c r="J108" i="6"/>
  <c r="J87" i="6"/>
  <c r="L87" i="6"/>
  <c r="J233" i="6"/>
  <c r="K233" i="6"/>
  <c r="J169" i="6"/>
  <c r="J199" i="6"/>
  <c r="K199" i="6"/>
  <c r="J69" i="6"/>
  <c r="J53" i="6"/>
  <c r="J221" i="6"/>
  <c r="K221" i="6"/>
  <c r="J136" i="6"/>
  <c r="L136" i="6"/>
  <c r="J187" i="6"/>
  <c r="J160" i="6"/>
  <c r="J165" i="6"/>
  <c r="J168" i="6"/>
  <c r="J155" i="6"/>
  <c r="K155" i="6"/>
  <c r="J248" i="6"/>
  <c r="J220" i="6"/>
  <c r="L220" i="6"/>
  <c r="J175" i="6"/>
  <c r="J201" i="6"/>
  <c r="J186" i="6"/>
  <c r="L186" i="6"/>
  <c r="J134" i="6"/>
  <c r="L134" i="6"/>
  <c r="J144" i="6"/>
  <c r="J137" i="6"/>
  <c r="J38" i="6"/>
  <c r="J120" i="6"/>
  <c r="K120" i="6"/>
  <c r="J77" i="6"/>
  <c r="K77" i="6"/>
  <c r="J123" i="6"/>
  <c r="J241" i="6"/>
  <c r="J11" i="6"/>
  <c r="J194" i="6"/>
  <c r="J79" i="6"/>
  <c r="J181" i="6"/>
  <c r="J152" i="6"/>
  <c r="J91" i="6"/>
  <c r="L91" i="6"/>
  <c r="J209" i="6"/>
  <c r="L209" i="6"/>
  <c r="J121" i="6"/>
  <c r="J213" i="6"/>
  <c r="J118" i="6"/>
  <c r="J229" i="6"/>
  <c r="J64" i="6"/>
  <c r="J244" i="6"/>
  <c r="J8" i="6"/>
  <c r="L8" i="6"/>
  <c r="J202" i="6"/>
  <c r="K74" i="6"/>
  <c r="L24" i="6"/>
  <c r="K65" i="6"/>
  <c r="L189" i="6"/>
  <c r="K170" i="6"/>
  <c r="L59" i="6"/>
  <c r="K59" i="6"/>
  <c r="J223" i="6"/>
  <c r="J124" i="27"/>
  <c r="K124" i="27"/>
  <c r="J113" i="27"/>
  <c r="L113" i="27"/>
  <c r="J238" i="6"/>
  <c r="J89" i="27"/>
  <c r="L89" i="27"/>
  <c r="J128" i="6"/>
  <c r="J73" i="27"/>
  <c r="K73" i="27"/>
  <c r="J13" i="6"/>
  <c r="J65" i="27"/>
  <c r="K65" i="27"/>
  <c r="J206" i="6"/>
  <c r="J33" i="27"/>
  <c r="L33" i="27"/>
  <c r="J94" i="6"/>
  <c r="J214" i="6"/>
  <c r="J25" i="27"/>
  <c r="L25" i="27"/>
  <c r="J17" i="27"/>
  <c r="K17" i="27"/>
  <c r="J93" i="6"/>
  <c r="J9" i="27"/>
  <c r="L9" i="27"/>
  <c r="J157" i="6"/>
  <c r="J208" i="6"/>
  <c r="L102" i="6"/>
  <c r="K102" i="6"/>
  <c r="J115" i="6"/>
  <c r="L147" i="6"/>
  <c r="K147" i="6"/>
  <c r="J149" i="6"/>
  <c r="J174" i="6"/>
  <c r="J78" i="6"/>
  <c r="J115" i="27"/>
  <c r="L115" i="27"/>
  <c r="J178" i="6"/>
  <c r="J59" i="27"/>
  <c r="K59" i="27"/>
  <c r="J89" i="6"/>
  <c r="J43" i="27"/>
  <c r="K43" i="27"/>
  <c r="J35" i="27"/>
  <c r="L35" i="27"/>
  <c r="J230" i="6"/>
  <c r="J27" i="27"/>
  <c r="K27" i="27"/>
  <c r="J190" i="6"/>
  <c r="J16" i="6"/>
  <c r="J19" i="27"/>
  <c r="K19" i="27"/>
  <c r="L154" i="6"/>
  <c r="K154" i="6"/>
  <c r="J12" i="6"/>
  <c r="J130" i="6"/>
  <c r="J90" i="27"/>
  <c r="L90" i="27"/>
  <c r="K27" i="6"/>
  <c r="L27" i="6"/>
  <c r="J75" i="6"/>
  <c r="J58" i="27"/>
  <c r="K58" i="27"/>
  <c r="J50" i="27"/>
  <c r="L50" i="27"/>
  <c r="J167" i="6"/>
  <c r="J225" i="6"/>
  <c r="J42" i="27"/>
  <c r="K42" i="27"/>
  <c r="J26" i="27"/>
  <c r="L26" i="27"/>
  <c r="J33" i="6"/>
  <c r="J145" i="6"/>
  <c r="J10" i="27"/>
  <c r="L10" i="27"/>
  <c r="J83" i="27"/>
  <c r="K83" i="27"/>
  <c r="K17" i="6"/>
  <c r="L17" i="6"/>
  <c r="L216" i="6"/>
  <c r="K216" i="6"/>
  <c r="K56" i="6"/>
  <c r="K235" i="6"/>
  <c r="L235" i="6"/>
  <c r="J46" i="6"/>
  <c r="J74" i="27"/>
  <c r="K74" i="27"/>
  <c r="K58" i="6"/>
  <c r="L58" i="6"/>
  <c r="L140" i="6"/>
  <c r="L63" i="6"/>
  <c r="K63" i="6"/>
  <c r="K91" i="6"/>
  <c r="J78" i="27"/>
  <c r="K78" i="27"/>
  <c r="K164" i="6"/>
  <c r="K156" i="6"/>
  <c r="J79" i="27"/>
  <c r="K79" i="27"/>
  <c r="J96" i="27"/>
  <c r="K96" i="27"/>
  <c r="J122" i="27"/>
  <c r="K122" i="27"/>
  <c r="K166" i="6"/>
  <c r="L166" i="6"/>
  <c r="J81" i="6"/>
  <c r="L21" i="6"/>
  <c r="K21" i="6"/>
  <c r="K134" i="6"/>
  <c r="K234" i="6"/>
  <c r="J129" i="27"/>
  <c r="L129" i="27"/>
  <c r="J150" i="6"/>
  <c r="J205" i="6"/>
  <c r="J40" i="6"/>
  <c r="J70" i="27"/>
  <c r="L70" i="27"/>
  <c r="J231" i="6"/>
  <c r="J54" i="27"/>
  <c r="K54" i="27"/>
  <c r="J106" i="6"/>
  <c r="J46" i="27"/>
  <c r="L46" i="27"/>
  <c r="J49" i="6"/>
  <c r="J40" i="27"/>
  <c r="L40" i="27"/>
  <c r="J111" i="27"/>
  <c r="K111" i="27"/>
  <c r="L37" i="6"/>
  <c r="K37" i="6"/>
  <c r="J55" i="27"/>
  <c r="L55" i="27"/>
  <c r="K184" i="6"/>
  <c r="J215" i="6"/>
  <c r="J123" i="27"/>
  <c r="K123" i="27"/>
  <c r="L119" i="6"/>
  <c r="K119" i="6"/>
  <c r="J73" i="6"/>
  <c r="J32" i="27"/>
  <c r="L32" i="27"/>
  <c r="J48" i="27"/>
  <c r="K48" i="27"/>
  <c r="L200" i="6"/>
  <c r="K112" i="6"/>
  <c r="J104" i="27"/>
  <c r="L104" i="27"/>
  <c r="J251" i="6"/>
  <c r="K25" i="6"/>
  <c r="L25" i="6"/>
  <c r="L5" i="6"/>
  <c r="K5" i="6"/>
  <c r="K203" i="6"/>
  <c r="L203" i="6"/>
  <c r="K161" i="6"/>
  <c r="J192" i="6"/>
  <c r="J76" i="27"/>
  <c r="L76" i="27"/>
  <c r="K141" i="6"/>
  <c r="L141" i="6"/>
  <c r="I40" i="6"/>
  <c r="I112" i="27"/>
  <c r="I43" i="27"/>
  <c r="I61" i="27"/>
  <c r="I78" i="6"/>
  <c r="I75" i="6"/>
  <c r="I62" i="27"/>
  <c r="I108" i="27"/>
  <c r="I217" i="6"/>
  <c r="I73" i="27"/>
  <c r="I190" i="6"/>
  <c r="I137" i="6"/>
  <c r="I230" i="6"/>
  <c r="I126" i="27"/>
  <c r="I12" i="6"/>
  <c r="I231" i="6"/>
  <c r="I26" i="27"/>
  <c r="I154" i="6"/>
  <c r="I119" i="6"/>
  <c r="I106" i="6"/>
  <c r="I19" i="6"/>
  <c r="I219" i="6"/>
  <c r="I11" i="6"/>
  <c r="I43" i="6"/>
  <c r="I22" i="6"/>
  <c r="I21" i="6"/>
  <c r="I39" i="6"/>
  <c r="I79" i="27"/>
  <c r="F7" i="6"/>
  <c r="F193" i="6"/>
  <c r="F27" i="6"/>
  <c r="F190" i="6"/>
  <c r="F93" i="6"/>
  <c r="F178" i="6"/>
  <c r="F187" i="6"/>
  <c r="F228" i="6"/>
  <c r="F147" i="6"/>
  <c r="F139" i="6"/>
  <c r="F107" i="6"/>
  <c r="F58" i="6"/>
  <c r="F108" i="6"/>
  <c r="F148" i="6"/>
  <c r="F140" i="6"/>
  <c r="F132" i="6"/>
  <c r="F116" i="6"/>
  <c r="F50" i="6"/>
  <c r="F79" i="6"/>
  <c r="F42" i="6"/>
  <c r="F143" i="6"/>
  <c r="F135" i="6"/>
  <c r="F127" i="6"/>
  <c r="F111" i="6"/>
  <c r="F72" i="6"/>
  <c r="F102" i="6"/>
  <c r="F152" i="6"/>
  <c r="F220" i="6"/>
  <c r="F244" i="6"/>
  <c r="F203" i="6"/>
  <c r="F237" i="6"/>
  <c r="F141" i="6"/>
  <c r="F138" i="6"/>
  <c r="F114" i="6"/>
  <c r="F59" i="6"/>
  <c r="F124" i="6"/>
  <c r="F208" i="6"/>
  <c r="F86" i="6"/>
  <c r="F144" i="6"/>
  <c r="F55" i="6"/>
  <c r="F169" i="6"/>
  <c r="F60" i="6"/>
  <c r="F174" i="6"/>
  <c r="F70" i="6"/>
  <c r="F219" i="6"/>
  <c r="F180" i="6"/>
  <c r="F82" i="6"/>
  <c r="F43" i="6"/>
  <c r="F185" i="6"/>
  <c r="F151" i="6"/>
  <c r="F115" i="6"/>
  <c r="F186" i="6"/>
  <c r="F52" i="6"/>
  <c r="F19" i="6"/>
  <c r="F26" i="6"/>
  <c r="F163" i="6"/>
  <c r="F225" i="6"/>
  <c r="F231" i="6"/>
  <c r="F215" i="6"/>
  <c r="F209" i="6"/>
  <c r="F117" i="6"/>
  <c r="F142" i="6"/>
  <c r="F134" i="6"/>
  <c r="F126" i="6"/>
  <c r="F110" i="6"/>
  <c r="F32" i="6"/>
  <c r="F99" i="6"/>
  <c r="F91" i="6"/>
  <c r="F83" i="6"/>
  <c r="F146" i="6"/>
  <c r="F204" i="6"/>
  <c r="F198" i="6"/>
  <c r="F192" i="6"/>
  <c r="F162" i="6"/>
  <c r="F156" i="6"/>
  <c r="F150" i="6"/>
  <c r="F74" i="6"/>
  <c r="F221" i="6"/>
  <c r="F245" i="6"/>
  <c r="F94" i="6"/>
  <c r="F78" i="6"/>
  <c r="F90" i="6"/>
  <c r="F34" i="6"/>
  <c r="F155" i="6"/>
  <c r="F184" i="6"/>
  <c r="F170" i="6"/>
  <c r="F226" i="6"/>
  <c r="F77" i="6"/>
  <c r="F214" i="6"/>
  <c r="F46" i="6"/>
  <c r="F62" i="6"/>
  <c r="F232" i="6"/>
  <c r="F30" i="6"/>
  <c r="F6" i="6"/>
  <c r="F199" i="6"/>
  <c r="F181" i="6"/>
  <c r="F249" i="6"/>
  <c r="F106" i="6"/>
  <c r="F182" i="6"/>
  <c r="F158" i="6"/>
  <c r="F37" i="6"/>
  <c r="F68" i="6"/>
  <c r="F75" i="6"/>
  <c r="F130" i="6"/>
  <c r="F205" i="6"/>
  <c r="F98" i="6"/>
  <c r="F122" i="6"/>
  <c r="F157" i="6"/>
  <c r="F22" i="6"/>
  <c r="F66" i="6"/>
  <c r="F168" i="6"/>
  <c r="F173" i="6"/>
  <c r="F242" i="6"/>
  <c r="F118" i="6"/>
  <c r="F10" i="6"/>
  <c r="F247" i="6"/>
  <c r="F241" i="6"/>
  <c r="F179" i="6"/>
  <c r="F243" i="6"/>
  <c r="F197" i="6"/>
  <c r="F191" i="6"/>
  <c r="F248" i="6"/>
  <c r="F18" i="6"/>
  <c r="F167" i="6"/>
  <c r="F103" i="6"/>
  <c r="F63" i="6"/>
  <c r="F210" i="6"/>
  <c r="F20" i="6"/>
  <c r="F35" i="6"/>
  <c r="F119" i="6"/>
  <c r="F233" i="6"/>
  <c r="F213" i="6"/>
  <c r="F131" i="6"/>
  <c r="F123" i="6"/>
  <c r="F100" i="6"/>
  <c r="F76" i="6"/>
  <c r="F38" i="6"/>
  <c r="F206" i="6"/>
  <c r="F194" i="6"/>
  <c r="F176" i="6"/>
  <c r="L240" i="6"/>
  <c r="L34" i="6"/>
  <c r="K232" i="6"/>
  <c r="L155" i="6"/>
  <c r="L237" i="6"/>
  <c r="K183" i="6"/>
  <c r="K127" i="6"/>
  <c r="L218" i="6"/>
  <c r="K224" i="6"/>
  <c r="L195" i="6"/>
  <c r="L132" i="6"/>
  <c r="K236" i="6"/>
  <c r="K210" i="6"/>
  <c r="L163" i="6"/>
  <c r="L9" i="6"/>
  <c r="K9" i="6"/>
  <c r="K43" i="6"/>
  <c r="L43" i="6"/>
  <c r="L217" i="6"/>
  <c r="K217" i="6"/>
  <c r="K142" i="6"/>
  <c r="L142" i="6"/>
  <c r="K244" i="6"/>
  <c r="L244" i="6"/>
  <c r="L83" i="6"/>
  <c r="K83" i="6"/>
  <c r="K20" i="6"/>
  <c r="L20" i="6"/>
  <c r="K212" i="6"/>
  <c r="L212" i="6"/>
  <c r="K204" i="6"/>
  <c r="L204" i="6"/>
  <c r="L70" i="6"/>
  <c r="K39" i="6"/>
  <c r="L39" i="6"/>
  <c r="K41" i="6"/>
  <c r="K193" i="6"/>
  <c r="L193" i="6"/>
  <c r="K15" i="6"/>
  <c r="L15" i="6"/>
  <c r="K79" i="6"/>
  <c r="L79" i="6"/>
  <c r="L135" i="6"/>
  <c r="K135" i="6"/>
  <c r="K191" i="6"/>
  <c r="L191" i="6"/>
  <c r="K245" i="6"/>
  <c r="L245" i="6"/>
  <c r="L148" i="6"/>
  <c r="K148" i="6"/>
  <c r="K101" i="6"/>
  <c r="L101" i="6"/>
  <c r="L77" i="6"/>
  <c r="K80" i="6"/>
  <c r="K66" i="6"/>
  <c r="L66" i="6"/>
  <c r="L153" i="6"/>
  <c r="L45" i="6"/>
  <c r="K45" i="6"/>
  <c r="L14" i="6"/>
  <c r="K14" i="6"/>
  <c r="K29" i="6"/>
  <c r="L29" i="6"/>
  <c r="L96" i="6"/>
  <c r="K96" i="6"/>
  <c r="L243" i="6"/>
  <c r="K243" i="6"/>
  <c r="L104" i="6"/>
  <c r="K104" i="6"/>
  <c r="K176" i="6"/>
  <c r="L176" i="6"/>
  <c r="L44" i="6"/>
  <c r="K44" i="6"/>
  <c r="K180" i="6"/>
  <c r="L180" i="6"/>
  <c r="L95" i="6"/>
  <c r="K95" i="6"/>
  <c r="K68" i="6"/>
  <c r="L219" i="6"/>
  <c r="K219" i="6"/>
  <c r="K228" i="6"/>
  <c r="L228" i="6"/>
  <c r="K57" i="6"/>
  <c r="K227" i="6"/>
  <c r="L227" i="6"/>
  <c r="L67" i="6"/>
  <c r="L86" i="6"/>
  <c r="L71" i="6"/>
  <c r="K71" i="6"/>
  <c r="K26" i="6"/>
  <c r="K84" i="6"/>
  <c r="K209" i="6"/>
  <c r="L90" i="6"/>
  <c r="K48" i="6"/>
  <c r="K220" i="6"/>
  <c r="L226" i="6"/>
  <c r="K226" i="6"/>
  <c r="L47" i="6"/>
  <c r="K47" i="6"/>
  <c r="K87" i="6"/>
  <c r="L233" i="6"/>
  <c r="K51" i="6"/>
  <c r="L51" i="6"/>
  <c r="L110" i="6"/>
  <c r="K110" i="6"/>
  <c r="L64" i="6"/>
  <c r="K64" i="6"/>
  <c r="K107" i="6"/>
  <c r="L107" i="6"/>
  <c r="L207" i="6"/>
  <c r="K207" i="6"/>
  <c r="L229" i="6"/>
  <c r="K229" i="6"/>
  <c r="K213" i="6"/>
  <c r="L213" i="6"/>
  <c r="L198" i="6"/>
  <c r="K198" i="6"/>
  <c r="K19" i="6"/>
  <c r="L19" i="6"/>
  <c r="K105" i="6"/>
  <c r="L105" i="6"/>
  <c r="L62" i="6"/>
  <c r="K62" i="6"/>
  <c r="K103" i="6"/>
  <c r="L103" i="6"/>
  <c r="K137" i="6"/>
  <c r="L137" i="6"/>
  <c r="L82" i="6"/>
  <c r="K82" i="6"/>
  <c r="L69" i="6"/>
  <c r="K69" i="6"/>
  <c r="L52" i="6"/>
  <c r="K52" i="6"/>
  <c r="K30" i="6"/>
  <c r="L30" i="6"/>
  <c r="L125" i="6"/>
  <c r="K125" i="6"/>
  <c r="L185" i="6"/>
  <c r="K185" i="6"/>
  <c r="K201" i="6"/>
  <c r="L201" i="6"/>
  <c r="K139" i="6"/>
  <c r="L139" i="6"/>
  <c r="L35" i="6"/>
  <c r="K35" i="6"/>
  <c r="K121" i="6"/>
  <c r="L121" i="6"/>
  <c r="L175" i="6"/>
  <c r="K175" i="6"/>
  <c r="K61" i="6"/>
  <c r="L61" i="6"/>
  <c r="K111" i="6"/>
  <c r="L111" i="6"/>
  <c r="K131" i="6"/>
  <c r="L131" i="6"/>
  <c r="L248" i="6"/>
  <c r="K248" i="6"/>
  <c r="L28" i="6"/>
  <c r="K28" i="6"/>
  <c r="L171" i="6"/>
  <c r="K171" i="6"/>
  <c r="K117" i="6"/>
  <c r="L117" i="6"/>
  <c r="L221" i="6"/>
  <c r="K108" i="6"/>
  <c r="L108" i="6"/>
  <c r="K186" i="6"/>
  <c r="L179" i="6"/>
  <c r="K179" i="6"/>
  <c r="L222" i="6"/>
  <c r="K50" i="6"/>
  <c r="K181" i="6"/>
  <c r="L181" i="6"/>
  <c r="L158" i="6"/>
  <c r="K158" i="6"/>
  <c r="L42" i="6"/>
  <c r="L172" i="6"/>
  <c r="K172" i="6"/>
  <c r="L246" i="6"/>
  <c r="K246" i="6"/>
  <c r="K88" i="6"/>
  <c r="L88" i="6"/>
  <c r="K188" i="6"/>
  <c r="L188" i="6"/>
  <c r="L10" i="6"/>
  <c r="K10" i="6"/>
  <c r="K55" i="6"/>
  <c r="K194" i="6"/>
  <c r="L194" i="6"/>
  <c r="K197" i="6"/>
  <c r="K168" i="6"/>
  <c r="L168" i="6"/>
  <c r="L92" i="6"/>
  <c r="K92" i="6"/>
  <c r="L241" i="6"/>
  <c r="K241" i="6"/>
  <c r="L85" i="6"/>
  <c r="K85" i="6"/>
  <c r="L114" i="6"/>
  <c r="K114" i="6"/>
  <c r="K239" i="6"/>
  <c r="K123" i="6"/>
  <c r="L123" i="6"/>
  <c r="K8" i="6"/>
  <c r="K160" i="6"/>
  <c r="L160" i="6"/>
  <c r="K18" i="6"/>
  <c r="L18" i="6"/>
  <c r="L76" i="6"/>
  <c r="K76" i="6"/>
  <c r="K4" i="6"/>
  <c r="L4" i="6"/>
  <c r="L118" i="6"/>
  <c r="K118" i="6"/>
  <c r="K6" i="6"/>
  <c r="L6" i="6"/>
  <c r="K159" i="6"/>
  <c r="L159" i="6"/>
  <c r="L242" i="6"/>
  <c r="K242" i="6"/>
  <c r="L7" i="6"/>
  <c r="K7" i="6"/>
  <c r="L169" i="6"/>
  <c r="K169" i="6"/>
  <c r="K196" i="6"/>
  <c r="L196" i="6"/>
  <c r="K32" i="6"/>
  <c r="L32" i="6"/>
  <c r="K100" i="6"/>
  <c r="L100" i="6"/>
  <c r="L54" i="6"/>
  <c r="K54" i="6"/>
  <c r="L162" i="6"/>
  <c r="K162" i="6"/>
  <c r="L177" i="6"/>
  <c r="K177" i="6"/>
  <c r="K60" i="6"/>
  <c r="L60" i="6"/>
  <c r="L199" i="6"/>
  <c r="K143" i="6"/>
  <c r="L143" i="6"/>
  <c r="L133" i="6"/>
  <c r="K152" i="6"/>
  <c r="L152" i="6"/>
  <c r="K31" i="6"/>
  <c r="L31" i="6"/>
  <c r="K202" i="6"/>
  <c r="L202" i="6"/>
  <c r="K113" i="6"/>
  <c r="L113" i="6"/>
  <c r="L23" i="6"/>
  <c r="K23" i="6"/>
  <c r="L120" i="6"/>
  <c r="K211" i="6"/>
  <c r="L211" i="6"/>
  <c r="K97" i="6"/>
  <c r="L97" i="6"/>
  <c r="K136" i="6"/>
  <c r="L11" i="6"/>
  <c r="K11" i="6"/>
  <c r="L247" i="6"/>
  <c r="K247" i="6"/>
  <c r="K182" i="6"/>
  <c r="L182" i="6"/>
  <c r="K98" i="6"/>
  <c r="K22" i="6"/>
  <c r="L22" i="6"/>
  <c r="L165" i="6"/>
  <c r="K165" i="6"/>
  <c r="L138" i="6"/>
  <c r="K138" i="6"/>
  <c r="L99" i="6"/>
  <c r="K99" i="6"/>
  <c r="K109" i="6"/>
  <c r="L109" i="6"/>
  <c r="L173" i="6"/>
  <c r="L187" i="6"/>
  <c r="K187" i="6"/>
  <c r="K36" i="6"/>
  <c r="L36" i="6"/>
  <c r="K72" i="6"/>
  <c r="L72" i="6"/>
  <c r="K249" i="6"/>
  <c r="L249" i="6"/>
  <c r="L126" i="6"/>
  <c r="K126" i="6"/>
  <c r="K129" i="6"/>
  <c r="L129" i="6"/>
  <c r="K122" i="6"/>
  <c r="L122" i="6"/>
  <c r="L38" i="6"/>
  <c r="K38" i="6"/>
  <c r="L116" i="6"/>
  <c r="K116" i="6"/>
  <c r="K151" i="6"/>
  <c r="L151" i="6"/>
  <c r="K124" i="6"/>
  <c r="L124" i="6"/>
  <c r="K144" i="6"/>
  <c r="L144" i="6"/>
  <c r="K53" i="6"/>
  <c r="L53" i="6"/>
  <c r="L73" i="6"/>
  <c r="K73" i="6"/>
  <c r="L167" i="6"/>
  <c r="K167" i="6"/>
  <c r="L78" i="6"/>
  <c r="K78" i="6"/>
  <c r="K225" i="6"/>
  <c r="L225" i="6"/>
  <c r="L128" i="6"/>
  <c r="K128" i="6"/>
  <c r="K75" i="6"/>
  <c r="L75" i="6"/>
  <c r="K205" i="6"/>
  <c r="L205" i="6"/>
  <c r="K208" i="6"/>
  <c r="L208" i="6"/>
  <c r="K206" i="6"/>
  <c r="L206" i="6"/>
  <c r="L49" i="6"/>
  <c r="K49" i="6"/>
  <c r="K46" i="6"/>
  <c r="L46" i="6"/>
  <c r="K192" i="6"/>
  <c r="L192" i="6"/>
  <c r="L238" i="6"/>
  <c r="K238" i="6"/>
  <c r="L93" i="6"/>
  <c r="K93" i="6"/>
  <c r="L130" i="6"/>
  <c r="K130" i="6"/>
  <c r="L89" i="6"/>
  <c r="K89" i="6"/>
  <c r="K145" i="6"/>
  <c r="L145" i="6"/>
  <c r="L214" i="6"/>
  <c r="K214" i="6"/>
  <c r="K223" i="6"/>
  <c r="L223" i="6"/>
  <c r="L190" i="6"/>
  <c r="K190" i="6"/>
  <c r="L174" i="6"/>
  <c r="K174" i="6"/>
  <c r="K106" i="6"/>
  <c r="L106" i="6"/>
  <c r="L149" i="6"/>
  <c r="K149" i="6"/>
  <c r="K231" i="6"/>
  <c r="L231" i="6"/>
  <c r="K215" i="6"/>
  <c r="L215" i="6"/>
  <c r="K94" i="6"/>
  <c r="L94" i="6"/>
  <c r="L13" i="6"/>
  <c r="K13" i="6"/>
  <c r="L230" i="6"/>
  <c r="K230" i="6"/>
  <c r="L40" i="6"/>
  <c r="K40" i="6"/>
  <c r="K12" i="6"/>
  <c r="L12" i="6"/>
  <c r="L178" i="6"/>
  <c r="K178" i="6"/>
  <c r="K81" i="6"/>
  <c r="L81" i="6"/>
  <c r="L115" i="6"/>
  <c r="K115" i="6"/>
  <c r="L16" i="6"/>
  <c r="K16" i="6"/>
  <c r="L150" i="6"/>
  <c r="K150" i="6"/>
  <c r="K157" i="6"/>
  <c r="L157" i="6"/>
  <c r="K33" i="6"/>
  <c r="L33" i="6"/>
  <c r="F15" i="27"/>
  <c r="F39" i="27"/>
  <c r="F85" i="27"/>
  <c r="F22" i="27"/>
  <c r="F46" i="27"/>
  <c r="F75" i="27"/>
  <c r="F99" i="27"/>
  <c r="F123" i="27"/>
  <c r="K95" i="27"/>
  <c r="F24" i="27"/>
  <c r="F130" i="27"/>
  <c r="F44" i="27"/>
  <c r="F30" i="27"/>
  <c r="K117" i="27"/>
  <c r="F16" i="27"/>
  <c r="F40" i="27"/>
  <c r="F69" i="27"/>
  <c r="F93" i="27"/>
  <c r="F8" i="27"/>
  <c r="F32" i="27"/>
  <c r="F61" i="27"/>
  <c r="F9" i="27"/>
  <c r="F33" i="27"/>
  <c r="F62" i="27"/>
  <c r="F86" i="27"/>
  <c r="F110" i="27"/>
  <c r="F27" i="27"/>
  <c r="F51" i="27"/>
  <c r="F56" i="27"/>
  <c r="F80" i="27"/>
  <c r="F104" i="27"/>
  <c r="F128" i="27"/>
  <c r="L85" i="27"/>
  <c r="K109" i="27"/>
  <c r="K128" i="27"/>
  <c r="L103" i="27"/>
  <c r="K104" i="27"/>
  <c r="F106" i="27"/>
  <c r="F98" i="27"/>
  <c r="L36" i="27"/>
  <c r="K52" i="27"/>
  <c r="F59" i="27"/>
  <c r="F109" i="27"/>
  <c r="F82" i="27"/>
  <c r="L105" i="27"/>
  <c r="F74" i="27"/>
  <c r="F122" i="27"/>
  <c r="L60" i="27"/>
  <c r="F87" i="27"/>
  <c r="F131" i="27"/>
  <c r="F111" i="27"/>
  <c r="F21" i="27"/>
  <c r="L53" i="27"/>
  <c r="L107" i="27"/>
  <c r="F45" i="27"/>
  <c r="L21" i="27"/>
  <c r="L113" i="28"/>
  <c r="K48" i="28"/>
  <c r="L125" i="28"/>
  <c r="K5" i="28"/>
  <c r="K17" i="28"/>
  <c r="K53" i="28"/>
  <c r="L36" i="28"/>
  <c r="L101" i="28"/>
  <c r="L77" i="28"/>
  <c r="L89" i="28"/>
  <c r="K29" i="28"/>
  <c r="L65" i="28"/>
  <c r="K94" i="28"/>
  <c r="K118" i="28"/>
  <c r="K130" i="28"/>
  <c r="L34" i="28"/>
  <c r="L46" i="28"/>
  <c r="K87" i="28"/>
  <c r="K123" i="28"/>
  <c r="K27" i="28"/>
  <c r="L111" i="28"/>
  <c r="L51" i="28"/>
  <c r="K56" i="28"/>
  <c r="K92" i="28"/>
  <c r="K104" i="28"/>
  <c r="K116" i="28"/>
  <c r="K128" i="28"/>
  <c r="L44" i="28"/>
  <c r="K85" i="28"/>
  <c r="K109" i="28"/>
  <c r="L73" i="28"/>
  <c r="L97" i="28"/>
  <c r="L121" i="28"/>
  <c r="L25" i="28"/>
  <c r="L49" i="28"/>
  <c r="K126" i="28"/>
  <c r="K59" i="28"/>
  <c r="K71" i="28"/>
  <c r="K23" i="28"/>
  <c r="L83" i="28"/>
  <c r="L107" i="28"/>
  <c r="K58" i="28"/>
  <c r="K22" i="28"/>
  <c r="K99" i="28"/>
  <c r="L39" i="28"/>
  <c r="K20" i="28"/>
  <c r="L80" i="28"/>
  <c r="L37" i="28"/>
  <c r="K78" i="28"/>
  <c r="L102" i="28"/>
  <c r="L114" i="28"/>
  <c r="L18" i="28"/>
  <c r="L119" i="28"/>
  <c r="K64" i="28"/>
  <c r="K88" i="28"/>
  <c r="K28" i="28"/>
  <c r="L4" i="28"/>
  <c r="L16" i="28"/>
  <c r="L52" i="28"/>
  <c r="K33" i="28"/>
  <c r="L81" i="28"/>
  <c r="K79" i="28"/>
  <c r="K91" i="28"/>
  <c r="K103" i="28"/>
  <c r="K115" i="28"/>
  <c r="K127" i="28"/>
  <c r="L70" i="28"/>
  <c r="L82" i="28"/>
  <c r="K32" i="28"/>
  <c r="K61" i="28"/>
  <c r="K13" i="28"/>
  <c r="L42" i="28"/>
  <c r="L54" i="28"/>
  <c r="K35" i="28"/>
  <c r="K112" i="28"/>
  <c r="K105" i="28"/>
  <c r="K129" i="28"/>
  <c r="K9" i="28"/>
  <c r="L69" i="28"/>
  <c r="L93" i="28"/>
  <c r="K62" i="28"/>
  <c r="K86" i="28"/>
  <c r="L110" i="28"/>
  <c r="L14" i="28"/>
  <c r="L26" i="28"/>
  <c r="L50" i="28"/>
  <c r="K55" i="28"/>
  <c r="K7" i="28"/>
  <c r="K19" i="28"/>
  <c r="K31" i="28"/>
  <c r="K43" i="28"/>
  <c r="L67" i="28"/>
  <c r="K106" i="28"/>
  <c r="K10" i="28"/>
  <c r="K15" i="28"/>
  <c r="L75" i="28"/>
  <c r="K68" i="28"/>
  <c r="K66" i="28"/>
  <c r="L90" i="28"/>
  <c r="K95" i="28"/>
  <c r="K124" i="28"/>
  <c r="K40" i="28"/>
  <c r="L76" i="28"/>
  <c r="L100" i="28"/>
  <c r="K117" i="28"/>
  <c r="L122" i="28"/>
  <c r="K60" i="28"/>
  <c r="K72" i="28"/>
  <c r="K84" i="28"/>
  <c r="K96" i="28"/>
  <c r="K108" i="28"/>
  <c r="K120" i="28"/>
  <c r="K63" i="28"/>
  <c r="K8" i="28"/>
  <c r="L11" i="28"/>
  <c r="L47" i="28"/>
  <c r="K57" i="28"/>
  <c r="K21" i="28"/>
  <c r="K45" i="28"/>
  <c r="K74" i="28"/>
  <c r="K98" i="28"/>
  <c r="L38" i="28"/>
  <c r="K12" i="28"/>
  <c r="K24" i="28"/>
  <c r="K6" i="28"/>
  <c r="K30" i="28"/>
  <c r="L37" i="27"/>
  <c r="L12" i="27"/>
  <c r="L17" i="27"/>
  <c r="K119" i="27"/>
  <c r="F4" i="27"/>
  <c r="F28" i="27"/>
  <c r="F52" i="27"/>
  <c r="F57" i="27"/>
  <c r="F81" i="27"/>
  <c r="F105" i="27"/>
  <c r="F129" i="27"/>
  <c r="F43" i="27"/>
  <c r="L101" i="27"/>
  <c r="F5" i="27"/>
  <c r="K67" i="27"/>
  <c r="L61" i="27"/>
  <c r="F6" i="27"/>
  <c r="F49" i="27"/>
  <c r="F54" i="27"/>
  <c r="F83" i="27"/>
  <c r="F107" i="27"/>
  <c r="F126" i="27"/>
  <c r="K68" i="27"/>
  <c r="F113" i="27"/>
  <c r="F13" i="27"/>
  <c r="F37" i="27"/>
  <c r="F66" i="27"/>
  <c r="F90" i="27"/>
  <c r="F114" i="27"/>
  <c r="F20" i="27"/>
  <c r="F73" i="27"/>
  <c r="F121" i="27"/>
  <c r="F25" i="27"/>
  <c r="L41" i="27"/>
  <c r="K66" i="27"/>
  <c r="F19" i="27"/>
  <c r="F96" i="27"/>
  <c r="L27" i="27"/>
  <c r="F78" i="27"/>
  <c r="L99" i="27"/>
  <c r="K114" i="27"/>
  <c r="F77" i="27"/>
  <c r="F101" i="27"/>
  <c r="F125" i="27"/>
  <c r="F10" i="27"/>
  <c r="F63" i="27"/>
  <c r="F102" i="27"/>
  <c r="K30" i="27"/>
  <c r="L51" i="27"/>
  <c r="F14" i="27"/>
  <c r="F38" i="27"/>
  <c r="F67" i="27"/>
  <c r="F91" i="27"/>
  <c r="F115" i="27"/>
  <c r="F68" i="27"/>
  <c r="L59" i="27"/>
  <c r="K13" i="27"/>
  <c r="L69" i="27"/>
  <c r="K57" i="27"/>
  <c r="L43" i="27"/>
  <c r="L123" i="27"/>
  <c r="L73" i="27"/>
  <c r="F97" i="27"/>
  <c r="L8" i="27"/>
  <c r="K93" i="27"/>
  <c r="L81" i="27"/>
  <c r="K113" i="27"/>
  <c r="K56" i="27"/>
  <c r="F17" i="27"/>
  <c r="F41" i="27"/>
  <c r="F70" i="27"/>
  <c r="F94" i="27"/>
  <c r="F118" i="27"/>
  <c r="L96" i="27"/>
  <c r="K55" i="27"/>
  <c r="K4" i="27"/>
  <c r="F18" i="27"/>
  <c r="F42" i="27"/>
  <c r="F71" i="27"/>
  <c r="F95" i="27"/>
  <c r="F119" i="27"/>
  <c r="F53" i="27"/>
  <c r="F58" i="27"/>
  <c r="K76" i="27"/>
  <c r="L97" i="27"/>
  <c r="F92" i="27"/>
  <c r="F116" i="27"/>
  <c r="L49" i="27"/>
  <c r="K121" i="27"/>
  <c r="L79" i="27"/>
  <c r="L86" i="27"/>
  <c r="K102" i="27"/>
  <c r="K26" i="27"/>
  <c r="L24" i="27"/>
  <c r="K9" i="27"/>
  <c r="K50" i="27"/>
  <c r="K90" i="27"/>
  <c r="L58" i="27"/>
  <c r="K46" i="27"/>
  <c r="L91" i="27"/>
  <c r="F29" i="27"/>
  <c r="F48" i="27"/>
  <c r="L111" i="27"/>
  <c r="F100" i="27"/>
  <c r="L54" i="27"/>
  <c r="L74" i="27"/>
  <c r="L64" i="27"/>
  <c r="K88" i="27"/>
  <c r="L23" i="27"/>
  <c r="K63" i="27"/>
  <c r="F23" i="27"/>
  <c r="F47" i="27"/>
  <c r="L31" i="27"/>
  <c r="K38" i="27"/>
  <c r="K15" i="27"/>
  <c r="K70" i="27"/>
  <c r="K80" i="27"/>
  <c r="L5" i="27"/>
  <c r="K130" i="27"/>
  <c r="K39" i="27"/>
  <c r="K129" i="27"/>
  <c r="K77" i="27"/>
  <c r="K72" i="27"/>
  <c r="L106" i="27"/>
  <c r="K7" i="27"/>
  <c r="K32" i="27"/>
  <c r="K71" i="27"/>
  <c r="L29" i="27"/>
  <c r="L94" i="27"/>
  <c r="L125" i="27"/>
  <c r="L98" i="27"/>
  <c r="F76" i="27"/>
  <c r="F124" i="27"/>
  <c r="K126" i="27"/>
  <c r="K25" i="27"/>
  <c r="K33" i="27"/>
  <c r="L19" i="27"/>
  <c r="L120" i="27"/>
  <c r="K127" i="27"/>
  <c r="L110" i="27"/>
  <c r="L116" i="27"/>
  <c r="F72" i="27"/>
  <c r="F120" i="27"/>
  <c r="L65" i="27"/>
  <c r="K10" i="27"/>
  <c r="L42" i="27"/>
  <c r="L18" i="27"/>
  <c r="K82" i="27"/>
  <c r="F108" i="27"/>
  <c r="L48" i="27"/>
  <c r="K34" i="27"/>
  <c r="K115" i="27"/>
  <c r="L28" i="27"/>
  <c r="L83" i="27"/>
  <c r="K35" i="27"/>
  <c r="L124" i="27"/>
  <c r="L122" i="27"/>
  <c r="K108" i="27"/>
  <c r="K84" i="27"/>
  <c r="L20" i="27"/>
  <c r="K87" i="27"/>
  <c r="K6" i="27"/>
  <c r="K45" i="27"/>
  <c r="L14" i="27"/>
  <c r="K40" i="27"/>
  <c r="F31" i="27"/>
  <c r="L78" i="27"/>
  <c r="K89" i="27"/>
  <c r="L75" i="27"/>
  <c r="L100" i="27"/>
  <c r="F117" i="27"/>
  <c r="L47" i="27"/>
  <c r="K92" i="27"/>
  <c r="L22" i="27"/>
  <c r="L118" i="27"/>
  <c r="K44" i="27"/>
  <c r="L112" i="27"/>
  <c r="K62" i="27"/>
  <c r="K16" i="27"/>
  <c r="L11" i="27"/>
</calcChain>
</file>

<file path=xl/sharedStrings.xml><?xml version="1.0" encoding="utf-8"?>
<sst xmlns="http://schemas.openxmlformats.org/spreadsheetml/2006/main" count="1273" uniqueCount="519">
  <si>
    <t>štartovné číslo</t>
  </si>
  <si>
    <t>meno</t>
  </si>
  <si>
    <t>priezvisko</t>
  </si>
  <si>
    <t>ročník</t>
  </si>
  <si>
    <t>KAT</t>
  </si>
  <si>
    <t>Miroslav</t>
  </si>
  <si>
    <t>čas v cieli</t>
  </si>
  <si>
    <t>klub/mesto</t>
  </si>
  <si>
    <t>strata na víťaza</t>
  </si>
  <si>
    <t>body 1.kolo</t>
  </si>
  <si>
    <t>body BBL</t>
  </si>
  <si>
    <t>celkové poradie</t>
  </si>
  <si>
    <t>poradie v KAT</t>
  </si>
  <si>
    <t>body 2.kolo</t>
  </si>
  <si>
    <t>Trenčín</t>
  </si>
  <si>
    <t>body 5.kolo</t>
  </si>
  <si>
    <t>body 4.kolo</t>
  </si>
  <si>
    <t>body 3.kolo</t>
  </si>
  <si>
    <t>body 6.kolo</t>
  </si>
  <si>
    <t>body 7.kolo</t>
  </si>
  <si>
    <t>Pavol</t>
  </si>
  <si>
    <t>body 8.kolo</t>
  </si>
  <si>
    <t>poradie</t>
  </si>
  <si>
    <t>body 9.kolo</t>
  </si>
  <si>
    <t>Andrej</t>
  </si>
  <si>
    <t>Milan</t>
  </si>
  <si>
    <t>body 10.kolo</t>
  </si>
  <si>
    <t>Tomáš</t>
  </si>
  <si>
    <t>Makiš</t>
  </si>
  <si>
    <t>Peter</t>
  </si>
  <si>
    <t>ᴓ čas na 1000m</t>
  </si>
  <si>
    <t>* vlož hodnoty zo súboru "vysledky 01,kolo,txt"</t>
  </si>
  <si>
    <t>Martin</t>
  </si>
  <si>
    <t>Juraj</t>
  </si>
  <si>
    <t>Kategórie</t>
  </si>
  <si>
    <t>Muži A</t>
  </si>
  <si>
    <t xml:space="preserve">Od </t>
  </si>
  <si>
    <t>Do</t>
  </si>
  <si>
    <t>Muži B</t>
  </si>
  <si>
    <t>Muži C</t>
  </si>
  <si>
    <t>Muži D</t>
  </si>
  <si>
    <t>Muži E</t>
  </si>
  <si>
    <t>Ženy A</t>
  </si>
  <si>
    <t>Ženy B</t>
  </si>
  <si>
    <t>Poradie</t>
  </si>
  <si>
    <t>pohlavie</t>
  </si>
  <si>
    <t>Čas v cieli</t>
  </si>
  <si>
    <t>Štartovné číslo</t>
  </si>
  <si>
    <t>Čas na predchádzajúceho</t>
  </si>
  <si>
    <t>klub</t>
  </si>
  <si>
    <t>mesto</t>
  </si>
  <si>
    <t>Letko</t>
  </si>
  <si>
    <t>Ivan</t>
  </si>
  <si>
    <t>M</t>
  </si>
  <si>
    <t>Z</t>
  </si>
  <si>
    <t>Miloš</t>
  </si>
  <si>
    <t>Humera</t>
  </si>
  <si>
    <t>Masarik</t>
  </si>
  <si>
    <t>Daniel</t>
  </si>
  <si>
    <t>Jana</t>
  </si>
  <si>
    <t>Ivana</t>
  </si>
  <si>
    <t>Liešťany</t>
  </si>
  <si>
    <t>Ženy C</t>
  </si>
  <si>
    <t xml:space="preserve">Meno </t>
  </si>
  <si>
    <t>Michal</t>
  </si>
  <si>
    <t>Štefan</t>
  </si>
  <si>
    <t>Červenka</t>
  </si>
  <si>
    <t>Masariková</t>
  </si>
  <si>
    <t>MENO</t>
  </si>
  <si>
    <t>PRIEZVISKO</t>
  </si>
  <si>
    <t>Tim/Mesto</t>
  </si>
  <si>
    <t>POHLAVIE</t>
  </si>
  <si>
    <t>ROK</t>
  </si>
  <si>
    <t>Jogging klub / Dubnica nad Váhom</t>
  </si>
  <si>
    <t>Jakub</t>
  </si>
  <si>
    <t>Trenčín / Trenčín</t>
  </si>
  <si>
    <t>Trencin</t>
  </si>
  <si>
    <t>Matej</t>
  </si>
  <si>
    <t>Dušan</t>
  </si>
  <si>
    <t>Batka</t>
  </si>
  <si>
    <t>Katarína</t>
  </si>
  <si>
    <t>Patrik</t>
  </si>
  <si>
    <t>Mária</t>
  </si>
  <si>
    <t>CAS</t>
  </si>
  <si>
    <t>CAS HH:MM:SS</t>
  </si>
  <si>
    <t>Adamkovic</t>
  </si>
  <si>
    <t>Lukáš</t>
  </si>
  <si>
    <t>Martina</t>
  </si>
  <si>
    <t>Trepáč</t>
  </si>
  <si>
    <t>Vladimír</t>
  </si>
  <si>
    <t>Jaroslav</t>
  </si>
  <si>
    <t>Marián</t>
  </si>
  <si>
    <t>Ondrejičková</t>
  </si>
  <si>
    <t>00:00:00.46</t>
  </si>
  <si>
    <t>00:00:11.32</t>
  </si>
  <si>
    <t>00:00:01.37</t>
  </si>
  <si>
    <t>00:00:04.73</t>
  </si>
  <si>
    <t>00:00:05.25</t>
  </si>
  <si>
    <t>00:00:03.92</t>
  </si>
  <si>
    <t>00:00:01.34</t>
  </si>
  <si>
    <t>00:00:01.25</t>
  </si>
  <si>
    <t>00:00:06.25</t>
  </si>
  <si>
    <t>00:00:00.31</t>
  </si>
  <si>
    <t>00:00:05.00</t>
  </si>
  <si>
    <t>00:00:03.34</t>
  </si>
  <si>
    <t>00:00:07.73</t>
  </si>
  <si>
    <t>00:00:00.56</t>
  </si>
  <si>
    <t>00:00:02.31</t>
  </si>
  <si>
    <t>00:00:01.29</t>
  </si>
  <si>
    <t>00:00:01.50</t>
  </si>
  <si>
    <t>X</t>
  </si>
  <si>
    <t>Y</t>
  </si>
  <si>
    <t>c</t>
  </si>
  <si>
    <t>Ľubomír</t>
  </si>
  <si>
    <t>00:00:01.56</t>
  </si>
  <si>
    <t>00:07:01.93</t>
  </si>
  <si>
    <t>00:01:11.70</t>
  </si>
  <si>
    <t>00:00:06.39</t>
  </si>
  <si>
    <t>00:00:32.26</t>
  </si>
  <si>
    <t>00:00:14.62</t>
  </si>
  <si>
    <t>00:00:13.31</t>
  </si>
  <si>
    <t>00:00:29.40</t>
  </si>
  <si>
    <t>00:00:06.85</t>
  </si>
  <si>
    <t>00:00:18.22</t>
  </si>
  <si>
    <t>00:00:03.50</t>
  </si>
  <si>
    <t>00:00:17.98</t>
  </si>
  <si>
    <t>00:00:07.22</t>
  </si>
  <si>
    <t>00:00:30.90</t>
  </si>
  <si>
    <t>00:00:19.89</t>
  </si>
  <si>
    <t>00:00:13.99</t>
  </si>
  <si>
    <t>00:00:39.64</t>
  </si>
  <si>
    <t>00:00:15.26</t>
  </si>
  <si>
    <t>00:00:48.52</t>
  </si>
  <si>
    <t>00:00:16.68</t>
  </si>
  <si>
    <t>00:00:01.80</t>
  </si>
  <si>
    <t>00:00:27.36</t>
  </si>
  <si>
    <t>00:00:31.76</t>
  </si>
  <si>
    <t>00:00:47.33</t>
  </si>
  <si>
    <t>00:00:03.48</t>
  </si>
  <si>
    <t>00:00:00.39</t>
  </si>
  <si>
    <t>00:00:03.06</t>
  </si>
  <si>
    <t>00:00:10.31</t>
  </si>
  <si>
    <t>00:00:09.50</t>
  </si>
  <si>
    <t>00:00:38.29</t>
  </si>
  <si>
    <t>00:00:02.40</t>
  </si>
  <si>
    <t>00:00:11.03</t>
  </si>
  <si>
    <t>00:00:18.81</t>
  </si>
  <si>
    <t>00:00:29.72</t>
  </si>
  <si>
    <t>00:00:05.12</t>
  </si>
  <si>
    <t>00:00:16.81</t>
  </si>
  <si>
    <t>00:00:00.23</t>
  </si>
  <si>
    <t>00:00:20.84</t>
  </si>
  <si>
    <t>00:00:01.48</t>
  </si>
  <si>
    <t>00:00:27.42</t>
  </si>
  <si>
    <t>00:00:00.18</t>
  </si>
  <si>
    <t>00:00:07.23</t>
  </si>
  <si>
    <t>00:00:02.39</t>
  </si>
  <si>
    <t>00:00:03.70</t>
  </si>
  <si>
    <t>00:00:04.37</t>
  </si>
  <si>
    <t>00:00:06.87</t>
  </si>
  <si>
    <t>00:00:09.96</t>
  </si>
  <si>
    <t>00:00:08.37</t>
  </si>
  <si>
    <t>00:00:46.28</t>
  </si>
  <si>
    <t>00:00:17.39</t>
  </si>
  <si>
    <t>00:00:03.98</t>
  </si>
  <si>
    <t>00:00:03.76</t>
  </si>
  <si>
    <t>00:00:03.07</t>
  </si>
  <si>
    <t>00:00:03.18</t>
  </si>
  <si>
    <t>00:00:13.12</t>
  </si>
  <si>
    <t>00:00:02.06</t>
  </si>
  <si>
    <t>00:00:02.82</t>
  </si>
  <si>
    <t>00:00:07.65</t>
  </si>
  <si>
    <t>00:00:07.37</t>
  </si>
  <si>
    <t>00:00:02.25</t>
  </si>
  <si>
    <t>00:00:12.45</t>
  </si>
  <si>
    <t>00:00:44.78</t>
  </si>
  <si>
    <t>00:00:01.68</t>
  </si>
  <si>
    <t>00:00:10.28</t>
  </si>
  <si>
    <t>00:00:02.14</t>
  </si>
  <si>
    <t>00:00:07.18</t>
  </si>
  <si>
    <t>00:00:03.75</t>
  </si>
  <si>
    <t>00:00:17.18</t>
  </si>
  <si>
    <t>00:00:05.11</t>
  </si>
  <si>
    <t>00:00:08.79</t>
  </si>
  <si>
    <t>00:00:05.31</t>
  </si>
  <si>
    <t>00:00:24.52</t>
  </si>
  <si>
    <t>00:00:05.93</t>
  </si>
  <si>
    <t>00:00:06.18</t>
  </si>
  <si>
    <t>00:00:03.14</t>
  </si>
  <si>
    <t>00:00:03.01</t>
  </si>
  <si>
    <t>00:00:18.33</t>
  </si>
  <si>
    <t>00:00:28.31</t>
  </si>
  <si>
    <t>00:00:06.37</t>
  </si>
  <si>
    <t>00:00:05.62</t>
  </si>
  <si>
    <t>00:00:01.45</t>
  </si>
  <si>
    <t>00:00:01.31</t>
  </si>
  <si>
    <t>00:00:05.68</t>
  </si>
  <si>
    <t>00:00:04.06</t>
  </si>
  <si>
    <t>00:00:10.12</t>
  </si>
  <si>
    <t>00:00:08.12</t>
  </si>
  <si>
    <t>00:00:13.25</t>
  </si>
  <si>
    <t>00:00:00.57</t>
  </si>
  <si>
    <t>00:00:03.77</t>
  </si>
  <si>
    <t>00:00:05.33</t>
  </si>
  <si>
    <t>00:00:06.82</t>
  </si>
  <si>
    <t>00:00:06.62</t>
  </si>
  <si>
    <t>00:00:04.26</t>
  </si>
  <si>
    <t>00:00:00.68</t>
  </si>
  <si>
    <t>00:00:07.93</t>
  </si>
  <si>
    <t>00:00:03.12</t>
  </si>
  <si>
    <t>00:01:01.70</t>
  </si>
  <si>
    <t>00:00:34.91</t>
  </si>
  <si>
    <t>00:00:06.17</t>
  </si>
  <si>
    <t>00:00:03.00</t>
  </si>
  <si>
    <t>00:00:04.56</t>
  </si>
  <si>
    <t>00:00:00.94</t>
  </si>
  <si>
    <t>00:00:20.19</t>
  </si>
  <si>
    <t>00:00:12.62</t>
  </si>
  <si>
    <t>00:00:12.38</t>
  </si>
  <si>
    <t>00:00:23.31</t>
  </si>
  <si>
    <t>00:00:23.25</t>
  </si>
  <si>
    <t>00:00:16.56</t>
  </si>
  <si>
    <t>00:00:13.93</t>
  </si>
  <si>
    <t>00:00:02.57</t>
  </si>
  <si>
    <t>00:00:14.00</t>
  </si>
  <si>
    <t>00:00:22.03</t>
  </si>
  <si>
    <t>00:00:22.39</t>
  </si>
  <si>
    <t>00:01:39.69</t>
  </si>
  <si>
    <t>00:03:07.15</t>
  </si>
  <si>
    <t>00:35:51.32</t>
  </si>
  <si>
    <t>00:04:53.79</t>
  </si>
  <si>
    <t>00:07:22.56</t>
  </si>
  <si>
    <t>00:17:19.17</t>
  </si>
  <si>
    <t>Miroslava</t>
  </si>
  <si>
    <t>Veronika</t>
  </si>
  <si>
    <t>Marek</t>
  </si>
  <si>
    <t>Dubina</t>
  </si>
  <si>
    <t>Ďurža</t>
  </si>
  <si>
    <t>Denisa</t>
  </si>
  <si>
    <t>Dubodiel</t>
  </si>
  <si>
    <t>Lesaj</t>
  </si>
  <si>
    <t>Adamovské Kochanovce</t>
  </si>
  <si>
    <t>Samek</t>
  </si>
  <si>
    <t>Solíková</t>
  </si>
  <si>
    <t>Spusta</t>
  </si>
  <si>
    <t>Filip</t>
  </si>
  <si>
    <t>Jogging klub Dubnica / Tuchyňa</t>
  </si>
  <si>
    <t>Dubnica nad Váhom</t>
  </si>
  <si>
    <t>RunForRest / Trenčín</t>
  </si>
  <si>
    <t>Dominik</t>
  </si>
  <si>
    <t>Bobalik</t>
  </si>
  <si>
    <t>Adam</t>
  </si>
  <si>
    <t>Champion club / Dubnica nad Váhom</t>
  </si>
  <si>
    <t>Kristína</t>
  </si>
  <si>
    <t>Lesajová</t>
  </si>
  <si>
    <t>Marcel</t>
  </si>
  <si>
    <t>Mokráňová</t>
  </si>
  <si>
    <t>Chrome Antilopy / Kalnica</t>
  </si>
  <si>
    <t>Ilava</t>
  </si>
  <si>
    <t>Monika</t>
  </si>
  <si>
    <t>František</t>
  </si>
  <si>
    <t>Bušo</t>
  </si>
  <si>
    <t>Hricková</t>
  </si>
  <si>
    <t>Trenčianske Teplice</t>
  </si>
  <si>
    <t>Andrea</t>
  </si>
  <si>
    <t>Duras</t>
  </si>
  <si>
    <t>Behaj s Radosťou / Dubnica nad Váhom</t>
  </si>
  <si>
    <t>Gregorovič</t>
  </si>
  <si>
    <t>BBL / Bánovce nad Bebravou</t>
  </si>
  <si>
    <t>Raz to príde / Trenčín</t>
  </si>
  <si>
    <t>JELÍNEK</t>
  </si>
  <si>
    <t>Martinka</t>
  </si>
  <si>
    <t>Prokop</t>
  </si>
  <si>
    <t>Staňák</t>
  </si>
  <si>
    <t>Lenka</t>
  </si>
  <si>
    <t>Erich</t>
  </si>
  <si>
    <t>Vladár</t>
  </si>
  <si>
    <t>Zlocha</t>
  </si>
  <si>
    <t>Riečická</t>
  </si>
  <si>
    <r>
      <rPr>
        <b/>
        <sz val="18"/>
        <color indexed="10"/>
        <rFont val="Calibri"/>
        <family val="2"/>
        <charset val="238"/>
      </rPr>
      <t>T</t>
    </r>
    <r>
      <rPr>
        <b/>
        <sz val="18"/>
        <color indexed="8"/>
        <rFont val="Calibri"/>
        <family val="2"/>
        <charset val="238"/>
      </rPr>
      <t xml:space="preserve">renčianska </t>
    </r>
    <r>
      <rPr>
        <b/>
        <sz val="18"/>
        <color indexed="10"/>
        <rFont val="Calibri"/>
        <family val="2"/>
        <charset val="238"/>
      </rPr>
      <t>B</t>
    </r>
    <r>
      <rPr>
        <b/>
        <sz val="18"/>
        <color indexed="8"/>
        <rFont val="Calibri"/>
        <family val="2"/>
        <charset val="238"/>
      </rPr>
      <t xml:space="preserve">ežecká </t>
    </r>
    <r>
      <rPr>
        <b/>
        <sz val="18"/>
        <color indexed="10"/>
        <rFont val="Calibri"/>
        <family val="2"/>
        <charset val="238"/>
      </rPr>
      <t>L</t>
    </r>
    <r>
      <rPr>
        <b/>
        <sz val="18"/>
        <color indexed="8"/>
        <rFont val="Calibri"/>
        <family val="2"/>
        <charset val="238"/>
      </rPr>
      <t xml:space="preserve">iga </t>
    </r>
    <r>
      <rPr>
        <b/>
        <sz val="18"/>
        <color indexed="10"/>
        <rFont val="Calibri"/>
        <family val="2"/>
        <charset val="238"/>
      </rPr>
      <t>01.kolo</t>
    </r>
    <r>
      <rPr>
        <b/>
        <sz val="18"/>
        <color indexed="8"/>
        <rFont val="Calibri"/>
        <family val="2"/>
        <charset val="238"/>
      </rPr>
      <t xml:space="preserve">, 23.03.2025, 8,20 km, </t>
    </r>
    <r>
      <rPr>
        <b/>
        <sz val="18"/>
        <color indexed="10"/>
        <rFont val="Calibri"/>
        <family val="2"/>
        <charset val="238"/>
      </rPr>
      <t>Trenčín - hrádza</t>
    </r>
  </si>
  <si>
    <t>Banovce</t>
  </si>
  <si>
    <t>Ambrož</t>
  </si>
  <si>
    <t>Róbert Gabriel</t>
  </si>
  <si>
    <t>Demizonrepaku / Trenčín</t>
  </si>
  <si>
    <t>Lívia</t>
  </si>
  <si>
    <t>Drietoma</t>
  </si>
  <si>
    <t>Bocko</t>
  </si>
  <si>
    <t>Čúz</t>
  </si>
  <si>
    <t>Bežíme a funíme / Trenčín</t>
  </si>
  <si>
    <t>Huláková</t>
  </si>
  <si>
    <t>Brúsne / Drietoma</t>
  </si>
  <si>
    <t>Janíček</t>
  </si>
  <si>
    <t>Rafael</t>
  </si>
  <si>
    <t>Jan</t>
  </si>
  <si>
    <t>Juríček</t>
  </si>
  <si>
    <t>Kopecký</t>
  </si>
  <si>
    <t>Jana Lesajová</t>
  </si>
  <si>
    <t>Martin Lesaj</t>
  </si>
  <si>
    <t>Samuel</t>
  </si>
  <si>
    <t>Majduch</t>
  </si>
  <si>
    <t>Martiš</t>
  </si>
  <si>
    <t>Minárechová</t>
  </si>
  <si>
    <t>Dubnica Nad Váhom</t>
  </si>
  <si>
    <t>Robota</t>
  </si>
  <si>
    <t>Spačková</t>
  </si>
  <si>
    <t>Nikoleta</t>
  </si>
  <si>
    <t>Tomanica</t>
  </si>
  <si>
    <t>Kubra / Trenčín</t>
  </si>
  <si>
    <t>Ferdinand</t>
  </si>
  <si>
    <t>Laššo</t>
  </si>
  <si>
    <t>Janiga</t>
  </si>
  <si>
    <t>Daňo</t>
  </si>
  <si>
    <t>Sedmerovec</t>
  </si>
  <si>
    <t>dns</t>
  </si>
  <si>
    <t>Bakalárová</t>
  </si>
  <si>
    <t>RunForRest / Mníchova Lehota</t>
  </si>
  <si>
    <t>Batka ml.</t>
  </si>
  <si>
    <t>Bečár</t>
  </si>
  <si>
    <t>Benkovič</t>
  </si>
  <si>
    <t>toRun Stará Turá / Trenčianske Jastrabie</t>
  </si>
  <si>
    <t>Terminovka.sk / Trenčín</t>
  </si>
  <si>
    <t>Damian</t>
  </si>
  <si>
    <t>Daniela</t>
  </si>
  <si>
    <t>Bockova</t>
  </si>
  <si>
    <t>Matúš</t>
  </si>
  <si>
    <t>Capák</t>
  </si>
  <si>
    <t>Csibreiova</t>
  </si>
  <si>
    <t>David</t>
  </si>
  <si>
    <t>Tomas</t>
  </si>
  <si>
    <t>Drobena</t>
  </si>
  <si>
    <t>Nitra Knights / Trenčín</t>
  </si>
  <si>
    <t>Bežíme a funíme / Trenčín - Kubrá</t>
  </si>
  <si>
    <t>Naďa</t>
  </si>
  <si>
    <t>Hodeková</t>
  </si>
  <si>
    <t>Hana</t>
  </si>
  <si>
    <t>Jackulik</t>
  </si>
  <si>
    <t>Jurica</t>
  </si>
  <si>
    <t>Kaňovský</t>
  </si>
  <si>
    <t>Raz to pride / Nová Dubnica</t>
  </si>
  <si>
    <t>Kišová</t>
  </si>
  <si>
    <t>Soblahov</t>
  </si>
  <si>
    <t>Koláriková</t>
  </si>
  <si>
    <t>Visolaje</t>
  </si>
  <si>
    <t>Kotúčová</t>
  </si>
  <si>
    <t>Chromé antilopy / Zemianske Podhradie</t>
  </si>
  <si>
    <t>Kováčik</t>
  </si>
  <si>
    <t>Robert</t>
  </si>
  <si>
    <t>Kučerák</t>
  </si>
  <si>
    <t>Kucharik</t>
  </si>
  <si>
    <t>Soňa</t>
  </si>
  <si>
    <t>Kuricová</t>
  </si>
  <si>
    <t>TBK TORA Topoľčany / Topoľčany</t>
  </si>
  <si>
    <t>Sebastian</t>
  </si>
  <si>
    <t>Jungheinrich / Trencin</t>
  </si>
  <si>
    <t>Nám sa nechce / Trenčianske stankovce</t>
  </si>
  <si>
    <t>Mendel</t>
  </si>
  <si>
    <t>Mikula</t>
  </si>
  <si>
    <t>Dandyho makači / Bolešov</t>
  </si>
  <si>
    <t>Oliver</t>
  </si>
  <si>
    <t>Rindzák</t>
  </si>
  <si>
    <t>Chromé Antilopy / Kálnica</t>
  </si>
  <si>
    <t>Behaj s Radosťou / Nová Dubnica</t>
  </si>
  <si>
    <t>Ľuboslava</t>
  </si>
  <si>
    <t>Sokolová</t>
  </si>
  <si>
    <t>Champion club / Trenčín</t>
  </si>
  <si>
    <t>Stehlikova</t>
  </si>
  <si>
    <t>Patrícia</t>
  </si>
  <si>
    <t>Vargová</t>
  </si>
  <si>
    <t>Vavro</t>
  </si>
  <si>
    <t>Vlk</t>
  </si>
  <si>
    <t>Kuruci bežte / Hámre</t>
  </si>
  <si>
    <t>Lucia</t>
  </si>
  <si>
    <t>Zubová</t>
  </si>
  <si>
    <t>Eliška</t>
  </si>
  <si>
    <t>Mituchová</t>
  </si>
  <si>
    <t>Kadlecová</t>
  </si>
  <si>
    <t>Ježíková</t>
  </si>
  <si>
    <t>Emma</t>
  </si>
  <si>
    <t>Ján</t>
  </si>
  <si>
    <t>Gašparovič</t>
  </si>
  <si>
    <t>Hupčík</t>
  </si>
  <si>
    <t>Pavlacký</t>
  </si>
  <si>
    <r>
      <rPr>
        <b/>
        <sz val="18"/>
        <color indexed="10"/>
        <rFont val="Calibri"/>
        <family val="2"/>
        <charset val="238"/>
      </rPr>
      <t>T</t>
    </r>
    <r>
      <rPr>
        <b/>
        <sz val="18"/>
        <color indexed="8"/>
        <rFont val="Calibri"/>
        <family val="2"/>
        <charset val="238"/>
      </rPr>
      <t xml:space="preserve">renčianska </t>
    </r>
    <r>
      <rPr>
        <b/>
        <sz val="18"/>
        <color indexed="10"/>
        <rFont val="Calibri"/>
        <family val="2"/>
        <charset val="238"/>
      </rPr>
      <t>B</t>
    </r>
    <r>
      <rPr>
        <b/>
        <sz val="18"/>
        <color indexed="8"/>
        <rFont val="Calibri"/>
        <family val="2"/>
        <charset val="238"/>
      </rPr>
      <t xml:space="preserve">ežecká </t>
    </r>
    <r>
      <rPr>
        <b/>
        <sz val="18"/>
        <color indexed="10"/>
        <rFont val="Calibri"/>
        <family val="2"/>
        <charset val="238"/>
      </rPr>
      <t>L</t>
    </r>
    <r>
      <rPr>
        <b/>
        <sz val="18"/>
        <color indexed="8"/>
        <rFont val="Calibri"/>
        <family val="2"/>
        <charset val="238"/>
      </rPr>
      <t xml:space="preserve">iga </t>
    </r>
    <r>
      <rPr>
        <b/>
        <sz val="18"/>
        <color indexed="10"/>
        <rFont val="Calibri"/>
        <family val="2"/>
        <charset val="238"/>
      </rPr>
      <t>05.kolo</t>
    </r>
    <r>
      <rPr>
        <b/>
        <sz val="18"/>
        <color indexed="8"/>
        <rFont val="Calibri"/>
        <family val="2"/>
        <charset val="238"/>
      </rPr>
      <t xml:space="preserve">, 19.07.2026, 6,6 km, </t>
    </r>
    <r>
      <rPr>
        <b/>
        <sz val="18"/>
        <color indexed="10"/>
        <rFont val="Calibri"/>
        <family val="2"/>
        <charset val="238"/>
      </rPr>
      <t>Drietoma</t>
    </r>
  </si>
  <si>
    <t>Marian</t>
  </si>
  <si>
    <t>Bahelka</t>
  </si>
  <si>
    <t>Balaščák</t>
  </si>
  <si>
    <t>Cibiri</t>
  </si>
  <si>
    <t>Banovce / Bánovce nad Bebravou</t>
  </si>
  <si>
    <t>Mníchová Lehota</t>
  </si>
  <si>
    <t>Dužek</t>
  </si>
  <si>
    <t>amater / Trenčín</t>
  </si>
  <si>
    <t>Alexandra</t>
  </si>
  <si>
    <t>Fabianová</t>
  </si>
  <si>
    <t>0949092897 mama</t>
  </si>
  <si>
    <t>RunForRest / Zamarovce</t>
  </si>
  <si>
    <t>Kaidar</t>
  </si>
  <si>
    <t>Hussar</t>
  </si>
  <si>
    <t>Estonia / Tallinn</t>
  </si>
  <si>
    <t>Diana Hussar +3725270915</t>
  </si>
  <si>
    <t>Imrich</t>
  </si>
  <si>
    <t>Adéla</t>
  </si>
  <si>
    <t>Jadvidžáková</t>
  </si>
  <si>
    <t>Kopřivnice</t>
  </si>
  <si>
    <t>Tre</t>
  </si>
  <si>
    <t>Jánošík</t>
  </si>
  <si>
    <t>Behaj s radosťou / Dubnica nad Váhom</t>
  </si>
  <si>
    <t>Jelenák</t>
  </si>
  <si>
    <t>ŠKP TRENČÍN / Trenčianska Teplá</t>
  </si>
  <si>
    <t>AK DUKLA TRENČÍN,o.z. / Veľká Hradná</t>
  </si>
  <si>
    <t>Aloha Running Club / Trenčín</t>
  </si>
  <si>
    <t>Chocholna</t>
  </si>
  <si>
    <t>Kadák</t>
  </si>
  <si>
    <t>Veľké Bierovce</t>
  </si>
  <si>
    <t>Timea</t>
  </si>
  <si>
    <t>Kadáková</t>
  </si>
  <si>
    <t>Lukas</t>
  </si>
  <si>
    <t>Kolárik</t>
  </si>
  <si>
    <t>Jogging klub Dubnica nad Váhom / Dubnica nad Váhom</t>
  </si>
  <si>
    <t>Dana</t>
  </si>
  <si>
    <t>Kubranova</t>
  </si>
  <si>
    <t>Trencianske Teplice</t>
  </si>
  <si>
    <t>Alena Janikova</t>
  </si>
  <si>
    <t>Kunic</t>
  </si>
  <si>
    <t>Lackovičová</t>
  </si>
  <si>
    <t>Chocholná-Velčice</t>
  </si>
  <si>
    <t>Lahký</t>
  </si>
  <si>
    <t>Trenč. Stankovce</t>
  </si>
  <si>
    <t>Anton</t>
  </si>
  <si>
    <t>Líška</t>
  </si>
  <si>
    <t>HK Opatová / Trenčín</t>
  </si>
  <si>
    <t>Mačišáková</t>
  </si>
  <si>
    <t>Chromé antilopy / Trenčín</t>
  </si>
  <si>
    <t>Maroš</t>
  </si>
  <si>
    <t>Margetín</t>
  </si>
  <si>
    <t>Polar Alpin Trenčín / Nové Mesto nad Váhom</t>
  </si>
  <si>
    <t>Martinkova</t>
  </si>
  <si>
    <t>Drahoslav</t>
  </si>
  <si>
    <t>Štvorlístok / Trencin</t>
  </si>
  <si>
    <t>Janka Masariková</t>
  </si>
  <si>
    <t>Drahoskav Masarik</t>
  </si>
  <si>
    <t>Mikláš</t>
  </si>
  <si>
    <t>Ondračka</t>
  </si>
  <si>
    <t>Ondriš</t>
  </si>
  <si>
    <t>Hlohovec</t>
  </si>
  <si>
    <t>Ondriska</t>
  </si>
  <si>
    <t>0904504438 Karina Ondriskova</t>
  </si>
  <si>
    <t>Orihel</t>
  </si>
  <si>
    <t>OBS Dtahovce / Drahovce</t>
  </si>
  <si>
    <t>Trenč. Teplice</t>
  </si>
  <si>
    <t>Artur</t>
  </si>
  <si>
    <t>Perets</t>
  </si>
  <si>
    <t>Sihot / Trencin</t>
  </si>
  <si>
    <t>Piteková</t>
  </si>
  <si>
    <t>Xc Bikers / Trenčín-Kubrá</t>
  </si>
  <si>
    <t>Škutová</t>
  </si>
  <si>
    <t>BEZ VÝFUKU / Trenčín</t>
  </si>
  <si>
    <t>Jozef Meliška 0948 464 694</t>
  </si>
  <si>
    <t>Kostolná -Záriečie</t>
  </si>
  <si>
    <t>Struhár</t>
  </si>
  <si>
    <t>Pruské</t>
  </si>
  <si>
    <t>Trenčan</t>
  </si>
  <si>
    <t>Valenta</t>
  </si>
  <si>
    <t>Mickeyho klubík / Trenčín</t>
  </si>
  <si>
    <t>Ježiš Kristus</t>
  </si>
  <si>
    <t>Vaňová</t>
  </si>
  <si>
    <t>Juraj Vaňo</t>
  </si>
  <si>
    <t>Varačka</t>
  </si>
  <si>
    <t>Raz to pride / Beckov</t>
  </si>
  <si>
    <t>Behaj s radosťou / Kľúčové</t>
  </si>
  <si>
    <t>Karolína</t>
  </si>
  <si>
    <t>Kvašov</t>
  </si>
  <si>
    <t>Branislav</t>
  </si>
  <si>
    <t>Viera</t>
  </si>
  <si>
    <t>Róbert</t>
  </si>
  <si>
    <t>Šišovský</t>
  </si>
  <si>
    <t>Gerbelová</t>
  </si>
  <si>
    <t>Janíková</t>
  </si>
  <si>
    <t>Bulejková</t>
  </si>
  <si>
    <t>Gereg</t>
  </si>
  <si>
    <t>Hromník</t>
  </si>
  <si>
    <t>Hromníková</t>
  </si>
  <si>
    <t>Turzová</t>
  </si>
  <si>
    <t>Hasidlo</t>
  </si>
  <si>
    <t>Šugrová</t>
  </si>
  <si>
    <t>Trenčianske Stankovce</t>
  </si>
  <si>
    <t>Beluša</t>
  </si>
  <si>
    <t>Roman</t>
  </si>
  <si>
    <t>Jozef</t>
  </si>
  <si>
    <t>Stanislav</t>
  </si>
  <si>
    <t>Marko</t>
  </si>
  <si>
    <t>Pavel</t>
  </si>
  <si>
    <t>Katerina</t>
  </si>
  <si>
    <t>Kuník</t>
  </si>
  <si>
    <t>Jančich</t>
  </si>
  <si>
    <t>Bačík</t>
  </si>
  <si>
    <t>Haninec</t>
  </si>
  <si>
    <t>Kebísek</t>
  </si>
  <si>
    <t>Ďuriga</t>
  </si>
  <si>
    <t>Panák</t>
  </si>
  <si>
    <t>Spaček</t>
  </si>
  <si>
    <t>Karakoulaki</t>
  </si>
  <si>
    <t>Petrinec</t>
  </si>
  <si>
    <t>Mojto</t>
  </si>
  <si>
    <t>Tomčány</t>
  </si>
  <si>
    <t>Striežencová</t>
  </si>
  <si>
    <t>Rozvadská</t>
  </si>
  <si>
    <t>Lednické Rovne</t>
  </si>
  <si>
    <t>BK Lysá pod Makytou</t>
  </si>
  <si>
    <t>AK Spartak Dubnice</t>
  </si>
  <si>
    <t>Chromé Antilopy - Krivosúd Bodovka</t>
  </si>
  <si>
    <t>Drietoma  - Brúsne</t>
  </si>
  <si>
    <t>Trenčianska Teplá</t>
  </si>
  <si>
    <t>Grécko</t>
  </si>
  <si>
    <t>Bohunice</t>
  </si>
  <si>
    <t>Behaj s radosťou</t>
  </si>
  <si>
    <t>Chromé Antilopy</t>
  </si>
  <si>
    <t>Raz to príde / Kostolná -Záriečie</t>
  </si>
  <si>
    <t>DNS</t>
  </si>
  <si>
    <t>Raz to príde / Drietoma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</si>
</sst>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2" formatCode="[h]:mm:ss.00"/>
    <numFmt numFmtId="173" formatCode="hh:mm:ss.00"/>
    <numFmt numFmtId="174" formatCode="h:mm:ss.000"/>
    <numFmt numFmtId="176" formatCode="0.00;[Red]0.00"/>
  </numFmts>
  <fonts count="26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  <charset val="238"/>
    </font>
    <font>
      <b/>
      <sz val="18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9"/>
      <name val="Trebuchet MS"/>
      <family val="2"/>
      <charset val="238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9"/>
      <color rgb="FF5C5B5B"/>
      <name val="Trebuchet MS"/>
      <family val="2"/>
      <charset val="238"/>
    </font>
    <font>
      <sz val="11"/>
      <name val="Calibri"/>
      <scheme val="minor"/>
    </font>
    <font>
      <sz val="11"/>
      <color rgb="FF050505"/>
      <name val="Segoe UI Historic"/>
      <family val="2"/>
    </font>
    <font>
      <sz val="9"/>
      <color rgb="FF000000"/>
      <name val="Arial"/>
      <family val="2"/>
      <charset val="238"/>
    </font>
    <font>
      <b/>
      <sz val="7"/>
      <color rgb="FF5C5B5B"/>
      <name val="Trebuchet MS"/>
      <family val="2"/>
      <charset val="238"/>
    </font>
    <font>
      <b/>
      <sz val="18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172" fontId="0" fillId="0" borderId="0" xfId="0" applyNumberFormat="1" applyAlignment="1">
      <alignment horizontal="center"/>
    </xf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0" xfId="0" applyFont="1"/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73" fontId="0" fillId="0" borderId="0" xfId="0" applyNumberFormat="1" applyAlignment="1">
      <alignment horizontal="center"/>
    </xf>
    <xf numFmtId="0" fontId="10" fillId="0" borderId="1" xfId="0" applyNumberFormat="1" applyFont="1" applyFill="1" applyBorder="1"/>
    <xf numFmtId="1" fontId="0" fillId="0" borderId="0" xfId="0" applyNumberForma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174" fontId="11" fillId="0" borderId="0" xfId="0" applyNumberFormat="1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1" fontId="10" fillId="0" borderId="6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3" fontId="9" fillId="0" borderId="1" xfId="0" applyNumberFormat="1" applyFont="1" applyBorder="1" applyAlignment="1">
      <alignment horizontal="center" vertical="center" wrapText="1"/>
    </xf>
    <xf numFmtId="172" fontId="16" fillId="0" borderId="1" xfId="0" applyNumberFormat="1" applyFont="1" applyBorder="1" applyAlignment="1">
      <alignment horizontal="center" vertical="center" wrapText="1"/>
    </xf>
    <xf numFmtId="172" fontId="9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176" fontId="0" fillId="0" borderId="0" xfId="0" applyNumberFormat="1"/>
    <xf numFmtId="0" fontId="0" fillId="0" borderId="0" xfId="0" applyNumberFormat="1"/>
    <xf numFmtId="0" fontId="17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" xfId="0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3" fontId="14" fillId="0" borderId="0" xfId="0" applyNumberFormat="1" applyFont="1" applyAlignment="1">
      <alignment horizontal="center" vertical="center" wrapText="1"/>
    </xf>
    <xf numFmtId="173" fontId="0" fillId="0" borderId="0" xfId="0" applyNumberFormat="1"/>
    <xf numFmtId="0" fontId="18" fillId="0" borderId="0" xfId="0" applyFont="1" applyAlignment="1">
      <alignment horizontal="center" vertical="center" wrapText="1"/>
    </xf>
    <xf numFmtId="21" fontId="0" fillId="0" borderId="0" xfId="0" applyNumberFormat="1"/>
    <xf numFmtId="21" fontId="18" fillId="0" borderId="0" xfId="0" applyNumberFormat="1" applyFont="1" applyAlignment="1">
      <alignment horizontal="center" vertical="center" wrapText="1"/>
    </xf>
    <xf numFmtId="0" fontId="0" fillId="0" borderId="1" xfId="0" applyBorder="1"/>
    <xf numFmtId="0" fontId="19" fillId="4" borderId="8" xfId="0" applyFont="1" applyFill="1" applyBorder="1" applyAlignment="1">
      <alignment vertical="center" wrapText="1"/>
    </xf>
    <xf numFmtId="0" fontId="19" fillId="4" borderId="9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/>
    </xf>
    <xf numFmtId="1" fontId="10" fillId="0" borderId="6" xfId="0" applyNumberFormat="1" applyFont="1" applyFill="1" applyBorder="1" applyAlignment="1">
      <alignment horizontal="center"/>
    </xf>
    <xf numFmtId="173" fontId="0" fillId="5" borderId="1" xfId="0" applyNumberFormat="1" applyFill="1" applyBorder="1"/>
    <xf numFmtId="173" fontId="0" fillId="0" borderId="0" xfId="0" applyNumberFormat="1" applyAlignment="1">
      <alignment horizontal="center" vertical="center" wrapText="1"/>
    </xf>
    <xf numFmtId="0" fontId="8" fillId="0" borderId="0" xfId="1" applyAlignment="1" applyProtection="1"/>
    <xf numFmtId="47" fontId="0" fillId="0" borderId="0" xfId="0" applyNumberFormat="1"/>
    <xf numFmtId="0" fontId="20" fillId="0" borderId="11" xfId="0" applyFont="1" applyFill="1" applyBorder="1" applyAlignment="1">
      <alignment horizontal="left" vertical="center" wrapText="1"/>
    </xf>
    <xf numFmtId="21" fontId="20" fillId="0" borderId="11" xfId="0" applyNumberFormat="1" applyFont="1" applyFill="1" applyBorder="1" applyAlignment="1">
      <alignment horizontal="left" vertical="center" wrapText="1"/>
    </xf>
    <xf numFmtId="47" fontId="0" fillId="0" borderId="0" xfId="0" applyNumberFormat="1" applyFill="1"/>
    <xf numFmtId="47" fontId="0" fillId="0" borderId="0" xfId="0" applyNumberFormat="1" applyAlignment="1">
      <alignment horizontal="right"/>
    </xf>
    <xf numFmtId="0" fontId="0" fillId="0" borderId="0" xfId="0" applyBorder="1"/>
    <xf numFmtId="0" fontId="21" fillId="0" borderId="1" xfId="0" applyFont="1" applyFill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22" fillId="0" borderId="0" xfId="0" applyFont="1"/>
    <xf numFmtId="3" fontId="20" fillId="0" borderId="11" xfId="0" applyNumberFormat="1" applyFont="1" applyFill="1" applyBorder="1" applyAlignment="1">
      <alignment horizontal="left" vertical="center" wrapText="1"/>
    </xf>
    <xf numFmtId="173" fontId="0" fillId="0" borderId="0" xfId="0" applyNumberFormat="1" applyAlignment="1">
      <alignment horizontal="right"/>
    </xf>
    <xf numFmtId="0" fontId="0" fillId="0" borderId="0" xfId="0" applyFill="1" applyBorder="1"/>
    <xf numFmtId="0" fontId="23" fillId="0" borderId="0" xfId="0" applyFont="1"/>
    <xf numFmtId="0" fontId="24" fillId="6" borderId="11" xfId="0" applyFont="1" applyFill="1" applyBorder="1" applyAlignment="1">
      <alignment horizontal="left" vertical="center" wrapText="1"/>
    </xf>
    <xf numFmtId="21" fontId="24" fillId="6" borderId="11" xfId="0" applyNumberFormat="1" applyFont="1" applyFill="1" applyBorder="1" applyAlignment="1">
      <alignment horizontal="left" vertical="center" wrapText="1"/>
    </xf>
    <xf numFmtId="3" fontId="24" fillId="6" borderId="1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3" formatCode="hh:mm:ss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281</xdr:row>
      <xdr:rowOff>0</xdr:rowOff>
    </xdr:from>
    <xdr:to>
      <xdr:col>23</xdr:col>
      <xdr:colOff>9525</xdr:colOff>
      <xdr:row>299</xdr:row>
      <xdr:rowOff>152400</xdr:rowOff>
    </xdr:to>
    <xdr:pic>
      <xdr:nvPicPr>
        <xdr:cNvPr id="39959" name="Obrázok 2">
          <a:extLst>
            <a:ext uri="{FF2B5EF4-FFF2-40B4-BE49-F238E27FC236}">
              <a16:creationId xmlns:a16="http://schemas.microsoft.com/office/drawing/2014/main" id="{67EA8D2B-E4D4-D235-BED0-010E3FAF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0125"/>
          <a:ext cx="104489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23</xdr:col>
      <xdr:colOff>9525</xdr:colOff>
      <xdr:row>327</xdr:row>
      <xdr:rowOff>152400</xdr:rowOff>
    </xdr:to>
    <xdr:pic>
      <xdr:nvPicPr>
        <xdr:cNvPr id="39960" name="Obrázok 3">
          <a:extLst>
            <a:ext uri="{FF2B5EF4-FFF2-40B4-BE49-F238E27FC236}">
              <a16:creationId xmlns:a16="http://schemas.microsoft.com/office/drawing/2014/main" id="{BF015842-FBE2-FFEC-AD8E-680DDB5B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0125"/>
          <a:ext cx="10448925" cy="510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23</xdr:col>
      <xdr:colOff>9525</xdr:colOff>
      <xdr:row>347</xdr:row>
      <xdr:rowOff>152400</xdr:rowOff>
    </xdr:to>
    <xdr:pic>
      <xdr:nvPicPr>
        <xdr:cNvPr id="39961" name="Obrázok 4">
          <a:extLst>
            <a:ext uri="{FF2B5EF4-FFF2-40B4-BE49-F238E27FC236}">
              <a16:creationId xmlns:a16="http://schemas.microsoft.com/office/drawing/2014/main" id="{0CDA7187-BE48-71A2-5120-9AC045411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54125"/>
          <a:ext cx="104489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23</xdr:col>
      <xdr:colOff>9525</xdr:colOff>
      <xdr:row>363</xdr:row>
      <xdr:rowOff>152400</xdr:rowOff>
    </xdr:to>
    <xdr:pic>
      <xdr:nvPicPr>
        <xdr:cNvPr id="39962" name="Obrázok 5">
          <a:extLst>
            <a:ext uri="{FF2B5EF4-FFF2-40B4-BE49-F238E27FC236}">
              <a16:creationId xmlns:a16="http://schemas.microsoft.com/office/drawing/2014/main" id="{C991B9B1-1780-2068-E513-38942C63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64125"/>
          <a:ext cx="10448925" cy="281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23</xdr:col>
      <xdr:colOff>9525</xdr:colOff>
      <xdr:row>385</xdr:row>
      <xdr:rowOff>152400</xdr:rowOff>
    </xdr:to>
    <xdr:pic>
      <xdr:nvPicPr>
        <xdr:cNvPr id="39963" name="Obrázok 6">
          <a:extLst>
            <a:ext uri="{FF2B5EF4-FFF2-40B4-BE49-F238E27FC236}">
              <a16:creationId xmlns:a16="http://schemas.microsoft.com/office/drawing/2014/main" id="{42841C78-10FA-5FAC-6F6B-6006601F7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12125"/>
          <a:ext cx="1044892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23</xdr:col>
      <xdr:colOff>9525</xdr:colOff>
      <xdr:row>403</xdr:row>
      <xdr:rowOff>152400</xdr:rowOff>
    </xdr:to>
    <xdr:pic>
      <xdr:nvPicPr>
        <xdr:cNvPr id="39964" name="Obrázok 7">
          <a:extLst>
            <a:ext uri="{FF2B5EF4-FFF2-40B4-BE49-F238E27FC236}">
              <a16:creationId xmlns:a16="http://schemas.microsoft.com/office/drawing/2014/main" id="{E253105A-AC44-A5B6-35A6-6AAD7EFB4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03125"/>
          <a:ext cx="10448925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76200</xdr:rowOff>
    </xdr:from>
    <xdr:to>
      <xdr:col>12</xdr:col>
      <xdr:colOff>9525</xdr:colOff>
      <xdr:row>417</xdr:row>
      <xdr:rowOff>38100</xdr:rowOff>
    </xdr:to>
    <xdr:pic>
      <xdr:nvPicPr>
        <xdr:cNvPr id="39965" name="Obrázok 8">
          <a:extLst>
            <a:ext uri="{FF2B5EF4-FFF2-40B4-BE49-F238E27FC236}">
              <a16:creationId xmlns:a16="http://schemas.microsoft.com/office/drawing/2014/main" id="{26FEC6C0-AC17-46DC-B1BA-F3C333AD5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1043940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35EB206-48AB-4573-9A1D-2EDC4A6F729B}" name="Tabuľka14" displayName="Tabuľka14" ref="K1:M9" totalsRowShown="0" headerRowDxfId="143" dataDxfId="142">
  <autoFilter ref="K1:M9" xr:uid="{099DCD17-2297-4F95-B6C7-1EB413F0E56F}"/>
  <sortState xmlns:xlrd2="http://schemas.microsoft.com/office/spreadsheetml/2017/richdata2" ref="K3:M8">
    <sortCondition ref="L2:L8"/>
  </sortState>
  <tableColumns count="3">
    <tableColumn id="1" xr3:uid="{00000000-0010-0000-0100-000001000000}" name="Kategórie" dataDxfId="146"/>
    <tableColumn id="2" xr3:uid="{00000000-0010-0000-0100-000002000000}" name="Od " dataDxfId="145"/>
    <tableColumn id="3" xr3:uid="{00000000-0010-0000-0100-000003000000}" name="Do" dataDxfId="14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EB5477-F5F6-467C-B649-7011398E04B0}" name="Tabuľka145" displayName="Tabuľka145" ref="O1:Q4" totalsRowShown="0" headerRowDxfId="138" dataDxfId="137">
  <autoFilter ref="O1:Q4" xr:uid="{E7265155-DF5F-491E-BFE1-537A5D5A7ABE}"/>
  <sortState xmlns:xlrd2="http://schemas.microsoft.com/office/spreadsheetml/2017/richdata2" ref="O3:Q5">
    <sortCondition ref="P2:P5"/>
  </sortState>
  <tableColumns count="3">
    <tableColumn id="1" xr3:uid="{00000000-0010-0000-0300-000001000000}" name="Kategórie" dataDxfId="141"/>
    <tableColumn id="2" xr3:uid="{00000000-0010-0000-0300-000002000000}" name="Od " dataDxfId="140"/>
    <tableColumn id="3" xr3:uid="{00000000-0010-0000-0300-000003000000}" name="Do" dataDxfId="13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6" xr:uid="{B5FAFEE9-3344-4C97-90D2-7730377517DC}" name="Tabuľka5497498547" displayName="Tabuľka5497498547" ref="A3:W280" totalsRowShown="0" headerRowDxfId="101" dataDxfId="100" headerRowBorderDxfId="98" tableBorderDxfId="99" totalsRowBorderDxfId="97">
  <autoFilter ref="A3:W280" xr:uid="{3D96C82E-B17B-479E-8BFD-197F537FA5C7}">
    <filterColumn colId="8">
      <filters>
        <filter val="Muži A"/>
      </filters>
    </filterColumn>
  </autoFilter>
  <sortState xmlns:xlrd2="http://schemas.microsoft.com/office/spreadsheetml/2017/richdata2" ref="A4:Y118">
    <sortCondition ref="J3:J118"/>
  </sortState>
  <tableColumns count="23">
    <tableColumn id="1" xr3:uid="{00000000-0010-0000-0500-000001000000}" name="štartovné číslo" dataDxfId="124"/>
    <tableColumn id="2" xr3:uid="{00000000-0010-0000-0500-000002000000}" name="celkové poradie" dataDxfId="123"/>
    <tableColumn id="3" xr3:uid="{00000000-0010-0000-0500-000003000000}" name="poradie v KAT" dataDxfId="122"/>
    <tableColumn id="4" xr3:uid="{00000000-0010-0000-0500-000004000000}" name="meno" dataDxfId="121"/>
    <tableColumn id="5" xr3:uid="{00000000-0010-0000-0500-000005000000}" name="priezvisko" dataDxfId="120"/>
    <tableColumn id="23" xr3:uid="{00000000-0010-0000-0500-000017000000}" name="Meno " dataDxfId="119"/>
    <tableColumn id="6" xr3:uid="{00000000-0010-0000-0500-000006000000}" name="klub/mesto" dataDxfId="118"/>
    <tableColumn id="7" xr3:uid="{00000000-0010-0000-0500-000007000000}" name="ročník" dataDxfId="117"/>
    <tableColumn id="8" xr3:uid="{00000000-0010-0000-0500-000008000000}" name="KAT" dataDxfId="116"/>
    <tableColumn id="9" xr3:uid="{00000000-0010-0000-0500-000009000000}" name="čas v cieli" dataDxfId="115"/>
    <tableColumn id="10" xr3:uid="{00000000-0010-0000-0500-00000A000000}" name="ᴓ čas na 1000m" dataDxfId="114"/>
    <tableColumn id="11" xr3:uid="{00000000-0010-0000-0500-00000B000000}" name="strata na víťaza" dataDxfId="113"/>
    <tableColumn id="12" xr3:uid="{00000000-0010-0000-0500-00000C000000}" name="body 1.kolo" dataDxfId="112"/>
    <tableColumn id="13" xr3:uid="{00000000-0010-0000-0500-00000D000000}" name="body 2.kolo" dataDxfId="111"/>
    <tableColumn id="14" xr3:uid="{00000000-0010-0000-0500-00000E000000}" name="body 3.kolo" dataDxfId="110"/>
    <tableColumn id="15" xr3:uid="{00000000-0010-0000-0500-00000F000000}" name="body 4.kolo" dataDxfId="109"/>
    <tableColumn id="16" xr3:uid="{00000000-0010-0000-0500-000010000000}" name="body 5.kolo" dataDxfId="108"/>
    <tableColumn id="17" xr3:uid="{00000000-0010-0000-0500-000011000000}" name="body 6.kolo" dataDxfId="107"/>
    <tableColumn id="18" xr3:uid="{00000000-0010-0000-0500-000012000000}" name="body 7.kolo" dataDxfId="106"/>
    <tableColumn id="19" xr3:uid="{00000000-0010-0000-0500-000013000000}" name="body 8.kolo" dataDxfId="105"/>
    <tableColumn id="20" xr3:uid="{00000000-0010-0000-0500-000014000000}" name="body 9.kolo" dataDxfId="104"/>
    <tableColumn id="21" xr3:uid="{00000000-0010-0000-0500-000015000000}" name="body 10.kolo" dataDxfId="103"/>
    <tableColumn id="22" xr3:uid="{00000000-0010-0000-0500-000016000000}" name="body BBL" dataDxfId="102">
      <calculatedColumnFormula>SUM(M4:V4)</calculatedColumnFormula>
    </tableColumn>
  </tableColumns>
  <tableStyleInfo name="TableStyleDark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7" xr:uid="{30CCBDE4-2AD1-4EA3-9532-2DFA6657775B}" name="Tabuľka5497498" displayName="Tabuľka5497498" ref="A3:W280" totalsRowShown="0" headerRowDxfId="61" dataDxfId="60" headerRowBorderDxfId="58" tableBorderDxfId="59" totalsRowBorderDxfId="57">
  <autoFilter ref="A3:W280" xr:uid="{E025C959-E94F-4E85-A9EC-71A7D9F4F8A8}"/>
  <sortState xmlns:xlrd2="http://schemas.microsoft.com/office/spreadsheetml/2017/richdata2" ref="A4:Y118">
    <sortCondition ref="J3:J118"/>
  </sortState>
  <tableColumns count="23">
    <tableColumn id="1" xr3:uid="{00000000-0010-0000-0700-000001000000}" name="štartovné číslo" dataDxfId="84"/>
    <tableColumn id="2" xr3:uid="{00000000-0010-0000-0700-000002000000}" name="celkové poradie" dataDxfId="83"/>
    <tableColumn id="3" xr3:uid="{00000000-0010-0000-0700-000003000000}" name="poradie v KAT" dataDxfId="82"/>
    <tableColumn id="4" xr3:uid="{00000000-0010-0000-0700-000004000000}" name="meno" dataDxfId="81"/>
    <tableColumn id="5" xr3:uid="{00000000-0010-0000-0700-000005000000}" name="priezvisko" dataDxfId="80"/>
    <tableColumn id="23" xr3:uid="{00000000-0010-0000-0700-000017000000}" name="Meno " dataDxfId="79"/>
    <tableColumn id="6" xr3:uid="{00000000-0010-0000-0700-000006000000}" name="klub/mesto" dataDxfId="78"/>
    <tableColumn id="7" xr3:uid="{00000000-0010-0000-0700-000007000000}" name="ročník" dataDxfId="77"/>
    <tableColumn id="8" xr3:uid="{00000000-0010-0000-0700-000008000000}" name="KAT" dataDxfId="76"/>
    <tableColumn id="9" xr3:uid="{00000000-0010-0000-0700-000009000000}" name="čas v cieli" dataDxfId="75"/>
    <tableColumn id="10" xr3:uid="{00000000-0010-0000-0700-00000A000000}" name="ᴓ čas na 1000m" dataDxfId="74"/>
    <tableColumn id="11" xr3:uid="{00000000-0010-0000-0700-00000B000000}" name="strata na víťaza" dataDxfId="73"/>
    <tableColumn id="12" xr3:uid="{00000000-0010-0000-0700-00000C000000}" name="body 1.kolo" dataDxfId="72"/>
    <tableColumn id="13" xr3:uid="{00000000-0010-0000-0700-00000D000000}" name="body 2.kolo" dataDxfId="71"/>
    <tableColumn id="14" xr3:uid="{00000000-0010-0000-0700-00000E000000}" name="body 3.kolo" dataDxfId="70"/>
    <tableColumn id="15" xr3:uid="{00000000-0010-0000-0700-00000F000000}" name="body 4.kolo" dataDxfId="69"/>
    <tableColumn id="16" xr3:uid="{00000000-0010-0000-0700-000010000000}" name="body 5.kolo" dataDxfId="68"/>
    <tableColumn id="17" xr3:uid="{00000000-0010-0000-0700-000011000000}" name="body 6.kolo" dataDxfId="67"/>
    <tableColumn id="18" xr3:uid="{00000000-0010-0000-0700-000012000000}" name="body 7.kolo" dataDxfId="66"/>
    <tableColumn id="19" xr3:uid="{00000000-0010-0000-0700-000013000000}" name="body 8.kolo" dataDxfId="65"/>
    <tableColumn id="20" xr3:uid="{00000000-0010-0000-0700-000014000000}" name="body 9.kolo" dataDxfId="64"/>
    <tableColumn id="21" xr3:uid="{00000000-0010-0000-0700-000015000000}" name="body 10.kolo" dataDxfId="63"/>
    <tableColumn id="22" xr3:uid="{00000000-0010-0000-0700-000016000000}" name="body BBL" dataDxfId="62">
      <calculatedColumnFormula>SUM(M4:V4)</calculatedColumnFormula>
    </tableColumn>
  </tableColumns>
  <tableStyleInfo name="TableStyleDark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46C37FD-9190-4F79-9CD4-A57F2F1BB933}" name="Tabuľka5" displayName="Tabuľka5" ref="A3:W280" totalsRowShown="0" headerRowDxfId="25" dataDxfId="24" headerRowBorderDxfId="22" tableBorderDxfId="23" totalsRowBorderDxfId="21">
  <autoFilter ref="A3:W280" xr:uid="{8B0095BA-9CA2-487D-A6F4-D47C0755DD36}">
    <filterColumn colId="8">
      <filters blank="1">
        <filter val="Muži A"/>
      </filters>
    </filterColumn>
  </autoFilter>
  <sortState xmlns:xlrd2="http://schemas.microsoft.com/office/spreadsheetml/2017/richdata2" ref="A4:Y118">
    <sortCondition ref="J3:J118"/>
  </sortState>
  <tableColumns count="23">
    <tableColumn id="1" xr3:uid="{00000000-0010-0000-0900-000001000000}" name="štartovné číslo" dataDxfId="48"/>
    <tableColumn id="2" xr3:uid="{00000000-0010-0000-0900-000002000000}" name="celkové poradie" dataDxfId="47"/>
    <tableColumn id="3" xr3:uid="{00000000-0010-0000-0900-000003000000}" name="poradie v KAT" dataDxfId="46"/>
    <tableColumn id="4" xr3:uid="{00000000-0010-0000-0900-000004000000}" name="meno" dataDxfId="45"/>
    <tableColumn id="5" xr3:uid="{00000000-0010-0000-0900-000005000000}" name="priezvisko" dataDxfId="44"/>
    <tableColumn id="23" xr3:uid="{00000000-0010-0000-0900-000017000000}" name="Meno " dataDxfId="43"/>
    <tableColumn id="6" xr3:uid="{00000000-0010-0000-0900-000006000000}" name="klub/mesto" dataDxfId="42"/>
    <tableColumn id="7" xr3:uid="{00000000-0010-0000-0900-000007000000}" name="ročník" dataDxfId="41"/>
    <tableColumn id="8" xr3:uid="{00000000-0010-0000-0900-000008000000}" name="KAT" dataDxfId="40"/>
    <tableColumn id="9" xr3:uid="{00000000-0010-0000-0900-000009000000}" name="čas v cieli" dataDxfId="39"/>
    <tableColumn id="10" xr3:uid="{00000000-0010-0000-0900-00000A000000}" name="ᴓ čas na 1000m" dataDxfId="38"/>
    <tableColumn id="11" xr3:uid="{00000000-0010-0000-0900-00000B000000}" name="strata na víťaza" dataDxfId="37"/>
    <tableColumn id="12" xr3:uid="{00000000-0010-0000-0900-00000C000000}" name="body 1.kolo" dataDxfId="36"/>
    <tableColumn id="13" xr3:uid="{00000000-0010-0000-0900-00000D000000}" name="body 2.kolo" dataDxfId="35"/>
    <tableColumn id="14" xr3:uid="{00000000-0010-0000-0900-00000E000000}" name="body 3.kolo" dataDxfId="34"/>
    <tableColumn id="15" xr3:uid="{00000000-0010-0000-0900-00000F000000}" name="body 4.kolo" dataDxfId="33"/>
    <tableColumn id="16" xr3:uid="{00000000-0010-0000-0900-000010000000}" name="body 5.kolo" dataDxfId="32"/>
    <tableColumn id="17" xr3:uid="{00000000-0010-0000-0900-000011000000}" name="body 6.kolo" dataDxfId="31"/>
    <tableColumn id="18" xr3:uid="{00000000-0010-0000-0900-000012000000}" name="body 7.kolo" dataDxfId="30"/>
    <tableColumn id="19" xr3:uid="{00000000-0010-0000-0900-000013000000}" name="body 8.kolo" dataDxfId="29"/>
    <tableColumn id="20" xr3:uid="{00000000-0010-0000-0900-000014000000}" name="body 9.kolo" dataDxfId="28"/>
    <tableColumn id="21" xr3:uid="{00000000-0010-0000-0900-000015000000}" name="body 10.kolo" dataDxfId="27"/>
    <tableColumn id="22" xr3:uid="{00000000-0010-0000-0900-000016000000}" name="body BBL" dataDxfId="26">
      <calculatedColumnFormula>SUM(M4:V4)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B2EA-2FDB-42B8-BC07-5470382D0396}">
  <dimension ref="A1:Q884"/>
  <sheetViews>
    <sheetView view="pageLayout" topLeftCell="A87" zoomScaleNormal="80" workbookViewId="0">
      <selection activeCell="D101" sqref="D101"/>
    </sheetView>
  </sheetViews>
  <sheetFormatPr defaultRowHeight="15" x14ac:dyDescent="0.25"/>
  <cols>
    <col min="1" max="1" width="9.7109375" style="3" customWidth="1"/>
    <col min="2" max="2" width="13.5703125" style="5" customWidth="1"/>
    <col min="3" max="3" width="22" style="5" bestFit="1" customWidth="1"/>
    <col min="4" max="4" width="43.140625" style="5" customWidth="1"/>
    <col min="5" max="5" width="6.5703125" style="3" bestFit="1" customWidth="1"/>
    <col min="6" max="6" width="8.7109375" style="3" bestFit="1" customWidth="1"/>
    <col min="7" max="7" width="13.7109375" style="5" bestFit="1" customWidth="1"/>
    <col min="8" max="8" width="33.85546875" style="5" customWidth="1"/>
    <col min="9" max="9" width="23.7109375" style="5" bestFit="1" customWidth="1"/>
    <col min="10" max="10" width="9.140625" style="9"/>
    <col min="11" max="11" width="15.140625" style="9" bestFit="1" customWidth="1"/>
    <col min="12" max="14" width="9.140625" style="9"/>
    <col min="15" max="15" width="15.140625" style="9" bestFit="1" customWidth="1"/>
    <col min="16" max="16384" width="9.140625" style="9"/>
  </cols>
  <sheetData>
    <row r="1" spans="1:17" s="8" customFormat="1" ht="39.950000000000003" customHeight="1" x14ac:dyDescent="0.25">
      <c r="A1" s="51" t="s">
        <v>0</v>
      </c>
      <c r="B1" s="51" t="s">
        <v>1</v>
      </c>
      <c r="C1" s="51" t="s">
        <v>2</v>
      </c>
      <c r="D1" s="51" t="s">
        <v>7</v>
      </c>
      <c r="E1" s="51" t="s">
        <v>3</v>
      </c>
      <c r="F1" s="51" t="s">
        <v>45</v>
      </c>
      <c r="G1" s="51" t="s">
        <v>4</v>
      </c>
      <c r="H1" s="51" t="s">
        <v>49</v>
      </c>
      <c r="I1" s="51" t="s">
        <v>50</v>
      </c>
      <c r="K1" s="8" t="s">
        <v>34</v>
      </c>
      <c r="L1" s="8" t="s">
        <v>36</v>
      </c>
      <c r="M1" s="8" t="s">
        <v>37</v>
      </c>
      <c r="O1" s="8" t="s">
        <v>34</v>
      </c>
      <c r="P1" s="8" t="s">
        <v>36</v>
      </c>
      <c r="Q1" s="8" t="s">
        <v>37</v>
      </c>
    </row>
    <row r="2" spans="1:17" ht="18" customHeight="1" x14ac:dyDescent="0.25">
      <c r="A2" s="62">
        <v>25</v>
      </c>
      <c r="B2" s="5" t="s">
        <v>383</v>
      </c>
      <c r="C2" s="5" t="s">
        <v>85</v>
      </c>
      <c r="D2" s="5" t="s">
        <v>280</v>
      </c>
      <c r="E2" s="53">
        <v>1964</v>
      </c>
      <c r="F2" s="53" t="s">
        <v>53</v>
      </c>
      <c r="G2" s="47" t="str">
        <f>IF(F2="m",LOOKUP(E2,'05.kolo prezetácia '!$L$2:$L$9,'05.kolo prezetácia '!$K$2:$K$9),LOOKUP(E2,'05.kolo prezetácia '!$P$2:$P$4,'05.kolo prezetácia '!$O$2:$O$4))</f>
        <v>Muži E</v>
      </c>
      <c r="K2" s="9" t="s">
        <v>41</v>
      </c>
      <c r="L2" s="9">
        <v>1900</v>
      </c>
      <c r="M2" s="9">
        <v>1966</v>
      </c>
      <c r="O2" s="41" t="s">
        <v>62</v>
      </c>
      <c r="P2" s="9">
        <v>1900</v>
      </c>
      <c r="Q2" s="9">
        <v>1980</v>
      </c>
    </row>
    <row r="3" spans="1:17" ht="18" customHeight="1" x14ac:dyDescent="0.25">
      <c r="A3" s="62">
        <v>195</v>
      </c>
      <c r="B3" s="5" t="s">
        <v>282</v>
      </c>
      <c r="C3" s="5" t="s">
        <v>281</v>
      </c>
      <c r="D3" s="5" t="s">
        <v>283</v>
      </c>
      <c r="E3" s="53">
        <v>2001</v>
      </c>
      <c r="F3" s="53" t="s">
        <v>53</v>
      </c>
      <c r="G3" s="47" t="str">
        <f>IF(F3="m",LOOKUP(E3,'05.kolo prezetácia '!$L$2:$L$9,'05.kolo prezetácia '!$K$2:$K$9),LOOKUP(E3,'05.kolo prezetácia '!$P$2:$P$4,'05.kolo prezetácia '!$O$2:$O$4))</f>
        <v>Muži A</v>
      </c>
      <c r="H3" s="13"/>
      <c r="I3" s="13"/>
      <c r="K3" s="9" t="s">
        <v>40</v>
      </c>
      <c r="L3" s="9">
        <v>1967</v>
      </c>
      <c r="M3" s="9">
        <v>1976</v>
      </c>
      <c r="O3" s="41" t="s">
        <v>43</v>
      </c>
      <c r="P3" s="9">
        <v>1981</v>
      </c>
      <c r="Q3" s="9">
        <v>1990</v>
      </c>
    </row>
    <row r="4" spans="1:17" ht="18" customHeight="1" x14ac:dyDescent="0.25">
      <c r="A4" s="62">
        <v>431</v>
      </c>
      <c r="B4" s="5" t="s">
        <v>251</v>
      </c>
      <c r="C4" s="5" t="s">
        <v>384</v>
      </c>
      <c r="D4" s="5" t="s">
        <v>285</v>
      </c>
      <c r="E4" s="53">
        <v>2001</v>
      </c>
      <c r="F4" s="53" t="s">
        <v>53</v>
      </c>
      <c r="G4" s="47" t="str">
        <f>IF(F4="m",LOOKUP(E4,'05.kolo prezetácia '!$L$2:$L$9,'05.kolo prezetácia '!$K$2:$K$9),LOOKUP(E4,'05.kolo prezetácia '!$P$2:$P$4,'05.kolo prezetácia '!$O$2:$O$4))</f>
        <v>Muži A</v>
      </c>
      <c r="H4" s="13"/>
      <c r="I4" s="13"/>
      <c r="K4" s="9" t="s">
        <v>39</v>
      </c>
      <c r="L4" s="9">
        <v>1977</v>
      </c>
      <c r="M4" s="9">
        <v>1986</v>
      </c>
      <c r="O4" s="41" t="s">
        <v>42</v>
      </c>
      <c r="P4" s="9">
        <v>1991</v>
      </c>
      <c r="Q4" s="9">
        <v>2026</v>
      </c>
    </row>
    <row r="5" spans="1:17" ht="18" customHeight="1" x14ac:dyDescent="0.25">
      <c r="A5" s="62">
        <v>435</v>
      </c>
      <c r="B5" s="5" t="s">
        <v>234</v>
      </c>
      <c r="C5" s="5" t="s">
        <v>314</v>
      </c>
      <c r="D5" s="5" t="s">
        <v>315</v>
      </c>
      <c r="E5" s="53">
        <v>1987</v>
      </c>
      <c r="F5" s="53" t="s">
        <v>54</v>
      </c>
      <c r="G5" s="47" t="str">
        <f>IF(F5="m",LOOKUP(E5,'05.kolo prezetácia '!$L$2:$L$9,'05.kolo prezetácia '!$K$2:$K$9),LOOKUP(E5,'05.kolo prezetácia '!$P$2:$P$4,'05.kolo prezetácia '!$O$2:$O$4))</f>
        <v>Ženy B</v>
      </c>
      <c r="K5" s="9" t="s">
        <v>38</v>
      </c>
      <c r="L5" s="9">
        <v>1987</v>
      </c>
      <c r="M5" s="9">
        <v>1996</v>
      </c>
    </row>
    <row r="6" spans="1:17" ht="18" customHeight="1" x14ac:dyDescent="0.25">
      <c r="A6" s="62">
        <v>320</v>
      </c>
      <c r="B6" s="5" t="s">
        <v>20</v>
      </c>
      <c r="C6" s="5" t="s">
        <v>385</v>
      </c>
      <c r="D6" s="5" t="s">
        <v>14</v>
      </c>
      <c r="E6" s="53">
        <v>1964</v>
      </c>
      <c r="F6" s="53" t="s">
        <v>53</v>
      </c>
      <c r="G6" s="47" t="str">
        <f>IF(F6="m",LOOKUP(E6,'05.kolo prezetácia '!$L$2:$L$9,'05.kolo prezetácia '!$K$2:$K$9),LOOKUP(E6,'05.kolo prezetácia '!$P$2:$P$4,'05.kolo prezetácia '!$O$2:$O$4))</f>
        <v>Muži E</v>
      </c>
      <c r="H6" s="13"/>
      <c r="I6" s="13"/>
    </row>
    <row r="7" spans="1:17" ht="18" customHeight="1" x14ac:dyDescent="0.25">
      <c r="A7" s="62">
        <v>37</v>
      </c>
      <c r="B7" s="5" t="s">
        <v>29</v>
      </c>
      <c r="C7" s="5" t="s">
        <v>79</v>
      </c>
      <c r="D7" s="5" t="s">
        <v>248</v>
      </c>
      <c r="E7" s="53">
        <v>1970</v>
      </c>
      <c r="F7" s="53" t="s">
        <v>53</v>
      </c>
      <c r="G7" s="47" t="str">
        <f>IF(F7="m",LOOKUP(E7,'05.kolo prezetácia '!$L$2:$L$9,'05.kolo prezetácia '!$K$2:$K$9),LOOKUP(E7,'05.kolo prezetácia '!$P$2:$P$4,'05.kolo prezetácia '!$O$2:$O$4))</f>
        <v>Muži D</v>
      </c>
      <c r="H7" s="13"/>
      <c r="K7" s="9" t="s">
        <v>35</v>
      </c>
      <c r="L7" s="9">
        <v>1997</v>
      </c>
      <c r="M7" s="9">
        <v>2026</v>
      </c>
    </row>
    <row r="8" spans="1:17" ht="18" customHeight="1" x14ac:dyDescent="0.25">
      <c r="A8" s="62">
        <v>38</v>
      </c>
      <c r="B8" s="5" t="s">
        <v>29</v>
      </c>
      <c r="C8" s="5" t="s">
        <v>316</v>
      </c>
      <c r="D8" s="5" t="s">
        <v>248</v>
      </c>
      <c r="E8" s="53">
        <v>2012</v>
      </c>
      <c r="F8" s="53" t="s">
        <v>53</v>
      </c>
      <c r="G8" s="47" t="str">
        <f>IF(F8="m",LOOKUP(E8,'05.kolo prezetácia '!$L$2:$L$9,'05.kolo prezetácia '!$K$2:$K$9),LOOKUP(E8,'05.kolo prezetácia '!$P$2:$P$4,'05.kolo prezetácia '!$O$2:$O$4))</f>
        <v>Muži A</v>
      </c>
      <c r="K8" s="41"/>
      <c r="L8" s="41"/>
      <c r="M8" s="41"/>
    </row>
    <row r="9" spans="1:17" ht="18" customHeight="1" x14ac:dyDescent="0.25">
      <c r="A9" s="62">
        <v>96</v>
      </c>
      <c r="B9" s="5" t="s">
        <v>86</v>
      </c>
      <c r="C9" s="5" t="s">
        <v>317</v>
      </c>
      <c r="D9" s="5" t="s">
        <v>241</v>
      </c>
      <c r="E9" s="53">
        <v>1986</v>
      </c>
      <c r="F9" s="53" t="s">
        <v>53</v>
      </c>
      <c r="G9" s="47" t="str">
        <f>IF(F9="m",LOOKUP(E9,'05.kolo prezetácia '!$L$2:$L$9,'05.kolo prezetácia '!$K$2:$K$9),LOOKUP(E9,'05.kolo prezetácia '!$P$2:$P$4,'05.kolo prezetácia '!$O$2:$O$4))</f>
        <v>Muži C</v>
      </c>
    </row>
    <row r="10" spans="1:17" ht="18" customHeight="1" x14ac:dyDescent="0.25">
      <c r="A10" s="62">
        <v>389</v>
      </c>
      <c r="B10" s="5" t="s">
        <v>235</v>
      </c>
      <c r="C10" s="5" t="s">
        <v>318</v>
      </c>
      <c r="D10" s="5" t="s">
        <v>319</v>
      </c>
      <c r="E10" s="53">
        <v>1983</v>
      </c>
      <c r="F10" s="53" t="s">
        <v>53</v>
      </c>
      <c r="G10" s="47" t="str">
        <f>IF(F10="m",LOOKUP(E10,'05.kolo prezetácia '!$L$2:$L$9,'05.kolo prezetácia '!$K$2:$K$9),LOOKUP(E10,'05.kolo prezetácia '!$P$2:$P$4,'05.kolo prezetácia '!$O$2:$O$4))</f>
        <v>Muži C</v>
      </c>
      <c r="H10" s="13"/>
      <c r="I10" s="46"/>
    </row>
    <row r="11" spans="1:17" s="41" customFormat="1" ht="18" customHeight="1" x14ac:dyDescent="0.25">
      <c r="A11" s="62">
        <v>366</v>
      </c>
      <c r="B11" s="5" t="s">
        <v>249</v>
      </c>
      <c r="C11" s="5" t="s">
        <v>250</v>
      </c>
      <c r="D11" s="5" t="s">
        <v>320</v>
      </c>
      <c r="E11" s="53">
        <v>1993</v>
      </c>
      <c r="F11" s="53" t="s">
        <v>53</v>
      </c>
      <c r="G11" s="47" t="str">
        <f>IF(F11="m",LOOKUP(E11,'05.kolo prezetácia '!$L$2:$L$9,'05.kolo prezetácia '!$K$2:$K$9),LOOKUP(E11,'05.kolo prezetácia '!$P$2:$P$4,'05.kolo prezetácia '!$O$2:$O$4))</f>
        <v>Muži B</v>
      </c>
      <c r="H11" s="5"/>
      <c r="I11" s="5"/>
    </row>
    <row r="12" spans="1:17" ht="18" customHeight="1" x14ac:dyDescent="0.25">
      <c r="A12" s="62">
        <v>61</v>
      </c>
      <c r="B12" s="5" t="s">
        <v>321</v>
      </c>
      <c r="C12" s="5" t="s">
        <v>286</v>
      </c>
      <c r="D12" s="5" t="s">
        <v>76</v>
      </c>
      <c r="E12" s="53">
        <v>2012</v>
      </c>
      <c r="F12" s="53" t="s">
        <v>53</v>
      </c>
      <c r="G12" s="47" t="str">
        <f>IF(F12="m",LOOKUP(E12,'05.kolo prezetácia '!$L$2:$L$9,'05.kolo prezetácia '!$K$2:$K$9),LOOKUP(E12,'05.kolo prezetácia '!$P$2:$P$4,'05.kolo prezetácia '!$O$2:$O$4))</f>
        <v>Muži A</v>
      </c>
      <c r="H12" s="13"/>
      <c r="I12" s="13"/>
    </row>
    <row r="13" spans="1:17" ht="18" customHeight="1" x14ac:dyDescent="0.25">
      <c r="A13" s="62">
        <v>62</v>
      </c>
      <c r="B13" s="5" t="s">
        <v>322</v>
      </c>
      <c r="C13" s="5" t="s">
        <v>323</v>
      </c>
      <c r="D13" s="5" t="s">
        <v>76</v>
      </c>
      <c r="E13" s="53">
        <v>2010</v>
      </c>
      <c r="F13" s="53" t="s">
        <v>54</v>
      </c>
      <c r="G13" s="47" t="str">
        <f>IF(F13="m",LOOKUP(E13,'05.kolo prezetácia '!$L$2:$L$9,'05.kolo prezetácia '!$K$2:$K$9),LOOKUP(E13,'05.kolo prezetácia '!$P$2:$P$4,'05.kolo prezetácia '!$O$2:$O$4))</f>
        <v>Ženy A</v>
      </c>
      <c r="H13" s="13"/>
      <c r="I13" s="13"/>
    </row>
    <row r="14" spans="1:17" s="41" customFormat="1" ht="18" customHeight="1" x14ac:dyDescent="0.25">
      <c r="A14" s="62">
        <v>148</v>
      </c>
      <c r="B14" s="5" t="s">
        <v>29</v>
      </c>
      <c r="C14" s="5" t="s">
        <v>261</v>
      </c>
      <c r="D14" s="5" t="s">
        <v>75</v>
      </c>
      <c r="E14" s="53">
        <v>2007</v>
      </c>
      <c r="F14" s="53" t="s">
        <v>53</v>
      </c>
      <c r="G14" s="47" t="str">
        <f>IF(F14="m",LOOKUP(E14,'05.kolo prezetácia '!$L$2:$L$9,'05.kolo prezetácia '!$K$2:$K$9),LOOKUP(E14,'05.kolo prezetácia '!$P$2:$P$4,'05.kolo prezetácia '!$O$2:$O$4))</f>
        <v>Muži A</v>
      </c>
      <c r="H14" s="13"/>
      <c r="I14" s="13"/>
    </row>
    <row r="15" spans="1:17" ht="18" customHeight="1" x14ac:dyDescent="0.25">
      <c r="A15" s="62">
        <v>100</v>
      </c>
      <c r="B15" s="5" t="s">
        <v>52</v>
      </c>
      <c r="C15" s="5" t="s">
        <v>325</v>
      </c>
      <c r="D15" s="5" t="s">
        <v>241</v>
      </c>
      <c r="E15" s="53">
        <v>1989</v>
      </c>
      <c r="F15" s="53" t="s">
        <v>53</v>
      </c>
      <c r="G15" s="47" t="str">
        <f>IF(F15="m",LOOKUP(E15,'05.kolo prezetácia '!$L$2:$L$9,'05.kolo prezetácia '!$K$2:$K$9),LOOKUP(E15,'05.kolo prezetácia '!$P$2:$P$4,'05.kolo prezetácia '!$O$2:$O$4))</f>
        <v>Muži B</v>
      </c>
      <c r="H15" s="13"/>
      <c r="I15" s="13"/>
    </row>
    <row r="16" spans="1:17" ht="18" customHeight="1" x14ac:dyDescent="0.25">
      <c r="A16" s="62">
        <v>158</v>
      </c>
      <c r="B16" s="5" t="s">
        <v>65</v>
      </c>
      <c r="C16" s="5" t="s">
        <v>66</v>
      </c>
      <c r="D16" s="5" t="s">
        <v>73</v>
      </c>
      <c r="E16" s="53">
        <v>1966</v>
      </c>
      <c r="F16" s="53" t="s">
        <v>53</v>
      </c>
      <c r="G16" s="47" t="str">
        <f>IF(F16="m",LOOKUP(E16,'05.kolo prezetácia '!$L$2:$L$9,'05.kolo prezetácia '!$K$2:$K$9),LOOKUP(E16,'05.kolo prezetácia '!$P$2:$P$4,'05.kolo prezetácia '!$O$2:$O$4))</f>
        <v>Muži E</v>
      </c>
    </row>
    <row r="17" spans="1:9" ht="18" customHeight="1" x14ac:dyDescent="0.25">
      <c r="A17" s="62">
        <v>377</v>
      </c>
      <c r="B17" s="5" t="s">
        <v>29</v>
      </c>
      <c r="C17" s="5" t="s">
        <v>386</v>
      </c>
      <c r="D17" s="5" t="s">
        <v>387</v>
      </c>
      <c r="E17" s="53">
        <v>1983</v>
      </c>
      <c r="F17" s="53" t="s">
        <v>53</v>
      </c>
      <c r="G17" s="47" t="str">
        <f>IF(F17="m",LOOKUP(E17,'05.kolo prezetácia '!$L$2:$L$9,'05.kolo prezetácia '!$K$2:$K$9),LOOKUP(E17,'05.kolo prezetácia '!$P$2:$P$4,'05.kolo prezetácia '!$O$2:$O$4))</f>
        <v>Muži C</v>
      </c>
      <c r="H17" s="13"/>
      <c r="I17" s="13"/>
    </row>
    <row r="18" spans="1:9" ht="18" customHeight="1" x14ac:dyDescent="0.25">
      <c r="A18" s="62">
        <v>323</v>
      </c>
      <c r="B18" s="5" t="s">
        <v>284</v>
      </c>
      <c r="C18" s="5" t="s">
        <v>326</v>
      </c>
      <c r="D18" s="5" t="s">
        <v>14</v>
      </c>
      <c r="E18" s="53">
        <v>1980</v>
      </c>
      <c r="F18" s="53" t="s">
        <v>54</v>
      </c>
      <c r="G18" s="47" t="str">
        <f>IF(F18="m",LOOKUP(E18,'05.kolo prezetácia '!$L$2:$L$9,'05.kolo prezetácia '!$K$2:$K$9),LOOKUP(E18,'05.kolo prezetácia '!$P$2:$P$4,'05.kolo prezetácia '!$O$2:$O$4))</f>
        <v>Ženy C</v>
      </c>
      <c r="H18" s="13"/>
    </row>
    <row r="19" spans="1:9" ht="18" customHeight="1" x14ac:dyDescent="0.25">
      <c r="A19" s="62">
        <v>106</v>
      </c>
      <c r="B19" s="5" t="s">
        <v>81</v>
      </c>
      <c r="C19" s="5" t="s">
        <v>287</v>
      </c>
      <c r="D19" s="5" t="s">
        <v>266</v>
      </c>
      <c r="E19" s="53">
        <v>1977</v>
      </c>
      <c r="F19" s="53" t="s">
        <v>53</v>
      </c>
      <c r="G19" s="47" t="str">
        <f>IF(F19="m",LOOKUP(E19,'05.kolo prezetácia '!$L$2:$L$9,'05.kolo prezetácia '!$K$2:$K$9),LOOKUP(E19,'05.kolo prezetácia '!$P$2:$P$4,'05.kolo prezetácia '!$O$2:$O$4))</f>
        <v>Muži C</v>
      </c>
    </row>
    <row r="20" spans="1:9" ht="18" customHeight="1" x14ac:dyDescent="0.25">
      <c r="A20" s="62">
        <v>134</v>
      </c>
      <c r="B20" s="5" t="s">
        <v>308</v>
      </c>
      <c r="C20" s="5" t="s">
        <v>311</v>
      </c>
      <c r="D20" s="5" t="s">
        <v>312</v>
      </c>
      <c r="E20" s="53">
        <v>1963</v>
      </c>
      <c r="F20" s="53" t="s">
        <v>53</v>
      </c>
      <c r="G20" s="47" t="str">
        <f>IF(F20="m",LOOKUP(E20,'05.kolo prezetácia '!$L$2:$L$9,'05.kolo prezetácia '!$K$2:$K$9),LOOKUP(E20,'05.kolo prezetácia '!$P$2:$P$4,'05.kolo prezetácia '!$O$2:$O$4))</f>
        <v>Muži E</v>
      </c>
      <c r="H20" s="13"/>
      <c r="I20" s="13"/>
    </row>
    <row r="21" spans="1:9" ht="18" customHeight="1" x14ac:dyDescent="0.25">
      <c r="A21" s="62">
        <v>23</v>
      </c>
      <c r="B21" s="5" t="s">
        <v>328</v>
      </c>
      <c r="C21" s="5" t="s">
        <v>329</v>
      </c>
      <c r="D21" s="5" t="s">
        <v>330</v>
      </c>
      <c r="E21" s="53">
        <v>1984</v>
      </c>
      <c r="F21" s="53" t="s">
        <v>53</v>
      </c>
      <c r="G21" s="47" t="str">
        <f>IF(F21="m",LOOKUP(E21,'05.kolo prezetácia '!$L$2:$L$9,'05.kolo prezetácia '!$K$2:$K$9),LOOKUP(E21,'05.kolo prezetácia '!$P$2:$P$4,'05.kolo prezetácia '!$O$2:$O$4))</f>
        <v>Muži C</v>
      </c>
      <c r="H21" s="13"/>
      <c r="I21" s="13"/>
    </row>
    <row r="22" spans="1:9" ht="18" customHeight="1" x14ac:dyDescent="0.25">
      <c r="A22" s="62">
        <v>27</v>
      </c>
      <c r="B22" s="5" t="s">
        <v>29</v>
      </c>
      <c r="C22" s="5" t="s">
        <v>236</v>
      </c>
      <c r="D22" s="5" t="s">
        <v>269</v>
      </c>
      <c r="E22" s="53">
        <v>1977</v>
      </c>
      <c r="F22" s="53" t="s">
        <v>53</v>
      </c>
      <c r="G22" s="47" t="str">
        <f>IF(F22="m",LOOKUP(E22,'05.kolo prezetácia '!$L$2:$L$9,'05.kolo prezetácia '!$K$2:$K$9),LOOKUP(E22,'05.kolo prezetácia '!$P$2:$P$4,'05.kolo prezetácia '!$O$2:$O$4))</f>
        <v>Muži C</v>
      </c>
      <c r="H22" s="13"/>
    </row>
    <row r="23" spans="1:9" ht="18" customHeight="1" x14ac:dyDescent="0.25">
      <c r="A23" s="62">
        <v>364</v>
      </c>
      <c r="B23" s="5" t="s">
        <v>245</v>
      </c>
      <c r="C23" s="5" t="s">
        <v>265</v>
      </c>
      <c r="D23" s="5" t="s">
        <v>331</v>
      </c>
      <c r="E23" s="53">
        <v>1996</v>
      </c>
      <c r="F23" s="53" t="s">
        <v>53</v>
      </c>
      <c r="G23" s="47" t="str">
        <f>IF(F23="m",LOOKUP(E23,'05.kolo prezetácia '!$L$2:$L$9,'05.kolo prezetácia '!$K$2:$K$9),LOOKUP(E23,'05.kolo prezetácia '!$P$2:$P$4,'05.kolo prezetácia '!$O$2:$O$4))</f>
        <v>Muži B</v>
      </c>
      <c r="H23" s="13"/>
      <c r="I23" s="13"/>
    </row>
    <row r="24" spans="1:9" ht="18" customHeight="1" x14ac:dyDescent="0.25">
      <c r="A24" s="62">
        <v>159</v>
      </c>
      <c r="B24" s="5" t="s">
        <v>77</v>
      </c>
      <c r="C24" s="5" t="s">
        <v>237</v>
      </c>
      <c r="D24" s="5" t="s">
        <v>388</v>
      </c>
      <c r="E24" s="53">
        <v>1991</v>
      </c>
      <c r="F24" s="53" t="s">
        <v>53</v>
      </c>
      <c r="G24" s="47" t="str">
        <f>IF(F24="m",LOOKUP(E24,'05.kolo prezetácia '!$L$2:$L$9,'05.kolo prezetácia '!$K$2:$K$9),LOOKUP(E24,'05.kolo prezetácia '!$P$2:$P$4,'05.kolo prezetácia '!$O$2:$O$4))</f>
        <v>Muži B</v>
      </c>
    </row>
    <row r="25" spans="1:9" ht="18" customHeight="1" x14ac:dyDescent="0.25">
      <c r="A25" s="62">
        <v>379</v>
      </c>
      <c r="B25" s="5" t="s">
        <v>20</v>
      </c>
      <c r="C25" s="5" t="s">
        <v>389</v>
      </c>
      <c r="D25" s="5" t="s">
        <v>390</v>
      </c>
      <c r="E25" s="53">
        <v>1967</v>
      </c>
      <c r="F25" s="53" t="s">
        <v>53</v>
      </c>
      <c r="G25" s="47" t="str">
        <f>IF(F25="m",LOOKUP(E25,'05.kolo prezetácia '!$L$2:$L$9,'05.kolo prezetácia '!$K$2:$K$9),LOOKUP(E25,'05.kolo prezetácia '!$P$2:$P$4,'05.kolo prezetácia '!$O$2:$O$4))</f>
        <v>Muži D</v>
      </c>
    </row>
    <row r="26" spans="1:9" ht="18" customHeight="1" x14ac:dyDescent="0.25">
      <c r="A26" s="62">
        <v>288</v>
      </c>
      <c r="B26" s="5" t="s">
        <v>391</v>
      </c>
      <c r="C26" s="5" t="s">
        <v>392</v>
      </c>
      <c r="D26" s="5" t="s">
        <v>14</v>
      </c>
      <c r="E26" s="53">
        <v>1995</v>
      </c>
      <c r="F26" s="53" t="s">
        <v>54</v>
      </c>
      <c r="G26" s="47" t="str">
        <f>IF(F26="m",LOOKUP(E26,'05.kolo prezetácia '!$L$2:$L$9,'05.kolo prezetácia '!$K$2:$K$9),LOOKUP(E26,'05.kolo prezetácia '!$P$2:$P$4,'05.kolo prezetácia '!$O$2:$O$4))</f>
        <v>Ženy A</v>
      </c>
    </row>
    <row r="27" spans="1:9" ht="18" customHeight="1" x14ac:dyDescent="0.25">
      <c r="A27" s="62">
        <v>376</v>
      </c>
      <c r="B27" s="5" t="s">
        <v>25</v>
      </c>
      <c r="C27" s="5" t="s">
        <v>379</v>
      </c>
      <c r="D27" s="5" t="s">
        <v>14</v>
      </c>
      <c r="E27" s="53">
        <v>1964</v>
      </c>
      <c r="F27" s="53" t="s">
        <v>53</v>
      </c>
      <c r="G27" s="47" t="str">
        <f>IF(F27="m",LOOKUP(E27,'05.kolo prezetácia '!$L$2:$L$9,'05.kolo prezetácia '!$K$2:$K$9),LOOKUP(E27,'05.kolo prezetácia '!$P$2:$P$4,'05.kolo prezetácia '!$O$2:$O$4))</f>
        <v>Muži E</v>
      </c>
    </row>
    <row r="28" spans="1:9" ht="18" customHeight="1" x14ac:dyDescent="0.25">
      <c r="A28" s="62">
        <v>30</v>
      </c>
      <c r="B28" s="5" t="s">
        <v>33</v>
      </c>
      <c r="C28" s="5" t="s">
        <v>267</v>
      </c>
      <c r="D28" s="5" t="s">
        <v>288</v>
      </c>
      <c r="E28" s="53">
        <v>1996</v>
      </c>
      <c r="F28" s="53" t="s">
        <v>53</v>
      </c>
      <c r="G28" s="47" t="str">
        <f>IF(F28="m",LOOKUP(E28,'05.kolo prezetácia '!$L$2:$L$9,'05.kolo prezetácia '!$K$2:$K$9),LOOKUP(E28,'05.kolo prezetácia '!$P$2:$P$4,'05.kolo prezetácia '!$O$2:$O$4))</f>
        <v>Muži B</v>
      </c>
    </row>
    <row r="29" spans="1:9" ht="18" customHeight="1" x14ac:dyDescent="0.25">
      <c r="A29" s="62">
        <v>193</v>
      </c>
      <c r="B29" s="5" t="s">
        <v>332</v>
      </c>
      <c r="C29" s="5" t="s">
        <v>333</v>
      </c>
      <c r="D29" s="5" t="s">
        <v>252</v>
      </c>
      <c r="E29" s="53">
        <v>1975</v>
      </c>
      <c r="F29" s="53" t="s">
        <v>54</v>
      </c>
      <c r="G29" s="47" t="str">
        <f>IF(F29="m",LOOKUP(E29,'05.kolo prezetácia '!$L$2:$L$9,'05.kolo prezetácia '!$K$2:$K$9),LOOKUP(E29,'05.kolo prezetácia '!$P$2:$P$4,'05.kolo prezetácia '!$O$2:$O$4))</f>
        <v>Ženy C</v>
      </c>
    </row>
    <row r="30" spans="1:9" ht="18" customHeight="1" x14ac:dyDescent="0.25">
      <c r="A30" s="62">
        <v>219</v>
      </c>
      <c r="B30" s="5" t="s">
        <v>234</v>
      </c>
      <c r="C30" s="5" t="s">
        <v>262</v>
      </c>
      <c r="D30" s="5" t="s">
        <v>394</v>
      </c>
      <c r="E30" s="53">
        <v>1987</v>
      </c>
      <c r="F30" s="53" t="s">
        <v>54</v>
      </c>
      <c r="G30" s="47" t="str">
        <f>IF(F30="m",LOOKUP(E30,'05.kolo prezetácia '!$L$2:$L$9,'05.kolo prezetácia '!$K$2:$K$9),LOOKUP(E30,'05.kolo prezetácia '!$P$2:$P$4,'05.kolo prezetácia '!$O$2:$O$4))</f>
        <v>Ženy B</v>
      </c>
    </row>
    <row r="31" spans="1:9" ht="18" customHeight="1" x14ac:dyDescent="0.25">
      <c r="A31" s="62">
        <v>55</v>
      </c>
      <c r="B31" s="5" t="s">
        <v>238</v>
      </c>
      <c r="C31" s="5" t="s">
        <v>289</v>
      </c>
      <c r="D31" s="5" t="s">
        <v>268</v>
      </c>
      <c r="E31" s="53">
        <v>1979</v>
      </c>
      <c r="F31" s="53" t="s">
        <v>54</v>
      </c>
      <c r="G31" s="47" t="str">
        <f>IF(F31="m",LOOKUP(E31,'05.kolo prezetácia '!$L$2:$L$9,'05.kolo prezetácia '!$K$2:$K$9),LOOKUP(E31,'05.kolo prezetácia '!$P$2:$P$4,'05.kolo prezetácia '!$O$2:$O$4))</f>
        <v>Ženy C</v>
      </c>
    </row>
    <row r="32" spans="1:9" ht="18" customHeight="1" x14ac:dyDescent="0.25">
      <c r="A32" s="62">
        <v>10</v>
      </c>
      <c r="B32" s="5" t="s">
        <v>55</v>
      </c>
      <c r="C32" s="5" t="s">
        <v>56</v>
      </c>
      <c r="D32" s="5" t="s">
        <v>248</v>
      </c>
      <c r="E32" s="53">
        <v>1970</v>
      </c>
      <c r="F32" s="53" t="s">
        <v>53</v>
      </c>
      <c r="G32" s="47" t="str">
        <f>IF(F32="m",LOOKUP(E32,'05.kolo prezetácia '!$L$2:$L$9,'05.kolo prezetácia '!$K$2:$K$9),LOOKUP(E32,'05.kolo prezetácia '!$P$2:$P$4,'05.kolo prezetácia '!$O$2:$O$4))</f>
        <v>Muži D</v>
      </c>
    </row>
    <row r="33" spans="1:9" ht="18" customHeight="1" x14ac:dyDescent="0.25">
      <c r="A33" s="62">
        <v>369</v>
      </c>
      <c r="B33" s="5" t="s">
        <v>324</v>
      </c>
      <c r="C33" s="5" t="s">
        <v>380</v>
      </c>
      <c r="D33" s="5" t="s">
        <v>361</v>
      </c>
      <c r="E33" s="53">
        <v>2008</v>
      </c>
      <c r="F33" s="53" t="s">
        <v>53</v>
      </c>
      <c r="G33" s="47" t="str">
        <f>IF(F33="m",LOOKUP(E33,'05.kolo prezetácia '!$L$2:$L$9,'05.kolo prezetácia '!$K$2:$K$9),LOOKUP(E33,'05.kolo prezetácia '!$P$2:$P$4,'05.kolo prezetácia '!$O$2:$O$4))</f>
        <v>Muži A</v>
      </c>
    </row>
    <row r="34" spans="1:9" ht="18" customHeight="1" x14ac:dyDescent="0.25">
      <c r="A34" s="62">
        <v>371</v>
      </c>
      <c r="B34" s="5" t="s">
        <v>395</v>
      </c>
      <c r="C34" s="5" t="s">
        <v>396</v>
      </c>
      <c r="D34" s="5" t="s">
        <v>397</v>
      </c>
      <c r="E34" s="53">
        <v>1971</v>
      </c>
      <c r="F34" s="53" t="s">
        <v>53</v>
      </c>
      <c r="G34" s="47" t="str">
        <f>IF(F34="m",LOOKUP(E34,'05.kolo prezetácia '!$L$2:$L$9,'05.kolo prezetácia '!$K$2:$K$9),LOOKUP(E34,'05.kolo prezetácia '!$P$2:$P$4,'05.kolo prezetácia '!$O$2:$O$4))</f>
        <v>Muži D</v>
      </c>
    </row>
    <row r="35" spans="1:9" s="41" customFormat="1" ht="18" customHeight="1" x14ac:dyDescent="0.25">
      <c r="A35" s="62">
        <v>313</v>
      </c>
      <c r="B35" s="5" t="s">
        <v>86</v>
      </c>
      <c r="C35" s="5" t="s">
        <v>399</v>
      </c>
      <c r="D35" s="5" t="s">
        <v>75</v>
      </c>
      <c r="E35" s="53">
        <v>1996</v>
      </c>
      <c r="F35" s="53" t="s">
        <v>53</v>
      </c>
      <c r="G35" s="47" t="str">
        <f>IF(F35="m",LOOKUP(E35,'05.kolo prezetácia '!$L$2:$L$9,'05.kolo prezetácia '!$K$2:$K$9),LOOKUP(E35,'05.kolo prezetácia '!$P$2:$P$4,'05.kolo prezetácia '!$O$2:$O$4))</f>
        <v>Muži B</v>
      </c>
      <c r="H35" s="5"/>
      <c r="I35" s="5"/>
    </row>
    <row r="36" spans="1:9" s="41" customFormat="1" ht="18" customHeight="1" x14ac:dyDescent="0.25">
      <c r="A36" s="62">
        <v>167</v>
      </c>
      <c r="B36" s="5" t="s">
        <v>260</v>
      </c>
      <c r="C36" s="5" t="s">
        <v>335</v>
      </c>
      <c r="D36" s="5" t="s">
        <v>290</v>
      </c>
      <c r="E36" s="53">
        <v>1978</v>
      </c>
      <c r="F36" s="53" t="s">
        <v>53</v>
      </c>
      <c r="G36" s="47" t="str">
        <f>IF(F36="m",LOOKUP(E36,'05.kolo prezetácia '!$L$2:$L$9,'05.kolo prezetácia '!$K$2:$K$9),LOOKUP(E36,'05.kolo prezetácia '!$P$2:$P$4,'05.kolo prezetácia '!$O$2:$O$4))</f>
        <v>Muži C</v>
      </c>
      <c r="H36" s="5"/>
      <c r="I36" s="5"/>
    </row>
    <row r="37" spans="1:9" ht="18" customHeight="1" x14ac:dyDescent="0.25">
      <c r="A37" s="62">
        <v>430</v>
      </c>
      <c r="B37" s="5" t="s">
        <v>400</v>
      </c>
      <c r="C37" s="5" t="s">
        <v>401</v>
      </c>
      <c r="D37" s="5" t="s">
        <v>402</v>
      </c>
      <c r="E37" s="53">
        <v>2002</v>
      </c>
      <c r="F37" s="53" t="s">
        <v>54</v>
      </c>
      <c r="G37" s="47" t="str">
        <f>IF(F37="m",LOOKUP(E37,'05.kolo prezetácia '!$L$2:$L$9,'05.kolo prezetácia '!$K$2:$K$9),LOOKUP(E37,'05.kolo prezetácia '!$P$2:$P$4,'05.kolo prezetácia '!$O$2:$O$4))</f>
        <v>Ženy A</v>
      </c>
    </row>
    <row r="38" spans="1:9" s="41" customFormat="1" ht="18" customHeight="1" x14ac:dyDescent="0.25">
      <c r="A38" s="62">
        <v>269</v>
      </c>
      <c r="B38" s="5" t="s">
        <v>90</v>
      </c>
      <c r="C38" s="5" t="s">
        <v>310</v>
      </c>
      <c r="D38" s="5" t="s">
        <v>247</v>
      </c>
      <c r="E38" s="53">
        <v>1971</v>
      </c>
      <c r="F38" s="53" t="s">
        <v>53</v>
      </c>
      <c r="G38" s="47" t="str">
        <f>IF(F38="m",LOOKUP(E38,'05.kolo prezetácia '!$L$2:$L$9,'05.kolo prezetácia '!$K$2:$K$9),LOOKUP(E38,'05.kolo prezetácia '!$P$2:$P$4,'05.kolo prezetácia '!$O$2:$O$4))</f>
        <v>Muži D</v>
      </c>
      <c r="H38" s="5"/>
      <c r="I38" s="5"/>
    </row>
    <row r="39" spans="1:9" s="41" customFormat="1" ht="18" customHeight="1" x14ac:dyDescent="0.25">
      <c r="A39" s="62">
        <v>146</v>
      </c>
      <c r="B39" s="5" t="s">
        <v>327</v>
      </c>
      <c r="C39" s="5" t="s">
        <v>310</v>
      </c>
      <c r="D39" s="5" t="s">
        <v>302</v>
      </c>
      <c r="E39" s="53">
        <v>2001</v>
      </c>
      <c r="F39" s="53" t="s">
        <v>53</v>
      </c>
      <c r="G39" s="47" t="str">
        <f>IF(F39="m",LOOKUP(E39,'05.kolo prezetácia '!$L$2:$L$9,'05.kolo prezetácia '!$K$2:$K$9),LOOKUP(E39,'05.kolo prezetácia '!$P$2:$P$4,'05.kolo prezetácia '!$O$2:$O$4))</f>
        <v>Muži A</v>
      </c>
      <c r="H39" s="5"/>
      <c r="I39" s="5"/>
    </row>
    <row r="40" spans="1:9" s="41" customFormat="1" ht="18" customHeight="1" x14ac:dyDescent="0.25">
      <c r="A40" s="62">
        <v>234</v>
      </c>
      <c r="B40" s="5" t="s">
        <v>64</v>
      </c>
      <c r="C40" s="5" t="s">
        <v>404</v>
      </c>
      <c r="D40" s="5" t="s">
        <v>405</v>
      </c>
      <c r="E40" s="53">
        <v>2005</v>
      </c>
      <c r="F40" s="53" t="s">
        <v>53</v>
      </c>
      <c r="G40" s="47" t="str">
        <f>IF(F40="m",LOOKUP(E40,'05.kolo prezetácia '!$L$2:$L$9,'05.kolo prezetácia '!$K$2:$K$9),LOOKUP(E40,'05.kolo prezetácia '!$P$2:$P$4,'05.kolo prezetácia '!$O$2:$O$4))</f>
        <v>Muži A</v>
      </c>
      <c r="H40" s="5"/>
      <c r="I40" s="5"/>
    </row>
    <row r="41" spans="1:9" ht="18" customHeight="1" x14ac:dyDescent="0.25">
      <c r="A41" s="62">
        <v>129</v>
      </c>
      <c r="B41" s="5" t="s">
        <v>78</v>
      </c>
      <c r="C41" s="5" t="s">
        <v>270</v>
      </c>
      <c r="D41" s="5" t="s">
        <v>75</v>
      </c>
      <c r="E41" s="53">
        <v>1978</v>
      </c>
      <c r="F41" s="53" t="s">
        <v>53</v>
      </c>
      <c r="G41" s="47" t="str">
        <f>IF(F41="m",LOOKUP(E41,'05.kolo prezetácia '!$L$2:$L$9,'05.kolo prezetácia '!$K$2:$K$9),LOOKUP(E41,'05.kolo prezetácia '!$P$2:$P$4,'05.kolo prezetácia '!$O$2:$O$4))</f>
        <v>Muži C</v>
      </c>
    </row>
    <row r="42" spans="1:9" ht="18" customHeight="1" x14ac:dyDescent="0.25">
      <c r="A42" s="62">
        <v>168</v>
      </c>
      <c r="B42" s="5" t="s">
        <v>373</v>
      </c>
      <c r="C42" s="5" t="s">
        <v>376</v>
      </c>
      <c r="D42" s="5" t="s">
        <v>408</v>
      </c>
      <c r="E42" s="53">
        <v>1979</v>
      </c>
      <c r="F42" s="53" t="s">
        <v>54</v>
      </c>
      <c r="G42" s="47" t="str">
        <f>IF(F42="m",LOOKUP(E42,'05.kolo prezetácia '!$L$2:$L$9,'05.kolo prezetácia '!$K$2:$K$9),LOOKUP(E42,'05.kolo prezetácia '!$P$2:$P$4,'05.kolo prezetácia '!$O$2:$O$4))</f>
        <v>Ženy C</v>
      </c>
    </row>
    <row r="43" spans="1:9" ht="18" customHeight="1" x14ac:dyDescent="0.25">
      <c r="A43" s="62">
        <v>103</v>
      </c>
      <c r="B43" s="5" t="s">
        <v>255</v>
      </c>
      <c r="C43" s="5" t="s">
        <v>294</v>
      </c>
      <c r="D43" s="5" t="s">
        <v>410</v>
      </c>
      <c r="E43" s="53">
        <v>1988</v>
      </c>
      <c r="F43" s="53" t="s">
        <v>53</v>
      </c>
      <c r="G43" s="47" t="str">
        <f>IF(F43="m",LOOKUP(E43,'05.kolo prezetácia '!$L$2:$L$9,'05.kolo prezetácia '!$K$2:$K$9),LOOKUP(E43,'05.kolo prezetácia '!$P$2:$P$4,'05.kolo prezetácia '!$O$2:$O$4))</f>
        <v>Muži B</v>
      </c>
    </row>
    <row r="44" spans="1:9" ht="18" customHeight="1" x14ac:dyDescent="0.25">
      <c r="A44" s="62">
        <v>428</v>
      </c>
      <c r="B44" s="5" t="s">
        <v>27</v>
      </c>
      <c r="C44" s="5" t="s">
        <v>411</v>
      </c>
      <c r="D44" s="5" t="s">
        <v>412</v>
      </c>
      <c r="E44" s="53">
        <v>2001</v>
      </c>
      <c r="F44" s="53" t="s">
        <v>53</v>
      </c>
      <c r="G44" s="47" t="str">
        <f>IF(F44="m",LOOKUP(E44,'05.kolo prezetácia '!$L$2:$L$9,'05.kolo prezetácia '!$K$2:$K$9),LOOKUP(E44,'05.kolo prezetácia '!$P$2:$P$4,'05.kolo prezetácia '!$O$2:$O$4))</f>
        <v>Muži A</v>
      </c>
    </row>
    <row r="45" spans="1:9" ht="18" customHeight="1" x14ac:dyDescent="0.25">
      <c r="A45" s="62">
        <v>429</v>
      </c>
      <c r="B45" s="5" t="s">
        <v>413</v>
      </c>
      <c r="C45" s="5" t="s">
        <v>414</v>
      </c>
      <c r="D45" s="5" t="s">
        <v>412</v>
      </c>
      <c r="E45" s="53">
        <v>2013</v>
      </c>
      <c r="F45" s="53" t="s">
        <v>54</v>
      </c>
      <c r="G45" s="47" t="str">
        <f>IF(F45="m",LOOKUP(E45,'05.kolo prezetácia '!$L$2:$L$9,'05.kolo prezetácia '!$K$2:$K$9),LOOKUP(E45,'05.kolo prezetácia '!$P$2:$P$4,'05.kolo prezetácia '!$O$2:$O$4))</f>
        <v>Ženy A</v>
      </c>
    </row>
    <row r="46" spans="1:9" ht="18" customHeight="1" x14ac:dyDescent="0.25">
      <c r="A46" s="62">
        <v>75</v>
      </c>
      <c r="B46" s="5" t="s">
        <v>253</v>
      </c>
      <c r="C46" s="5" t="s">
        <v>375</v>
      </c>
      <c r="D46" s="5" t="s">
        <v>76</v>
      </c>
      <c r="E46" s="53">
        <v>1989</v>
      </c>
      <c r="F46" s="53" t="s">
        <v>54</v>
      </c>
      <c r="G46" s="47" t="str">
        <f>IF(F46="m",LOOKUP(E46,'05.kolo prezetácia '!$L$2:$L$9,'05.kolo prezetácia '!$K$2:$K$9),LOOKUP(E46,'05.kolo prezetácia '!$P$2:$P$4,'05.kolo prezetácia '!$O$2:$O$4))</f>
        <v>Ženy B</v>
      </c>
    </row>
    <row r="47" spans="1:9" s="41" customFormat="1" ht="18" customHeight="1" x14ac:dyDescent="0.25">
      <c r="A47" s="62">
        <v>4</v>
      </c>
      <c r="B47" s="5" t="s">
        <v>29</v>
      </c>
      <c r="C47" s="5" t="s">
        <v>337</v>
      </c>
      <c r="D47" s="5" t="s">
        <v>338</v>
      </c>
      <c r="E47" s="53">
        <v>1978</v>
      </c>
      <c r="F47" s="53" t="s">
        <v>53</v>
      </c>
      <c r="G47" s="47" t="str">
        <f>IF(F47="m",LOOKUP(E47,'05.kolo prezetácia '!$L$2:$L$9,'05.kolo prezetácia '!$K$2:$K$9),LOOKUP(E47,'05.kolo prezetácia '!$P$2:$P$4,'05.kolo prezetácia '!$O$2:$O$4))</f>
        <v>Muži C</v>
      </c>
      <c r="H47" s="5"/>
      <c r="I47" s="5"/>
    </row>
    <row r="48" spans="1:9" ht="18" customHeight="1" x14ac:dyDescent="0.25">
      <c r="A48" s="62">
        <v>249</v>
      </c>
      <c r="B48" s="5" t="s">
        <v>334</v>
      </c>
      <c r="C48" s="5" t="s">
        <v>339</v>
      </c>
      <c r="D48" s="5" t="s">
        <v>340</v>
      </c>
      <c r="E48" s="53">
        <v>2006</v>
      </c>
      <c r="F48" s="53" t="s">
        <v>54</v>
      </c>
      <c r="G48" s="47" t="str">
        <f>IF(F48="m",LOOKUP(E48,'05.kolo prezetácia '!$L$2:$L$9,'05.kolo prezetácia '!$K$2:$K$9),LOOKUP(E48,'05.kolo prezetácia '!$P$2:$P$4,'05.kolo prezetácia '!$O$2:$O$4))</f>
        <v>Ženy A</v>
      </c>
    </row>
    <row r="49" spans="1:9" ht="18" customHeight="1" x14ac:dyDescent="0.25">
      <c r="A49" s="62">
        <v>378</v>
      </c>
      <c r="B49" s="5" t="s">
        <v>415</v>
      </c>
      <c r="C49" s="5" t="s">
        <v>416</v>
      </c>
      <c r="D49" s="5" t="s">
        <v>342</v>
      </c>
      <c r="E49" s="53">
        <v>2012</v>
      </c>
      <c r="F49" s="53" t="s">
        <v>53</v>
      </c>
      <c r="G49" s="47" t="str">
        <f>IF(F49="m",LOOKUP(E49,'05.kolo prezetácia '!$L$2:$L$9,'05.kolo prezetácia '!$K$2:$K$9),LOOKUP(E49,'05.kolo prezetácia '!$P$2:$P$4,'05.kolo prezetácia '!$O$2:$O$4))</f>
        <v>Muži A</v>
      </c>
    </row>
    <row r="50" spans="1:9" s="41" customFormat="1" ht="18" customHeight="1" x14ac:dyDescent="0.25">
      <c r="A50" s="62">
        <v>32</v>
      </c>
      <c r="B50" s="5" t="s">
        <v>82</v>
      </c>
      <c r="C50" s="5" t="s">
        <v>341</v>
      </c>
      <c r="D50" s="5" t="s">
        <v>342</v>
      </c>
      <c r="E50" s="53">
        <v>1983</v>
      </c>
      <c r="F50" s="53" t="s">
        <v>54</v>
      </c>
      <c r="G50" s="47" t="str">
        <f>IF(F50="m",LOOKUP(E50,'05.kolo prezetácia '!$L$2:$L$9,'05.kolo prezetácia '!$K$2:$K$9),LOOKUP(E50,'05.kolo prezetácia '!$P$2:$P$4,'05.kolo prezetácia '!$O$2:$O$4))</f>
        <v>Ženy B</v>
      </c>
      <c r="H50" s="5"/>
      <c r="I50" s="5"/>
    </row>
    <row r="51" spans="1:9" ht="18" customHeight="1" x14ac:dyDescent="0.25">
      <c r="A51" s="62">
        <v>116</v>
      </c>
      <c r="B51" s="5" t="s">
        <v>58</v>
      </c>
      <c r="C51" s="5" t="s">
        <v>295</v>
      </c>
      <c r="D51" s="5" t="s">
        <v>239</v>
      </c>
      <c r="E51" s="53">
        <v>1985</v>
      </c>
      <c r="F51" s="53" t="s">
        <v>53</v>
      </c>
      <c r="G51" s="47" t="str">
        <f>IF(F51="m",LOOKUP(E51,'05.kolo prezetácia '!$L$2:$L$9,'05.kolo prezetácia '!$K$2:$K$9),LOOKUP(E51,'05.kolo prezetácia '!$P$2:$P$4,'05.kolo prezetácia '!$O$2:$O$4))</f>
        <v>Muži C</v>
      </c>
    </row>
    <row r="52" spans="1:9" ht="18" customHeight="1" x14ac:dyDescent="0.25">
      <c r="A52" s="62">
        <v>35</v>
      </c>
      <c r="B52" s="5" t="s">
        <v>322</v>
      </c>
      <c r="C52" s="5" t="s">
        <v>343</v>
      </c>
      <c r="D52" s="5" t="s">
        <v>344</v>
      </c>
      <c r="E52" s="53">
        <v>1984</v>
      </c>
      <c r="F52" s="53" t="s">
        <v>54</v>
      </c>
      <c r="G52" s="47" t="str">
        <f>IF(F52="m",LOOKUP(E52,'05.kolo prezetácia '!$L$2:$L$9,'05.kolo prezetácia '!$K$2:$K$9),LOOKUP(E52,'05.kolo prezetácia '!$P$2:$P$4,'05.kolo prezetácia '!$O$2:$O$4))</f>
        <v>Ženy B</v>
      </c>
    </row>
    <row r="53" spans="1:9" ht="18" customHeight="1" x14ac:dyDescent="0.25">
      <c r="A53" s="62">
        <v>120</v>
      </c>
      <c r="B53" s="5" t="s">
        <v>32</v>
      </c>
      <c r="C53" s="5" t="s">
        <v>345</v>
      </c>
      <c r="D53" s="5" t="s">
        <v>417</v>
      </c>
      <c r="E53" s="53">
        <v>1990</v>
      </c>
      <c r="F53" s="53" t="s">
        <v>53</v>
      </c>
      <c r="G53" s="47" t="str">
        <f>IF(F53="m",LOOKUP(E53,'05.kolo prezetácia '!$L$2:$L$9,'05.kolo prezetácia '!$K$2:$K$9),LOOKUP(E53,'05.kolo prezetácia '!$P$2:$P$4,'05.kolo prezetácia '!$O$2:$O$4))</f>
        <v>Muži B</v>
      </c>
    </row>
    <row r="54" spans="1:9" ht="18" customHeight="1" x14ac:dyDescent="0.25">
      <c r="A54" s="62">
        <v>257</v>
      </c>
      <c r="B54" s="5" t="s">
        <v>418</v>
      </c>
      <c r="C54" s="5" t="s">
        <v>419</v>
      </c>
      <c r="D54" s="5" t="s">
        <v>420</v>
      </c>
      <c r="E54" s="53">
        <v>1981</v>
      </c>
      <c r="F54" s="53" t="s">
        <v>54</v>
      </c>
      <c r="G54" s="47" t="str">
        <f>IF(F54="m",LOOKUP(E54,'05.kolo prezetácia '!$L$2:$L$9,'05.kolo prezetácia '!$K$2:$K$9),LOOKUP(E54,'05.kolo prezetácia '!$P$2:$P$4,'05.kolo prezetácia '!$O$2:$O$4))</f>
        <v>Ženy B</v>
      </c>
    </row>
    <row r="55" spans="1:9" ht="18" customHeight="1" x14ac:dyDescent="0.25">
      <c r="A55" s="62">
        <v>52</v>
      </c>
      <c r="B55" s="5" t="s">
        <v>293</v>
      </c>
      <c r="C55" s="5" t="s">
        <v>348</v>
      </c>
      <c r="D55" s="5" t="s">
        <v>75</v>
      </c>
      <c r="E55" s="53">
        <v>1965</v>
      </c>
      <c r="F55" s="53" t="s">
        <v>53</v>
      </c>
      <c r="G55" s="47" t="str">
        <f>IF(F55="m",LOOKUP(E55,'05.kolo prezetácia '!$L$2:$L$9,'05.kolo prezetácia '!$K$2:$K$9),LOOKUP(E55,'05.kolo prezetácia '!$P$2:$P$4,'05.kolo prezetácia '!$O$2:$O$4))</f>
        <v>Muži E</v>
      </c>
    </row>
    <row r="56" spans="1:9" s="41" customFormat="1" ht="18" customHeight="1" x14ac:dyDescent="0.25">
      <c r="A56" s="62">
        <v>227</v>
      </c>
      <c r="B56" s="5" t="s">
        <v>27</v>
      </c>
      <c r="C56" s="5" t="s">
        <v>422</v>
      </c>
      <c r="D56" s="5" t="s">
        <v>14</v>
      </c>
      <c r="E56" s="53">
        <v>2003</v>
      </c>
      <c r="F56" s="53" t="s">
        <v>53</v>
      </c>
      <c r="G56" s="47" t="str">
        <f>IF(F56="m",LOOKUP(E56,'05.kolo prezetácia '!$L$2:$L$9,'05.kolo prezetácia '!$K$2:$K$9),LOOKUP(E56,'05.kolo prezetácia '!$P$2:$P$4,'05.kolo prezetácia '!$O$2:$O$4))</f>
        <v>Muži A</v>
      </c>
      <c r="H56" s="5"/>
      <c r="I56" s="5"/>
    </row>
    <row r="57" spans="1:9" ht="18" customHeight="1" x14ac:dyDescent="0.25">
      <c r="A57" s="62">
        <v>188</v>
      </c>
      <c r="B57" s="5" t="s">
        <v>349</v>
      </c>
      <c r="C57" s="5" t="s">
        <v>350</v>
      </c>
      <c r="D57" s="5" t="s">
        <v>252</v>
      </c>
      <c r="E57" s="53">
        <v>1998</v>
      </c>
      <c r="F57" s="53" t="s">
        <v>54</v>
      </c>
      <c r="G57" s="47" t="str">
        <f>IF(F57="m",LOOKUP(E57,'05.kolo prezetácia '!$L$2:$L$9,'05.kolo prezetácia '!$K$2:$K$9),LOOKUP(E57,'05.kolo prezetácia '!$P$2:$P$4,'05.kolo prezetácia '!$O$2:$O$4))</f>
        <v>Ženy A</v>
      </c>
    </row>
    <row r="58" spans="1:9" s="41" customFormat="1" ht="18" customHeight="1" x14ac:dyDescent="0.25">
      <c r="A58" s="62">
        <v>56</v>
      </c>
      <c r="B58" s="5" t="s">
        <v>32</v>
      </c>
      <c r="C58" s="5" t="s">
        <v>425</v>
      </c>
      <c r="D58" s="5" t="s">
        <v>76</v>
      </c>
      <c r="E58" s="53">
        <v>1983</v>
      </c>
      <c r="F58" s="53" t="s">
        <v>53</v>
      </c>
      <c r="G58" s="47" t="str">
        <f>IF(F58="m",LOOKUP(E58,'05.kolo prezetácia '!$L$2:$L$9,'05.kolo prezetácia '!$K$2:$K$9),LOOKUP(E58,'05.kolo prezetácia '!$P$2:$P$4,'05.kolo prezetácia '!$O$2:$O$4))</f>
        <v>Muži C</v>
      </c>
      <c r="H58" s="5"/>
      <c r="I58" s="5"/>
    </row>
    <row r="59" spans="1:9" s="41" customFormat="1" ht="18" customHeight="1" x14ac:dyDescent="0.25">
      <c r="A59" s="62">
        <v>109</v>
      </c>
      <c r="B59" s="5" t="s">
        <v>346</v>
      </c>
      <c r="C59" s="5" t="s">
        <v>309</v>
      </c>
      <c r="D59" s="5" t="s">
        <v>14</v>
      </c>
      <c r="E59" s="53">
        <v>1982</v>
      </c>
      <c r="F59" s="53" t="s">
        <v>53</v>
      </c>
      <c r="G59" s="47" t="str">
        <f>IF(F59="m",LOOKUP(E59,'05.kolo prezetácia '!$L$2:$L$9,'05.kolo prezetácia '!$K$2:$K$9),LOOKUP(E59,'05.kolo prezetácia '!$P$2:$P$4,'05.kolo prezetácia '!$O$2:$O$4))</f>
        <v>Muži C</v>
      </c>
      <c r="H59" s="5"/>
      <c r="I59" s="5"/>
    </row>
    <row r="60" spans="1:9" s="41" customFormat="1" ht="18" customHeight="1" x14ac:dyDescent="0.25">
      <c r="A60" s="62">
        <v>82</v>
      </c>
      <c r="B60" s="5" t="s">
        <v>32</v>
      </c>
      <c r="C60" s="5" t="s">
        <v>240</v>
      </c>
      <c r="D60" s="5" t="s">
        <v>248</v>
      </c>
      <c r="E60" s="53">
        <v>1975</v>
      </c>
      <c r="F60" s="53" t="s">
        <v>53</v>
      </c>
      <c r="G60" s="47" t="str">
        <f>IF(F60="m",LOOKUP(E60,'05.kolo prezetácia '!$L$2:$L$9,'05.kolo prezetácia '!$K$2:$K$9),LOOKUP(E60,'05.kolo prezetácia '!$P$2:$P$4,'05.kolo prezetácia '!$O$2:$O$4))</f>
        <v>Muži D</v>
      </c>
      <c r="H60" s="5"/>
      <c r="I60" s="5"/>
    </row>
    <row r="61" spans="1:9" s="41" customFormat="1" ht="18" customHeight="1" x14ac:dyDescent="0.25">
      <c r="A61" s="62">
        <v>79</v>
      </c>
      <c r="B61" s="5" t="s">
        <v>59</v>
      </c>
      <c r="C61" s="5" t="s">
        <v>254</v>
      </c>
      <c r="D61" s="5" t="s">
        <v>248</v>
      </c>
      <c r="E61" s="53">
        <v>1978</v>
      </c>
      <c r="F61" s="53" t="s">
        <v>54</v>
      </c>
      <c r="G61" s="47" t="str">
        <f>IF(F61="m",LOOKUP(E61,'05.kolo prezetácia '!$L$2:$L$9,'05.kolo prezetácia '!$K$2:$K$9),LOOKUP(E61,'05.kolo prezetácia '!$P$2:$P$4,'05.kolo prezetácia '!$O$2:$O$4))</f>
        <v>Ženy C</v>
      </c>
      <c r="H61" s="5"/>
      <c r="I61" s="5"/>
    </row>
    <row r="62" spans="1:9" s="41" customFormat="1" ht="18" customHeight="1" x14ac:dyDescent="0.25">
      <c r="A62" s="62">
        <v>367</v>
      </c>
      <c r="B62" s="5" t="s">
        <v>29</v>
      </c>
      <c r="C62" s="5" t="s">
        <v>474</v>
      </c>
      <c r="D62" s="5" t="s">
        <v>285</v>
      </c>
      <c r="E62" s="53">
        <v>1978</v>
      </c>
      <c r="F62" s="53" t="s">
        <v>53</v>
      </c>
      <c r="G62" s="47" t="str">
        <f>IF(F62="m",LOOKUP(E62,'05.kolo prezetácia '!$L$2:$L$9,'05.kolo prezetácia '!$K$2:$K$9),LOOKUP(E62,'05.kolo prezetácia '!$P$2:$P$4,'05.kolo prezetácia '!$O$2:$O$4))</f>
        <v>Muži C</v>
      </c>
      <c r="H62" s="5"/>
      <c r="I62" s="5"/>
    </row>
    <row r="63" spans="1:9" s="41" customFormat="1" ht="18" customHeight="1" x14ac:dyDescent="0.25">
      <c r="A63" s="62">
        <v>365</v>
      </c>
      <c r="B63" s="5" t="s">
        <v>469</v>
      </c>
      <c r="C63" s="5" t="s">
        <v>475</v>
      </c>
      <c r="D63" s="5" t="s">
        <v>340</v>
      </c>
      <c r="E63" s="53">
        <v>2010</v>
      </c>
      <c r="F63" s="53" t="s">
        <v>54</v>
      </c>
      <c r="G63" s="47" t="str">
        <f>IF(F63="m",LOOKUP(E63,'05.kolo prezetácia '!$L$2:$L$9,'05.kolo prezetácia '!$K$2:$K$9),LOOKUP(E63,'05.kolo prezetácia '!$P$2:$P$4,'05.kolo prezetácia '!$O$2:$O$4))</f>
        <v>Ženy A</v>
      </c>
      <c r="H63" s="5"/>
      <c r="I63" s="5"/>
    </row>
    <row r="64" spans="1:9" s="41" customFormat="1" ht="18" customHeight="1" x14ac:dyDescent="0.25">
      <c r="A64" s="62">
        <v>368</v>
      </c>
      <c r="B64" s="5" t="s">
        <v>82</v>
      </c>
      <c r="C64" s="5" t="s">
        <v>476</v>
      </c>
      <c r="D64" s="5" t="s">
        <v>14</v>
      </c>
      <c r="E64" s="53">
        <v>1991</v>
      </c>
      <c r="F64" s="53" t="s">
        <v>54</v>
      </c>
      <c r="G64" s="47" t="str">
        <f>IF(F64="m",LOOKUP(E64,'05.kolo prezetácia '!$L$2:$L$9,'05.kolo prezetácia '!$K$2:$K$9),LOOKUP(E64,'05.kolo prezetácia '!$P$2:$P$4,'05.kolo prezetácia '!$O$2:$O$4))</f>
        <v>Ženy A</v>
      </c>
      <c r="H64" s="5"/>
      <c r="I64" s="5"/>
    </row>
    <row r="65" spans="1:9" s="41" customFormat="1" ht="18" customHeight="1" x14ac:dyDescent="0.25">
      <c r="A65" s="62">
        <v>175</v>
      </c>
      <c r="B65" s="5" t="s">
        <v>371</v>
      </c>
      <c r="C65" s="5" t="s">
        <v>477</v>
      </c>
      <c r="D65" s="5" t="s">
        <v>285</v>
      </c>
      <c r="E65" s="53">
        <v>2012</v>
      </c>
      <c r="F65" s="53" t="s">
        <v>54</v>
      </c>
      <c r="G65" s="47" t="str">
        <f>IF(F65="m",LOOKUP(E65,'05.kolo prezetácia '!$L$2:$L$9,'05.kolo prezetácia '!$K$2:$K$9),LOOKUP(E65,'05.kolo prezetácia '!$P$2:$P$4,'05.kolo prezetácia '!$O$2:$O$4))</f>
        <v>Ženy A</v>
      </c>
      <c r="H65" s="5"/>
      <c r="I65" s="5"/>
    </row>
    <row r="66" spans="1:9" s="41" customFormat="1" ht="18" customHeight="1" x14ac:dyDescent="0.25">
      <c r="A66" s="62">
        <v>24</v>
      </c>
      <c r="B66" s="5" t="s">
        <v>90</v>
      </c>
      <c r="C66" s="5" t="s">
        <v>478</v>
      </c>
      <c r="D66" s="84" t="s">
        <v>470</v>
      </c>
      <c r="E66" s="53">
        <v>1957</v>
      </c>
      <c r="F66" s="53" t="s">
        <v>53</v>
      </c>
      <c r="G66" s="47" t="str">
        <f>IF(F66="m",LOOKUP(E66,'05.kolo prezetácia '!$L$2:$L$9,'05.kolo prezetácia '!$K$2:$K$9),LOOKUP(E66,'05.kolo prezetácia '!$P$2:$P$4,'05.kolo prezetácia '!$O$2:$O$4))</f>
        <v>Muži E</v>
      </c>
      <c r="H66" s="5"/>
      <c r="I66" s="5"/>
    </row>
    <row r="67" spans="1:9" s="41" customFormat="1" ht="18" customHeight="1" x14ac:dyDescent="0.25">
      <c r="A67" s="62">
        <v>136</v>
      </c>
      <c r="B67" s="5" t="s">
        <v>471</v>
      </c>
      <c r="C67" s="5" t="s">
        <v>479</v>
      </c>
      <c r="D67" s="5" t="s">
        <v>484</v>
      </c>
      <c r="E67" s="53">
        <v>1979</v>
      </c>
      <c r="F67" s="53" t="s">
        <v>53</v>
      </c>
      <c r="G67" s="47" t="str">
        <f>IF(F67="m",LOOKUP(E67,'05.kolo prezetácia '!$L$2:$L$9,'05.kolo prezetácia '!$K$2:$K$9),LOOKUP(E67,'05.kolo prezetácia '!$P$2:$P$4,'05.kolo prezetácia '!$O$2:$O$4))</f>
        <v>Muži C</v>
      </c>
      <c r="H67" s="5"/>
      <c r="I67" s="5"/>
    </row>
    <row r="68" spans="1:9" s="41" customFormat="1" ht="18" customHeight="1" x14ac:dyDescent="0.25">
      <c r="A68" s="62">
        <v>137</v>
      </c>
      <c r="B68" s="5" t="s">
        <v>334</v>
      </c>
      <c r="C68" s="5" t="s">
        <v>480</v>
      </c>
      <c r="D68" s="5" t="s">
        <v>484</v>
      </c>
      <c r="E68" s="53">
        <v>2011</v>
      </c>
      <c r="F68" s="53" t="s">
        <v>54</v>
      </c>
      <c r="G68" s="47" t="str">
        <f>IF(F68="m",LOOKUP(E68,'05.kolo prezetácia '!$L$2:$L$9,'05.kolo prezetácia '!$K$2:$K$9),LOOKUP(E68,'05.kolo prezetácia '!$P$2:$P$4,'05.kolo prezetácia '!$O$2:$O$4))</f>
        <v>Ženy A</v>
      </c>
      <c r="H68" s="5"/>
      <c r="I68" s="5"/>
    </row>
    <row r="69" spans="1:9" s="41" customFormat="1" ht="18" customHeight="1" x14ac:dyDescent="0.25">
      <c r="A69" s="62">
        <v>417</v>
      </c>
      <c r="B69" s="5" t="s">
        <v>472</v>
      </c>
      <c r="C69" s="5" t="s">
        <v>481</v>
      </c>
      <c r="D69" s="5" t="s">
        <v>485</v>
      </c>
      <c r="E69" s="53">
        <v>1968</v>
      </c>
      <c r="F69" s="53" t="s">
        <v>54</v>
      </c>
      <c r="G69" s="47" t="str">
        <f>IF(F69="m",LOOKUP(E69,'05.kolo prezetácia '!$L$2:$L$9,'05.kolo prezetácia '!$K$2:$K$9),LOOKUP(E69,'05.kolo prezetácia '!$P$2:$P$4,'05.kolo prezetácia '!$O$2:$O$4))</f>
        <v>Ženy C</v>
      </c>
      <c r="H69" s="5"/>
      <c r="I69" s="5"/>
    </row>
    <row r="70" spans="1:9" s="41" customFormat="1" ht="18" customHeight="1" x14ac:dyDescent="0.25">
      <c r="A70" s="62">
        <v>418</v>
      </c>
      <c r="B70" s="5" t="s">
        <v>473</v>
      </c>
      <c r="C70" s="5" t="s">
        <v>482</v>
      </c>
      <c r="D70" s="5" t="s">
        <v>485</v>
      </c>
      <c r="E70" s="53">
        <v>1974</v>
      </c>
      <c r="F70" s="53" t="s">
        <v>53</v>
      </c>
      <c r="G70" s="47" t="str">
        <f>IF(F70="m",LOOKUP(E70,'05.kolo prezetácia '!$L$2:$L$9,'05.kolo prezetácia '!$K$2:$K$9),LOOKUP(E70,'05.kolo prezetácia '!$P$2:$P$4,'05.kolo prezetácia '!$O$2:$O$4))</f>
        <v>Muži D</v>
      </c>
      <c r="H70" s="5"/>
      <c r="I70" s="5"/>
    </row>
    <row r="71" spans="1:9" s="41" customFormat="1" ht="18" customHeight="1" x14ac:dyDescent="0.25">
      <c r="A71" s="62">
        <v>423</v>
      </c>
      <c r="B71" s="5" t="s">
        <v>253</v>
      </c>
      <c r="C71" s="5" t="s">
        <v>483</v>
      </c>
      <c r="D71" s="5" t="s">
        <v>14</v>
      </c>
      <c r="E71" s="53">
        <v>1993</v>
      </c>
      <c r="F71" s="53" t="s">
        <v>54</v>
      </c>
      <c r="G71" s="47" t="str">
        <f>IF(F71="m",LOOKUP(E71,'05.kolo prezetácia '!$L$2:$L$9,'05.kolo prezetácia '!$K$2:$K$9),LOOKUP(E71,'05.kolo prezetácia '!$P$2:$P$4,'05.kolo prezetácia '!$O$2:$O$4))</f>
        <v>Ženy A</v>
      </c>
      <c r="H71" s="5"/>
      <c r="I71" s="5"/>
    </row>
    <row r="72" spans="1:9" s="41" customFormat="1" ht="18" customHeight="1" x14ac:dyDescent="0.25">
      <c r="A72" s="62">
        <v>228</v>
      </c>
      <c r="B72" s="5" t="s">
        <v>486</v>
      </c>
      <c r="C72" s="5" t="s">
        <v>492</v>
      </c>
      <c r="D72" s="5" t="s">
        <v>484</v>
      </c>
      <c r="E72" s="53">
        <v>1973</v>
      </c>
      <c r="F72" s="53" t="s">
        <v>53</v>
      </c>
      <c r="G72" s="47" t="str">
        <f>IF(F72="m",LOOKUP(E72,'05.kolo prezetácia '!$L$2:$L$9,'05.kolo prezetácia '!$K$2:$K$9),LOOKUP(E72,'05.kolo prezetácia '!$P$2:$P$4,'05.kolo prezetácia '!$O$2:$O$4))</f>
        <v>Muži D</v>
      </c>
      <c r="H72" s="5"/>
      <c r="I72" s="5"/>
    </row>
    <row r="73" spans="1:9" s="41" customFormat="1" ht="18" customHeight="1" x14ac:dyDescent="0.25">
      <c r="A73" s="62">
        <v>425</v>
      </c>
      <c r="B73" s="5" t="s">
        <v>487</v>
      </c>
      <c r="C73" s="5" t="s">
        <v>493</v>
      </c>
      <c r="D73" s="5" t="s">
        <v>506</v>
      </c>
      <c r="E73" s="53">
        <v>1975</v>
      </c>
      <c r="F73" s="53" t="s">
        <v>53</v>
      </c>
      <c r="G73" s="47" t="str">
        <f>IF(F73="m",LOOKUP(E73,'05.kolo prezetácia '!$L$2:$L$9,'05.kolo prezetácia '!$K$2:$K$9),LOOKUP(E73,'05.kolo prezetácia '!$P$2:$P$4,'05.kolo prezetácia '!$O$2:$O$4))</f>
        <v>Muži D</v>
      </c>
      <c r="H73" s="5"/>
      <c r="I73" s="5"/>
    </row>
    <row r="74" spans="1:9" s="41" customFormat="1" ht="18" customHeight="1" x14ac:dyDescent="0.25">
      <c r="A74" s="62">
        <v>427</v>
      </c>
      <c r="B74" s="5" t="s">
        <v>298</v>
      </c>
      <c r="C74" s="5" t="s">
        <v>493</v>
      </c>
      <c r="D74" s="5" t="s">
        <v>507</v>
      </c>
      <c r="E74" s="53">
        <v>2009</v>
      </c>
      <c r="F74" s="53" t="s">
        <v>53</v>
      </c>
      <c r="G74" s="47" t="str">
        <f>IF(F74="m",LOOKUP(E74,'05.kolo prezetácia '!$L$2:$L$9,'05.kolo prezetácia '!$K$2:$K$9),LOOKUP(E74,'05.kolo prezetácia '!$P$2:$P$4,'05.kolo prezetácia '!$O$2:$O$4))</f>
        <v>Muži A</v>
      </c>
      <c r="H74" s="5"/>
      <c r="I74" s="5"/>
    </row>
    <row r="75" spans="1:9" s="41" customFormat="1" ht="18" customHeight="1" x14ac:dyDescent="0.25">
      <c r="A75" s="62">
        <v>334</v>
      </c>
      <c r="B75" s="5" t="s">
        <v>324</v>
      </c>
      <c r="C75" s="5" t="s">
        <v>494</v>
      </c>
      <c r="D75" s="5" t="s">
        <v>14</v>
      </c>
      <c r="E75" s="53">
        <v>1992</v>
      </c>
      <c r="F75" s="53" t="s">
        <v>53</v>
      </c>
      <c r="G75" s="47" t="str">
        <f>IF(F75="m",LOOKUP(E75,'05.kolo prezetácia '!$L$2:$L$9,'05.kolo prezetácia '!$K$2:$K$9),LOOKUP(E75,'05.kolo prezetácia '!$P$2:$P$4,'05.kolo prezetácia '!$O$2:$O$4))</f>
        <v>Muži B</v>
      </c>
      <c r="H75" s="5"/>
      <c r="I75" s="5"/>
    </row>
    <row r="76" spans="1:9" s="41" customFormat="1" ht="18" customHeight="1" x14ac:dyDescent="0.25">
      <c r="A76" s="62">
        <v>390</v>
      </c>
      <c r="B76" s="5" t="s">
        <v>33</v>
      </c>
      <c r="C76" s="5" t="s">
        <v>495</v>
      </c>
      <c r="D76" s="5" t="s">
        <v>508</v>
      </c>
      <c r="E76" s="53">
        <v>1957</v>
      </c>
      <c r="F76" s="53" t="s">
        <v>53</v>
      </c>
      <c r="G76" s="47" t="str">
        <f>IF(F76="m",LOOKUP(E76,'05.kolo prezetácia '!$L$2:$L$9,'05.kolo prezetácia '!$K$2:$K$9),LOOKUP(E76,'05.kolo prezetácia '!$P$2:$P$4,'05.kolo prezetácia '!$O$2:$O$4))</f>
        <v>Muži E</v>
      </c>
      <c r="H76" s="5"/>
      <c r="I76" s="5"/>
    </row>
    <row r="77" spans="1:9" s="41" customFormat="1" ht="18" customHeight="1" x14ac:dyDescent="0.25">
      <c r="A77" s="62">
        <v>220</v>
      </c>
      <c r="B77" s="5" t="s">
        <v>90</v>
      </c>
      <c r="C77" s="5" t="s">
        <v>381</v>
      </c>
      <c r="D77" s="5" t="s">
        <v>263</v>
      </c>
      <c r="E77" s="53">
        <v>1962</v>
      </c>
      <c r="F77" s="53" t="s">
        <v>53</v>
      </c>
      <c r="G77" s="47" t="str">
        <f>IF(F77="m",LOOKUP(E77,'05.kolo prezetácia '!$L$2:$L$9,'05.kolo prezetácia '!$K$2:$K$9),LOOKUP(E77,'05.kolo prezetácia '!$P$2:$P$4,'05.kolo prezetácia '!$O$2:$O$4))</f>
        <v>Muži E</v>
      </c>
      <c r="H77" s="5"/>
      <c r="I77" s="5"/>
    </row>
    <row r="78" spans="1:9" s="41" customFormat="1" ht="18" customHeight="1" x14ac:dyDescent="0.25">
      <c r="A78" s="62">
        <v>179</v>
      </c>
      <c r="B78" s="5" t="s">
        <v>25</v>
      </c>
      <c r="C78" s="5" t="s">
        <v>496</v>
      </c>
      <c r="D78" s="5" t="s">
        <v>509</v>
      </c>
      <c r="E78" s="53">
        <v>1980</v>
      </c>
      <c r="F78" s="53" t="s">
        <v>53</v>
      </c>
      <c r="G78" s="47" t="str">
        <f>IF(F78="m",LOOKUP(E78,'05.kolo prezetácia '!$L$2:$L$9,'05.kolo prezetácia '!$K$2:$K$9),LOOKUP(E78,'05.kolo prezetácia '!$P$2:$P$4,'05.kolo prezetácia '!$O$2:$O$4))</f>
        <v>Muži C</v>
      </c>
      <c r="H78" s="5"/>
      <c r="I78" s="5"/>
    </row>
    <row r="79" spans="1:9" s="41" customFormat="1" ht="18" customHeight="1" x14ac:dyDescent="0.25">
      <c r="A79" s="62">
        <v>214</v>
      </c>
      <c r="B79" s="5" t="s">
        <v>488</v>
      </c>
      <c r="C79" s="5" t="s">
        <v>497</v>
      </c>
      <c r="D79" s="5" t="s">
        <v>14</v>
      </c>
      <c r="E79" s="53">
        <v>1961</v>
      </c>
      <c r="F79" s="53" t="s">
        <v>53</v>
      </c>
      <c r="G79" s="47" t="str">
        <f>IF(F79="m",LOOKUP(E79,'05.kolo prezetácia '!$L$2:$L$9,'05.kolo prezetácia '!$K$2:$K$9),LOOKUP(E79,'05.kolo prezetácia '!$P$2:$P$4,'05.kolo prezetácia '!$O$2:$O$4))</f>
        <v>Muži E</v>
      </c>
      <c r="H79" s="5"/>
      <c r="I79" s="5"/>
    </row>
    <row r="80" spans="1:9" s="41" customFormat="1" ht="18" customHeight="1" x14ac:dyDescent="0.25">
      <c r="A80" s="62">
        <v>436</v>
      </c>
      <c r="B80" s="5" t="s">
        <v>489</v>
      </c>
      <c r="C80" s="5" t="s">
        <v>335</v>
      </c>
      <c r="D80" s="5" t="s">
        <v>510</v>
      </c>
      <c r="E80" s="53">
        <v>2014</v>
      </c>
      <c r="F80" s="53" t="s">
        <v>53</v>
      </c>
      <c r="G80" s="47" t="str">
        <f>IF(F80="m",LOOKUP(E80,'05.kolo prezetácia '!$L$2:$L$9,'05.kolo prezetácia '!$K$2:$K$9),LOOKUP(E80,'05.kolo prezetácia '!$P$2:$P$4,'05.kolo prezetácia '!$O$2:$O$4))</f>
        <v>Muži A</v>
      </c>
      <c r="H80" s="5"/>
      <c r="I80" s="5"/>
    </row>
    <row r="81" spans="1:9" s="41" customFormat="1" ht="18" customHeight="1" x14ac:dyDescent="0.25">
      <c r="A81" s="62">
        <v>437</v>
      </c>
      <c r="B81" s="5" t="s">
        <v>249</v>
      </c>
      <c r="C81" s="5" t="s">
        <v>498</v>
      </c>
      <c r="D81" s="5" t="s">
        <v>285</v>
      </c>
      <c r="E81" s="53">
        <v>2011</v>
      </c>
      <c r="F81" s="53" t="s">
        <v>53</v>
      </c>
      <c r="G81" s="47" t="str">
        <f>IF(F81="m",LOOKUP(E81,'05.kolo prezetácia '!$L$2:$L$9,'05.kolo prezetácia '!$K$2:$K$9),LOOKUP(E81,'05.kolo prezetácia '!$P$2:$P$4,'05.kolo prezetácia '!$O$2:$O$4))</f>
        <v>Muži A</v>
      </c>
      <c r="H81" s="5"/>
      <c r="I81" s="5"/>
    </row>
    <row r="82" spans="1:9" s="41" customFormat="1" ht="18" customHeight="1" x14ac:dyDescent="0.25">
      <c r="A82" s="62">
        <v>438</v>
      </c>
      <c r="B82" s="5" t="s">
        <v>490</v>
      </c>
      <c r="C82" s="5" t="s">
        <v>499</v>
      </c>
      <c r="D82" s="5" t="s">
        <v>511</v>
      </c>
      <c r="E82" s="53">
        <v>1971</v>
      </c>
      <c r="F82" s="53" t="s">
        <v>53</v>
      </c>
      <c r="G82" s="47" t="str">
        <f>IF(F82="m",LOOKUP(E82,'05.kolo prezetácia '!$L$2:$L$9,'05.kolo prezetácia '!$K$2:$K$9),LOOKUP(E82,'05.kolo prezetácia '!$P$2:$P$4,'05.kolo prezetácia '!$O$2:$O$4))</f>
        <v>Muži D</v>
      </c>
      <c r="H82" s="5"/>
      <c r="I82" s="5"/>
    </row>
    <row r="83" spans="1:9" s="41" customFormat="1" ht="18" customHeight="1" x14ac:dyDescent="0.25">
      <c r="A83" s="62">
        <v>439</v>
      </c>
      <c r="B83" s="5" t="s">
        <v>358</v>
      </c>
      <c r="C83" s="5" t="s">
        <v>499</v>
      </c>
      <c r="D83" s="5" t="s">
        <v>511</v>
      </c>
      <c r="E83" s="53">
        <v>1999</v>
      </c>
      <c r="F83" s="53" t="s">
        <v>53</v>
      </c>
      <c r="G83" s="47" t="str">
        <f>IF(F83="m",LOOKUP(E83,'05.kolo prezetácia '!$L$2:$L$9,'05.kolo prezetácia '!$K$2:$K$9),LOOKUP(E83,'05.kolo prezetácia '!$P$2:$P$4,'05.kolo prezetácia '!$O$2:$O$4))</f>
        <v>Muži A</v>
      </c>
      <c r="H83" s="5"/>
      <c r="I83" s="5"/>
    </row>
    <row r="84" spans="1:9" s="41" customFormat="1" ht="18" customHeight="1" x14ac:dyDescent="0.25">
      <c r="A84" s="62">
        <v>440</v>
      </c>
      <c r="B84" s="5" t="s">
        <v>491</v>
      </c>
      <c r="C84" s="5" t="s">
        <v>500</v>
      </c>
      <c r="D84" s="5" t="s">
        <v>512</v>
      </c>
      <c r="E84" s="53">
        <v>1996</v>
      </c>
      <c r="F84" s="53" t="s">
        <v>54</v>
      </c>
      <c r="G84" s="47" t="str">
        <f>IF(F84="m",LOOKUP(E84,'05.kolo prezetácia '!$L$2:$L$9,'05.kolo prezetácia '!$K$2:$K$9),LOOKUP(E84,'05.kolo prezetácia '!$P$2:$P$4,'05.kolo prezetácia '!$O$2:$O$4))</f>
        <v>Ženy A</v>
      </c>
      <c r="H84" s="5"/>
      <c r="I84" s="5"/>
    </row>
    <row r="85" spans="1:9" s="41" customFormat="1" ht="18" customHeight="1" x14ac:dyDescent="0.25">
      <c r="A85" s="62">
        <v>9</v>
      </c>
      <c r="B85" s="5" t="s">
        <v>32</v>
      </c>
      <c r="C85" s="5" t="s">
        <v>501</v>
      </c>
      <c r="D85" s="5" t="s">
        <v>14</v>
      </c>
      <c r="E85" s="53">
        <v>1978</v>
      </c>
      <c r="F85" s="53" t="s">
        <v>53</v>
      </c>
      <c r="G85" s="47" t="str">
        <f>IF(F85="m",LOOKUP(E85,'05.kolo prezetácia '!$L$2:$L$9,'05.kolo prezetácia '!$K$2:$K$9),LOOKUP(E85,'05.kolo prezetácia '!$P$2:$P$4,'05.kolo prezetácia '!$O$2:$O$4))</f>
        <v>Muži C</v>
      </c>
      <c r="H85" s="5"/>
      <c r="I85" s="5"/>
    </row>
    <row r="86" spans="1:9" s="41" customFormat="1" ht="18" customHeight="1" x14ac:dyDescent="0.25">
      <c r="A86" s="62">
        <v>392</v>
      </c>
      <c r="B86" s="5" t="s">
        <v>52</v>
      </c>
      <c r="C86" s="5" t="s">
        <v>502</v>
      </c>
      <c r="D86" s="5" t="s">
        <v>513</v>
      </c>
      <c r="E86" s="53">
        <v>1989</v>
      </c>
      <c r="F86" s="53" t="s">
        <v>53</v>
      </c>
      <c r="G86" s="47" t="str">
        <f>IF(F86="m",LOOKUP(E86,'05.kolo prezetácia '!$L$2:$L$9,'05.kolo prezetácia '!$K$2:$K$9),LOOKUP(E86,'05.kolo prezetácia '!$P$2:$P$4,'05.kolo prezetácia '!$O$2:$O$4))</f>
        <v>Muži B</v>
      </c>
      <c r="H86" s="5"/>
      <c r="I86" s="5"/>
    </row>
    <row r="87" spans="1:9" s="41" customFormat="1" ht="18" customHeight="1" x14ac:dyDescent="0.25">
      <c r="A87" s="62">
        <v>50</v>
      </c>
      <c r="B87" s="5" t="s">
        <v>5</v>
      </c>
      <c r="C87" s="5" t="s">
        <v>503</v>
      </c>
      <c r="D87" s="5" t="s">
        <v>514</v>
      </c>
      <c r="E87" s="53">
        <v>1971</v>
      </c>
      <c r="F87" s="53" t="s">
        <v>53</v>
      </c>
      <c r="G87" s="47" t="str">
        <f>IF(F87="m",LOOKUP(E87,'05.kolo prezetácia '!$L$2:$L$9,'05.kolo prezetácia '!$K$2:$K$9),LOOKUP(E87,'05.kolo prezetácia '!$P$2:$P$4,'05.kolo prezetácia '!$O$2:$O$4))</f>
        <v>Muži D</v>
      </c>
      <c r="H87" s="5"/>
      <c r="I87" s="5"/>
    </row>
    <row r="88" spans="1:9" s="41" customFormat="1" ht="18" customHeight="1" x14ac:dyDescent="0.25">
      <c r="A88" s="62">
        <v>68</v>
      </c>
      <c r="B88" s="5" t="s">
        <v>377</v>
      </c>
      <c r="C88" s="5" t="s">
        <v>504</v>
      </c>
      <c r="D88" s="5" t="s">
        <v>241</v>
      </c>
      <c r="E88" s="53">
        <v>2011</v>
      </c>
      <c r="F88" s="53" t="s">
        <v>54</v>
      </c>
      <c r="G88" s="47" t="str">
        <f>IF(F88="m",LOOKUP(E88,'05.kolo prezetácia '!$L$2:$L$9,'05.kolo prezetácia '!$K$2:$K$9),LOOKUP(E88,'05.kolo prezetácia '!$P$2:$P$4,'05.kolo prezetácia '!$O$2:$O$4))</f>
        <v>Ženy A</v>
      </c>
      <c r="H88" s="5"/>
      <c r="I88" s="5"/>
    </row>
    <row r="89" spans="1:9" s="41" customFormat="1" ht="18" customHeight="1" x14ac:dyDescent="0.25">
      <c r="A89" s="62">
        <v>319</v>
      </c>
      <c r="B89" s="5" t="s">
        <v>253</v>
      </c>
      <c r="C89" s="5" t="s">
        <v>505</v>
      </c>
      <c r="D89" s="5" t="s">
        <v>515</v>
      </c>
      <c r="E89" s="53">
        <v>1979</v>
      </c>
      <c r="F89" s="53" t="s">
        <v>54</v>
      </c>
      <c r="G89" s="47" t="str">
        <f>IF(F89="m",LOOKUP(E89,'05.kolo prezetácia '!$L$2:$L$9,'05.kolo prezetácia '!$K$2:$K$9),LOOKUP(E89,'05.kolo prezetácia '!$P$2:$P$4,'05.kolo prezetácia '!$O$2:$O$4))</f>
        <v>Ženy C</v>
      </c>
      <c r="H89" s="5"/>
      <c r="I89" s="5"/>
    </row>
    <row r="90" spans="1:9" s="41" customFormat="1" ht="18" customHeight="1" x14ac:dyDescent="0.25">
      <c r="A90" s="62">
        <v>432</v>
      </c>
      <c r="B90" s="5" t="s">
        <v>59</v>
      </c>
      <c r="C90" s="5" t="s">
        <v>430</v>
      </c>
      <c r="D90" s="5" t="s">
        <v>431</v>
      </c>
      <c r="E90" s="53">
        <v>1988</v>
      </c>
      <c r="F90" s="53" t="s">
        <v>54</v>
      </c>
      <c r="G90" s="47" t="str">
        <f>IF(F90="m",LOOKUP(E90,'05.kolo prezetácia '!$L$2:$L$9,'05.kolo prezetácia '!$K$2:$K$9),LOOKUP(E90,'05.kolo prezetácia '!$P$2:$P$4,'05.kolo prezetácia '!$O$2:$O$4))</f>
        <v>Ženy B</v>
      </c>
      <c r="H90" s="5"/>
      <c r="I90" s="5"/>
    </row>
    <row r="91" spans="1:9" s="41" customFormat="1" ht="18" customHeight="1" x14ac:dyDescent="0.25">
      <c r="A91" s="62">
        <v>420</v>
      </c>
      <c r="B91" s="5" t="s">
        <v>25</v>
      </c>
      <c r="C91" s="5" t="s">
        <v>28</v>
      </c>
      <c r="D91" s="5" t="s">
        <v>248</v>
      </c>
      <c r="E91" s="53">
        <v>1983</v>
      </c>
      <c r="F91" s="53" t="s">
        <v>53</v>
      </c>
      <c r="G91" s="47" t="str">
        <f>IF(F91="m",LOOKUP(E91,'05.kolo prezetácia '!$L$2:$L$9,'05.kolo prezetácia '!$K$2:$K$9),LOOKUP(E91,'05.kolo prezetácia '!$P$2:$P$4,'05.kolo prezetácia '!$O$2:$O$4))</f>
        <v>Muži C</v>
      </c>
      <c r="H91" s="5"/>
      <c r="I91" s="5"/>
    </row>
    <row r="92" spans="1:9" s="41" customFormat="1" ht="18" customHeight="1" x14ac:dyDescent="0.25">
      <c r="A92" s="62">
        <v>416</v>
      </c>
      <c r="B92" s="5" t="s">
        <v>432</v>
      </c>
      <c r="C92" s="5" t="s">
        <v>433</v>
      </c>
      <c r="D92" s="5" t="s">
        <v>434</v>
      </c>
      <c r="E92" s="53">
        <v>1989</v>
      </c>
      <c r="F92" s="53" t="s">
        <v>53</v>
      </c>
      <c r="G92" s="47" t="str">
        <f>IF(F92="m",LOOKUP(E92,'05.kolo prezetácia '!$L$2:$L$9,'05.kolo prezetácia '!$K$2:$K$9),LOOKUP(E92,'05.kolo prezetácia '!$P$2:$P$4,'05.kolo prezetácia '!$O$2:$O$4))</f>
        <v>Muži B</v>
      </c>
      <c r="H92" s="5"/>
      <c r="I92" s="5"/>
    </row>
    <row r="93" spans="1:9" s="41" customFormat="1" ht="18" customHeight="1" x14ac:dyDescent="0.25">
      <c r="A93" s="62">
        <v>284</v>
      </c>
      <c r="B93" s="5" t="s">
        <v>33</v>
      </c>
      <c r="C93" s="5" t="s">
        <v>271</v>
      </c>
      <c r="D93" s="5" t="s">
        <v>354</v>
      </c>
      <c r="E93" s="53">
        <v>1973</v>
      </c>
      <c r="F93" s="53" t="s">
        <v>53</v>
      </c>
      <c r="G93" s="47" t="str">
        <f>IF(F93="m",LOOKUP(E93,'05.kolo prezetácia '!$L$2:$L$9,'05.kolo prezetácia '!$K$2:$K$9),LOOKUP(E93,'05.kolo prezetácia '!$P$2:$P$4,'05.kolo prezetácia '!$O$2:$O$4))</f>
        <v>Muži D</v>
      </c>
      <c r="H93" s="5"/>
      <c r="I93" s="5"/>
    </row>
    <row r="94" spans="1:9" s="41" customFormat="1" ht="18" customHeight="1" x14ac:dyDescent="0.25">
      <c r="A94" s="62">
        <v>285</v>
      </c>
      <c r="B94" s="5" t="s">
        <v>238</v>
      </c>
      <c r="C94" s="5" t="s">
        <v>435</v>
      </c>
      <c r="D94" s="5" t="s">
        <v>354</v>
      </c>
      <c r="E94" s="53">
        <v>2000</v>
      </c>
      <c r="F94" s="53" t="s">
        <v>54</v>
      </c>
      <c r="G94" s="47" t="str">
        <f>IF(F94="m",LOOKUP(E94,'05.kolo prezetácia '!$L$2:$L$9,'05.kolo prezetácia '!$K$2:$K$9),LOOKUP(E94,'05.kolo prezetácia '!$P$2:$P$4,'05.kolo prezetácia '!$O$2:$O$4))</f>
        <v>Ženy A</v>
      </c>
      <c r="H94" s="5"/>
      <c r="I94" s="5"/>
    </row>
    <row r="95" spans="1:9" s="41" customFormat="1" ht="18" customHeight="1" x14ac:dyDescent="0.25">
      <c r="A95" s="62">
        <v>178</v>
      </c>
      <c r="B95" s="5" t="s">
        <v>436</v>
      </c>
      <c r="C95" s="5" t="s">
        <v>57</v>
      </c>
      <c r="D95" s="5" t="s">
        <v>437</v>
      </c>
      <c r="E95" s="53">
        <v>1967</v>
      </c>
      <c r="F95" s="53" t="s">
        <v>53</v>
      </c>
      <c r="G95" s="47" t="str">
        <f>IF(F95="m",LOOKUP(E95,'05.kolo prezetácia '!$L$2:$L$9,'05.kolo prezetácia '!$K$2:$K$9),LOOKUP(E95,'05.kolo prezetácia '!$P$2:$P$4,'05.kolo prezetácia '!$O$2:$O$4))</f>
        <v>Muži D</v>
      </c>
      <c r="H95" s="5"/>
      <c r="I95" s="5"/>
    </row>
    <row r="96" spans="1:9" s="41" customFormat="1" ht="18" customHeight="1" x14ac:dyDescent="0.25">
      <c r="A96" s="62">
        <v>180</v>
      </c>
      <c r="B96" s="5" t="s">
        <v>59</v>
      </c>
      <c r="C96" s="5" t="s">
        <v>67</v>
      </c>
      <c r="D96" s="5" t="s">
        <v>76</v>
      </c>
      <c r="E96" s="53">
        <v>1968</v>
      </c>
      <c r="F96" s="53" t="s">
        <v>54</v>
      </c>
      <c r="G96" s="47" t="str">
        <f>IF(F96="m",LOOKUP(E96,'05.kolo prezetácia '!$L$2:$L$9,'05.kolo prezetácia '!$K$2:$K$9),LOOKUP(E96,'05.kolo prezetácia '!$P$2:$P$4,'05.kolo prezetácia '!$O$2:$O$4))</f>
        <v>Ženy C</v>
      </c>
      <c r="H96" s="5"/>
      <c r="I96" s="5"/>
    </row>
    <row r="97" spans="1:9" s="41" customFormat="1" ht="18" customHeight="1" x14ac:dyDescent="0.25">
      <c r="A97" s="62">
        <v>419</v>
      </c>
      <c r="B97" s="5" t="s">
        <v>378</v>
      </c>
      <c r="C97" s="5" t="s">
        <v>355</v>
      </c>
      <c r="D97" s="5" t="s">
        <v>14</v>
      </c>
      <c r="E97" s="53">
        <v>1986</v>
      </c>
      <c r="F97" s="53" t="s">
        <v>53</v>
      </c>
      <c r="G97" s="47" t="str">
        <f>IF(F97="m",LOOKUP(E97,'05.kolo prezetácia '!$L$2:$L$9,'05.kolo prezetácia '!$K$2:$K$9),LOOKUP(E97,'05.kolo prezetácia '!$P$2:$P$4,'05.kolo prezetácia '!$O$2:$O$4))</f>
        <v>Muži C</v>
      </c>
      <c r="H97" s="5"/>
      <c r="I97" s="5"/>
    </row>
    <row r="98" spans="1:9" s="41" customFormat="1" ht="18" customHeight="1" x14ac:dyDescent="0.25">
      <c r="A98" s="62">
        <v>424</v>
      </c>
      <c r="B98" s="5" t="s">
        <v>293</v>
      </c>
      <c r="C98" s="5" t="s">
        <v>440</v>
      </c>
      <c r="D98" s="5" t="s">
        <v>14</v>
      </c>
      <c r="E98" s="53">
        <v>1975</v>
      </c>
      <c r="F98" s="53" t="s">
        <v>53</v>
      </c>
      <c r="G98" s="47" t="str">
        <f>IF(F98="m",LOOKUP(E98,'05.kolo prezetácia '!$L$2:$L$9,'05.kolo prezetácia '!$K$2:$K$9),LOOKUP(E98,'05.kolo prezetácia '!$P$2:$P$4,'05.kolo prezetácia '!$O$2:$O$4))</f>
        <v>Muži D</v>
      </c>
      <c r="H98" s="5"/>
      <c r="I98" s="5"/>
    </row>
    <row r="99" spans="1:9" s="41" customFormat="1" ht="18" customHeight="1" x14ac:dyDescent="0.25">
      <c r="A99" s="62">
        <v>197</v>
      </c>
      <c r="B99" s="5" t="s">
        <v>27</v>
      </c>
      <c r="C99" s="5" t="s">
        <v>356</v>
      </c>
      <c r="D99" s="5" t="s">
        <v>357</v>
      </c>
      <c r="E99" s="53">
        <v>1990</v>
      </c>
      <c r="F99" s="53" t="s">
        <v>53</v>
      </c>
      <c r="G99" s="47" t="str">
        <f>IF(F99="m",LOOKUP(E99,'05.kolo prezetácia '!$L$2:$L$9,'05.kolo prezetácia '!$K$2:$K$9),LOOKUP(E99,'05.kolo prezetácia '!$P$2:$P$4,'05.kolo prezetácia '!$O$2:$O$4))</f>
        <v>Muži B</v>
      </c>
      <c r="H99" s="5"/>
      <c r="I99" s="5"/>
    </row>
    <row r="100" spans="1:9" s="41" customFormat="1" ht="18" customHeight="1" x14ac:dyDescent="0.25">
      <c r="A100" s="62">
        <v>434</v>
      </c>
      <c r="B100" s="5" t="s">
        <v>274</v>
      </c>
      <c r="C100" s="5" t="s">
        <v>301</v>
      </c>
      <c r="D100" s="5" t="s">
        <v>518</v>
      </c>
      <c r="E100" s="53">
        <v>1989</v>
      </c>
      <c r="F100" s="53" t="s">
        <v>54</v>
      </c>
      <c r="G100" s="47" t="str">
        <f>IF(F100="m",LOOKUP(E100,'05.kolo prezetácia '!$L$2:$L$9,'05.kolo prezetácia '!$K$2:$K$9),LOOKUP(E100,'05.kolo prezetácia '!$P$2:$P$4,'05.kolo prezetácia '!$O$2:$O$4))</f>
        <v>Ženy B</v>
      </c>
      <c r="H100" s="5"/>
      <c r="I100" s="5"/>
    </row>
    <row r="101" spans="1:9" s="41" customFormat="1" ht="18" customHeight="1" x14ac:dyDescent="0.25">
      <c r="A101" s="62">
        <v>64</v>
      </c>
      <c r="B101" s="5" t="s">
        <v>371</v>
      </c>
      <c r="C101" s="5" t="s">
        <v>374</v>
      </c>
      <c r="D101" s="5" t="s">
        <v>14</v>
      </c>
      <c r="E101" s="53">
        <v>1981</v>
      </c>
      <c r="F101" s="53" t="s">
        <v>54</v>
      </c>
      <c r="G101" s="47" t="str">
        <f>IF(F101="m",LOOKUP(E101,'05.kolo prezetácia '!$L$2:$L$9,'05.kolo prezetácia '!$K$2:$K$9),LOOKUP(E101,'05.kolo prezetácia '!$P$2:$P$4,'05.kolo prezetácia '!$O$2:$O$4))</f>
        <v>Ženy B</v>
      </c>
      <c r="H101" s="5"/>
      <c r="I101" s="5"/>
    </row>
    <row r="102" spans="1:9" s="41" customFormat="1" ht="18" customHeight="1" x14ac:dyDescent="0.25">
      <c r="A102" s="62">
        <v>342</v>
      </c>
      <c r="B102" s="5" t="s">
        <v>259</v>
      </c>
      <c r="C102" s="5" t="s">
        <v>256</v>
      </c>
      <c r="D102" s="5" t="s">
        <v>14</v>
      </c>
      <c r="E102" s="53">
        <v>1997</v>
      </c>
      <c r="F102" s="53" t="s">
        <v>54</v>
      </c>
      <c r="G102" s="47" t="str">
        <f>IF(F102="m",LOOKUP(E102,'05.kolo prezetácia '!$L$2:$L$9,'05.kolo prezetácia '!$K$2:$K$9),LOOKUP(E102,'05.kolo prezetácia '!$P$2:$P$4,'05.kolo prezetácia '!$O$2:$O$4))</f>
        <v>Ženy A</v>
      </c>
      <c r="H102" s="5"/>
      <c r="I102" s="5"/>
    </row>
    <row r="103" spans="1:9" s="41" customFormat="1" ht="18" customHeight="1" x14ac:dyDescent="0.25">
      <c r="A103" s="62">
        <v>373</v>
      </c>
      <c r="B103" s="5" t="s">
        <v>77</v>
      </c>
      <c r="C103" s="5" t="s">
        <v>441</v>
      </c>
      <c r="D103" s="5" t="s">
        <v>14</v>
      </c>
      <c r="E103" s="53">
        <v>2007</v>
      </c>
      <c r="F103" s="53" t="s">
        <v>53</v>
      </c>
      <c r="G103" s="47" t="str">
        <f>IF(F103="m",LOOKUP(E103,'05.kolo prezetácia '!$L$2:$L$9,'05.kolo prezetácia '!$K$2:$K$9),LOOKUP(E103,'05.kolo prezetácia '!$P$2:$P$4,'05.kolo prezetácia '!$O$2:$O$4))</f>
        <v>Muži A</v>
      </c>
      <c r="H103" s="5"/>
      <c r="I103" s="5"/>
    </row>
    <row r="104" spans="1:9" s="41" customFormat="1" ht="18" customHeight="1" x14ac:dyDescent="0.25">
      <c r="A104" s="62">
        <v>69</v>
      </c>
      <c r="B104" s="5" t="s">
        <v>60</v>
      </c>
      <c r="C104" s="5" t="s">
        <v>92</v>
      </c>
      <c r="D104" s="5" t="s">
        <v>61</v>
      </c>
      <c r="E104" s="53">
        <v>1979</v>
      </c>
      <c r="F104" s="53" t="s">
        <v>54</v>
      </c>
      <c r="G104" s="47" t="str">
        <f>IF(F104="m",LOOKUP(E104,'05.kolo prezetácia '!$L$2:$L$9,'05.kolo prezetácia '!$K$2:$K$9),LOOKUP(E104,'05.kolo prezetácia '!$P$2:$P$4,'05.kolo prezetácia '!$O$2:$O$4))</f>
        <v>Ženy C</v>
      </c>
      <c r="H104" s="5"/>
      <c r="I104" s="5"/>
    </row>
    <row r="105" spans="1:9" s="41" customFormat="1" ht="18" customHeight="1" x14ac:dyDescent="0.25">
      <c r="A105" s="62">
        <v>395</v>
      </c>
      <c r="B105" s="5" t="s">
        <v>235</v>
      </c>
      <c r="C105" s="5" t="s">
        <v>442</v>
      </c>
      <c r="D105" s="5" t="s">
        <v>443</v>
      </c>
      <c r="E105" s="53">
        <v>1996</v>
      </c>
      <c r="F105" s="53" t="s">
        <v>53</v>
      </c>
      <c r="G105" s="47" t="str">
        <f>IF(F105="m",LOOKUP(E105,'05.kolo prezetácia '!$L$2:$L$9,'05.kolo prezetácia '!$K$2:$K$9),LOOKUP(E105,'05.kolo prezetácia '!$P$2:$P$4,'05.kolo prezetácia '!$O$2:$O$4))</f>
        <v>Muži B</v>
      </c>
      <c r="H105" s="5"/>
      <c r="I105" s="5"/>
    </row>
    <row r="106" spans="1:9" s="41" customFormat="1" ht="18" customHeight="1" x14ac:dyDescent="0.25">
      <c r="A106" s="62">
        <v>224</v>
      </c>
      <c r="B106" s="5" t="s">
        <v>358</v>
      </c>
      <c r="C106" s="5" t="s">
        <v>444</v>
      </c>
      <c r="D106" s="5" t="s">
        <v>76</v>
      </c>
      <c r="E106" s="53">
        <v>2013</v>
      </c>
      <c r="F106" s="53" t="s">
        <v>53</v>
      </c>
      <c r="G106" s="47" t="str">
        <f>IF(F106="m",LOOKUP(E106,'05.kolo prezetácia '!$L$2:$L$9,'05.kolo prezetácia '!$K$2:$K$9),LOOKUP(E106,'05.kolo prezetácia '!$P$2:$P$4,'05.kolo prezetácia '!$O$2:$O$4))</f>
        <v>Muži A</v>
      </c>
      <c r="H106" s="5"/>
      <c r="I106" s="5"/>
    </row>
    <row r="107" spans="1:9" s="41" customFormat="1" ht="18" customHeight="1" x14ac:dyDescent="0.25">
      <c r="A107" s="62">
        <v>315</v>
      </c>
      <c r="B107" s="5" t="s">
        <v>29</v>
      </c>
      <c r="C107" s="5" t="s">
        <v>446</v>
      </c>
      <c r="D107" s="5" t="s">
        <v>447</v>
      </c>
      <c r="E107" s="53">
        <v>1967</v>
      </c>
      <c r="F107" s="53" t="s">
        <v>53</v>
      </c>
      <c r="G107" s="47" t="str">
        <f>IF(F107="m",LOOKUP(E107,'05.kolo prezetácia '!$L$2:$L$9,'05.kolo prezetácia '!$K$2:$K$9),LOOKUP(E107,'05.kolo prezetácia '!$P$2:$P$4,'05.kolo prezetácia '!$O$2:$O$4))</f>
        <v>Muži D</v>
      </c>
      <c r="H107" s="5"/>
      <c r="I107" s="5"/>
    </row>
    <row r="108" spans="1:9" s="41" customFormat="1" ht="18" customHeight="1" x14ac:dyDescent="0.25">
      <c r="A108" s="62">
        <v>388</v>
      </c>
      <c r="B108" s="5" t="s">
        <v>449</v>
      </c>
      <c r="C108" s="5" t="s">
        <v>450</v>
      </c>
      <c r="D108" s="5" t="s">
        <v>451</v>
      </c>
      <c r="E108" s="53">
        <v>2005</v>
      </c>
      <c r="F108" s="53" t="s">
        <v>53</v>
      </c>
      <c r="G108" s="47" t="str">
        <f>IF(F108="m",LOOKUP(E108,'05.kolo prezetácia '!$L$2:$L$9,'05.kolo prezetácia '!$K$2:$K$9),LOOKUP(E108,'05.kolo prezetácia '!$P$2:$P$4,'05.kolo prezetácia '!$O$2:$O$4))</f>
        <v>Muži A</v>
      </c>
      <c r="H108" s="5"/>
      <c r="I108" s="5"/>
    </row>
    <row r="109" spans="1:9" s="41" customFormat="1" ht="18" customHeight="1" x14ac:dyDescent="0.25">
      <c r="A109" s="62">
        <v>91</v>
      </c>
      <c r="B109" s="5" t="s">
        <v>90</v>
      </c>
      <c r="C109" s="5" t="s">
        <v>272</v>
      </c>
      <c r="D109" s="5" t="s">
        <v>247</v>
      </c>
      <c r="E109" s="53">
        <v>1983</v>
      </c>
      <c r="F109" s="53" t="s">
        <v>53</v>
      </c>
      <c r="G109" s="47" t="str">
        <f>IF(F109="m",LOOKUP(E109,'05.kolo prezetácia '!$L$2:$L$9,'05.kolo prezetácia '!$K$2:$K$9),LOOKUP(E109,'05.kolo prezetácia '!$P$2:$P$4,'05.kolo prezetácia '!$O$2:$O$4))</f>
        <v>Muži C</v>
      </c>
      <c r="H109" s="5"/>
      <c r="I109" s="5"/>
    </row>
    <row r="110" spans="1:9" s="41" customFormat="1" ht="18" customHeight="1" x14ac:dyDescent="0.25">
      <c r="A110" s="62">
        <v>181</v>
      </c>
      <c r="B110" s="5" t="s">
        <v>87</v>
      </c>
      <c r="C110" s="5" t="s">
        <v>278</v>
      </c>
      <c r="D110" s="5" t="s">
        <v>248</v>
      </c>
      <c r="E110" s="53">
        <v>1987</v>
      </c>
      <c r="F110" s="53" t="s">
        <v>54</v>
      </c>
      <c r="G110" s="47" t="str">
        <f>IF(F110="m",LOOKUP(E110,'05.kolo prezetácia '!$L$2:$L$9,'05.kolo prezetácia '!$K$2:$K$9),LOOKUP(E110,'05.kolo prezetácia '!$P$2:$P$4,'05.kolo prezetácia '!$O$2:$O$4))</f>
        <v>Ženy B</v>
      </c>
      <c r="H110" s="5"/>
      <c r="I110" s="5"/>
    </row>
    <row r="111" spans="1:9" s="41" customFormat="1" ht="18" customHeight="1" x14ac:dyDescent="0.25">
      <c r="A111" s="62">
        <v>57</v>
      </c>
      <c r="B111" s="5" t="s">
        <v>29</v>
      </c>
      <c r="C111" s="5" t="s">
        <v>359</v>
      </c>
      <c r="D111" s="5" t="s">
        <v>14</v>
      </c>
      <c r="E111" s="53">
        <v>1983</v>
      </c>
      <c r="F111" s="53" t="s">
        <v>53</v>
      </c>
      <c r="G111" s="47" t="str">
        <f>IF(F111="m",LOOKUP(E111,'05.kolo prezetácia '!$L$2:$L$9,'05.kolo prezetácia '!$K$2:$K$9),LOOKUP(E111,'05.kolo prezetácia '!$P$2:$P$4,'05.kolo prezetácia '!$O$2:$O$4))</f>
        <v>Muži C</v>
      </c>
      <c r="H111" s="5"/>
      <c r="I111" s="5"/>
    </row>
    <row r="112" spans="1:9" s="41" customFormat="1" ht="18" customHeight="1" x14ac:dyDescent="0.25">
      <c r="A112" s="62">
        <v>422</v>
      </c>
      <c r="B112" s="5" t="s">
        <v>113</v>
      </c>
      <c r="C112" s="5" t="s">
        <v>242</v>
      </c>
      <c r="D112" s="5" t="s">
        <v>257</v>
      </c>
      <c r="E112" s="53">
        <v>1980</v>
      </c>
      <c r="F112" s="53" t="s">
        <v>53</v>
      </c>
      <c r="G112" s="47" t="str">
        <f>IF(F112="m",LOOKUP(E112,'05.kolo prezetácia '!$L$2:$L$9,'05.kolo prezetácia '!$K$2:$K$9),LOOKUP(E112,'05.kolo prezetácia '!$P$2:$P$4,'05.kolo prezetácia '!$O$2:$O$4))</f>
        <v>Muži C</v>
      </c>
      <c r="H112" s="5"/>
      <c r="I112" s="5"/>
    </row>
    <row r="113" spans="1:9" s="41" customFormat="1" ht="18" customHeight="1" x14ac:dyDescent="0.25">
      <c r="A113" s="62">
        <v>433</v>
      </c>
      <c r="B113" s="5" t="s">
        <v>264</v>
      </c>
      <c r="C113" s="5" t="s">
        <v>454</v>
      </c>
      <c r="D113" s="5" t="s">
        <v>455</v>
      </c>
      <c r="E113" s="53">
        <v>1984</v>
      </c>
      <c r="F113" s="53" t="s">
        <v>54</v>
      </c>
      <c r="G113" s="47" t="str">
        <f>IF(F113="m",LOOKUP(E113,'05.kolo prezetácia '!$L$2:$L$9,'05.kolo prezetácia '!$K$2:$K$9),LOOKUP(E113,'05.kolo prezetácia '!$P$2:$P$4,'05.kolo prezetácia '!$O$2:$O$4))</f>
        <v>Ženy B</v>
      </c>
      <c r="H113" s="5"/>
      <c r="I113" s="5"/>
    </row>
    <row r="114" spans="1:9" s="41" customFormat="1" ht="18" customHeight="1" x14ac:dyDescent="0.25">
      <c r="A114" s="62">
        <v>115</v>
      </c>
      <c r="B114" s="5" t="s">
        <v>362</v>
      </c>
      <c r="C114" s="5" t="s">
        <v>363</v>
      </c>
      <c r="D114" s="5" t="s">
        <v>364</v>
      </c>
      <c r="E114" s="53">
        <v>1987</v>
      </c>
      <c r="F114" s="53" t="s">
        <v>54</v>
      </c>
      <c r="G114" s="47" t="str">
        <f>IF(F114="m",LOOKUP(E114,'05.kolo prezetácia '!$L$2:$L$9,'05.kolo prezetácia '!$K$2:$K$9),LOOKUP(E114,'05.kolo prezetácia '!$P$2:$P$4,'05.kolo prezetácia '!$O$2:$O$4))</f>
        <v>Ženy B</v>
      </c>
      <c r="H114" s="5"/>
      <c r="I114" s="5"/>
    </row>
    <row r="115" spans="1:9" s="41" customFormat="1" ht="18" customHeight="1" x14ac:dyDescent="0.25">
      <c r="A115" s="62">
        <v>162</v>
      </c>
      <c r="B115" s="5" t="s">
        <v>233</v>
      </c>
      <c r="C115" s="5" t="s">
        <v>243</v>
      </c>
      <c r="D115" s="5" t="s">
        <v>258</v>
      </c>
      <c r="E115" s="53">
        <v>1987</v>
      </c>
      <c r="F115" s="53" t="s">
        <v>54</v>
      </c>
      <c r="G115" s="47" t="str">
        <f>IF(F115="m",LOOKUP(E115,'05.kolo prezetácia '!$L$2:$L$9,'05.kolo prezetácia '!$K$2:$K$9),LOOKUP(E115,'05.kolo prezetácia '!$P$2:$P$4,'05.kolo prezetácia '!$O$2:$O$4))</f>
        <v>Ženy B</v>
      </c>
      <c r="H115" s="5"/>
      <c r="I115" s="5"/>
    </row>
    <row r="116" spans="1:9" s="41" customFormat="1" ht="18" customHeight="1" x14ac:dyDescent="0.25">
      <c r="A116" s="62">
        <v>110</v>
      </c>
      <c r="B116" s="5" t="s">
        <v>259</v>
      </c>
      <c r="C116" s="5" t="s">
        <v>304</v>
      </c>
      <c r="D116" s="5" t="s">
        <v>516</v>
      </c>
      <c r="E116" s="53">
        <v>1976</v>
      </c>
      <c r="F116" s="53" t="s">
        <v>54</v>
      </c>
      <c r="G116" s="47" t="str">
        <f>IF(F116="m",LOOKUP(E116,'05.kolo prezetácia '!$L$2:$L$9,'05.kolo prezetácia '!$K$2:$K$9),LOOKUP(E116,'05.kolo prezetácia '!$P$2:$P$4,'05.kolo prezetácia '!$O$2:$O$4))</f>
        <v>Ženy C</v>
      </c>
      <c r="H116" s="5"/>
      <c r="I116" s="5"/>
    </row>
    <row r="117" spans="1:9" s="41" customFormat="1" ht="18" customHeight="1" x14ac:dyDescent="0.25">
      <c r="A117" s="62">
        <v>108</v>
      </c>
      <c r="B117" s="5" t="s">
        <v>24</v>
      </c>
      <c r="C117" s="5" t="s">
        <v>244</v>
      </c>
      <c r="D117" s="5" t="s">
        <v>14</v>
      </c>
      <c r="E117" s="53">
        <v>1972</v>
      </c>
      <c r="F117" s="53" t="s">
        <v>53</v>
      </c>
      <c r="G117" s="47" t="str">
        <f>IF(F117="m",LOOKUP(E117,'05.kolo prezetácia '!$L$2:$L$9,'05.kolo prezetácia '!$K$2:$K$9),LOOKUP(E117,'05.kolo prezetácia '!$P$2:$P$4,'05.kolo prezetácia '!$O$2:$O$4))</f>
        <v>Muži D</v>
      </c>
      <c r="H117" s="5"/>
      <c r="I117" s="5"/>
    </row>
    <row r="118" spans="1:9" s="41" customFormat="1" ht="18" customHeight="1" x14ac:dyDescent="0.25">
      <c r="A118" s="62">
        <v>157</v>
      </c>
      <c r="B118" s="5" t="s">
        <v>89</v>
      </c>
      <c r="C118" s="5" t="s">
        <v>273</v>
      </c>
      <c r="D118" s="5" t="s">
        <v>241</v>
      </c>
      <c r="E118" s="53">
        <v>1985</v>
      </c>
      <c r="F118" s="53" t="s">
        <v>53</v>
      </c>
      <c r="G118" s="47" t="str">
        <f>IF(F118="m",LOOKUP(E118,'05.kolo prezetácia '!$L$2:$L$9,'05.kolo prezetácia '!$K$2:$K$9),LOOKUP(E118,'05.kolo prezetácia '!$P$2:$P$4,'05.kolo prezetácia '!$O$2:$O$4))</f>
        <v>Muži C</v>
      </c>
      <c r="H118" s="5"/>
      <c r="I118" s="5"/>
    </row>
    <row r="119" spans="1:9" s="41" customFormat="1" ht="18" customHeight="1" x14ac:dyDescent="0.25">
      <c r="A119" s="62">
        <v>396</v>
      </c>
      <c r="B119" s="5" t="s">
        <v>305</v>
      </c>
      <c r="C119" s="5" t="s">
        <v>365</v>
      </c>
      <c r="D119" s="5" t="s">
        <v>331</v>
      </c>
      <c r="E119" s="53">
        <v>1991</v>
      </c>
      <c r="F119" s="53" t="s">
        <v>54</v>
      </c>
      <c r="G119" s="47" t="str">
        <f>IF(F119="m",LOOKUP(E119,'05.kolo prezetácia '!$L$2:$L$9,'05.kolo prezetácia '!$K$2:$K$9),LOOKUP(E119,'05.kolo prezetácia '!$P$2:$P$4,'05.kolo prezetácia '!$O$2:$O$4))</f>
        <v>Ženy A</v>
      </c>
      <c r="H119" s="5"/>
      <c r="I119" s="5"/>
    </row>
    <row r="120" spans="1:9" s="41" customFormat="1" ht="18" customHeight="1" x14ac:dyDescent="0.25">
      <c r="A120" s="62">
        <v>386</v>
      </c>
      <c r="B120" s="5" t="s">
        <v>352</v>
      </c>
      <c r="C120" s="5" t="s">
        <v>458</v>
      </c>
      <c r="D120" s="5" t="s">
        <v>14</v>
      </c>
      <c r="E120" s="53">
        <v>2004</v>
      </c>
      <c r="F120" s="53" t="s">
        <v>53</v>
      </c>
      <c r="G120" s="47" t="str">
        <f>IF(F120="m",LOOKUP(E120,'05.kolo prezetácia '!$L$2:$L$9,'05.kolo prezetácia '!$K$2:$K$9),LOOKUP(E120,'05.kolo prezetácia '!$P$2:$P$4,'05.kolo prezetácia '!$O$2:$O$4))</f>
        <v>Muži A</v>
      </c>
      <c r="H120" s="5"/>
      <c r="I120" s="5"/>
    </row>
    <row r="121" spans="1:9" s="41" customFormat="1" ht="18" customHeight="1" x14ac:dyDescent="0.25">
      <c r="A121" s="62">
        <v>312</v>
      </c>
      <c r="B121" s="5" t="s">
        <v>64</v>
      </c>
      <c r="C121" s="5" t="s">
        <v>306</v>
      </c>
      <c r="D121" s="5" t="s">
        <v>459</v>
      </c>
      <c r="E121" s="53">
        <v>1992</v>
      </c>
      <c r="F121" s="53" t="s">
        <v>53</v>
      </c>
      <c r="G121" s="47" t="str">
        <f>IF(F121="m",LOOKUP(E121,'05.kolo prezetácia '!$L$2:$L$9,'05.kolo prezetácia '!$K$2:$K$9),LOOKUP(E121,'05.kolo prezetácia '!$P$2:$P$4,'05.kolo prezetácia '!$O$2:$O$4))</f>
        <v>Muži B</v>
      </c>
      <c r="H121" s="5"/>
      <c r="I121" s="5"/>
    </row>
    <row r="122" spans="1:9" s="41" customFormat="1" ht="18" customHeight="1" x14ac:dyDescent="0.25">
      <c r="A122" s="62">
        <v>406</v>
      </c>
      <c r="B122" s="5" t="s">
        <v>89</v>
      </c>
      <c r="C122" s="5" t="s">
        <v>460</v>
      </c>
      <c r="D122" s="5" t="s">
        <v>364</v>
      </c>
      <c r="E122" s="53">
        <v>1964</v>
      </c>
      <c r="F122" s="53" t="s">
        <v>53</v>
      </c>
      <c r="G122" s="47" t="str">
        <f>IF(F122="m",LOOKUP(E122,'05.kolo prezetácia '!$L$2:$L$9,'05.kolo prezetácia '!$K$2:$K$9),LOOKUP(E122,'05.kolo prezetácia '!$P$2:$P$4,'05.kolo prezetácia '!$O$2:$O$4))</f>
        <v>Muži E</v>
      </c>
      <c r="H122" s="5"/>
      <c r="I122" s="5"/>
    </row>
    <row r="123" spans="1:9" s="41" customFormat="1" ht="18" customHeight="1" x14ac:dyDescent="0.25">
      <c r="A123" s="62">
        <v>172</v>
      </c>
      <c r="B123" s="5" t="s">
        <v>86</v>
      </c>
      <c r="C123" s="5" t="s">
        <v>88</v>
      </c>
      <c r="D123" s="5" t="s">
        <v>246</v>
      </c>
      <c r="E123" s="53">
        <v>1985</v>
      </c>
      <c r="F123" s="53" t="s">
        <v>53</v>
      </c>
      <c r="G123" s="47" t="str">
        <f>IF(F123="m",LOOKUP(E123,'05.kolo prezetácia '!$L$2:$L$9,'05.kolo prezetácia '!$K$2:$K$9),LOOKUP(E123,'05.kolo prezetácia '!$P$2:$P$4,'05.kolo prezetácia '!$O$2:$O$4))</f>
        <v>Muži C</v>
      </c>
      <c r="H123" s="5"/>
      <c r="I123" s="5"/>
    </row>
    <row r="124" spans="1:9" s="41" customFormat="1" ht="18" customHeight="1" x14ac:dyDescent="0.25">
      <c r="A124" s="62">
        <v>426</v>
      </c>
      <c r="B124" s="5" t="s">
        <v>234</v>
      </c>
      <c r="C124" s="5" t="s">
        <v>464</v>
      </c>
      <c r="D124" s="5" t="s">
        <v>14</v>
      </c>
      <c r="E124" s="53">
        <v>1992</v>
      </c>
      <c r="F124" s="53" t="s">
        <v>54</v>
      </c>
      <c r="G124" s="47" t="str">
        <f>IF(F124="m",LOOKUP(E124,'05.kolo prezetácia '!$L$2:$L$9,'05.kolo prezetácia '!$K$2:$K$9),LOOKUP(E124,'05.kolo prezetácia '!$P$2:$P$4,'05.kolo prezetácia '!$O$2:$O$4))</f>
        <v>Ženy A</v>
      </c>
      <c r="H124" s="5"/>
      <c r="I124" s="5"/>
    </row>
    <row r="125" spans="1:9" s="41" customFormat="1" ht="18" customHeight="1" x14ac:dyDescent="0.25">
      <c r="A125" s="62">
        <v>421</v>
      </c>
      <c r="B125" s="5" t="s">
        <v>324</v>
      </c>
      <c r="C125" s="5" t="s">
        <v>466</v>
      </c>
      <c r="D125" s="5" t="s">
        <v>467</v>
      </c>
      <c r="E125" s="53">
        <v>1988</v>
      </c>
      <c r="F125" s="53" t="s">
        <v>53</v>
      </c>
      <c r="G125" s="47" t="str">
        <f>IF(F125="m",LOOKUP(E125,'05.kolo prezetácia '!$L$2:$L$9,'05.kolo prezetácia '!$K$2:$K$9),LOOKUP(E125,'05.kolo prezetácia '!$P$2:$P$4,'05.kolo prezetácia '!$O$2:$O$4))</f>
        <v>Muži B</v>
      </c>
      <c r="H125" s="5"/>
      <c r="I125" s="5"/>
    </row>
    <row r="126" spans="1:9" s="41" customFormat="1" ht="18" customHeight="1" x14ac:dyDescent="0.25">
      <c r="A126" s="62">
        <v>333</v>
      </c>
      <c r="B126" s="5" t="s">
        <v>366</v>
      </c>
      <c r="C126" s="5" t="s">
        <v>367</v>
      </c>
      <c r="D126" s="5" t="s">
        <v>351</v>
      </c>
      <c r="E126" s="53">
        <v>1993</v>
      </c>
      <c r="F126" s="53" t="s">
        <v>54</v>
      </c>
      <c r="G126" s="47" t="str">
        <f>IF(F126="m",LOOKUP(E126,'05.kolo prezetácia '!$L$2:$L$9,'05.kolo prezetácia '!$K$2:$K$9),LOOKUP(E126,'05.kolo prezetácia '!$P$2:$P$4,'05.kolo prezetácia '!$O$2:$O$4))</f>
        <v>Ženy A</v>
      </c>
      <c r="H126" s="5"/>
      <c r="I126" s="5"/>
    </row>
    <row r="127" spans="1:9" s="41" customFormat="1" ht="18" customHeight="1" x14ac:dyDescent="0.25">
      <c r="A127" s="62">
        <v>21</v>
      </c>
      <c r="B127" s="5" t="s">
        <v>383</v>
      </c>
      <c r="C127" s="5" t="s">
        <v>368</v>
      </c>
      <c r="D127" s="5" t="s">
        <v>76</v>
      </c>
      <c r="E127" s="53">
        <v>1985</v>
      </c>
      <c r="F127" s="53" t="s">
        <v>53</v>
      </c>
      <c r="G127" s="47" t="str">
        <f>IF(F127="m",LOOKUP(E127,'05.kolo prezetácia '!$L$2:$L$9,'05.kolo prezetácia '!$K$2:$K$9),LOOKUP(E127,'05.kolo prezetácia '!$P$2:$P$4,'05.kolo prezetácia '!$O$2:$O$4))</f>
        <v>Muži C</v>
      </c>
      <c r="H127" s="5"/>
      <c r="I127" s="5"/>
    </row>
    <row r="128" spans="1:9" s="41" customFormat="1" ht="18" customHeight="1" x14ac:dyDescent="0.25">
      <c r="A128" s="62">
        <v>105</v>
      </c>
      <c r="B128" s="5" t="s">
        <v>275</v>
      </c>
      <c r="C128" s="5" t="s">
        <v>276</v>
      </c>
      <c r="D128" s="5" t="s">
        <v>307</v>
      </c>
      <c r="E128" s="53">
        <v>1964</v>
      </c>
      <c r="F128" s="53" t="s">
        <v>53</v>
      </c>
      <c r="G128" s="47" t="str">
        <f>IF(F128="m",LOOKUP(E128,'05.kolo prezetácia '!$L$2:$L$9,'05.kolo prezetácia '!$K$2:$K$9),LOOKUP(E128,'05.kolo prezetácia '!$P$2:$P$4,'05.kolo prezetácia '!$O$2:$O$4))</f>
        <v>Muži E</v>
      </c>
      <c r="H128" s="5"/>
      <c r="I128" s="5"/>
    </row>
    <row r="129" spans="1:9" s="41" customFormat="1" ht="18" customHeight="1" x14ac:dyDescent="0.25">
      <c r="A129" s="62">
        <v>59</v>
      </c>
      <c r="B129" s="5" t="s">
        <v>5</v>
      </c>
      <c r="C129" s="5" t="s">
        <v>277</v>
      </c>
      <c r="D129" s="5" t="s">
        <v>269</v>
      </c>
      <c r="E129" s="53">
        <v>1989</v>
      </c>
      <c r="F129" s="53" t="s">
        <v>53</v>
      </c>
      <c r="G129" s="47" t="str">
        <f>IF(F129="m",LOOKUP(E129,'05.kolo prezetácia '!$L$2:$L$9,'05.kolo prezetácia '!$K$2:$K$9),LOOKUP(E129,'05.kolo prezetácia '!$P$2:$P$4,'05.kolo prezetácia '!$O$2:$O$4))</f>
        <v>Muži B</v>
      </c>
      <c r="H129" s="5"/>
      <c r="I129" s="5"/>
    </row>
    <row r="130" spans="1:9" s="41" customFormat="1" ht="18" customHeight="1" x14ac:dyDescent="0.25">
      <c r="A130" s="62">
        <v>43</v>
      </c>
      <c r="B130" s="5" t="s">
        <v>371</v>
      </c>
      <c r="C130" s="5" t="s">
        <v>372</v>
      </c>
      <c r="D130" s="5" t="s">
        <v>468</v>
      </c>
      <c r="E130" s="53">
        <v>1988</v>
      </c>
      <c r="F130" s="53" t="s">
        <v>54</v>
      </c>
      <c r="G130" s="47" t="str">
        <f>IF(F130="m",LOOKUP(E130,'05.kolo prezetácia '!$L$2:$L$9,'05.kolo prezetácia '!$K$2:$K$9),LOOKUP(E130,'05.kolo prezetácia '!$P$2:$P$4,'05.kolo prezetácia '!$O$2:$O$4))</f>
        <v>Ženy B</v>
      </c>
      <c r="H130" s="5"/>
      <c r="I130" s="5"/>
    </row>
    <row r="131" spans="1:9" s="41" customFormat="1" ht="18" customHeight="1" x14ac:dyDescent="0.25">
      <c r="A131"/>
      <c r="B131" s="5"/>
      <c r="C131" s="5"/>
      <c r="D131" s="5"/>
      <c r="E131" s="53"/>
      <c r="F131" s="53"/>
      <c r="G131" s="47"/>
      <c r="H131" s="5"/>
      <c r="I131" s="5"/>
    </row>
    <row r="132" spans="1:9" s="41" customFormat="1" ht="18" customHeight="1" x14ac:dyDescent="0.25">
      <c r="A132"/>
      <c r="B132" s="5"/>
      <c r="C132" s="5"/>
      <c r="D132" s="5"/>
      <c r="E132" s="53"/>
      <c r="F132" s="53"/>
      <c r="G132" s="47"/>
      <c r="H132" s="5"/>
      <c r="I132" s="5"/>
    </row>
    <row r="133" spans="1:9" s="41" customFormat="1" ht="18" customHeight="1" x14ac:dyDescent="0.25">
      <c r="A133"/>
      <c r="B133" s="5"/>
      <c r="C133" s="5"/>
      <c r="D133" s="5"/>
      <c r="E133" s="53"/>
      <c r="F133" s="53"/>
      <c r="G133" s="47"/>
      <c r="H133" s="5"/>
      <c r="I133" s="5"/>
    </row>
    <row r="134" spans="1:9" s="41" customFormat="1" ht="18" customHeight="1" x14ac:dyDescent="0.25">
      <c r="A134"/>
      <c r="B134" s="5"/>
      <c r="C134" s="5"/>
      <c r="D134" s="5"/>
      <c r="E134" s="53"/>
      <c r="F134" s="53"/>
      <c r="G134" s="47"/>
      <c r="H134" s="5"/>
      <c r="I134" s="5"/>
    </row>
    <row r="135" spans="1:9" s="41" customFormat="1" ht="18" customHeight="1" x14ac:dyDescent="0.25">
      <c r="A135"/>
      <c r="B135" s="5"/>
      <c r="C135" s="5"/>
      <c r="D135" s="5"/>
      <c r="E135" s="53"/>
      <c r="F135" s="53"/>
      <c r="G135" s="47"/>
      <c r="H135" s="5"/>
      <c r="I135" s="5"/>
    </row>
    <row r="136" spans="1:9" s="41" customFormat="1" ht="18" customHeight="1" x14ac:dyDescent="0.25">
      <c r="A136"/>
      <c r="B136" s="5"/>
      <c r="C136" s="5"/>
      <c r="D136" s="5"/>
      <c r="E136" s="53"/>
      <c r="F136" s="53"/>
      <c r="G136" s="47"/>
      <c r="H136" s="5"/>
      <c r="I136" s="5"/>
    </row>
    <row r="137" spans="1:9" s="41" customFormat="1" ht="18" customHeight="1" x14ac:dyDescent="0.25">
      <c r="A137"/>
      <c r="B137" s="5"/>
      <c r="C137" s="5"/>
      <c r="D137" s="5"/>
      <c r="E137" s="53"/>
      <c r="F137" s="53"/>
      <c r="G137" s="47"/>
      <c r="H137" s="5"/>
      <c r="I137" s="5"/>
    </row>
    <row r="138" spans="1:9" s="41" customFormat="1" ht="18" customHeight="1" x14ac:dyDescent="0.25">
      <c r="A138"/>
      <c r="B138" s="5"/>
      <c r="C138" s="5"/>
      <c r="D138" s="5"/>
      <c r="E138" s="53"/>
      <c r="F138" s="53"/>
      <c r="G138" s="47"/>
      <c r="H138" s="5"/>
      <c r="I138" s="5"/>
    </row>
    <row r="139" spans="1:9" s="41" customFormat="1" ht="18" customHeight="1" x14ac:dyDescent="0.25">
      <c r="A139"/>
      <c r="B139" s="5"/>
      <c r="C139" s="5"/>
      <c r="D139" s="5"/>
      <c r="E139" s="53"/>
      <c r="F139" s="53"/>
      <c r="G139" s="47"/>
      <c r="H139" s="5"/>
      <c r="I139" s="5"/>
    </row>
    <row r="140" spans="1:9" s="41" customFormat="1" ht="18" customHeight="1" x14ac:dyDescent="0.25">
      <c r="A140"/>
      <c r="B140" s="5"/>
      <c r="C140" s="5"/>
      <c r="D140" s="5"/>
      <c r="E140" s="53"/>
      <c r="F140" s="53"/>
      <c r="G140" s="47"/>
      <c r="H140" s="5"/>
      <c r="I140" s="5"/>
    </row>
    <row r="141" spans="1:9" s="41" customFormat="1" ht="18" customHeight="1" x14ac:dyDescent="0.25">
      <c r="A141"/>
      <c r="B141" s="5"/>
      <c r="C141" s="5"/>
      <c r="D141" s="5"/>
      <c r="E141" s="53"/>
      <c r="F141" s="53"/>
      <c r="G141" s="47"/>
      <c r="H141" s="5"/>
      <c r="I141" s="5"/>
    </row>
    <row r="142" spans="1:9" s="41" customFormat="1" ht="18" customHeight="1" x14ac:dyDescent="0.25">
      <c r="A142"/>
      <c r="B142" s="5"/>
      <c r="C142" s="5"/>
      <c r="D142" s="5"/>
      <c r="E142" s="53"/>
      <c r="F142" s="53"/>
      <c r="G142" s="47"/>
      <c r="H142" s="5"/>
      <c r="I142" s="5"/>
    </row>
    <row r="143" spans="1:9" s="41" customFormat="1" ht="18" customHeight="1" x14ac:dyDescent="0.25">
      <c r="A143"/>
      <c r="B143" s="5"/>
      <c r="C143" s="5"/>
      <c r="D143" s="5"/>
      <c r="E143" s="53"/>
      <c r="F143" s="53"/>
      <c r="G143" s="47"/>
      <c r="H143" s="5"/>
      <c r="I143" s="5"/>
    </row>
    <row r="144" spans="1:9" s="41" customFormat="1" ht="18" customHeight="1" x14ac:dyDescent="0.25">
      <c r="A144"/>
      <c r="B144" s="5"/>
      <c r="C144" s="5"/>
      <c r="D144" s="5"/>
      <c r="E144" s="53"/>
      <c r="F144" s="53"/>
      <c r="G144" s="47"/>
      <c r="H144" s="5"/>
      <c r="I144" s="5"/>
    </row>
    <row r="145" spans="1:9" s="41" customFormat="1" ht="18" customHeight="1" x14ac:dyDescent="0.25">
      <c r="A145"/>
      <c r="B145" s="5"/>
      <c r="C145" s="5"/>
      <c r="D145" s="5"/>
      <c r="E145" s="53"/>
      <c r="F145" s="53"/>
      <c r="G145" s="47"/>
      <c r="H145" s="5"/>
      <c r="I145" s="5"/>
    </row>
    <row r="146" spans="1:9" s="41" customFormat="1" ht="18" customHeight="1" x14ac:dyDescent="0.25">
      <c r="A146"/>
      <c r="B146" s="5"/>
      <c r="C146" s="5"/>
      <c r="D146" s="5"/>
      <c r="E146" s="53"/>
      <c r="F146" s="53"/>
      <c r="G146" s="47"/>
      <c r="H146" s="5"/>
      <c r="I146" s="5"/>
    </row>
    <row r="147" spans="1:9" s="41" customFormat="1" ht="18" customHeight="1" x14ac:dyDescent="0.25">
      <c r="A147"/>
      <c r="B147" s="5"/>
      <c r="C147" s="5"/>
      <c r="D147" s="5"/>
      <c r="E147" s="53"/>
      <c r="F147" s="53"/>
      <c r="G147" s="47"/>
      <c r="H147" s="5"/>
      <c r="I147" s="5"/>
    </row>
    <row r="148" spans="1:9" s="41" customFormat="1" ht="18" customHeight="1" x14ac:dyDescent="0.25">
      <c r="A148"/>
      <c r="B148" s="5"/>
      <c r="C148" s="5"/>
      <c r="D148" s="5"/>
      <c r="E148" s="53"/>
      <c r="F148" s="53"/>
      <c r="G148" s="47"/>
      <c r="H148" s="5"/>
      <c r="I148" s="5"/>
    </row>
    <row r="149" spans="1:9" s="41" customFormat="1" ht="18" customHeight="1" x14ac:dyDescent="0.25">
      <c r="A149"/>
      <c r="B149" s="5"/>
      <c r="C149" s="5"/>
      <c r="D149" s="5"/>
      <c r="E149" s="53"/>
      <c r="F149" s="53"/>
      <c r="G149" s="47"/>
      <c r="H149" s="5"/>
      <c r="I149" s="5"/>
    </row>
    <row r="150" spans="1:9" s="41" customFormat="1" ht="18" customHeight="1" x14ac:dyDescent="0.25">
      <c r="A150"/>
      <c r="B150" s="5"/>
      <c r="C150" s="5"/>
      <c r="D150" s="5"/>
      <c r="E150" s="53"/>
      <c r="F150" s="53"/>
      <c r="G150" s="47"/>
      <c r="H150" s="5"/>
      <c r="I150" s="5"/>
    </row>
    <row r="151" spans="1:9" s="41" customFormat="1" ht="18" customHeight="1" x14ac:dyDescent="0.25">
      <c r="A151"/>
      <c r="B151" s="5"/>
      <c r="C151" s="5"/>
      <c r="D151" s="5"/>
      <c r="E151" s="53"/>
      <c r="F151" s="53"/>
      <c r="G151" s="47"/>
      <c r="H151" s="5"/>
      <c r="I151" s="5"/>
    </row>
    <row r="152" spans="1:9" s="41" customFormat="1" ht="18" customHeight="1" x14ac:dyDescent="0.25">
      <c r="A152"/>
      <c r="B152" s="5"/>
      <c r="C152" s="5"/>
      <c r="D152" s="5"/>
      <c r="E152" s="53"/>
      <c r="F152" s="53"/>
      <c r="G152" s="47"/>
      <c r="H152" s="5"/>
      <c r="I152" s="5"/>
    </row>
    <row r="153" spans="1:9" s="41" customFormat="1" ht="18" customHeight="1" x14ac:dyDescent="0.25">
      <c r="A153"/>
      <c r="B153" s="5"/>
      <c r="C153" s="5"/>
      <c r="D153" s="5"/>
      <c r="E153" s="53"/>
      <c r="F153" s="53"/>
      <c r="G153" s="47"/>
      <c r="H153" s="5"/>
      <c r="I153" s="5"/>
    </row>
    <row r="154" spans="1:9" s="41" customFormat="1" ht="18" customHeight="1" x14ac:dyDescent="0.25">
      <c r="A154"/>
      <c r="B154" s="5"/>
      <c r="C154" s="5"/>
      <c r="D154" s="5"/>
      <c r="E154" s="53"/>
      <c r="F154" s="53"/>
      <c r="G154" s="47"/>
      <c r="H154" s="5"/>
      <c r="I154" s="5"/>
    </row>
    <row r="155" spans="1:9" s="41" customFormat="1" ht="18" customHeight="1" x14ac:dyDescent="0.25">
      <c r="A155"/>
      <c r="B155" s="5"/>
      <c r="C155" s="5"/>
      <c r="D155" s="5"/>
      <c r="E155" s="53"/>
      <c r="F155" s="53"/>
      <c r="G155" s="47"/>
      <c r="H155" s="5"/>
      <c r="I155" s="5"/>
    </row>
    <row r="156" spans="1:9" s="41" customFormat="1" ht="18" customHeight="1" x14ac:dyDescent="0.25">
      <c r="A156"/>
      <c r="B156" s="5"/>
      <c r="C156" s="5"/>
      <c r="D156" s="5"/>
      <c r="E156" s="53"/>
      <c r="F156" s="53"/>
      <c r="G156" s="47"/>
      <c r="H156" s="5"/>
      <c r="I156" s="5"/>
    </row>
    <row r="157" spans="1:9" s="41" customFormat="1" ht="18" customHeight="1" x14ac:dyDescent="0.25">
      <c r="A157"/>
      <c r="B157" s="5"/>
      <c r="C157" s="5"/>
      <c r="D157" s="5"/>
      <c r="E157" s="53"/>
      <c r="F157" s="53"/>
      <c r="G157" s="47"/>
      <c r="H157" s="5"/>
      <c r="I157" s="5"/>
    </row>
    <row r="158" spans="1:9" s="41" customFormat="1" ht="18" customHeight="1" x14ac:dyDescent="0.25">
      <c r="A158"/>
      <c r="B158" s="5"/>
      <c r="C158" s="5"/>
      <c r="D158" s="5"/>
      <c r="E158" s="53"/>
      <c r="F158" s="53"/>
      <c r="G158" s="47"/>
      <c r="H158" s="5"/>
      <c r="I158" s="5"/>
    </row>
    <row r="159" spans="1:9" s="41" customFormat="1" ht="18" customHeight="1" x14ac:dyDescent="0.25">
      <c r="A159"/>
      <c r="B159" s="5"/>
      <c r="C159" s="5"/>
      <c r="D159" s="5"/>
      <c r="E159" s="53"/>
      <c r="F159" s="53"/>
      <c r="G159" s="47"/>
      <c r="H159" s="5"/>
      <c r="I159" s="5"/>
    </row>
    <row r="160" spans="1:9" s="41" customFormat="1" ht="18" customHeight="1" x14ac:dyDescent="0.25">
      <c r="A160"/>
      <c r="B160" s="5"/>
      <c r="C160" s="5"/>
      <c r="D160" s="5"/>
      <c r="E160" s="53"/>
      <c r="F160" s="53"/>
      <c r="G160" s="47"/>
      <c r="H160" s="5"/>
      <c r="I160" s="5"/>
    </row>
    <row r="161" spans="1:9" s="41" customFormat="1" ht="18" customHeight="1" x14ac:dyDescent="0.25">
      <c r="A161"/>
      <c r="B161" s="5"/>
      <c r="C161" s="5"/>
      <c r="D161" s="5"/>
      <c r="E161" s="53"/>
      <c r="F161" s="53"/>
      <c r="G161" s="47"/>
      <c r="H161" s="5"/>
      <c r="I161" s="5"/>
    </row>
    <row r="162" spans="1:9" s="41" customFormat="1" ht="18" customHeight="1" x14ac:dyDescent="0.25">
      <c r="A162"/>
      <c r="B162" s="5"/>
      <c r="C162" s="5"/>
      <c r="D162" s="5"/>
      <c r="E162" s="53"/>
      <c r="F162" s="53"/>
      <c r="G162" s="47"/>
      <c r="H162" s="5"/>
      <c r="I162" s="5"/>
    </row>
    <row r="163" spans="1:9" s="41" customFormat="1" ht="18" customHeight="1" x14ac:dyDescent="0.25">
      <c r="A163"/>
      <c r="B163" s="5"/>
      <c r="C163" s="5"/>
      <c r="D163" s="5"/>
      <c r="E163" s="53"/>
      <c r="F163" s="53"/>
      <c r="G163" s="47"/>
      <c r="H163" s="5"/>
      <c r="I163" s="5"/>
    </row>
    <row r="164" spans="1:9" s="41" customFormat="1" ht="18" customHeight="1" x14ac:dyDescent="0.25">
      <c r="A164"/>
      <c r="B164" s="5"/>
      <c r="C164" s="5"/>
      <c r="D164" s="5"/>
      <c r="E164" s="53"/>
      <c r="F164" s="53"/>
      <c r="G164" s="47"/>
      <c r="H164" s="5"/>
      <c r="I164" s="5"/>
    </row>
    <row r="165" spans="1:9" s="41" customFormat="1" ht="18" customHeight="1" x14ac:dyDescent="0.25">
      <c r="A165"/>
      <c r="B165" s="5"/>
      <c r="C165" s="5"/>
      <c r="D165" s="5"/>
      <c r="E165" s="53"/>
      <c r="F165" s="53"/>
      <c r="G165" s="47"/>
      <c r="H165" s="5"/>
      <c r="I165" s="5"/>
    </row>
    <row r="166" spans="1:9" s="41" customFormat="1" ht="18" customHeight="1" x14ac:dyDescent="0.25">
      <c r="A166"/>
      <c r="B166" s="5"/>
      <c r="C166" s="5"/>
      <c r="D166" s="5"/>
      <c r="E166" s="53"/>
      <c r="F166" s="53"/>
      <c r="G166" s="47"/>
      <c r="H166" s="5"/>
      <c r="I166" s="5"/>
    </row>
    <row r="167" spans="1:9" s="41" customFormat="1" ht="18" customHeight="1" x14ac:dyDescent="0.25">
      <c r="A167"/>
      <c r="B167" s="5"/>
      <c r="C167" s="5"/>
      <c r="D167" s="5"/>
      <c r="E167" s="53"/>
      <c r="F167" s="53"/>
      <c r="G167" s="47"/>
      <c r="H167" s="5"/>
      <c r="I167" s="5"/>
    </row>
    <row r="168" spans="1:9" s="41" customFormat="1" ht="18" customHeight="1" x14ac:dyDescent="0.25">
      <c r="A168"/>
      <c r="B168" s="5"/>
      <c r="C168" s="5"/>
      <c r="D168" s="5"/>
      <c r="E168" s="53"/>
      <c r="F168" s="53"/>
      <c r="G168" s="47"/>
      <c r="H168" s="5"/>
      <c r="I168" s="5"/>
    </row>
    <row r="169" spans="1:9" s="41" customFormat="1" ht="18" customHeight="1" x14ac:dyDescent="0.25">
      <c r="A169"/>
      <c r="B169" s="5"/>
      <c r="C169" s="5"/>
      <c r="D169" s="5"/>
      <c r="E169" s="53"/>
      <c r="F169" s="53"/>
      <c r="G169" s="47"/>
      <c r="H169" s="5"/>
      <c r="I169" s="5"/>
    </row>
    <row r="170" spans="1:9" s="41" customFormat="1" ht="18" customHeight="1" x14ac:dyDescent="0.25">
      <c r="A170"/>
      <c r="B170" s="5"/>
      <c r="C170" s="5"/>
      <c r="D170" s="5"/>
      <c r="E170" s="53"/>
      <c r="F170" s="53"/>
      <c r="G170" s="47"/>
      <c r="H170" s="5"/>
      <c r="I170" s="5"/>
    </row>
    <row r="171" spans="1:9" s="41" customFormat="1" ht="18" customHeight="1" x14ac:dyDescent="0.25">
      <c r="A171"/>
      <c r="B171" s="5"/>
      <c r="C171" s="5"/>
      <c r="D171" s="5"/>
      <c r="E171" s="53"/>
      <c r="F171" s="53"/>
      <c r="G171" s="47"/>
      <c r="H171" s="5"/>
      <c r="I171" s="5"/>
    </row>
    <row r="172" spans="1:9" s="41" customFormat="1" ht="18" customHeight="1" x14ac:dyDescent="0.25">
      <c r="A172"/>
      <c r="B172" s="5"/>
      <c r="C172" s="5"/>
      <c r="D172" s="5"/>
      <c r="E172" s="53"/>
      <c r="F172" s="53"/>
      <c r="G172" s="47"/>
      <c r="H172" s="5"/>
      <c r="I172" s="5"/>
    </row>
    <row r="173" spans="1:9" s="41" customFormat="1" ht="18" customHeight="1" x14ac:dyDescent="0.25">
      <c r="A173"/>
      <c r="B173" s="5"/>
      <c r="C173" s="5"/>
      <c r="D173" s="5"/>
      <c r="E173" s="53"/>
      <c r="F173" s="53"/>
      <c r="G173" s="47"/>
      <c r="H173" s="5"/>
      <c r="I173" s="5"/>
    </row>
    <row r="174" spans="1:9" s="41" customFormat="1" ht="18" customHeight="1" x14ac:dyDescent="0.25">
      <c r="A174"/>
      <c r="B174" s="5"/>
      <c r="C174" s="5"/>
      <c r="D174" s="5"/>
      <c r="E174" s="53"/>
      <c r="F174" s="53"/>
      <c r="G174" s="47"/>
      <c r="H174" s="5"/>
      <c r="I174" s="5"/>
    </row>
    <row r="175" spans="1:9" s="41" customFormat="1" ht="18" customHeight="1" x14ac:dyDescent="0.25">
      <c r="A175"/>
      <c r="B175" s="5"/>
      <c r="C175" s="5"/>
      <c r="D175" s="5"/>
      <c r="E175" s="53"/>
      <c r="F175" s="53"/>
      <c r="G175" s="47"/>
      <c r="H175" s="5"/>
      <c r="I175" s="5"/>
    </row>
    <row r="176" spans="1:9" ht="18" customHeight="1" x14ac:dyDescent="0.25">
      <c r="A176"/>
      <c r="E176" s="53"/>
      <c r="F176" s="53"/>
      <c r="G176" s="47"/>
    </row>
    <row r="177" spans="1:9" ht="18" customHeight="1" x14ac:dyDescent="0.25">
      <c r="A177"/>
      <c r="E177" s="53"/>
      <c r="F177" s="53"/>
      <c r="G177" s="47"/>
    </row>
    <row r="178" spans="1:9" ht="18" customHeight="1" x14ac:dyDescent="0.25">
      <c r="A178"/>
      <c r="E178" s="53"/>
      <c r="F178" s="53"/>
      <c r="G178" s="47"/>
    </row>
    <row r="179" spans="1:9" s="41" customFormat="1" ht="18" customHeight="1" x14ac:dyDescent="0.25">
      <c r="A179"/>
      <c r="B179" s="5"/>
      <c r="C179" s="5"/>
      <c r="D179" s="5"/>
      <c r="E179" s="53"/>
      <c r="F179" s="53"/>
      <c r="G179" s="47"/>
      <c r="H179" s="5"/>
      <c r="I179" s="5"/>
    </row>
    <row r="180" spans="1:9" s="41" customFormat="1" ht="18" customHeight="1" x14ac:dyDescent="0.25">
      <c r="A180"/>
      <c r="B180" s="5"/>
      <c r="C180" s="5"/>
      <c r="D180" s="5"/>
      <c r="E180" s="53"/>
      <c r="F180" s="53"/>
      <c r="G180" s="47"/>
      <c r="H180" s="5"/>
      <c r="I180" s="5"/>
    </row>
    <row r="181" spans="1:9" s="41" customFormat="1" ht="18" customHeight="1" x14ac:dyDescent="0.25">
      <c r="A181"/>
      <c r="B181" s="5"/>
      <c r="C181" s="5"/>
      <c r="D181" s="5"/>
      <c r="E181" s="53"/>
      <c r="F181" s="53"/>
      <c r="G181" s="47"/>
      <c r="H181" s="5"/>
      <c r="I181" s="5"/>
    </row>
    <row r="182" spans="1:9" s="41" customFormat="1" ht="18" customHeight="1" x14ac:dyDescent="0.25">
      <c r="A182"/>
      <c r="B182" s="5"/>
      <c r="C182" s="5"/>
      <c r="D182" s="5"/>
      <c r="E182" s="53"/>
      <c r="F182" s="53"/>
      <c r="G182" s="47"/>
      <c r="H182" s="5"/>
      <c r="I182" s="5"/>
    </row>
    <row r="183" spans="1:9" s="41" customFormat="1" ht="18" customHeight="1" x14ac:dyDescent="0.25">
      <c r="A183"/>
      <c r="B183" s="5"/>
      <c r="C183" s="5"/>
      <c r="D183" s="5"/>
      <c r="E183" s="53"/>
      <c r="F183" s="53"/>
      <c r="G183" s="47"/>
      <c r="H183" s="5"/>
      <c r="I183" s="5"/>
    </row>
    <row r="184" spans="1:9" s="41" customFormat="1" ht="18" customHeight="1" x14ac:dyDescent="0.25">
      <c r="A184"/>
      <c r="B184" s="5"/>
      <c r="C184" s="5"/>
      <c r="D184" s="5"/>
      <c r="E184" s="53"/>
      <c r="F184" s="53"/>
      <c r="G184" s="47"/>
      <c r="H184" s="5"/>
      <c r="I184" s="5"/>
    </row>
    <row r="185" spans="1:9" s="41" customFormat="1" ht="18" customHeight="1" x14ac:dyDescent="0.25">
      <c r="A185"/>
      <c r="B185" s="5"/>
      <c r="C185" s="5"/>
      <c r="D185" s="5"/>
      <c r="E185" s="53"/>
      <c r="F185" s="53"/>
      <c r="G185" s="47"/>
      <c r="H185" s="5"/>
      <c r="I185" s="5"/>
    </row>
    <row r="186" spans="1:9" s="41" customFormat="1" ht="18" customHeight="1" x14ac:dyDescent="0.25">
      <c r="A186"/>
      <c r="B186" s="5"/>
      <c r="C186" s="5"/>
      <c r="D186" s="5"/>
      <c r="E186" s="53"/>
      <c r="F186" s="53"/>
      <c r="G186" s="47"/>
      <c r="H186" s="5"/>
      <c r="I186" s="5"/>
    </row>
    <row r="187" spans="1:9" s="41" customFormat="1" ht="18" customHeight="1" x14ac:dyDescent="0.25">
      <c r="A187"/>
      <c r="B187" s="5"/>
      <c r="C187" s="5"/>
      <c r="D187" s="5"/>
      <c r="E187" s="53"/>
      <c r="F187" s="53"/>
      <c r="G187" s="47"/>
      <c r="H187" s="5"/>
      <c r="I187" s="5"/>
    </row>
    <row r="188" spans="1:9" s="41" customFormat="1" ht="18" customHeight="1" x14ac:dyDescent="0.25">
      <c r="A188"/>
      <c r="B188" s="5"/>
      <c r="C188" s="5"/>
      <c r="D188" s="5"/>
      <c r="E188" s="53"/>
      <c r="F188" s="53"/>
      <c r="G188" s="47"/>
      <c r="H188" s="5"/>
      <c r="I188" s="5"/>
    </row>
    <row r="189" spans="1:9" s="41" customFormat="1" ht="18" customHeight="1" x14ac:dyDescent="0.25">
      <c r="A189"/>
      <c r="B189" s="5"/>
      <c r="C189" s="5"/>
      <c r="D189" s="5"/>
      <c r="E189" s="53"/>
      <c r="F189" s="53"/>
      <c r="G189" s="47"/>
      <c r="H189" s="5"/>
      <c r="I189" s="5"/>
    </row>
    <row r="190" spans="1:9" ht="18" customHeight="1" x14ac:dyDescent="0.25">
      <c r="A190"/>
      <c r="E190" s="53"/>
      <c r="F190" s="53"/>
      <c r="G190" s="47"/>
    </row>
    <row r="191" spans="1:9" ht="18" customHeight="1" x14ac:dyDescent="0.25">
      <c r="A191"/>
      <c r="E191" s="53"/>
      <c r="F191" s="53"/>
      <c r="G191" s="47"/>
    </row>
    <row r="192" spans="1:9" ht="18" customHeight="1" x14ac:dyDescent="0.25">
      <c r="A192"/>
      <c r="E192" s="53"/>
      <c r="F192" s="53"/>
      <c r="G192" s="47"/>
    </row>
    <row r="193" spans="1:9" ht="18" customHeight="1" x14ac:dyDescent="0.25">
      <c r="A193"/>
      <c r="E193" s="53"/>
      <c r="F193" s="53"/>
      <c r="G193" s="47"/>
    </row>
    <row r="194" spans="1:9" ht="18" customHeight="1" x14ac:dyDescent="0.25">
      <c r="A194"/>
      <c r="E194" s="53"/>
      <c r="F194" s="53"/>
      <c r="G194" s="47"/>
    </row>
    <row r="195" spans="1:9" ht="18" customHeight="1" x14ac:dyDescent="0.25">
      <c r="A195"/>
      <c r="E195" s="53"/>
      <c r="F195" s="53"/>
      <c r="G195" s="47"/>
    </row>
    <row r="196" spans="1:9" s="41" customFormat="1" ht="18" customHeight="1" x14ac:dyDescent="0.25">
      <c r="A196"/>
      <c r="B196" s="5"/>
      <c r="C196" s="5"/>
      <c r="D196" s="5"/>
      <c r="E196" s="53"/>
      <c r="F196" s="53"/>
      <c r="G196" s="47"/>
      <c r="H196" s="5"/>
      <c r="I196" s="5"/>
    </row>
    <row r="197" spans="1:9" ht="18" customHeight="1" x14ac:dyDescent="0.25">
      <c r="A197"/>
      <c r="E197" s="53"/>
      <c r="F197" s="53"/>
      <c r="G197" s="47"/>
    </row>
    <row r="198" spans="1:9" ht="18" customHeight="1" x14ac:dyDescent="0.25">
      <c r="A198"/>
      <c r="E198" s="53"/>
      <c r="F198" s="53"/>
      <c r="G198" s="47"/>
    </row>
    <row r="199" spans="1:9" s="41" customFormat="1" ht="18" customHeight="1" x14ac:dyDescent="0.25">
      <c r="A199"/>
      <c r="B199" s="5"/>
      <c r="C199" s="5"/>
      <c r="D199" s="5"/>
      <c r="E199" s="53"/>
      <c r="F199" s="53"/>
      <c r="G199" s="47"/>
      <c r="H199" s="5"/>
      <c r="I199" s="5"/>
    </row>
    <row r="200" spans="1:9" ht="18" customHeight="1" x14ac:dyDescent="0.25">
      <c r="A200"/>
      <c r="E200" s="53"/>
      <c r="F200" s="53"/>
      <c r="G200" s="47"/>
    </row>
    <row r="201" spans="1:9" ht="18" customHeight="1" x14ac:dyDescent="0.25">
      <c r="A201"/>
      <c r="E201" s="53"/>
      <c r="F201" s="53"/>
      <c r="G201" s="47"/>
    </row>
    <row r="202" spans="1:9" ht="18" customHeight="1" x14ac:dyDescent="0.25">
      <c r="A202"/>
      <c r="E202" s="53"/>
      <c r="F202" s="53"/>
      <c r="G202" s="47"/>
    </row>
    <row r="203" spans="1:9" ht="18" customHeight="1" x14ac:dyDescent="0.25">
      <c r="A203"/>
      <c r="E203" s="53"/>
      <c r="F203" s="53"/>
      <c r="G203" s="47"/>
    </row>
    <row r="204" spans="1:9" ht="18" customHeight="1" x14ac:dyDescent="0.25">
      <c r="A204"/>
      <c r="E204" s="53"/>
      <c r="F204" s="53"/>
      <c r="G204" s="47"/>
    </row>
    <row r="205" spans="1:9" s="41" customFormat="1" ht="18" customHeight="1" x14ac:dyDescent="0.25">
      <c r="A205"/>
      <c r="B205" s="5"/>
      <c r="C205" s="5"/>
      <c r="D205" s="5"/>
      <c r="E205" s="53"/>
      <c r="F205" s="53"/>
      <c r="G205" s="47"/>
      <c r="H205" s="5"/>
      <c r="I205" s="5"/>
    </row>
    <row r="206" spans="1:9" ht="18" customHeight="1" x14ac:dyDescent="0.25">
      <c r="A206"/>
      <c r="E206" s="53"/>
      <c r="F206" s="53"/>
      <c r="G206" s="47"/>
    </row>
    <row r="207" spans="1:9" ht="18" customHeight="1" x14ac:dyDescent="0.25">
      <c r="A207"/>
      <c r="E207" s="53"/>
      <c r="F207" s="53"/>
      <c r="G207" s="47"/>
    </row>
    <row r="208" spans="1:9" s="41" customFormat="1" ht="18" customHeight="1" x14ac:dyDescent="0.25">
      <c r="A208"/>
      <c r="B208" s="5"/>
      <c r="C208" s="5"/>
      <c r="D208" s="5"/>
      <c r="E208" s="53"/>
      <c r="F208" s="53"/>
      <c r="G208" s="47"/>
      <c r="H208" s="5"/>
      <c r="I208" s="5"/>
    </row>
    <row r="209" spans="1:9" ht="18" customHeight="1" x14ac:dyDescent="0.25">
      <c r="A209"/>
      <c r="E209" s="53"/>
      <c r="F209" s="53"/>
      <c r="G209" s="47"/>
    </row>
    <row r="210" spans="1:9" ht="18" customHeight="1" x14ac:dyDescent="0.25">
      <c r="A210"/>
      <c r="E210" s="53"/>
      <c r="F210" s="53"/>
      <c r="G210" s="47"/>
    </row>
    <row r="211" spans="1:9" ht="18" customHeight="1" x14ac:dyDescent="0.25">
      <c r="A211"/>
      <c r="E211" s="53"/>
      <c r="F211" s="53"/>
      <c r="G211" s="47"/>
    </row>
    <row r="212" spans="1:9" s="41" customFormat="1" ht="18" customHeight="1" x14ac:dyDescent="0.25">
      <c r="A212"/>
      <c r="B212" s="5"/>
      <c r="C212" s="5"/>
      <c r="D212" s="5"/>
      <c r="E212" s="53"/>
      <c r="F212" s="53"/>
      <c r="G212" s="47"/>
      <c r="H212" s="5"/>
      <c r="I212" s="5"/>
    </row>
    <row r="213" spans="1:9" ht="18" customHeight="1" x14ac:dyDescent="0.25">
      <c r="A213"/>
      <c r="E213" s="53"/>
      <c r="F213" s="53"/>
      <c r="G213" s="47"/>
    </row>
    <row r="214" spans="1:9" ht="18" customHeight="1" x14ac:dyDescent="0.25">
      <c r="A214"/>
      <c r="E214" s="53"/>
      <c r="F214" s="53"/>
      <c r="G214" s="47"/>
    </row>
    <row r="215" spans="1:9" ht="18" customHeight="1" x14ac:dyDescent="0.25">
      <c r="A215"/>
      <c r="E215" s="53"/>
      <c r="F215" s="53"/>
      <c r="G215" s="47"/>
    </row>
    <row r="216" spans="1:9" ht="18" customHeight="1" x14ac:dyDescent="0.25">
      <c r="A216"/>
      <c r="E216" s="53"/>
      <c r="F216" s="53"/>
      <c r="G216" s="47"/>
    </row>
    <row r="217" spans="1:9" ht="18" customHeight="1" x14ac:dyDescent="0.25">
      <c r="A217"/>
      <c r="E217" s="53"/>
      <c r="F217" s="53"/>
      <c r="G217" s="47"/>
    </row>
    <row r="218" spans="1:9" ht="18" customHeight="1" x14ac:dyDescent="0.25">
      <c r="A218"/>
      <c r="E218" s="53"/>
      <c r="F218" s="53"/>
      <c r="G218" s="47"/>
    </row>
    <row r="219" spans="1:9" s="41" customFormat="1" ht="18" customHeight="1" x14ac:dyDescent="0.25">
      <c r="A219"/>
      <c r="B219" s="5"/>
      <c r="C219" s="5"/>
      <c r="D219" s="5"/>
      <c r="E219" s="53"/>
      <c r="F219" s="53"/>
      <c r="G219" s="47"/>
      <c r="H219" s="5"/>
      <c r="I219" s="5"/>
    </row>
    <row r="220" spans="1:9" ht="18" customHeight="1" x14ac:dyDescent="0.25">
      <c r="A220"/>
      <c r="E220" s="53"/>
      <c r="F220" s="53"/>
      <c r="G220" s="47"/>
    </row>
    <row r="221" spans="1:9" ht="18" customHeight="1" x14ac:dyDescent="0.25">
      <c r="A221"/>
      <c r="E221" s="53"/>
      <c r="F221" s="53"/>
      <c r="G221" s="47"/>
    </row>
    <row r="222" spans="1:9" ht="18" customHeight="1" x14ac:dyDescent="0.25">
      <c r="A222"/>
      <c r="E222" s="53"/>
      <c r="F222" s="53"/>
      <c r="G222" s="47"/>
    </row>
    <row r="223" spans="1:9" ht="18" customHeight="1" x14ac:dyDescent="0.25">
      <c r="A223"/>
      <c r="E223" s="53"/>
      <c r="F223" s="53"/>
      <c r="G223" s="47"/>
    </row>
    <row r="224" spans="1:9" ht="18" customHeight="1" x14ac:dyDescent="0.25">
      <c r="A224"/>
      <c r="E224" s="53"/>
      <c r="F224" s="53"/>
      <c r="G224" s="47"/>
    </row>
    <row r="225" spans="1:7" ht="18" customHeight="1" x14ac:dyDescent="0.25">
      <c r="A225"/>
      <c r="E225" s="53"/>
      <c r="F225" s="53"/>
      <c r="G225" s="47"/>
    </row>
    <row r="226" spans="1:7" ht="18" customHeight="1" x14ac:dyDescent="0.25">
      <c r="A226"/>
      <c r="E226" s="53"/>
      <c r="F226" s="53"/>
      <c r="G226" s="47"/>
    </row>
    <row r="227" spans="1:7" ht="18" customHeight="1" x14ac:dyDescent="0.25">
      <c r="A227"/>
      <c r="E227" s="53"/>
      <c r="F227" s="53"/>
      <c r="G227" s="47"/>
    </row>
    <row r="228" spans="1:7" ht="18" customHeight="1" x14ac:dyDescent="0.25">
      <c r="A228"/>
      <c r="E228" s="53"/>
      <c r="F228" s="53"/>
      <c r="G228" s="47"/>
    </row>
    <row r="229" spans="1:7" ht="18" customHeight="1" x14ac:dyDescent="0.25">
      <c r="A229"/>
      <c r="E229" s="53"/>
      <c r="F229" s="53"/>
      <c r="G229" s="47"/>
    </row>
    <row r="230" spans="1:7" ht="18" customHeight="1" x14ac:dyDescent="0.25">
      <c r="A230"/>
      <c r="E230" s="53"/>
      <c r="F230" s="53"/>
      <c r="G230" s="47"/>
    </row>
    <row r="231" spans="1:7" ht="18" customHeight="1" x14ac:dyDescent="0.25">
      <c r="A231"/>
      <c r="E231" s="53"/>
      <c r="F231" s="53"/>
      <c r="G231" s="47"/>
    </row>
    <row r="232" spans="1:7" ht="18" customHeight="1" x14ac:dyDescent="0.25">
      <c r="A232"/>
      <c r="E232" s="53"/>
      <c r="F232" s="53"/>
      <c r="G232" s="47"/>
    </row>
    <row r="233" spans="1:7" ht="18" customHeight="1" x14ac:dyDescent="0.25">
      <c r="A233"/>
      <c r="E233" s="53"/>
      <c r="F233" s="53"/>
      <c r="G233" s="47"/>
    </row>
    <row r="234" spans="1:7" ht="18" customHeight="1" x14ac:dyDescent="0.25">
      <c r="A234"/>
      <c r="E234" s="53"/>
      <c r="F234" s="53"/>
      <c r="G234" s="47"/>
    </row>
    <row r="235" spans="1:7" ht="18" customHeight="1" x14ac:dyDescent="0.25">
      <c r="A235"/>
      <c r="C235" s="84"/>
      <c r="E235" s="53"/>
      <c r="F235" s="53"/>
      <c r="G235" s="47"/>
    </row>
    <row r="236" spans="1:7" ht="18" customHeight="1" x14ac:dyDescent="0.25">
      <c r="A236"/>
      <c r="E236" s="53"/>
      <c r="F236" s="53"/>
      <c r="G236" s="47"/>
    </row>
    <row r="237" spans="1:7" ht="18" customHeight="1" x14ac:dyDescent="0.25">
      <c r="A237"/>
      <c r="E237" s="53"/>
      <c r="F237" s="53"/>
      <c r="G237" s="47"/>
    </row>
    <row r="238" spans="1:7" ht="18" customHeight="1" x14ac:dyDescent="0.25">
      <c r="A238"/>
      <c r="E238" s="53"/>
      <c r="F238" s="53"/>
      <c r="G238" s="47"/>
    </row>
    <row r="239" spans="1:7" ht="18" customHeight="1" x14ac:dyDescent="0.25">
      <c r="A239"/>
      <c r="E239" s="53"/>
      <c r="F239" s="53"/>
      <c r="G239" s="47"/>
    </row>
    <row r="240" spans="1:7" ht="18" customHeight="1" x14ac:dyDescent="0.25">
      <c r="A240"/>
      <c r="E240" s="53"/>
      <c r="F240" s="53"/>
      <c r="G240" s="47"/>
    </row>
    <row r="241" spans="1:7" ht="18" customHeight="1" x14ac:dyDescent="0.25">
      <c r="A241"/>
      <c r="E241" s="53"/>
      <c r="F241" s="53"/>
      <c r="G241" s="47"/>
    </row>
    <row r="242" spans="1:7" ht="18" customHeight="1" x14ac:dyDescent="0.25">
      <c r="A242"/>
      <c r="E242" s="53"/>
      <c r="F242" s="53"/>
      <c r="G242" s="47"/>
    </row>
    <row r="243" spans="1:7" ht="18" customHeight="1" x14ac:dyDescent="0.25">
      <c r="A243"/>
      <c r="E243" s="53"/>
      <c r="F243" s="53"/>
      <c r="G243" s="47"/>
    </row>
    <row r="244" spans="1:7" ht="18" customHeight="1" x14ac:dyDescent="0.25">
      <c r="A244"/>
      <c r="E244" s="53"/>
      <c r="F244" s="53"/>
      <c r="G244" s="47"/>
    </row>
    <row r="245" spans="1:7" ht="18" customHeight="1" x14ac:dyDescent="0.25">
      <c r="A245"/>
      <c r="E245" s="53"/>
      <c r="F245" s="53"/>
      <c r="G245" s="47"/>
    </row>
    <row r="246" spans="1:7" ht="18" customHeight="1" x14ac:dyDescent="0.25">
      <c r="A246"/>
      <c r="E246" s="53"/>
      <c r="F246" s="53"/>
      <c r="G246" s="47"/>
    </row>
    <row r="247" spans="1:7" ht="18" customHeight="1" x14ac:dyDescent="0.25">
      <c r="A247"/>
      <c r="E247" s="53"/>
      <c r="F247" s="53"/>
      <c r="G247" s="47"/>
    </row>
    <row r="248" spans="1:7" ht="18" customHeight="1" x14ac:dyDescent="0.25">
      <c r="A248"/>
      <c r="E248" s="53"/>
      <c r="F248" s="53"/>
      <c r="G248" s="47"/>
    </row>
    <row r="249" spans="1:7" ht="18" customHeight="1" x14ac:dyDescent="0.25">
      <c r="A249"/>
      <c r="E249" s="53"/>
      <c r="F249" s="53"/>
      <c r="G249" s="47"/>
    </row>
    <row r="250" spans="1:7" ht="18" customHeight="1" x14ac:dyDescent="0.25">
      <c r="A250"/>
      <c r="E250" s="53"/>
      <c r="F250" s="53"/>
      <c r="G250" s="47"/>
    </row>
    <row r="251" spans="1:7" ht="18" customHeight="1" x14ac:dyDescent="0.25">
      <c r="A251"/>
      <c r="G251" s="47"/>
    </row>
    <row r="252" spans="1:7" ht="18" customHeight="1" x14ac:dyDescent="0.25">
      <c r="A252"/>
      <c r="G252" s="47"/>
    </row>
    <row r="253" spans="1:7" ht="18" customHeight="1" x14ac:dyDescent="0.25">
      <c r="A253"/>
      <c r="F253" s="53"/>
      <c r="G253" s="47"/>
    </row>
    <row r="254" spans="1:7" ht="18" customHeight="1" x14ac:dyDescent="0.25">
      <c r="A254"/>
      <c r="F254" s="53"/>
      <c r="G254" s="47"/>
    </row>
    <row r="255" spans="1:7" ht="18" customHeight="1" x14ac:dyDescent="0.25">
      <c r="A255"/>
      <c r="F255" s="53"/>
      <c r="G255" s="47"/>
    </row>
    <row r="256" spans="1:7" ht="18" customHeight="1" x14ac:dyDescent="0.3">
      <c r="A256"/>
      <c r="D256" s="80"/>
      <c r="F256" s="53"/>
      <c r="G256" s="47"/>
    </row>
    <row r="257" spans="1:7" ht="18" customHeight="1" x14ac:dyDescent="0.25">
      <c r="A257"/>
      <c r="F257" s="53"/>
      <c r="G257" s="47"/>
    </row>
    <row r="258" spans="1:7" ht="18" customHeight="1" x14ac:dyDescent="0.25">
      <c r="A258" s="62"/>
      <c r="F258" s="53"/>
      <c r="G258" s="47"/>
    </row>
    <row r="259" spans="1:7" ht="18" customHeight="1" x14ac:dyDescent="0.25">
      <c r="A259" s="62"/>
      <c r="F259" s="53"/>
      <c r="G259" s="47"/>
    </row>
    <row r="260" spans="1:7" ht="18" customHeight="1" x14ac:dyDescent="0.25">
      <c r="A260" s="62"/>
      <c r="F260" s="53"/>
      <c r="G260" s="47"/>
    </row>
    <row r="261" spans="1:7" ht="18" customHeight="1" x14ac:dyDescent="0.25">
      <c r="A261" s="62"/>
      <c r="F261" s="53"/>
      <c r="G261" s="47"/>
    </row>
    <row r="262" spans="1:7" ht="18" customHeight="1" x14ac:dyDescent="0.25">
      <c r="A262" s="62"/>
      <c r="F262" s="53"/>
      <c r="G262" s="47"/>
    </row>
    <row r="263" spans="1:7" ht="18" customHeight="1" x14ac:dyDescent="0.25">
      <c r="A263" s="62"/>
      <c r="F263" s="53"/>
      <c r="G263" s="47"/>
    </row>
    <row r="264" spans="1:7" ht="18" customHeight="1" x14ac:dyDescent="0.25">
      <c r="A264" s="62"/>
      <c r="F264" s="53"/>
      <c r="G264" s="47"/>
    </row>
    <row r="265" spans="1:7" ht="18" customHeight="1" x14ac:dyDescent="0.25">
      <c r="A265" s="62"/>
      <c r="F265" s="53"/>
      <c r="G265" s="47"/>
    </row>
    <row r="266" spans="1:7" ht="18" customHeight="1" x14ac:dyDescent="0.25">
      <c r="A266" s="62"/>
      <c r="F266" s="53"/>
      <c r="G266" s="47"/>
    </row>
    <row r="267" spans="1:7" ht="18" customHeight="1" x14ac:dyDescent="0.25">
      <c r="A267" s="62"/>
      <c r="F267" s="53"/>
      <c r="G267" s="47"/>
    </row>
    <row r="268" spans="1:7" ht="18" customHeight="1" x14ac:dyDescent="0.25">
      <c r="A268" s="62"/>
      <c r="F268" s="53"/>
      <c r="G268" s="47"/>
    </row>
    <row r="269" spans="1:7" ht="18" customHeight="1" x14ac:dyDescent="0.25">
      <c r="A269" s="62"/>
      <c r="F269" s="53"/>
      <c r="G269" s="47"/>
    </row>
    <row r="270" spans="1:7" ht="18" customHeight="1" x14ac:dyDescent="0.25">
      <c r="A270" s="62"/>
      <c r="G270" s="47"/>
    </row>
    <row r="271" spans="1:7" ht="18" customHeight="1" x14ac:dyDescent="0.25">
      <c r="A271" s="62"/>
      <c r="G271" s="47"/>
    </row>
    <row r="272" spans="1:7" ht="18" customHeight="1" x14ac:dyDescent="0.25">
      <c r="A272" s="62"/>
      <c r="G272" s="47"/>
    </row>
    <row r="273" spans="1:7" ht="18" customHeight="1" x14ac:dyDescent="0.25">
      <c r="A273" s="62"/>
      <c r="G273" s="47"/>
    </row>
    <row r="274" spans="1:7" ht="18" customHeight="1" x14ac:dyDescent="0.25">
      <c r="A274" s="62"/>
      <c r="G274" s="47"/>
    </row>
    <row r="275" spans="1:7" ht="18" customHeight="1" x14ac:dyDescent="0.25"/>
    <row r="276" spans="1:7" ht="18" customHeight="1" x14ac:dyDescent="0.25"/>
    <row r="277" spans="1:7" ht="18" customHeight="1" x14ac:dyDescent="0.25"/>
    <row r="278" spans="1:7" ht="18" customHeight="1" x14ac:dyDescent="0.25"/>
    <row r="279" spans="1:7" ht="18" customHeight="1" x14ac:dyDescent="0.25"/>
    <row r="280" spans="1:7" ht="18" customHeight="1" x14ac:dyDescent="0.25"/>
    <row r="281" spans="1:7" ht="18" customHeight="1" x14ac:dyDescent="0.25"/>
    <row r="282" spans="1:7" ht="18" customHeight="1" x14ac:dyDescent="0.25"/>
    <row r="283" spans="1:7" ht="18" customHeight="1" x14ac:dyDescent="0.25"/>
    <row r="284" spans="1:7" ht="18" customHeight="1" x14ac:dyDescent="0.25">
      <c r="A284" s="31"/>
      <c r="B284" s="6"/>
      <c r="C284" s="6"/>
      <c r="D284" s="6"/>
      <c r="E284" s="65"/>
      <c r="F284" s="65"/>
    </row>
    <row r="285" spans="1:7" ht="18" customHeight="1" x14ac:dyDescent="0.25">
      <c r="A285" s="53"/>
      <c r="E285" s="53"/>
      <c r="F285" s="53"/>
    </row>
    <row r="286" spans="1:7" ht="18" customHeight="1" x14ac:dyDescent="0.25">
      <c r="A286" s="53"/>
      <c r="E286" s="53"/>
      <c r="F286" s="53"/>
    </row>
    <row r="287" spans="1:7" ht="18" customHeight="1" x14ac:dyDescent="0.25">
      <c r="A287" s="62"/>
      <c r="E287" s="53"/>
      <c r="F287" s="53"/>
      <c r="G287" s="47"/>
    </row>
    <row r="288" spans="1:7" ht="18" customHeight="1" x14ac:dyDescent="0.25">
      <c r="A288" s="53"/>
      <c r="E288" s="53"/>
      <c r="F288" s="53"/>
    </row>
    <row r="289" spans="1:6" ht="18" customHeight="1" x14ac:dyDescent="0.25">
      <c r="A289" s="53"/>
      <c r="E289" s="53"/>
      <c r="F289" s="53"/>
    </row>
    <row r="290" spans="1:6" ht="18" customHeight="1" x14ac:dyDescent="0.25">
      <c r="A290" s="53"/>
      <c r="E290" s="53"/>
      <c r="F290" s="53"/>
    </row>
    <row r="291" spans="1:6" ht="18" customHeight="1" x14ac:dyDescent="0.25">
      <c r="A291" s="53"/>
      <c r="E291" s="53"/>
      <c r="F291" s="53"/>
    </row>
    <row r="292" spans="1:6" ht="18" customHeight="1" x14ac:dyDescent="0.25">
      <c r="A292" s="53"/>
      <c r="E292" s="53"/>
      <c r="F292" s="53"/>
    </row>
    <row r="293" spans="1:6" ht="18" customHeight="1" x14ac:dyDescent="0.25">
      <c r="A293" s="53"/>
      <c r="E293" s="53"/>
      <c r="F293" s="53"/>
    </row>
    <row r="294" spans="1:6" ht="18" customHeight="1" x14ac:dyDescent="0.25">
      <c r="A294" s="53"/>
      <c r="E294" s="53"/>
      <c r="F294" s="53"/>
    </row>
    <row r="295" spans="1:6" ht="18" customHeight="1" x14ac:dyDescent="0.25">
      <c r="A295" s="53"/>
      <c r="E295" s="53"/>
      <c r="F295" s="53"/>
    </row>
    <row r="296" spans="1:6" ht="18" customHeight="1" x14ac:dyDescent="0.25">
      <c r="A296" s="53"/>
      <c r="E296" s="53"/>
      <c r="F296" s="53"/>
    </row>
    <row r="297" spans="1:6" ht="18" customHeight="1" x14ac:dyDescent="0.25">
      <c r="A297" s="53"/>
      <c r="E297" s="53"/>
      <c r="F297" s="53"/>
    </row>
    <row r="298" spans="1:6" ht="18" customHeight="1" x14ac:dyDescent="0.25">
      <c r="A298" s="53"/>
      <c r="E298" s="53"/>
      <c r="F298" s="53"/>
    </row>
    <row r="299" spans="1:6" ht="18" customHeight="1" x14ac:dyDescent="0.25">
      <c r="A299" s="53"/>
      <c r="E299" s="53"/>
      <c r="F299" s="53"/>
    </row>
    <row r="300" spans="1:6" ht="18" customHeight="1" x14ac:dyDescent="0.25">
      <c r="A300" s="53"/>
      <c r="E300" s="53"/>
      <c r="F300" s="53"/>
    </row>
    <row r="301" spans="1:6" ht="18" customHeight="1" x14ac:dyDescent="0.25">
      <c r="A301" s="53"/>
      <c r="E301" s="53"/>
      <c r="F301" s="53"/>
    </row>
    <row r="302" spans="1:6" ht="18" customHeight="1" x14ac:dyDescent="0.25">
      <c r="A302" s="53"/>
      <c r="E302" s="53"/>
      <c r="F302" s="53"/>
    </row>
    <row r="303" spans="1:6" ht="18" customHeight="1" x14ac:dyDescent="0.25">
      <c r="A303" s="53"/>
      <c r="E303" s="53"/>
      <c r="F303" s="53"/>
    </row>
    <row r="304" spans="1:6" ht="18" customHeight="1" x14ac:dyDescent="0.25">
      <c r="A304" s="53"/>
      <c r="E304" s="53"/>
      <c r="F304" s="53"/>
    </row>
    <row r="305" spans="1:6" ht="18" customHeight="1" x14ac:dyDescent="0.25">
      <c r="A305" s="53"/>
      <c r="E305" s="53"/>
      <c r="F305" s="53"/>
    </row>
    <row r="306" spans="1:6" ht="18" customHeight="1" x14ac:dyDescent="0.25">
      <c r="A306" s="53"/>
      <c r="E306" s="53"/>
      <c r="F306" s="53"/>
    </row>
    <row r="307" spans="1:6" ht="18" customHeight="1" x14ac:dyDescent="0.25">
      <c r="A307" s="53"/>
      <c r="E307" s="53"/>
      <c r="F307" s="53"/>
    </row>
    <row r="308" spans="1:6" ht="18" customHeight="1" x14ac:dyDescent="0.25">
      <c r="A308" s="53"/>
      <c r="E308" s="53"/>
      <c r="F308" s="53"/>
    </row>
    <row r="309" spans="1:6" ht="18" customHeight="1" x14ac:dyDescent="0.25">
      <c r="A309" s="53"/>
      <c r="E309" s="53"/>
      <c r="F309" s="53"/>
    </row>
    <row r="310" spans="1:6" ht="18" customHeight="1" x14ac:dyDescent="0.25">
      <c r="A310" s="53"/>
      <c r="E310" s="53"/>
      <c r="F310" s="53"/>
    </row>
    <row r="311" spans="1:6" ht="18" customHeight="1" x14ac:dyDescent="0.25">
      <c r="A311" s="53"/>
      <c r="E311" s="53"/>
      <c r="F311" s="53"/>
    </row>
    <row r="312" spans="1:6" ht="18" customHeight="1" x14ac:dyDescent="0.25">
      <c r="A312" s="53"/>
      <c r="E312" s="53"/>
      <c r="F312" s="53"/>
    </row>
    <row r="313" spans="1:6" ht="18" customHeight="1" x14ac:dyDescent="0.25">
      <c r="A313" s="53"/>
      <c r="E313" s="53"/>
      <c r="F313" s="53"/>
    </row>
    <row r="314" spans="1:6" ht="18" customHeight="1" x14ac:dyDescent="0.25">
      <c r="A314" s="53"/>
      <c r="E314" s="53"/>
      <c r="F314" s="53"/>
    </row>
    <row r="315" spans="1:6" ht="18" customHeight="1" x14ac:dyDescent="0.25">
      <c r="A315" s="53"/>
      <c r="E315" s="53"/>
      <c r="F315" s="53"/>
    </row>
    <row r="316" spans="1:6" ht="18" customHeight="1" x14ac:dyDescent="0.25">
      <c r="A316" s="53"/>
      <c r="E316" s="53"/>
      <c r="F316" s="53"/>
    </row>
    <row r="317" spans="1:6" ht="18" customHeight="1" x14ac:dyDescent="0.25">
      <c r="A317" s="53"/>
      <c r="E317" s="53"/>
      <c r="F317" s="53"/>
    </row>
    <row r="318" spans="1:6" ht="18" customHeight="1" x14ac:dyDescent="0.25">
      <c r="A318" s="53"/>
      <c r="E318" s="53"/>
      <c r="F318" s="53"/>
    </row>
    <row r="319" spans="1:6" ht="18" customHeight="1" x14ac:dyDescent="0.25">
      <c r="A319" s="53"/>
      <c r="E319" s="53"/>
      <c r="F319" s="53"/>
    </row>
    <row r="320" spans="1:6" ht="18" customHeight="1" x14ac:dyDescent="0.25">
      <c r="A320" s="53"/>
      <c r="E320" s="53"/>
      <c r="F320" s="53"/>
    </row>
    <row r="321" spans="1:6" ht="18" customHeight="1" x14ac:dyDescent="0.25">
      <c r="A321" s="53"/>
      <c r="E321" s="53"/>
      <c r="F321" s="53"/>
    </row>
    <row r="322" spans="1:6" ht="18" customHeight="1" x14ac:dyDescent="0.25">
      <c r="A322" s="53"/>
      <c r="E322" s="53"/>
      <c r="F322" s="53"/>
    </row>
    <row r="323" spans="1:6" ht="18" customHeight="1" x14ac:dyDescent="0.25">
      <c r="A323" s="53"/>
      <c r="E323" s="53"/>
      <c r="F323" s="53"/>
    </row>
    <row r="324" spans="1:6" ht="18" customHeight="1" x14ac:dyDescent="0.25">
      <c r="A324" s="53"/>
      <c r="E324" s="53"/>
      <c r="F324" s="53"/>
    </row>
    <row r="325" spans="1:6" ht="18" customHeight="1" x14ac:dyDescent="0.25">
      <c r="A325" s="53"/>
      <c r="E325" s="53"/>
      <c r="F325" s="53"/>
    </row>
    <row r="326" spans="1:6" ht="18" customHeight="1" x14ac:dyDescent="0.25">
      <c r="A326" s="53"/>
      <c r="E326" s="53"/>
      <c r="F326" s="53"/>
    </row>
    <row r="327" spans="1:6" ht="18" customHeight="1" x14ac:dyDescent="0.25">
      <c r="A327" s="53"/>
      <c r="E327" s="53"/>
      <c r="F327" s="53"/>
    </row>
    <row r="328" spans="1:6" ht="18" customHeight="1" x14ac:dyDescent="0.25">
      <c r="A328" s="53"/>
      <c r="E328" s="53"/>
      <c r="F328" s="53"/>
    </row>
    <row r="329" spans="1:6" ht="18" customHeight="1" x14ac:dyDescent="0.25">
      <c r="A329" s="53"/>
      <c r="E329" s="53"/>
      <c r="F329" s="53"/>
    </row>
    <row r="330" spans="1:6" ht="18" customHeight="1" x14ac:dyDescent="0.25">
      <c r="A330" s="53"/>
      <c r="E330" s="53"/>
      <c r="F330" s="53"/>
    </row>
    <row r="331" spans="1:6" ht="18" customHeight="1" x14ac:dyDescent="0.25">
      <c r="A331" s="53"/>
      <c r="E331" s="53"/>
      <c r="F331" s="53"/>
    </row>
    <row r="332" spans="1:6" ht="18" customHeight="1" x14ac:dyDescent="0.25">
      <c r="A332" s="53"/>
      <c r="E332" s="53"/>
      <c r="F332" s="53"/>
    </row>
    <row r="333" spans="1:6" ht="18" customHeight="1" x14ac:dyDescent="0.25">
      <c r="A333" s="53"/>
      <c r="E333" s="53"/>
      <c r="F333" s="53"/>
    </row>
    <row r="334" spans="1:6" ht="18" customHeight="1" x14ac:dyDescent="0.25">
      <c r="A334" s="53"/>
      <c r="E334" s="53"/>
      <c r="F334" s="53"/>
    </row>
    <row r="335" spans="1:6" ht="18" customHeight="1" x14ac:dyDescent="0.25">
      <c r="A335" s="53"/>
      <c r="E335" s="53"/>
      <c r="F335" s="53"/>
    </row>
    <row r="336" spans="1:6" ht="18" customHeight="1" x14ac:dyDescent="0.25">
      <c r="A336" s="53"/>
      <c r="E336" s="53"/>
      <c r="F336" s="53"/>
    </row>
    <row r="337" spans="1:6" ht="18" customHeight="1" x14ac:dyDescent="0.25">
      <c r="A337" s="53"/>
      <c r="E337" s="53"/>
      <c r="F337" s="53"/>
    </row>
    <row r="338" spans="1:6" ht="18" customHeight="1" x14ac:dyDescent="0.25">
      <c r="A338" s="53"/>
      <c r="E338" s="53"/>
      <c r="F338" s="53"/>
    </row>
    <row r="339" spans="1:6" ht="18" customHeight="1" x14ac:dyDescent="0.25">
      <c r="A339" s="53"/>
      <c r="E339" s="53"/>
      <c r="F339" s="53"/>
    </row>
    <row r="340" spans="1:6" ht="18" customHeight="1" x14ac:dyDescent="0.25">
      <c r="A340" s="53"/>
      <c r="E340" s="53"/>
      <c r="F340" s="53"/>
    </row>
    <row r="341" spans="1:6" ht="18" customHeight="1" x14ac:dyDescent="0.25">
      <c r="A341" s="53"/>
      <c r="E341" s="53"/>
      <c r="F341" s="53"/>
    </row>
    <row r="342" spans="1:6" ht="18" customHeight="1" x14ac:dyDescent="0.25">
      <c r="A342" s="53"/>
      <c r="E342" s="53"/>
      <c r="F342" s="53"/>
    </row>
    <row r="343" spans="1:6" ht="18" customHeight="1" x14ac:dyDescent="0.25">
      <c r="A343" s="53"/>
      <c r="E343" s="53"/>
      <c r="F343" s="53"/>
    </row>
    <row r="344" spans="1:6" ht="18" customHeight="1" x14ac:dyDescent="0.25">
      <c r="A344" s="53"/>
      <c r="E344" s="53"/>
      <c r="F344" s="53"/>
    </row>
    <row r="345" spans="1:6" ht="18" customHeight="1" x14ac:dyDescent="0.25">
      <c r="A345" s="53"/>
      <c r="E345" s="53"/>
      <c r="F345" s="53"/>
    </row>
    <row r="346" spans="1:6" ht="18" customHeight="1" x14ac:dyDescent="0.25">
      <c r="A346" s="53"/>
      <c r="E346" s="53"/>
      <c r="F346" s="53"/>
    </row>
    <row r="347" spans="1:6" ht="18" customHeight="1" x14ac:dyDescent="0.25">
      <c r="A347" s="53"/>
      <c r="E347" s="53"/>
      <c r="F347" s="53"/>
    </row>
    <row r="348" spans="1:6" ht="18" customHeight="1" x14ac:dyDescent="0.25">
      <c r="A348" s="53"/>
      <c r="E348" s="53"/>
      <c r="F348" s="53"/>
    </row>
    <row r="349" spans="1:6" ht="18" customHeight="1" x14ac:dyDescent="0.25">
      <c r="A349" s="53"/>
      <c r="E349" s="53"/>
      <c r="F349" s="53"/>
    </row>
    <row r="350" spans="1:6" ht="18" customHeight="1" x14ac:dyDescent="0.25">
      <c r="A350" s="53"/>
      <c r="E350" s="53"/>
      <c r="F350" s="53"/>
    </row>
    <row r="351" spans="1:6" ht="18" customHeight="1" x14ac:dyDescent="0.25">
      <c r="A351" s="53"/>
      <c r="E351" s="53"/>
      <c r="F351" s="53"/>
    </row>
    <row r="352" spans="1:6" ht="18" customHeight="1" x14ac:dyDescent="0.25">
      <c r="A352" s="53"/>
      <c r="E352" s="53"/>
      <c r="F352" s="53"/>
    </row>
    <row r="353" spans="1:6" ht="18" customHeight="1" x14ac:dyDescent="0.25">
      <c r="A353" s="53"/>
      <c r="E353" s="53"/>
      <c r="F353" s="53"/>
    </row>
    <row r="354" spans="1:6" ht="18" customHeight="1" x14ac:dyDescent="0.25">
      <c r="A354" s="53"/>
      <c r="E354" s="53"/>
      <c r="F354" s="53"/>
    </row>
    <row r="355" spans="1:6" ht="18" customHeight="1" x14ac:dyDescent="0.25">
      <c r="A355" s="53"/>
      <c r="E355" s="53"/>
      <c r="F355" s="53"/>
    </row>
    <row r="356" spans="1:6" ht="18" customHeight="1" x14ac:dyDescent="0.25">
      <c r="A356" s="53"/>
      <c r="E356" s="53"/>
      <c r="F356" s="53"/>
    </row>
    <row r="357" spans="1:6" ht="18" customHeight="1" x14ac:dyDescent="0.25">
      <c r="A357" s="53"/>
      <c r="E357" s="53"/>
      <c r="F357" s="53"/>
    </row>
    <row r="358" spans="1:6" ht="18" customHeight="1" x14ac:dyDescent="0.25">
      <c r="A358" s="53"/>
      <c r="E358" s="53"/>
      <c r="F358" s="53"/>
    </row>
    <row r="359" spans="1:6" ht="18" customHeight="1" x14ac:dyDescent="0.25">
      <c r="A359" s="53"/>
      <c r="E359" s="53"/>
      <c r="F359" s="53"/>
    </row>
    <row r="360" spans="1:6" ht="18" customHeight="1" x14ac:dyDescent="0.25">
      <c r="A360" s="53"/>
      <c r="E360" s="53"/>
      <c r="F360" s="53"/>
    </row>
    <row r="361" spans="1:6" ht="18" customHeight="1" x14ac:dyDescent="0.25">
      <c r="A361" s="53"/>
      <c r="E361" s="53"/>
      <c r="F361" s="53"/>
    </row>
    <row r="362" spans="1:6" ht="18" customHeight="1" x14ac:dyDescent="0.25">
      <c r="A362" s="53"/>
      <c r="E362" s="53"/>
      <c r="F362" s="53"/>
    </row>
    <row r="363" spans="1:6" ht="18" customHeight="1" x14ac:dyDescent="0.25">
      <c r="A363" s="53"/>
      <c r="E363" s="53"/>
      <c r="F363" s="53"/>
    </row>
    <row r="364" spans="1:6" ht="18" customHeight="1" x14ac:dyDescent="0.25">
      <c r="A364" s="53"/>
      <c r="E364" s="53"/>
      <c r="F364" s="53"/>
    </row>
    <row r="365" spans="1:6" ht="18" customHeight="1" x14ac:dyDescent="0.25">
      <c r="A365" s="53"/>
      <c r="E365" s="53"/>
      <c r="F365" s="53"/>
    </row>
    <row r="366" spans="1:6" ht="18" customHeight="1" x14ac:dyDescent="0.25">
      <c r="A366" s="53"/>
      <c r="E366" s="53"/>
      <c r="F366" s="53"/>
    </row>
    <row r="367" spans="1:6" ht="18" customHeight="1" x14ac:dyDescent="0.25">
      <c r="A367" s="53"/>
      <c r="E367" s="53"/>
      <c r="F367" s="53"/>
    </row>
    <row r="368" spans="1:6" ht="18" customHeight="1" x14ac:dyDescent="0.25">
      <c r="A368" s="53"/>
      <c r="E368" s="53"/>
      <c r="F368" s="53"/>
    </row>
    <row r="369" spans="1:6" ht="18" customHeight="1" x14ac:dyDescent="0.25">
      <c r="A369" s="53"/>
      <c r="E369" s="53"/>
      <c r="F369" s="53"/>
    </row>
    <row r="370" spans="1:6" ht="18" customHeight="1" x14ac:dyDescent="0.25">
      <c r="A370" s="53"/>
      <c r="E370" s="53"/>
      <c r="F370" s="53"/>
    </row>
    <row r="371" spans="1:6" ht="18" customHeight="1" x14ac:dyDescent="0.25">
      <c r="A371" s="53"/>
      <c r="E371" s="53"/>
      <c r="F371" s="53"/>
    </row>
    <row r="372" spans="1:6" ht="18" customHeight="1" x14ac:dyDescent="0.25">
      <c r="A372" s="53"/>
      <c r="E372" s="53"/>
      <c r="F372" s="53"/>
    </row>
    <row r="373" spans="1:6" ht="18" customHeight="1" x14ac:dyDescent="0.25">
      <c r="A373" s="53"/>
      <c r="E373" s="53"/>
      <c r="F373" s="53"/>
    </row>
    <row r="374" spans="1:6" ht="18" customHeight="1" x14ac:dyDescent="0.25">
      <c r="A374" s="53"/>
      <c r="E374" s="53"/>
      <c r="F374" s="53"/>
    </row>
    <row r="375" spans="1:6" ht="18" customHeight="1" x14ac:dyDescent="0.25">
      <c r="A375" s="53"/>
      <c r="E375" s="53"/>
      <c r="F375" s="53"/>
    </row>
    <row r="376" spans="1:6" ht="18" customHeight="1" x14ac:dyDescent="0.25">
      <c r="A376" s="53"/>
      <c r="E376" s="53"/>
      <c r="F376" s="53"/>
    </row>
    <row r="377" spans="1:6" ht="18" customHeight="1" x14ac:dyDescent="0.25">
      <c r="A377" s="53"/>
      <c r="E377" s="53"/>
      <c r="F377" s="53"/>
    </row>
    <row r="378" spans="1:6" ht="18" customHeight="1" x14ac:dyDescent="0.25">
      <c r="A378" s="53"/>
      <c r="E378" s="53"/>
      <c r="F378" s="53"/>
    </row>
    <row r="379" spans="1:6" ht="18" customHeight="1" x14ac:dyDescent="0.25">
      <c r="A379" s="53"/>
      <c r="E379" s="53"/>
      <c r="F379" s="53"/>
    </row>
    <row r="380" spans="1:6" ht="18" customHeight="1" x14ac:dyDescent="0.25">
      <c r="A380" s="53"/>
      <c r="E380" s="53"/>
      <c r="F380" s="53"/>
    </row>
    <row r="381" spans="1:6" ht="18" customHeight="1" x14ac:dyDescent="0.25">
      <c r="A381" s="53"/>
      <c r="E381" s="53"/>
      <c r="F381" s="53"/>
    </row>
    <row r="382" spans="1:6" ht="18" customHeight="1" x14ac:dyDescent="0.25">
      <c r="A382" s="53"/>
      <c r="E382" s="53"/>
      <c r="F382" s="53"/>
    </row>
    <row r="383" spans="1:6" ht="18" customHeight="1" x14ac:dyDescent="0.25">
      <c r="A383" s="53"/>
      <c r="E383" s="53"/>
      <c r="F383" s="53"/>
    </row>
    <row r="384" spans="1:6" ht="18" customHeight="1" x14ac:dyDescent="0.25">
      <c r="A384" s="53"/>
      <c r="E384" s="53"/>
      <c r="F384" s="53"/>
    </row>
    <row r="385" spans="1:6" ht="18" customHeight="1" x14ac:dyDescent="0.25">
      <c r="A385" s="53"/>
      <c r="E385" s="53"/>
      <c r="F385" s="53"/>
    </row>
    <row r="386" spans="1:6" ht="18" customHeight="1" x14ac:dyDescent="0.25">
      <c r="A386" s="53"/>
      <c r="E386" s="53"/>
      <c r="F386" s="53"/>
    </row>
    <row r="387" spans="1:6" ht="18" customHeight="1" x14ac:dyDescent="0.25">
      <c r="A387" s="53"/>
      <c r="E387" s="53"/>
      <c r="F387" s="53"/>
    </row>
    <row r="388" spans="1:6" ht="18" customHeight="1" x14ac:dyDescent="0.25">
      <c r="A388" s="53"/>
      <c r="E388" s="53"/>
      <c r="F388" s="53"/>
    </row>
    <row r="389" spans="1:6" ht="18" customHeight="1" x14ac:dyDescent="0.25">
      <c r="A389" s="53"/>
      <c r="E389" s="53"/>
      <c r="F389" s="53"/>
    </row>
    <row r="390" spans="1:6" ht="18" customHeight="1" x14ac:dyDescent="0.25">
      <c r="A390" s="53"/>
      <c r="E390" s="53"/>
      <c r="F390" s="53"/>
    </row>
    <row r="391" spans="1:6" ht="18" customHeight="1" x14ac:dyDescent="0.25">
      <c r="A391" s="53"/>
      <c r="E391" s="53"/>
      <c r="F391" s="53"/>
    </row>
    <row r="392" spans="1:6" ht="18" customHeight="1" x14ac:dyDescent="0.25">
      <c r="A392" s="53"/>
      <c r="E392" s="53"/>
      <c r="F392" s="53"/>
    </row>
    <row r="393" spans="1:6" ht="18" customHeight="1" x14ac:dyDescent="0.25">
      <c r="A393" s="53"/>
      <c r="E393" s="53"/>
      <c r="F393" s="53"/>
    </row>
    <row r="394" spans="1:6" ht="18" customHeight="1" x14ac:dyDescent="0.25">
      <c r="A394" s="53"/>
      <c r="E394" s="53"/>
      <c r="F394" s="53"/>
    </row>
    <row r="395" spans="1:6" ht="18" customHeight="1" x14ac:dyDescent="0.25">
      <c r="A395" s="53"/>
      <c r="E395" s="53"/>
      <c r="F395" s="53"/>
    </row>
    <row r="396" spans="1:6" ht="18" customHeight="1" x14ac:dyDescent="0.25">
      <c r="A396" s="53"/>
      <c r="E396" s="53"/>
      <c r="F396" s="53"/>
    </row>
    <row r="397" spans="1:6" ht="18" customHeight="1" x14ac:dyDescent="0.25">
      <c r="A397" s="53"/>
      <c r="E397" s="53"/>
      <c r="F397" s="53"/>
    </row>
    <row r="398" spans="1:6" ht="18" customHeight="1" x14ac:dyDescent="0.25">
      <c r="A398" s="53"/>
      <c r="E398" s="53"/>
      <c r="F398" s="53"/>
    </row>
    <row r="399" spans="1:6" ht="18" customHeight="1" x14ac:dyDescent="0.25">
      <c r="A399" s="53"/>
      <c r="E399" s="53"/>
      <c r="F399" s="53"/>
    </row>
    <row r="400" spans="1:6" ht="18" customHeight="1" x14ac:dyDescent="0.25">
      <c r="A400" s="53"/>
      <c r="E400" s="53"/>
      <c r="F400" s="53"/>
    </row>
    <row r="401" spans="1:6" ht="18" customHeight="1" x14ac:dyDescent="0.25">
      <c r="A401" s="53"/>
      <c r="E401" s="53"/>
      <c r="F401" s="53"/>
    </row>
    <row r="402" spans="1:6" ht="18" customHeight="1" x14ac:dyDescent="0.25">
      <c r="A402" s="53"/>
      <c r="E402" s="53"/>
      <c r="F402" s="53"/>
    </row>
    <row r="403" spans="1:6" ht="18" customHeight="1" x14ac:dyDescent="0.25">
      <c r="A403" s="53"/>
      <c r="E403" s="53"/>
      <c r="F403" s="53"/>
    </row>
    <row r="404" spans="1:6" ht="18" customHeight="1" x14ac:dyDescent="0.25">
      <c r="A404" s="53"/>
      <c r="E404" s="53"/>
      <c r="F404" s="53"/>
    </row>
    <row r="405" spans="1:6" ht="18" customHeight="1" x14ac:dyDescent="0.25">
      <c r="A405" s="53"/>
      <c r="E405" s="53"/>
      <c r="F405" s="53"/>
    </row>
    <row r="406" spans="1:6" ht="18" customHeight="1" x14ac:dyDescent="0.25">
      <c r="A406" s="53"/>
      <c r="E406" s="53"/>
      <c r="F406" s="53"/>
    </row>
    <row r="407" spans="1:6" ht="18" customHeight="1" x14ac:dyDescent="0.25">
      <c r="A407" s="53"/>
      <c r="E407" s="53"/>
      <c r="F407" s="53"/>
    </row>
    <row r="408" spans="1:6" ht="18" customHeight="1" x14ac:dyDescent="0.25">
      <c r="A408" s="53"/>
      <c r="E408" s="53"/>
      <c r="F408" s="53"/>
    </row>
    <row r="409" spans="1:6" ht="18" customHeight="1" x14ac:dyDescent="0.25">
      <c r="A409" s="53"/>
      <c r="E409" s="53"/>
      <c r="F409" s="53"/>
    </row>
    <row r="410" spans="1:6" ht="18" customHeight="1" x14ac:dyDescent="0.25">
      <c r="A410" s="53"/>
      <c r="E410" s="53"/>
      <c r="F410" s="53"/>
    </row>
    <row r="411" spans="1:6" ht="18" customHeight="1" x14ac:dyDescent="0.25">
      <c r="A411" s="53"/>
      <c r="E411" s="53"/>
      <c r="F411" s="53"/>
    </row>
    <row r="412" spans="1:6" ht="18" customHeight="1" x14ac:dyDescent="0.25">
      <c r="A412" s="53"/>
      <c r="E412" s="53"/>
      <c r="F412" s="53"/>
    </row>
    <row r="413" spans="1:6" ht="18" customHeight="1" x14ac:dyDescent="0.25">
      <c r="A413" s="53"/>
      <c r="E413" s="53"/>
      <c r="F413" s="53"/>
    </row>
    <row r="414" spans="1:6" ht="18" customHeight="1" x14ac:dyDescent="0.25">
      <c r="A414" s="53"/>
      <c r="E414" s="53"/>
      <c r="F414" s="53"/>
    </row>
    <row r="415" spans="1:6" ht="18" customHeight="1" x14ac:dyDescent="0.25">
      <c r="A415" s="53"/>
      <c r="E415" s="53"/>
      <c r="F415" s="53"/>
    </row>
    <row r="416" spans="1:6" ht="18" customHeight="1" x14ac:dyDescent="0.25">
      <c r="A416" s="53"/>
      <c r="E416" s="53"/>
      <c r="F416" s="53"/>
    </row>
    <row r="417" spans="1:6" ht="18" customHeight="1" x14ac:dyDescent="0.25">
      <c r="A417" s="53"/>
      <c r="E417" s="53"/>
      <c r="F417" s="53"/>
    </row>
    <row r="418" spans="1:6" ht="18" customHeight="1" x14ac:dyDescent="0.25">
      <c r="A418" s="53"/>
      <c r="E418" s="53"/>
      <c r="F418" s="53"/>
    </row>
    <row r="419" spans="1:6" ht="18" customHeight="1" x14ac:dyDescent="0.25">
      <c r="A419" s="53"/>
      <c r="E419" s="53"/>
      <c r="F419" s="53"/>
    </row>
    <row r="420" spans="1:6" ht="18" customHeight="1" x14ac:dyDescent="0.25">
      <c r="A420" s="53"/>
      <c r="E420" s="53"/>
      <c r="F420" s="53"/>
    </row>
    <row r="421" spans="1:6" ht="18" customHeight="1" x14ac:dyDescent="0.25">
      <c r="A421" s="53"/>
      <c r="E421" s="53"/>
      <c r="F421" s="53"/>
    </row>
    <row r="422" spans="1:6" ht="18" customHeight="1" x14ac:dyDescent="0.25">
      <c r="A422" s="53"/>
      <c r="E422" s="53"/>
      <c r="F422" s="53"/>
    </row>
    <row r="423" spans="1:6" ht="18" customHeight="1" x14ac:dyDescent="0.25">
      <c r="A423" s="53"/>
      <c r="E423" s="53"/>
      <c r="F423" s="53"/>
    </row>
    <row r="424" spans="1:6" ht="18" customHeight="1" x14ac:dyDescent="0.25">
      <c r="A424" s="53"/>
      <c r="E424" s="53"/>
      <c r="F424" s="53"/>
    </row>
    <row r="425" spans="1:6" ht="18" customHeight="1" x14ac:dyDescent="0.25">
      <c r="A425" s="53"/>
      <c r="E425" s="53"/>
      <c r="F425" s="53"/>
    </row>
    <row r="426" spans="1:6" ht="18" customHeight="1" x14ac:dyDescent="0.25">
      <c r="A426" s="53"/>
      <c r="E426" s="53"/>
      <c r="F426" s="53"/>
    </row>
    <row r="427" spans="1:6" ht="18" customHeight="1" x14ac:dyDescent="0.25">
      <c r="A427" s="53"/>
      <c r="E427" s="53"/>
      <c r="F427" s="53"/>
    </row>
    <row r="428" spans="1:6" ht="18" customHeight="1" x14ac:dyDescent="0.25">
      <c r="A428" s="53"/>
      <c r="E428" s="53"/>
      <c r="F428" s="53"/>
    </row>
    <row r="429" spans="1:6" ht="20.100000000000001" customHeight="1" x14ac:dyDescent="0.25">
      <c r="A429" s="53"/>
      <c r="E429" s="53"/>
      <c r="F429" s="53"/>
    </row>
    <row r="430" spans="1:6" ht="20.100000000000001" customHeight="1" x14ac:dyDescent="0.25">
      <c r="A430" s="53"/>
      <c r="E430" s="53"/>
      <c r="F430" s="53"/>
    </row>
    <row r="431" spans="1:6" ht="20.100000000000001" customHeight="1" x14ac:dyDescent="0.25">
      <c r="A431" s="53"/>
      <c r="E431" s="53"/>
      <c r="F431" s="53"/>
    </row>
    <row r="432" spans="1:6" ht="20.100000000000001" customHeight="1" x14ac:dyDescent="0.25">
      <c r="A432" s="53"/>
      <c r="E432" s="53"/>
      <c r="F432" s="53"/>
    </row>
    <row r="433" spans="1:6" ht="20.100000000000001" customHeight="1" x14ac:dyDescent="0.25">
      <c r="A433" s="53"/>
      <c r="E433" s="53"/>
      <c r="F433" s="53"/>
    </row>
    <row r="434" spans="1:6" ht="20.100000000000001" customHeight="1" x14ac:dyDescent="0.25">
      <c r="A434" s="53"/>
      <c r="E434" s="53"/>
      <c r="F434" s="53"/>
    </row>
    <row r="435" spans="1:6" ht="20.100000000000001" customHeight="1" x14ac:dyDescent="0.25">
      <c r="A435" s="53"/>
      <c r="E435" s="53"/>
      <c r="F435" s="53"/>
    </row>
    <row r="436" spans="1:6" ht="20.100000000000001" customHeight="1" x14ac:dyDescent="0.25">
      <c r="A436" s="53"/>
      <c r="E436" s="53"/>
      <c r="F436" s="53"/>
    </row>
    <row r="437" spans="1:6" ht="20.100000000000001" customHeight="1" x14ac:dyDescent="0.25">
      <c r="A437" s="53"/>
      <c r="E437" s="53"/>
      <c r="F437" s="53"/>
    </row>
    <row r="438" spans="1:6" ht="20.100000000000001" customHeight="1" x14ac:dyDescent="0.25">
      <c r="A438" s="53"/>
      <c r="E438" s="53"/>
      <c r="F438" s="53"/>
    </row>
    <row r="439" spans="1:6" ht="20.100000000000001" customHeight="1" x14ac:dyDescent="0.25">
      <c r="A439" s="53"/>
      <c r="E439" s="53"/>
      <c r="F439" s="53"/>
    </row>
    <row r="440" spans="1:6" ht="20.100000000000001" customHeight="1" x14ac:dyDescent="0.25">
      <c r="A440" s="53"/>
      <c r="E440" s="53"/>
      <c r="F440" s="53"/>
    </row>
    <row r="441" spans="1:6" ht="20.100000000000001" customHeight="1" x14ac:dyDescent="0.25">
      <c r="A441" s="53"/>
      <c r="E441" s="53"/>
      <c r="F441" s="53"/>
    </row>
    <row r="442" spans="1:6" ht="20.100000000000001" customHeight="1" x14ac:dyDescent="0.25">
      <c r="A442" s="53"/>
      <c r="E442" s="53"/>
      <c r="F442" s="53"/>
    </row>
    <row r="443" spans="1:6" ht="20.100000000000001" customHeight="1" x14ac:dyDescent="0.25">
      <c r="A443" s="53"/>
      <c r="E443" s="53"/>
      <c r="F443" s="53"/>
    </row>
    <row r="444" spans="1:6" ht="20.100000000000001" customHeight="1" x14ac:dyDescent="0.25">
      <c r="A444" s="53"/>
      <c r="E444" s="53"/>
      <c r="F444" s="53"/>
    </row>
    <row r="445" spans="1:6" ht="20.100000000000001" customHeight="1" x14ac:dyDescent="0.25">
      <c r="A445" s="53"/>
      <c r="E445" s="53"/>
      <c r="F445" s="53"/>
    </row>
    <row r="446" spans="1:6" ht="20.100000000000001" customHeight="1" x14ac:dyDescent="0.25">
      <c r="A446" s="53"/>
      <c r="E446" s="53"/>
      <c r="F446" s="53"/>
    </row>
    <row r="447" spans="1:6" ht="20.100000000000001" customHeight="1" x14ac:dyDescent="0.25">
      <c r="A447" s="53"/>
      <c r="E447" s="53"/>
      <c r="F447" s="53"/>
    </row>
    <row r="448" spans="1:6" ht="20.100000000000001" customHeight="1" x14ac:dyDescent="0.25">
      <c r="A448" s="53"/>
      <c r="E448" s="53"/>
      <c r="F448" s="53"/>
    </row>
    <row r="449" spans="1:6" ht="20.100000000000001" customHeight="1" x14ac:dyDescent="0.25">
      <c r="A449" s="53"/>
      <c r="E449" s="53"/>
      <c r="F449" s="53"/>
    </row>
    <row r="450" spans="1:6" ht="20.100000000000001" customHeight="1" x14ac:dyDescent="0.25">
      <c r="A450" s="53"/>
      <c r="E450" s="53"/>
      <c r="F450" s="53"/>
    </row>
    <row r="451" spans="1:6" ht="20.100000000000001" customHeight="1" x14ac:dyDescent="0.25">
      <c r="A451" s="53"/>
      <c r="E451" s="53"/>
      <c r="F451" s="53"/>
    </row>
    <row r="452" spans="1:6" ht="20.100000000000001" customHeight="1" x14ac:dyDescent="0.25">
      <c r="A452" s="53"/>
      <c r="E452" s="53"/>
      <c r="F452" s="53"/>
    </row>
    <row r="453" spans="1:6" ht="20.100000000000001" customHeight="1" x14ac:dyDescent="0.25">
      <c r="A453" s="53"/>
      <c r="E453" s="53"/>
      <c r="F453" s="53"/>
    </row>
    <row r="454" spans="1:6" ht="20.100000000000001" customHeight="1" x14ac:dyDescent="0.25">
      <c r="A454" s="53"/>
      <c r="E454" s="53"/>
      <c r="F454" s="53"/>
    </row>
    <row r="455" spans="1:6" ht="20.100000000000001" customHeight="1" x14ac:dyDescent="0.25">
      <c r="A455" s="53"/>
      <c r="E455" s="53"/>
      <c r="F455" s="53"/>
    </row>
    <row r="456" spans="1:6" ht="20.100000000000001" customHeight="1" x14ac:dyDescent="0.25">
      <c r="A456" s="53"/>
      <c r="E456" s="53"/>
      <c r="F456" s="53"/>
    </row>
    <row r="457" spans="1:6" ht="20.100000000000001" customHeight="1" x14ac:dyDescent="0.25">
      <c r="A457" s="53"/>
      <c r="E457" s="53"/>
      <c r="F457" s="53"/>
    </row>
    <row r="458" spans="1:6" ht="20.100000000000001" customHeight="1" x14ac:dyDescent="0.25">
      <c r="A458" s="53"/>
      <c r="E458" s="53"/>
      <c r="F458" s="53"/>
    </row>
    <row r="459" spans="1:6" ht="20.100000000000001" customHeight="1" x14ac:dyDescent="0.25">
      <c r="A459" s="53"/>
      <c r="E459" s="53"/>
      <c r="F459" s="53"/>
    </row>
    <row r="460" spans="1:6" ht="20.100000000000001" customHeight="1" x14ac:dyDescent="0.25">
      <c r="A460" s="53"/>
      <c r="E460" s="53"/>
      <c r="F460" s="53"/>
    </row>
    <row r="461" spans="1:6" ht="20.100000000000001" customHeight="1" x14ac:dyDescent="0.25">
      <c r="A461" s="53"/>
      <c r="E461" s="53"/>
      <c r="F461" s="53"/>
    </row>
    <row r="462" spans="1:6" ht="20.100000000000001" customHeight="1" x14ac:dyDescent="0.25">
      <c r="A462" s="53"/>
      <c r="E462" s="53"/>
      <c r="F462" s="53"/>
    </row>
    <row r="463" spans="1:6" ht="20.100000000000001" customHeight="1" x14ac:dyDescent="0.25">
      <c r="A463" s="53"/>
      <c r="E463" s="53"/>
      <c r="F463" s="53"/>
    </row>
    <row r="464" spans="1:6" ht="20.100000000000001" customHeight="1" x14ac:dyDescent="0.25">
      <c r="A464" s="53"/>
      <c r="E464" s="53"/>
      <c r="F464" s="53"/>
    </row>
    <row r="465" spans="1:6" ht="20.100000000000001" customHeight="1" x14ac:dyDescent="0.25">
      <c r="A465" s="53"/>
      <c r="E465" s="53"/>
      <c r="F465" s="53"/>
    </row>
    <row r="466" spans="1:6" ht="20.100000000000001" customHeight="1" x14ac:dyDescent="0.25">
      <c r="A466" s="53"/>
      <c r="E466" s="53"/>
      <c r="F466" s="53"/>
    </row>
    <row r="467" spans="1:6" ht="20.100000000000001" customHeight="1" x14ac:dyDescent="0.25">
      <c r="A467" s="53"/>
      <c r="E467" s="53"/>
      <c r="F467" s="53"/>
    </row>
    <row r="468" spans="1:6" ht="20.100000000000001" customHeight="1" x14ac:dyDescent="0.25">
      <c r="A468" s="53"/>
      <c r="E468" s="53"/>
      <c r="F468" s="53"/>
    </row>
    <row r="469" spans="1:6" ht="20.100000000000001" customHeight="1" x14ac:dyDescent="0.25">
      <c r="A469" s="53"/>
      <c r="E469" s="53"/>
      <c r="F469" s="53"/>
    </row>
    <row r="470" spans="1:6" ht="20.100000000000001" customHeight="1" x14ac:dyDescent="0.25">
      <c r="A470" s="53"/>
      <c r="E470" s="53"/>
      <c r="F470" s="53"/>
    </row>
    <row r="471" spans="1:6" ht="20.100000000000001" customHeight="1" x14ac:dyDescent="0.25">
      <c r="A471" s="53"/>
      <c r="E471" s="53"/>
      <c r="F471" s="53"/>
    </row>
    <row r="472" spans="1:6" ht="20.100000000000001" customHeight="1" x14ac:dyDescent="0.25">
      <c r="A472" s="53"/>
      <c r="E472" s="53"/>
      <c r="F472" s="53"/>
    </row>
    <row r="473" spans="1:6" ht="20.100000000000001" customHeight="1" x14ac:dyDescent="0.25">
      <c r="A473" s="53"/>
      <c r="E473" s="53"/>
      <c r="F473" s="53"/>
    </row>
    <row r="474" spans="1:6" ht="20.100000000000001" customHeight="1" x14ac:dyDescent="0.25">
      <c r="A474" s="53"/>
      <c r="E474" s="53"/>
      <c r="F474" s="53"/>
    </row>
    <row r="475" spans="1:6" ht="20.100000000000001" customHeight="1" x14ac:dyDescent="0.25">
      <c r="A475" s="53"/>
      <c r="E475" s="53"/>
      <c r="F475" s="53"/>
    </row>
    <row r="476" spans="1:6" ht="20.100000000000001" customHeight="1" x14ac:dyDescent="0.25">
      <c r="A476" s="53"/>
      <c r="E476" s="53"/>
      <c r="F476" s="53"/>
    </row>
    <row r="477" spans="1:6" ht="20.100000000000001" customHeight="1" x14ac:dyDescent="0.25">
      <c r="A477" s="53"/>
      <c r="E477" s="53"/>
      <c r="F477" s="53"/>
    </row>
    <row r="478" spans="1:6" ht="20.100000000000001" customHeight="1" x14ac:dyDescent="0.25">
      <c r="A478" s="53"/>
      <c r="E478" s="53"/>
      <c r="F478" s="53"/>
    </row>
    <row r="479" spans="1:6" ht="20.100000000000001" customHeight="1" x14ac:dyDescent="0.25">
      <c r="A479" s="53"/>
      <c r="E479" s="53"/>
      <c r="F479" s="53"/>
    </row>
    <row r="480" spans="1:6" ht="20.100000000000001" customHeight="1" x14ac:dyDescent="0.25">
      <c r="A480" s="53"/>
      <c r="E480" s="53"/>
      <c r="F480" s="53"/>
    </row>
    <row r="481" spans="1:6" ht="20.100000000000001" customHeight="1" x14ac:dyDescent="0.25">
      <c r="A481" s="53"/>
      <c r="E481" s="53"/>
      <c r="F481" s="53"/>
    </row>
    <row r="482" spans="1:6" ht="20.100000000000001" customHeight="1" x14ac:dyDescent="0.25">
      <c r="A482" s="53"/>
      <c r="E482" s="53"/>
      <c r="F482" s="53"/>
    </row>
    <row r="483" spans="1:6" ht="20.100000000000001" customHeight="1" x14ac:dyDescent="0.25">
      <c r="A483" s="53"/>
      <c r="E483" s="53"/>
      <c r="F483" s="53"/>
    </row>
    <row r="484" spans="1:6" ht="20.100000000000001" customHeight="1" x14ac:dyDescent="0.25">
      <c r="A484" s="53"/>
      <c r="E484" s="53"/>
      <c r="F484" s="53"/>
    </row>
    <row r="485" spans="1:6" ht="20.100000000000001" customHeight="1" x14ac:dyDescent="0.25">
      <c r="A485" s="53"/>
      <c r="E485" s="53"/>
      <c r="F485" s="53"/>
    </row>
    <row r="486" spans="1:6" ht="20.100000000000001" customHeight="1" x14ac:dyDescent="0.25">
      <c r="A486" s="53"/>
      <c r="E486" s="53"/>
      <c r="F486" s="53"/>
    </row>
    <row r="487" spans="1:6" ht="20.100000000000001" customHeight="1" x14ac:dyDescent="0.25">
      <c r="A487" s="53"/>
      <c r="E487" s="53"/>
      <c r="F487" s="53"/>
    </row>
    <row r="488" spans="1:6" ht="20.100000000000001" customHeight="1" x14ac:dyDescent="0.25">
      <c r="A488" s="53"/>
      <c r="E488" s="53"/>
      <c r="F488" s="53"/>
    </row>
    <row r="489" spans="1:6" ht="20.100000000000001" customHeight="1" x14ac:dyDescent="0.25">
      <c r="A489" s="53"/>
      <c r="E489" s="53"/>
      <c r="F489" s="53"/>
    </row>
    <row r="490" spans="1:6" ht="20.100000000000001" customHeight="1" x14ac:dyDescent="0.25">
      <c r="A490" s="53"/>
      <c r="E490" s="53"/>
      <c r="F490" s="53"/>
    </row>
    <row r="491" spans="1:6" ht="20.100000000000001" customHeight="1" x14ac:dyDescent="0.25">
      <c r="A491" s="53"/>
      <c r="E491" s="53"/>
      <c r="F491" s="53"/>
    </row>
    <row r="492" spans="1:6" ht="20.100000000000001" customHeight="1" x14ac:dyDescent="0.25">
      <c r="A492" s="53"/>
      <c r="E492" s="53"/>
      <c r="F492" s="53"/>
    </row>
    <row r="493" spans="1:6" ht="20.100000000000001" customHeight="1" x14ac:dyDescent="0.25">
      <c r="A493" s="53"/>
      <c r="E493" s="53"/>
      <c r="F493" s="53"/>
    </row>
    <row r="494" spans="1:6" ht="20.100000000000001" customHeight="1" x14ac:dyDescent="0.25">
      <c r="A494" s="53"/>
      <c r="E494" s="53"/>
      <c r="F494" s="53"/>
    </row>
    <row r="495" spans="1:6" ht="20.100000000000001" customHeight="1" x14ac:dyDescent="0.25">
      <c r="A495" s="53"/>
      <c r="E495" s="53"/>
      <c r="F495" s="53"/>
    </row>
    <row r="496" spans="1:6" ht="20.100000000000001" customHeight="1" x14ac:dyDescent="0.25">
      <c r="A496" s="53"/>
      <c r="E496" s="53"/>
      <c r="F496" s="53"/>
    </row>
    <row r="497" spans="1:6" ht="20.100000000000001" customHeight="1" x14ac:dyDescent="0.25">
      <c r="A497" s="53"/>
      <c r="E497" s="53"/>
      <c r="F497" s="53"/>
    </row>
    <row r="498" spans="1:6" ht="20.100000000000001" customHeight="1" x14ac:dyDescent="0.25">
      <c r="A498" s="53"/>
      <c r="E498" s="53"/>
      <c r="F498" s="53"/>
    </row>
    <row r="499" spans="1:6" ht="20.100000000000001" customHeight="1" x14ac:dyDescent="0.25">
      <c r="A499" s="53"/>
      <c r="E499" s="53"/>
      <c r="F499" s="53"/>
    </row>
    <row r="500" spans="1:6" ht="20.100000000000001" customHeight="1" x14ac:dyDescent="0.25">
      <c r="A500" s="53"/>
      <c r="E500" s="53"/>
      <c r="F500" s="53"/>
    </row>
    <row r="501" spans="1:6" ht="20.100000000000001" customHeight="1" x14ac:dyDescent="0.25">
      <c r="A501" s="53"/>
      <c r="E501" s="53"/>
      <c r="F501" s="53"/>
    </row>
    <row r="502" spans="1:6" ht="20.100000000000001" customHeight="1" x14ac:dyDescent="0.25">
      <c r="A502" s="53"/>
      <c r="E502" s="53"/>
      <c r="F502" s="53"/>
    </row>
    <row r="503" spans="1:6" ht="20.100000000000001" customHeight="1" x14ac:dyDescent="0.25">
      <c r="A503" s="53"/>
      <c r="E503" s="53"/>
      <c r="F503" s="53"/>
    </row>
    <row r="504" spans="1:6" ht="20.100000000000001" customHeight="1" x14ac:dyDescent="0.25">
      <c r="A504" s="53"/>
      <c r="E504" s="53"/>
      <c r="F504" s="53"/>
    </row>
    <row r="505" spans="1:6" ht="20.100000000000001" customHeight="1" x14ac:dyDescent="0.25">
      <c r="A505" s="53"/>
      <c r="E505" s="53"/>
      <c r="F505" s="53"/>
    </row>
    <row r="506" spans="1:6" ht="20.100000000000001" customHeight="1" x14ac:dyDescent="0.25">
      <c r="A506" s="53"/>
      <c r="E506" s="53"/>
      <c r="F506" s="53"/>
    </row>
    <row r="507" spans="1:6" ht="20.100000000000001" customHeight="1" x14ac:dyDescent="0.25">
      <c r="A507" s="53"/>
      <c r="E507" s="53"/>
      <c r="F507" s="53"/>
    </row>
    <row r="508" spans="1:6" ht="20.100000000000001" customHeight="1" x14ac:dyDescent="0.25">
      <c r="A508" s="53"/>
      <c r="E508" s="53"/>
      <c r="F508" s="53"/>
    </row>
    <row r="509" spans="1:6" ht="20.100000000000001" customHeight="1" x14ac:dyDescent="0.25">
      <c r="A509" s="53"/>
      <c r="E509" s="53"/>
      <c r="F509" s="53"/>
    </row>
    <row r="510" spans="1:6" ht="20.100000000000001" customHeight="1" x14ac:dyDescent="0.25">
      <c r="A510" s="53"/>
      <c r="E510" s="53"/>
      <c r="F510" s="53"/>
    </row>
    <row r="511" spans="1:6" ht="20.100000000000001" customHeight="1" x14ac:dyDescent="0.25">
      <c r="A511" s="53"/>
      <c r="E511" s="53"/>
      <c r="F511" s="53"/>
    </row>
    <row r="512" spans="1:6" ht="20.100000000000001" customHeight="1" x14ac:dyDescent="0.25">
      <c r="A512" s="53"/>
      <c r="E512" s="53"/>
      <c r="F512" s="53"/>
    </row>
    <row r="513" spans="1:6" ht="20.100000000000001" customHeight="1" x14ac:dyDescent="0.25">
      <c r="A513" s="53"/>
      <c r="E513" s="53"/>
      <c r="F513" s="53"/>
    </row>
    <row r="514" spans="1:6" ht="20.100000000000001" customHeight="1" x14ac:dyDescent="0.25">
      <c r="A514" s="53"/>
      <c r="E514" s="53"/>
      <c r="F514" s="53"/>
    </row>
    <row r="515" spans="1:6" ht="20.100000000000001" customHeight="1" x14ac:dyDescent="0.25">
      <c r="A515" s="53"/>
      <c r="E515" s="53"/>
      <c r="F515" s="53"/>
    </row>
    <row r="516" spans="1:6" ht="20.100000000000001" customHeight="1" x14ac:dyDescent="0.25">
      <c r="A516" s="53"/>
      <c r="E516" s="53"/>
      <c r="F516" s="53"/>
    </row>
    <row r="517" spans="1:6" ht="20.100000000000001" customHeight="1" x14ac:dyDescent="0.25">
      <c r="A517" s="53"/>
      <c r="E517" s="53"/>
      <c r="F517" s="53"/>
    </row>
    <row r="518" spans="1:6" ht="20.100000000000001" customHeight="1" x14ac:dyDescent="0.25">
      <c r="A518" s="53"/>
      <c r="E518" s="53"/>
      <c r="F518" s="53"/>
    </row>
    <row r="519" spans="1:6" ht="20.100000000000001" customHeight="1" x14ac:dyDescent="0.25">
      <c r="A519" s="53"/>
      <c r="E519" s="53"/>
      <c r="F519" s="53"/>
    </row>
    <row r="520" spans="1:6" ht="20.100000000000001" customHeight="1" x14ac:dyDescent="0.25">
      <c r="A520" s="53"/>
      <c r="E520" s="53"/>
      <c r="F520" s="53"/>
    </row>
    <row r="521" spans="1:6" ht="20.100000000000001" customHeight="1" x14ac:dyDescent="0.25">
      <c r="A521" s="53"/>
      <c r="E521" s="53"/>
      <c r="F521" s="53"/>
    </row>
    <row r="522" spans="1:6" ht="20.100000000000001" customHeight="1" x14ac:dyDescent="0.25">
      <c r="A522" s="53"/>
      <c r="E522" s="53"/>
      <c r="F522" s="53"/>
    </row>
    <row r="523" spans="1:6" ht="20.100000000000001" customHeight="1" x14ac:dyDescent="0.25">
      <c r="A523" s="53"/>
      <c r="E523" s="53"/>
      <c r="F523" s="53"/>
    </row>
    <row r="524" spans="1:6" ht="20.100000000000001" customHeight="1" x14ac:dyDescent="0.25">
      <c r="A524" s="53"/>
      <c r="E524" s="53"/>
      <c r="F524" s="53"/>
    </row>
    <row r="525" spans="1:6" ht="20.100000000000001" customHeight="1" x14ac:dyDescent="0.25">
      <c r="A525" s="53"/>
      <c r="E525" s="53"/>
      <c r="F525" s="53"/>
    </row>
    <row r="526" spans="1:6" ht="20.100000000000001" customHeight="1" x14ac:dyDescent="0.25">
      <c r="A526" s="53"/>
      <c r="E526" s="53"/>
      <c r="F526" s="53"/>
    </row>
    <row r="527" spans="1:6" ht="20.100000000000001" customHeight="1" x14ac:dyDescent="0.25">
      <c r="A527" s="53"/>
      <c r="E527" s="53"/>
      <c r="F527" s="53"/>
    </row>
    <row r="528" spans="1:6" ht="20.100000000000001" customHeight="1" x14ac:dyDescent="0.25">
      <c r="A528" s="53"/>
      <c r="E528" s="53"/>
      <c r="F528" s="53"/>
    </row>
    <row r="529" spans="1:6" ht="20.100000000000001" customHeight="1" x14ac:dyDescent="0.25">
      <c r="A529" s="53"/>
      <c r="E529" s="53"/>
      <c r="F529" s="53"/>
    </row>
    <row r="530" spans="1:6" ht="20.100000000000001" customHeight="1" x14ac:dyDescent="0.25">
      <c r="A530" s="53"/>
      <c r="E530" s="53"/>
      <c r="F530" s="53"/>
    </row>
    <row r="531" spans="1:6" ht="20.100000000000001" customHeight="1" x14ac:dyDescent="0.25">
      <c r="A531" s="53"/>
      <c r="E531" s="53"/>
      <c r="F531" s="53"/>
    </row>
    <row r="532" spans="1:6" ht="20.100000000000001" customHeight="1" x14ac:dyDescent="0.25">
      <c r="A532" s="53"/>
      <c r="E532" s="53"/>
      <c r="F532" s="53"/>
    </row>
    <row r="533" spans="1:6" ht="20.100000000000001" customHeight="1" x14ac:dyDescent="0.25">
      <c r="A533" s="53"/>
      <c r="E533" s="53"/>
      <c r="F533" s="53"/>
    </row>
    <row r="534" spans="1:6" ht="20.100000000000001" customHeight="1" x14ac:dyDescent="0.25">
      <c r="A534" s="53"/>
      <c r="E534" s="53"/>
      <c r="F534" s="53"/>
    </row>
    <row r="535" spans="1:6" ht="20.100000000000001" customHeight="1" x14ac:dyDescent="0.25">
      <c r="A535" s="53"/>
      <c r="E535" s="53"/>
      <c r="F535" s="53"/>
    </row>
    <row r="536" spans="1:6" ht="20.100000000000001" customHeight="1" x14ac:dyDescent="0.25">
      <c r="A536" s="53"/>
      <c r="E536" s="53"/>
      <c r="F536" s="53"/>
    </row>
    <row r="537" spans="1:6" ht="20.100000000000001" customHeight="1" x14ac:dyDescent="0.25">
      <c r="A537" s="53"/>
      <c r="E537" s="53"/>
      <c r="F537" s="53"/>
    </row>
    <row r="538" spans="1:6" ht="20.100000000000001" customHeight="1" x14ac:dyDescent="0.25">
      <c r="A538" s="53"/>
      <c r="E538" s="53"/>
      <c r="F538" s="53"/>
    </row>
    <row r="539" spans="1:6" ht="20.100000000000001" customHeight="1" x14ac:dyDescent="0.25">
      <c r="A539" s="53"/>
      <c r="E539" s="53"/>
      <c r="F539" s="53"/>
    </row>
    <row r="540" spans="1:6" ht="20.100000000000001" customHeight="1" x14ac:dyDescent="0.25">
      <c r="A540" s="53"/>
      <c r="E540" s="53"/>
      <c r="F540" s="53"/>
    </row>
    <row r="541" spans="1:6" ht="20.100000000000001" customHeight="1" x14ac:dyDescent="0.25">
      <c r="A541" s="53"/>
      <c r="E541" s="53"/>
      <c r="F541" s="53"/>
    </row>
    <row r="542" spans="1:6" ht="20.100000000000001" customHeight="1" x14ac:dyDescent="0.25">
      <c r="A542" s="53"/>
      <c r="E542" s="53"/>
      <c r="F542" s="53"/>
    </row>
    <row r="543" spans="1:6" ht="20.100000000000001" customHeight="1" x14ac:dyDescent="0.25">
      <c r="A543" s="53"/>
      <c r="E543" s="53"/>
      <c r="F543" s="53"/>
    </row>
    <row r="544" spans="1:6" ht="20.100000000000001" customHeight="1" x14ac:dyDescent="0.25">
      <c r="A544" s="53"/>
      <c r="E544" s="53"/>
      <c r="F544" s="53"/>
    </row>
    <row r="545" spans="1:6" ht="20.100000000000001" customHeight="1" x14ac:dyDescent="0.25">
      <c r="A545" s="53"/>
      <c r="E545" s="53"/>
      <c r="F545" s="53"/>
    </row>
    <row r="546" spans="1:6" ht="20.100000000000001" customHeight="1" x14ac:dyDescent="0.25">
      <c r="A546" s="53"/>
      <c r="E546" s="53"/>
      <c r="F546" s="53"/>
    </row>
    <row r="547" spans="1:6" ht="20.100000000000001" customHeight="1" x14ac:dyDescent="0.25">
      <c r="A547" s="53"/>
      <c r="E547" s="53"/>
      <c r="F547" s="53"/>
    </row>
    <row r="548" spans="1:6" ht="20.100000000000001" customHeight="1" x14ac:dyDescent="0.25">
      <c r="A548" s="53"/>
      <c r="E548" s="53"/>
      <c r="F548" s="53"/>
    </row>
    <row r="549" spans="1:6" ht="20.100000000000001" customHeight="1" x14ac:dyDescent="0.25">
      <c r="A549" s="53"/>
      <c r="E549" s="53"/>
      <c r="F549" s="53"/>
    </row>
    <row r="550" spans="1:6" ht="20.100000000000001" customHeight="1" x14ac:dyDescent="0.25">
      <c r="A550" s="53"/>
      <c r="E550" s="53"/>
      <c r="F550" s="53"/>
    </row>
    <row r="551" spans="1:6" ht="20.100000000000001" customHeight="1" x14ac:dyDescent="0.25">
      <c r="A551" s="53"/>
      <c r="E551" s="53"/>
      <c r="F551" s="53"/>
    </row>
    <row r="552" spans="1:6" ht="20.100000000000001" customHeight="1" x14ac:dyDescent="0.25">
      <c r="A552" s="53"/>
      <c r="E552" s="53"/>
      <c r="F552" s="53"/>
    </row>
    <row r="553" spans="1:6" ht="20.100000000000001" customHeight="1" x14ac:dyDescent="0.25">
      <c r="A553" s="53"/>
      <c r="E553" s="53"/>
      <c r="F553" s="53"/>
    </row>
    <row r="554" spans="1:6" ht="20.100000000000001" customHeight="1" x14ac:dyDescent="0.25">
      <c r="A554" s="53"/>
      <c r="E554" s="53"/>
      <c r="F554" s="53"/>
    </row>
    <row r="555" spans="1:6" ht="20.100000000000001" customHeight="1" x14ac:dyDescent="0.25">
      <c r="A555" s="53"/>
      <c r="E555" s="53"/>
      <c r="F555" s="53"/>
    </row>
    <row r="556" spans="1:6" ht="20.100000000000001" customHeight="1" x14ac:dyDescent="0.25">
      <c r="A556" s="53"/>
      <c r="E556" s="53"/>
      <c r="F556" s="53"/>
    </row>
    <row r="557" spans="1:6" ht="20.100000000000001" customHeight="1" x14ac:dyDescent="0.25">
      <c r="A557" s="53"/>
      <c r="E557" s="53"/>
      <c r="F557" s="53"/>
    </row>
    <row r="558" spans="1:6" ht="20.100000000000001" customHeight="1" x14ac:dyDescent="0.25">
      <c r="A558" s="53"/>
      <c r="E558" s="53"/>
      <c r="F558" s="53"/>
    </row>
    <row r="559" spans="1:6" ht="20.100000000000001" customHeight="1" x14ac:dyDescent="0.25">
      <c r="A559" s="53"/>
      <c r="E559" s="53"/>
      <c r="F559" s="53"/>
    </row>
    <row r="560" spans="1:6" ht="20.100000000000001" customHeight="1" x14ac:dyDescent="0.25">
      <c r="A560" s="53"/>
      <c r="E560" s="53"/>
      <c r="F560" s="53"/>
    </row>
    <row r="561" spans="1:6" ht="20.100000000000001" customHeight="1" x14ac:dyDescent="0.25">
      <c r="A561" s="53"/>
      <c r="E561" s="53"/>
      <c r="F561" s="53"/>
    </row>
    <row r="562" spans="1:6" ht="20.100000000000001" customHeight="1" x14ac:dyDescent="0.25">
      <c r="A562" s="53"/>
      <c r="E562" s="53"/>
      <c r="F562" s="53"/>
    </row>
    <row r="563" spans="1:6" ht="20.100000000000001" customHeight="1" x14ac:dyDescent="0.25">
      <c r="A563" s="53"/>
      <c r="E563" s="53"/>
      <c r="F563" s="53"/>
    </row>
    <row r="564" spans="1:6" ht="20.100000000000001" customHeight="1" x14ac:dyDescent="0.25">
      <c r="A564" s="53"/>
      <c r="E564" s="53"/>
      <c r="F564" s="53"/>
    </row>
    <row r="565" spans="1:6" ht="20.100000000000001" customHeight="1" x14ac:dyDescent="0.25">
      <c r="A565" s="53"/>
      <c r="E565" s="53"/>
      <c r="F565" s="53"/>
    </row>
    <row r="566" spans="1:6" ht="20.100000000000001" customHeight="1" x14ac:dyDescent="0.25">
      <c r="A566" s="53"/>
      <c r="E566" s="53"/>
      <c r="F566" s="53"/>
    </row>
    <row r="567" spans="1:6" ht="20.100000000000001" customHeight="1" x14ac:dyDescent="0.25">
      <c r="A567" s="53"/>
      <c r="E567" s="53"/>
      <c r="F567" s="53"/>
    </row>
    <row r="568" spans="1:6" ht="20.100000000000001" customHeight="1" x14ac:dyDescent="0.25">
      <c r="A568" s="53"/>
      <c r="E568" s="53"/>
      <c r="F568" s="53"/>
    </row>
    <row r="569" spans="1:6" ht="20.100000000000001" customHeight="1" x14ac:dyDescent="0.25">
      <c r="A569" s="53"/>
      <c r="E569" s="53"/>
      <c r="F569" s="53"/>
    </row>
    <row r="570" spans="1:6" ht="20.100000000000001" customHeight="1" x14ac:dyDescent="0.25">
      <c r="A570" s="53"/>
      <c r="E570" s="53"/>
      <c r="F570" s="53"/>
    </row>
    <row r="571" spans="1:6" ht="20.100000000000001" customHeight="1" x14ac:dyDescent="0.25">
      <c r="A571" s="53"/>
      <c r="E571" s="53"/>
      <c r="F571" s="53"/>
    </row>
    <row r="572" spans="1:6" ht="20.100000000000001" customHeight="1" x14ac:dyDescent="0.25">
      <c r="A572" s="53"/>
      <c r="E572" s="53"/>
      <c r="F572" s="53"/>
    </row>
    <row r="573" spans="1:6" ht="20.100000000000001" customHeight="1" x14ac:dyDescent="0.25">
      <c r="A573" s="53"/>
      <c r="E573" s="53"/>
      <c r="F573" s="53"/>
    </row>
    <row r="574" spans="1:6" ht="20.100000000000001" customHeight="1" x14ac:dyDescent="0.25">
      <c r="A574" s="53"/>
      <c r="E574" s="53"/>
      <c r="F574" s="53"/>
    </row>
    <row r="575" spans="1:6" ht="20.100000000000001" customHeight="1" x14ac:dyDescent="0.25">
      <c r="A575" s="53"/>
      <c r="E575" s="53"/>
      <c r="F575" s="53"/>
    </row>
    <row r="576" spans="1:6" ht="20.100000000000001" customHeight="1" x14ac:dyDescent="0.25">
      <c r="A576" s="53"/>
      <c r="E576" s="53"/>
      <c r="F576" s="53"/>
    </row>
    <row r="577" spans="1:6" ht="20.100000000000001" customHeight="1" x14ac:dyDescent="0.25">
      <c r="A577" s="53"/>
      <c r="E577" s="53"/>
      <c r="F577" s="53"/>
    </row>
    <row r="578" spans="1:6" ht="20.100000000000001" customHeight="1" x14ac:dyDescent="0.25">
      <c r="A578" s="53"/>
      <c r="E578" s="53"/>
      <c r="F578" s="53"/>
    </row>
    <row r="579" spans="1:6" ht="20.100000000000001" customHeight="1" x14ac:dyDescent="0.25">
      <c r="A579" s="53"/>
      <c r="E579" s="53"/>
      <c r="F579" s="53"/>
    </row>
    <row r="580" spans="1:6" ht="20.100000000000001" customHeight="1" x14ac:dyDescent="0.25">
      <c r="A580" s="53"/>
      <c r="E580" s="53"/>
      <c r="F580" s="53"/>
    </row>
    <row r="581" spans="1:6" ht="20.100000000000001" customHeight="1" x14ac:dyDescent="0.25">
      <c r="A581" s="53"/>
      <c r="E581" s="53"/>
      <c r="F581" s="53"/>
    </row>
    <row r="582" spans="1:6" ht="20.100000000000001" customHeight="1" x14ac:dyDescent="0.25">
      <c r="A582" s="53"/>
      <c r="E582" s="53"/>
      <c r="F582" s="53"/>
    </row>
    <row r="583" spans="1:6" ht="20.100000000000001" customHeight="1" x14ac:dyDescent="0.25">
      <c r="A583" s="53"/>
      <c r="E583" s="53"/>
      <c r="F583" s="53"/>
    </row>
    <row r="584" spans="1:6" ht="20.100000000000001" customHeight="1" x14ac:dyDescent="0.25">
      <c r="A584" s="53"/>
      <c r="E584" s="53"/>
      <c r="F584" s="53"/>
    </row>
    <row r="585" spans="1:6" ht="20.100000000000001" customHeight="1" x14ac:dyDescent="0.25">
      <c r="A585" s="53"/>
      <c r="E585" s="53"/>
      <c r="F585" s="53"/>
    </row>
    <row r="586" spans="1:6" ht="20.100000000000001" customHeight="1" x14ac:dyDescent="0.25">
      <c r="A586" s="53"/>
      <c r="E586" s="53"/>
      <c r="F586" s="53"/>
    </row>
    <row r="587" spans="1:6" ht="20.100000000000001" customHeight="1" x14ac:dyDescent="0.25">
      <c r="A587" s="53"/>
      <c r="E587" s="53"/>
      <c r="F587" s="53"/>
    </row>
    <row r="588" spans="1:6" ht="20.100000000000001" customHeight="1" x14ac:dyDescent="0.25">
      <c r="A588" s="53"/>
      <c r="E588" s="53"/>
      <c r="F588" s="53"/>
    </row>
    <row r="589" spans="1:6" ht="20.100000000000001" customHeight="1" x14ac:dyDescent="0.25">
      <c r="A589" s="53"/>
      <c r="E589" s="53"/>
      <c r="F589" s="53"/>
    </row>
    <row r="590" spans="1:6" ht="20.100000000000001" customHeight="1" x14ac:dyDescent="0.25">
      <c r="A590" s="53"/>
      <c r="E590" s="53"/>
      <c r="F590" s="53"/>
    </row>
    <row r="591" spans="1:6" ht="20.100000000000001" customHeight="1" x14ac:dyDescent="0.25">
      <c r="A591" s="53"/>
      <c r="E591" s="53"/>
      <c r="F591" s="53"/>
    </row>
    <row r="592" spans="1:6" ht="20.100000000000001" customHeight="1" x14ac:dyDescent="0.25">
      <c r="A592" s="53"/>
      <c r="E592" s="53"/>
      <c r="F592" s="53"/>
    </row>
    <row r="593" spans="1:6" ht="20.100000000000001" customHeight="1" x14ac:dyDescent="0.25">
      <c r="A593" s="53"/>
      <c r="E593" s="53"/>
      <c r="F593" s="53"/>
    </row>
    <row r="594" spans="1:6" ht="20.100000000000001" customHeight="1" x14ac:dyDescent="0.25">
      <c r="A594" s="53"/>
      <c r="E594" s="53"/>
      <c r="F594" s="53"/>
    </row>
    <row r="595" spans="1:6" ht="20.100000000000001" customHeight="1" x14ac:dyDescent="0.25">
      <c r="A595" s="53"/>
      <c r="E595" s="53"/>
      <c r="F595" s="53"/>
    </row>
    <row r="596" spans="1:6" ht="20.100000000000001" customHeight="1" x14ac:dyDescent="0.25">
      <c r="A596" s="53"/>
      <c r="E596" s="53"/>
      <c r="F596" s="53"/>
    </row>
    <row r="597" spans="1:6" ht="20.100000000000001" customHeight="1" x14ac:dyDescent="0.25">
      <c r="A597" s="53"/>
      <c r="E597" s="53"/>
      <c r="F597" s="53"/>
    </row>
    <row r="598" spans="1:6" ht="20.100000000000001" customHeight="1" x14ac:dyDescent="0.25">
      <c r="A598" s="53"/>
      <c r="E598" s="53"/>
      <c r="F598" s="53"/>
    </row>
    <row r="599" spans="1:6" ht="20.100000000000001" customHeight="1" x14ac:dyDescent="0.25">
      <c r="A599" s="53"/>
      <c r="E599" s="53"/>
      <c r="F599" s="53"/>
    </row>
    <row r="600" spans="1:6" ht="20.100000000000001" customHeight="1" x14ac:dyDescent="0.25">
      <c r="A600" s="53"/>
      <c r="E600" s="53"/>
      <c r="F600" s="53"/>
    </row>
    <row r="601" spans="1:6" ht="20.100000000000001" customHeight="1" x14ac:dyDescent="0.25">
      <c r="A601" s="53"/>
      <c r="E601" s="53"/>
      <c r="F601" s="53"/>
    </row>
    <row r="602" spans="1:6" ht="20.100000000000001" customHeight="1" x14ac:dyDescent="0.25">
      <c r="A602" s="53"/>
      <c r="E602" s="53"/>
      <c r="F602" s="53"/>
    </row>
    <row r="603" spans="1:6" ht="20.100000000000001" customHeight="1" x14ac:dyDescent="0.25">
      <c r="A603" s="53"/>
      <c r="E603" s="53"/>
      <c r="F603" s="53"/>
    </row>
    <row r="604" spans="1:6" ht="20.100000000000001" customHeight="1" x14ac:dyDescent="0.25">
      <c r="A604" s="53"/>
      <c r="E604" s="53"/>
      <c r="F604" s="53"/>
    </row>
    <row r="605" spans="1:6" ht="20.100000000000001" customHeight="1" x14ac:dyDescent="0.25">
      <c r="A605" s="53"/>
      <c r="E605" s="53"/>
      <c r="F605" s="53"/>
    </row>
    <row r="606" spans="1:6" ht="20.100000000000001" customHeight="1" x14ac:dyDescent="0.25">
      <c r="A606" s="53"/>
      <c r="E606" s="53"/>
      <c r="F606" s="53"/>
    </row>
    <row r="607" spans="1:6" ht="20.100000000000001" customHeight="1" x14ac:dyDescent="0.25">
      <c r="A607" s="53"/>
      <c r="E607" s="53"/>
      <c r="F607" s="53"/>
    </row>
    <row r="608" spans="1:6" ht="20.100000000000001" customHeight="1" x14ac:dyDescent="0.25">
      <c r="A608" s="53"/>
      <c r="E608" s="53"/>
      <c r="F608" s="53"/>
    </row>
    <row r="609" spans="1:6" ht="20.100000000000001" customHeight="1" x14ac:dyDescent="0.25">
      <c r="A609" s="53"/>
      <c r="E609" s="53"/>
      <c r="F609" s="53"/>
    </row>
    <row r="610" spans="1:6" ht="20.100000000000001" customHeight="1" x14ac:dyDescent="0.25">
      <c r="A610" s="53"/>
      <c r="E610" s="53"/>
      <c r="F610" s="53"/>
    </row>
    <row r="611" spans="1:6" ht="20.100000000000001" customHeight="1" x14ac:dyDescent="0.25">
      <c r="A611" s="53"/>
      <c r="E611" s="53"/>
      <c r="F611" s="53"/>
    </row>
    <row r="612" spans="1:6" ht="20.100000000000001" customHeight="1" x14ac:dyDescent="0.25">
      <c r="A612" s="53"/>
      <c r="E612" s="53"/>
      <c r="F612" s="53"/>
    </row>
    <row r="613" spans="1:6" ht="20.100000000000001" customHeight="1" x14ac:dyDescent="0.25">
      <c r="A613" s="53"/>
      <c r="E613" s="53"/>
      <c r="F613" s="53"/>
    </row>
    <row r="614" spans="1:6" ht="20.100000000000001" customHeight="1" x14ac:dyDescent="0.25">
      <c r="A614" s="53"/>
      <c r="E614" s="53"/>
      <c r="F614" s="53"/>
    </row>
    <row r="615" spans="1:6" ht="20.100000000000001" customHeight="1" x14ac:dyDescent="0.25">
      <c r="A615" s="53"/>
      <c r="E615" s="53"/>
      <c r="F615" s="53"/>
    </row>
    <row r="616" spans="1:6" ht="20.100000000000001" customHeight="1" x14ac:dyDescent="0.25">
      <c r="A616" s="53"/>
      <c r="E616" s="53"/>
      <c r="F616" s="53"/>
    </row>
    <row r="617" spans="1:6" ht="20.100000000000001" customHeight="1" x14ac:dyDescent="0.25">
      <c r="A617" s="53"/>
      <c r="E617" s="53"/>
      <c r="F617" s="53"/>
    </row>
    <row r="618" spans="1:6" ht="20.100000000000001" customHeight="1" x14ac:dyDescent="0.25">
      <c r="A618" s="53"/>
      <c r="E618" s="53"/>
      <c r="F618" s="53"/>
    </row>
    <row r="619" spans="1:6" ht="20.100000000000001" customHeight="1" x14ac:dyDescent="0.25">
      <c r="A619" s="53"/>
      <c r="E619" s="53"/>
      <c r="F619" s="53"/>
    </row>
    <row r="620" spans="1:6" ht="20.100000000000001" customHeight="1" x14ac:dyDescent="0.25">
      <c r="A620" s="53"/>
      <c r="E620" s="53"/>
      <c r="F620" s="53"/>
    </row>
    <row r="621" spans="1:6" ht="20.100000000000001" customHeight="1" x14ac:dyDescent="0.25">
      <c r="A621" s="53"/>
      <c r="E621" s="53"/>
      <c r="F621" s="53"/>
    </row>
    <row r="622" spans="1:6" ht="20.100000000000001" customHeight="1" x14ac:dyDescent="0.25">
      <c r="A622" s="53"/>
      <c r="E622" s="53"/>
      <c r="F622" s="53"/>
    </row>
    <row r="623" spans="1:6" ht="20.100000000000001" customHeight="1" x14ac:dyDescent="0.25">
      <c r="A623" s="53"/>
      <c r="E623" s="53"/>
      <c r="F623" s="53"/>
    </row>
    <row r="624" spans="1:6" ht="20.100000000000001" customHeight="1" x14ac:dyDescent="0.25">
      <c r="A624" s="53"/>
      <c r="E624" s="53"/>
      <c r="F624" s="53"/>
    </row>
    <row r="625" spans="1:6" ht="20.100000000000001" customHeight="1" x14ac:dyDescent="0.25">
      <c r="A625" s="53"/>
      <c r="E625" s="53"/>
      <c r="F625" s="53"/>
    </row>
    <row r="626" spans="1:6" ht="20.100000000000001" customHeight="1" x14ac:dyDescent="0.25">
      <c r="A626" s="53"/>
      <c r="E626" s="53"/>
      <c r="F626" s="53"/>
    </row>
    <row r="627" spans="1:6" ht="20.100000000000001" customHeight="1" x14ac:dyDescent="0.25">
      <c r="A627" s="53"/>
      <c r="E627" s="53"/>
      <c r="F627" s="53"/>
    </row>
    <row r="628" spans="1:6" ht="20.100000000000001" customHeight="1" x14ac:dyDescent="0.25">
      <c r="A628" s="53"/>
      <c r="E628" s="53"/>
      <c r="F628" s="53"/>
    </row>
    <row r="629" spans="1:6" ht="20.100000000000001" customHeight="1" x14ac:dyDescent="0.25">
      <c r="A629" s="53"/>
      <c r="E629" s="53"/>
      <c r="F629" s="53"/>
    </row>
    <row r="630" spans="1:6" ht="20.100000000000001" customHeight="1" x14ac:dyDescent="0.25">
      <c r="A630" s="53"/>
      <c r="E630" s="53"/>
      <c r="F630" s="53"/>
    </row>
    <row r="631" spans="1:6" ht="20.100000000000001" customHeight="1" x14ac:dyDescent="0.25">
      <c r="A631" s="53"/>
      <c r="E631" s="53"/>
      <c r="F631" s="53"/>
    </row>
    <row r="632" spans="1:6" ht="20.100000000000001" customHeight="1" x14ac:dyDescent="0.25">
      <c r="A632" s="53"/>
      <c r="E632" s="53"/>
      <c r="F632" s="53"/>
    </row>
    <row r="633" spans="1:6" ht="20.100000000000001" customHeight="1" x14ac:dyDescent="0.25">
      <c r="A633" s="53"/>
      <c r="E633" s="53"/>
      <c r="F633" s="53"/>
    </row>
    <row r="634" spans="1:6" ht="20.100000000000001" customHeight="1" x14ac:dyDescent="0.25">
      <c r="A634" s="53"/>
      <c r="E634" s="53"/>
      <c r="F634" s="53"/>
    </row>
    <row r="635" spans="1:6" ht="20.100000000000001" customHeight="1" x14ac:dyDescent="0.25">
      <c r="A635" s="53"/>
      <c r="E635" s="53"/>
      <c r="F635" s="53"/>
    </row>
    <row r="636" spans="1:6" ht="20.100000000000001" customHeight="1" x14ac:dyDescent="0.25">
      <c r="A636" s="53"/>
      <c r="E636" s="53"/>
      <c r="F636" s="53"/>
    </row>
    <row r="637" spans="1:6" ht="20.100000000000001" customHeight="1" x14ac:dyDescent="0.25">
      <c r="A637" s="53"/>
      <c r="E637" s="53"/>
      <c r="F637" s="53"/>
    </row>
    <row r="638" spans="1:6" ht="20.100000000000001" customHeight="1" x14ac:dyDescent="0.25">
      <c r="A638" s="53"/>
      <c r="E638" s="53"/>
      <c r="F638" s="53"/>
    </row>
    <row r="639" spans="1:6" ht="20.100000000000001" customHeight="1" x14ac:dyDescent="0.25">
      <c r="A639" s="53"/>
      <c r="E639" s="53"/>
      <c r="F639" s="53"/>
    </row>
    <row r="640" spans="1:6" ht="20.100000000000001" customHeight="1" x14ac:dyDescent="0.25">
      <c r="A640" s="53"/>
      <c r="E640" s="53"/>
      <c r="F640" s="53"/>
    </row>
    <row r="641" spans="1:6" ht="20.100000000000001" customHeight="1" x14ac:dyDescent="0.25">
      <c r="A641" s="53"/>
      <c r="E641" s="53"/>
      <c r="F641" s="53"/>
    </row>
    <row r="642" spans="1:6" ht="20.100000000000001" customHeight="1" x14ac:dyDescent="0.25">
      <c r="A642" s="53"/>
      <c r="E642" s="53"/>
      <c r="F642" s="53"/>
    </row>
    <row r="643" spans="1:6" ht="20.100000000000001" customHeight="1" x14ac:dyDescent="0.25">
      <c r="A643" s="53"/>
      <c r="E643" s="53"/>
      <c r="F643" s="53"/>
    </row>
    <row r="644" spans="1:6" ht="20.100000000000001" customHeight="1" x14ac:dyDescent="0.25">
      <c r="A644" s="53"/>
      <c r="E644" s="53"/>
      <c r="F644" s="53"/>
    </row>
    <row r="645" spans="1:6" ht="20.100000000000001" customHeight="1" x14ac:dyDescent="0.25">
      <c r="A645" s="53"/>
      <c r="E645" s="53"/>
      <c r="F645" s="53"/>
    </row>
    <row r="646" spans="1:6" ht="20.100000000000001" customHeight="1" x14ac:dyDescent="0.25">
      <c r="A646" s="53"/>
      <c r="E646" s="53"/>
      <c r="F646" s="53"/>
    </row>
    <row r="647" spans="1:6" ht="20.100000000000001" customHeight="1" x14ac:dyDescent="0.25">
      <c r="A647" s="53"/>
      <c r="E647" s="53"/>
      <c r="F647" s="53"/>
    </row>
    <row r="648" spans="1:6" ht="20.100000000000001" customHeight="1" x14ac:dyDescent="0.25">
      <c r="A648" s="53"/>
      <c r="E648" s="53"/>
      <c r="F648" s="53"/>
    </row>
    <row r="649" spans="1:6" ht="20.100000000000001" customHeight="1" x14ac:dyDescent="0.25">
      <c r="A649" s="53"/>
      <c r="E649" s="53"/>
      <c r="F649" s="53"/>
    </row>
    <row r="650" spans="1:6" ht="20.100000000000001" customHeight="1" x14ac:dyDescent="0.25">
      <c r="A650" s="53"/>
      <c r="E650" s="53"/>
      <c r="F650" s="53"/>
    </row>
    <row r="651" spans="1:6" ht="20.100000000000001" customHeight="1" x14ac:dyDescent="0.25">
      <c r="A651" s="53"/>
      <c r="E651" s="53"/>
      <c r="F651" s="53"/>
    </row>
    <row r="652" spans="1:6" ht="20.100000000000001" customHeight="1" x14ac:dyDescent="0.25">
      <c r="A652" s="53"/>
      <c r="E652" s="53"/>
      <c r="F652" s="53"/>
    </row>
    <row r="653" spans="1:6" ht="20.100000000000001" customHeight="1" x14ac:dyDescent="0.25">
      <c r="A653" s="53"/>
      <c r="E653" s="53"/>
      <c r="F653" s="53"/>
    </row>
    <row r="654" spans="1:6" ht="20.100000000000001" customHeight="1" x14ac:dyDescent="0.25">
      <c r="A654" s="53"/>
      <c r="E654" s="53"/>
      <c r="F654" s="53"/>
    </row>
    <row r="655" spans="1:6" ht="20.100000000000001" customHeight="1" x14ac:dyDescent="0.25">
      <c r="A655" s="53"/>
      <c r="E655" s="53"/>
      <c r="F655" s="53"/>
    </row>
    <row r="656" spans="1:6" ht="20.100000000000001" customHeight="1" x14ac:dyDescent="0.25">
      <c r="A656" s="53"/>
      <c r="E656" s="53"/>
      <c r="F656" s="53"/>
    </row>
    <row r="657" spans="1:6" ht="20.100000000000001" customHeight="1" x14ac:dyDescent="0.25">
      <c r="A657" s="53"/>
      <c r="E657" s="53"/>
      <c r="F657" s="53"/>
    </row>
    <row r="658" spans="1:6" ht="20.100000000000001" customHeight="1" x14ac:dyDescent="0.25">
      <c r="A658" s="53"/>
      <c r="E658" s="53"/>
      <c r="F658" s="53"/>
    </row>
    <row r="659" spans="1:6" ht="20.100000000000001" customHeight="1" x14ac:dyDescent="0.25">
      <c r="A659" s="53"/>
      <c r="E659" s="53"/>
      <c r="F659" s="53"/>
    </row>
    <row r="660" spans="1:6" ht="20.100000000000001" customHeight="1" x14ac:dyDescent="0.25">
      <c r="A660" s="53"/>
      <c r="E660" s="53"/>
      <c r="F660" s="53"/>
    </row>
    <row r="661" spans="1:6" ht="20.100000000000001" customHeight="1" x14ac:dyDescent="0.25">
      <c r="A661" s="53"/>
      <c r="E661" s="53"/>
      <c r="F661" s="53"/>
    </row>
    <row r="662" spans="1:6" ht="20.100000000000001" customHeight="1" x14ac:dyDescent="0.25">
      <c r="A662" s="53"/>
      <c r="E662" s="53"/>
      <c r="F662" s="53"/>
    </row>
    <row r="663" spans="1:6" ht="20.100000000000001" customHeight="1" x14ac:dyDescent="0.25">
      <c r="A663" s="53"/>
      <c r="E663" s="53"/>
      <c r="F663" s="53"/>
    </row>
    <row r="664" spans="1:6" ht="20.100000000000001" customHeight="1" x14ac:dyDescent="0.25">
      <c r="A664" s="53"/>
      <c r="E664" s="53"/>
      <c r="F664" s="53"/>
    </row>
    <row r="665" spans="1:6" ht="20.100000000000001" customHeight="1" x14ac:dyDescent="0.25">
      <c r="A665" s="53"/>
      <c r="E665" s="53"/>
      <c r="F665" s="53"/>
    </row>
    <row r="666" spans="1:6" ht="20.100000000000001" customHeight="1" x14ac:dyDescent="0.25">
      <c r="A666" s="53"/>
      <c r="E666" s="53"/>
      <c r="F666" s="53"/>
    </row>
    <row r="667" spans="1:6" ht="20.100000000000001" customHeight="1" x14ac:dyDescent="0.25">
      <c r="A667" s="53"/>
      <c r="E667" s="53"/>
      <c r="F667" s="53"/>
    </row>
    <row r="668" spans="1:6" ht="20.100000000000001" customHeight="1" x14ac:dyDescent="0.25">
      <c r="A668" s="53"/>
      <c r="E668" s="53"/>
      <c r="F668" s="53"/>
    </row>
    <row r="669" spans="1:6" ht="20.100000000000001" customHeight="1" x14ac:dyDescent="0.25">
      <c r="A669" s="53"/>
      <c r="E669" s="53"/>
      <c r="F669" s="53"/>
    </row>
    <row r="670" spans="1:6" ht="20.100000000000001" customHeight="1" x14ac:dyDescent="0.25">
      <c r="A670" s="53"/>
      <c r="E670" s="53"/>
      <c r="F670" s="53"/>
    </row>
    <row r="671" spans="1:6" ht="20.100000000000001" customHeight="1" x14ac:dyDescent="0.25">
      <c r="A671" s="53"/>
      <c r="E671" s="53"/>
      <c r="F671" s="53"/>
    </row>
    <row r="672" spans="1:6" ht="20.100000000000001" customHeight="1" x14ac:dyDescent="0.25">
      <c r="A672" s="53"/>
      <c r="E672" s="53"/>
      <c r="F672" s="53"/>
    </row>
    <row r="673" spans="1:6" ht="20.100000000000001" customHeight="1" x14ac:dyDescent="0.25">
      <c r="A673" s="53"/>
      <c r="E673" s="53"/>
      <c r="F673" s="53"/>
    </row>
    <row r="674" spans="1:6" ht="20.100000000000001" customHeight="1" x14ac:dyDescent="0.25">
      <c r="A674" s="53"/>
      <c r="E674" s="53"/>
      <c r="F674" s="53"/>
    </row>
    <row r="675" spans="1:6" ht="20.100000000000001" customHeight="1" x14ac:dyDescent="0.25">
      <c r="A675" s="53"/>
      <c r="E675" s="53"/>
      <c r="F675" s="53"/>
    </row>
    <row r="676" spans="1:6" ht="20.100000000000001" customHeight="1" x14ac:dyDescent="0.25">
      <c r="A676" s="53"/>
      <c r="E676" s="53"/>
      <c r="F676" s="53"/>
    </row>
    <row r="677" spans="1:6" ht="20.100000000000001" customHeight="1" x14ac:dyDescent="0.25">
      <c r="A677" s="53"/>
      <c r="E677" s="53"/>
      <c r="F677" s="53"/>
    </row>
    <row r="678" spans="1:6" ht="20.100000000000001" customHeight="1" x14ac:dyDescent="0.25">
      <c r="A678" s="53"/>
      <c r="E678" s="53"/>
      <c r="F678" s="53"/>
    </row>
    <row r="679" spans="1:6" ht="20.100000000000001" customHeight="1" x14ac:dyDescent="0.25">
      <c r="A679" s="53"/>
      <c r="E679" s="53"/>
      <c r="F679" s="53"/>
    </row>
    <row r="680" spans="1:6" ht="20.100000000000001" customHeight="1" x14ac:dyDescent="0.25">
      <c r="A680" s="53"/>
      <c r="E680" s="53"/>
      <c r="F680" s="53"/>
    </row>
    <row r="681" spans="1:6" ht="20.100000000000001" customHeight="1" x14ac:dyDescent="0.25">
      <c r="A681" s="53"/>
      <c r="E681" s="53"/>
      <c r="F681" s="53"/>
    </row>
    <row r="682" spans="1:6" ht="20.100000000000001" customHeight="1" x14ac:dyDescent="0.25">
      <c r="A682" s="53"/>
      <c r="E682" s="53"/>
      <c r="F682" s="53"/>
    </row>
    <row r="683" spans="1:6" ht="20.100000000000001" customHeight="1" x14ac:dyDescent="0.25">
      <c r="A683" s="53"/>
      <c r="E683" s="53"/>
      <c r="F683" s="53"/>
    </row>
    <row r="684" spans="1:6" ht="20.100000000000001" customHeight="1" x14ac:dyDescent="0.25">
      <c r="A684" s="53"/>
      <c r="E684" s="53"/>
      <c r="F684" s="53"/>
    </row>
    <row r="685" spans="1:6" ht="20.100000000000001" customHeight="1" x14ac:dyDescent="0.25">
      <c r="A685" s="53"/>
      <c r="E685" s="53"/>
      <c r="F685" s="53"/>
    </row>
    <row r="686" spans="1:6" ht="20.100000000000001" customHeight="1" x14ac:dyDescent="0.25">
      <c r="A686" s="53"/>
      <c r="E686" s="53"/>
      <c r="F686" s="53"/>
    </row>
    <row r="687" spans="1:6" ht="20.100000000000001" customHeight="1" x14ac:dyDescent="0.25">
      <c r="A687" s="53"/>
      <c r="E687" s="53"/>
      <c r="F687" s="53"/>
    </row>
    <row r="688" spans="1:6" ht="20.100000000000001" customHeight="1" x14ac:dyDescent="0.25">
      <c r="A688" s="53"/>
      <c r="E688" s="53"/>
      <c r="F688" s="53"/>
    </row>
    <row r="689" spans="1:6" ht="20.100000000000001" customHeight="1" x14ac:dyDescent="0.25">
      <c r="A689" s="53"/>
      <c r="E689" s="53"/>
      <c r="F689" s="53"/>
    </row>
    <row r="690" spans="1:6" ht="20.100000000000001" customHeight="1" x14ac:dyDescent="0.25">
      <c r="A690" s="53"/>
      <c r="E690" s="53"/>
      <c r="F690" s="53"/>
    </row>
    <row r="691" spans="1:6" ht="20.100000000000001" customHeight="1" x14ac:dyDescent="0.25">
      <c r="A691" s="53"/>
      <c r="E691" s="53"/>
      <c r="F691" s="53"/>
    </row>
    <row r="692" spans="1:6" ht="20.100000000000001" customHeight="1" x14ac:dyDescent="0.25">
      <c r="A692" s="53"/>
      <c r="E692" s="53"/>
      <c r="F692" s="53"/>
    </row>
    <row r="693" spans="1:6" ht="20.100000000000001" customHeight="1" x14ac:dyDescent="0.25">
      <c r="A693" s="53"/>
      <c r="E693" s="53"/>
      <c r="F693" s="53"/>
    </row>
    <row r="694" spans="1:6" ht="20.100000000000001" customHeight="1" x14ac:dyDescent="0.25">
      <c r="A694" s="53"/>
      <c r="E694" s="53"/>
      <c r="F694" s="53"/>
    </row>
    <row r="695" spans="1:6" ht="20.100000000000001" customHeight="1" x14ac:dyDescent="0.25">
      <c r="A695" s="53"/>
      <c r="E695" s="53"/>
      <c r="F695" s="53"/>
    </row>
    <row r="696" spans="1:6" ht="20.100000000000001" customHeight="1" x14ac:dyDescent="0.25">
      <c r="A696" s="53"/>
      <c r="E696" s="53"/>
      <c r="F696" s="53"/>
    </row>
    <row r="697" spans="1:6" ht="20.100000000000001" customHeight="1" x14ac:dyDescent="0.25">
      <c r="A697" s="53"/>
      <c r="E697" s="53"/>
      <c r="F697" s="53"/>
    </row>
    <row r="698" spans="1:6" ht="20.100000000000001" customHeight="1" x14ac:dyDescent="0.25">
      <c r="A698" s="53"/>
      <c r="E698" s="53"/>
      <c r="F698" s="53"/>
    </row>
    <row r="699" spans="1:6" ht="20.100000000000001" customHeight="1" x14ac:dyDescent="0.25">
      <c r="A699" s="53"/>
      <c r="E699" s="53"/>
      <c r="F699" s="53"/>
    </row>
    <row r="700" spans="1:6" ht="20.100000000000001" customHeight="1" x14ac:dyDescent="0.25">
      <c r="A700" s="53"/>
      <c r="E700" s="53"/>
      <c r="F700" s="53"/>
    </row>
    <row r="701" spans="1:6" ht="20.100000000000001" customHeight="1" x14ac:dyDescent="0.25">
      <c r="A701" s="53"/>
      <c r="E701" s="53"/>
      <c r="F701" s="53"/>
    </row>
    <row r="702" spans="1:6" ht="20.100000000000001" customHeight="1" x14ac:dyDescent="0.25">
      <c r="A702" s="53"/>
      <c r="E702" s="53"/>
      <c r="F702" s="53"/>
    </row>
    <row r="703" spans="1:6" ht="20.100000000000001" customHeight="1" x14ac:dyDescent="0.25">
      <c r="A703" s="53"/>
      <c r="E703" s="53"/>
      <c r="F703" s="53"/>
    </row>
    <row r="704" spans="1:6" ht="20.100000000000001" customHeight="1" x14ac:dyDescent="0.25">
      <c r="A704" s="53"/>
      <c r="E704" s="53"/>
      <c r="F704" s="53"/>
    </row>
    <row r="705" spans="1:6" ht="20.100000000000001" customHeight="1" x14ac:dyDescent="0.25">
      <c r="A705" s="53"/>
      <c r="E705" s="53"/>
      <c r="F705" s="53"/>
    </row>
    <row r="706" spans="1:6" ht="20.100000000000001" customHeight="1" x14ac:dyDescent="0.25">
      <c r="A706" s="53"/>
      <c r="E706" s="53"/>
      <c r="F706" s="53"/>
    </row>
    <row r="707" spans="1:6" ht="20.100000000000001" customHeight="1" x14ac:dyDescent="0.25">
      <c r="A707" s="53"/>
      <c r="E707" s="53"/>
      <c r="F707" s="53"/>
    </row>
    <row r="708" spans="1:6" ht="20.100000000000001" customHeight="1" x14ac:dyDescent="0.25">
      <c r="A708" s="53"/>
      <c r="E708" s="53"/>
      <c r="F708" s="53"/>
    </row>
    <row r="709" spans="1:6" ht="20.100000000000001" customHeight="1" x14ac:dyDescent="0.25">
      <c r="A709" s="53"/>
      <c r="E709" s="53"/>
      <c r="F709" s="53"/>
    </row>
    <row r="710" spans="1:6" ht="20.100000000000001" customHeight="1" x14ac:dyDescent="0.25">
      <c r="A710" s="53"/>
      <c r="E710" s="53"/>
      <c r="F710" s="53"/>
    </row>
    <row r="711" spans="1:6" ht="20.100000000000001" customHeight="1" x14ac:dyDescent="0.25">
      <c r="A711" s="53"/>
      <c r="E711" s="53"/>
      <c r="F711" s="53"/>
    </row>
    <row r="712" spans="1:6" ht="20.100000000000001" customHeight="1" x14ac:dyDescent="0.25">
      <c r="A712" s="53"/>
      <c r="E712" s="53"/>
      <c r="F712" s="53"/>
    </row>
    <row r="713" spans="1:6" ht="20.100000000000001" customHeight="1" x14ac:dyDescent="0.25">
      <c r="A713" s="53"/>
      <c r="E713" s="53"/>
      <c r="F713" s="53"/>
    </row>
    <row r="714" spans="1:6" ht="20.100000000000001" customHeight="1" x14ac:dyDescent="0.25">
      <c r="A714" s="53"/>
      <c r="E714" s="53"/>
      <c r="F714" s="53"/>
    </row>
    <row r="715" spans="1:6" ht="20.100000000000001" customHeight="1" x14ac:dyDescent="0.25">
      <c r="A715" s="53"/>
      <c r="E715" s="53"/>
      <c r="F715" s="53"/>
    </row>
    <row r="716" spans="1:6" ht="20.100000000000001" customHeight="1" x14ac:dyDescent="0.25">
      <c r="A716" s="53"/>
      <c r="E716" s="53"/>
      <c r="F716" s="53"/>
    </row>
    <row r="717" spans="1:6" ht="20.100000000000001" customHeight="1" x14ac:dyDescent="0.25">
      <c r="A717" s="53"/>
      <c r="E717" s="53"/>
      <c r="F717" s="53"/>
    </row>
    <row r="718" spans="1:6" ht="20.100000000000001" customHeight="1" x14ac:dyDescent="0.25">
      <c r="A718" s="53"/>
      <c r="E718" s="53"/>
      <c r="F718" s="53"/>
    </row>
    <row r="719" spans="1:6" ht="20.100000000000001" customHeight="1" x14ac:dyDescent="0.25">
      <c r="A719" s="53"/>
      <c r="E719" s="53"/>
      <c r="F719" s="53"/>
    </row>
    <row r="720" spans="1:6" ht="20.100000000000001" customHeight="1" x14ac:dyDescent="0.25">
      <c r="A720" s="53"/>
      <c r="E720" s="53"/>
      <c r="F720" s="53"/>
    </row>
    <row r="721" spans="1:6" ht="20.100000000000001" customHeight="1" x14ac:dyDescent="0.25">
      <c r="A721" s="53"/>
      <c r="E721" s="53"/>
      <c r="F721" s="53"/>
    </row>
    <row r="722" spans="1:6" ht="20.100000000000001" customHeight="1" x14ac:dyDescent="0.25">
      <c r="A722" s="53"/>
      <c r="E722" s="53"/>
      <c r="F722" s="53"/>
    </row>
    <row r="723" spans="1:6" ht="20.100000000000001" customHeight="1" x14ac:dyDescent="0.25">
      <c r="A723" s="53"/>
      <c r="E723" s="53"/>
      <c r="F723" s="53"/>
    </row>
    <row r="724" spans="1:6" ht="20.100000000000001" customHeight="1" x14ac:dyDescent="0.25">
      <c r="A724" s="53"/>
      <c r="E724" s="53"/>
      <c r="F724" s="53"/>
    </row>
    <row r="725" spans="1:6" ht="20.100000000000001" customHeight="1" x14ac:dyDescent="0.25">
      <c r="A725" s="53"/>
      <c r="E725" s="53"/>
      <c r="F725" s="53"/>
    </row>
    <row r="726" spans="1:6" ht="20.100000000000001" customHeight="1" x14ac:dyDescent="0.25"/>
    <row r="727" spans="1:6" ht="20.100000000000001" customHeight="1" x14ac:dyDescent="0.25"/>
    <row r="728" spans="1:6" ht="20.100000000000001" customHeight="1" x14ac:dyDescent="0.25"/>
    <row r="729" spans="1:6" ht="20.100000000000001" customHeight="1" x14ac:dyDescent="0.25"/>
    <row r="730" spans="1:6" ht="20.100000000000001" customHeight="1" x14ac:dyDescent="0.25"/>
    <row r="731" spans="1:6" ht="20.100000000000001" customHeight="1" x14ac:dyDescent="0.25"/>
    <row r="732" spans="1:6" ht="20.100000000000001" customHeight="1" x14ac:dyDescent="0.25"/>
    <row r="733" spans="1:6" ht="20.100000000000001" customHeight="1" x14ac:dyDescent="0.25"/>
    <row r="734" spans="1:6" ht="20.100000000000001" customHeight="1" x14ac:dyDescent="0.25"/>
    <row r="735" spans="1:6" ht="20.100000000000001" customHeight="1" x14ac:dyDescent="0.25"/>
    <row r="736" spans="1:6" ht="20.100000000000001" customHeight="1" x14ac:dyDescent="0.25"/>
    <row r="737" ht="20.100000000000001" customHeight="1" x14ac:dyDescent="0.25"/>
    <row r="738" ht="20.100000000000001" customHeight="1" x14ac:dyDescent="0.25"/>
    <row r="739" ht="20.100000000000001" customHeight="1" x14ac:dyDescent="0.25"/>
    <row r="740" ht="20.100000000000001" customHeight="1" x14ac:dyDescent="0.25"/>
    <row r="741" ht="20.100000000000001" customHeight="1" x14ac:dyDescent="0.25"/>
    <row r="742" ht="20.100000000000001" customHeight="1" x14ac:dyDescent="0.25"/>
    <row r="743" ht="20.100000000000001" customHeight="1" x14ac:dyDescent="0.25"/>
    <row r="744" ht="20.100000000000001" customHeight="1" x14ac:dyDescent="0.25"/>
    <row r="745" ht="20.100000000000001" customHeight="1" x14ac:dyDescent="0.25"/>
    <row r="746" ht="20.100000000000001" customHeight="1" x14ac:dyDescent="0.25"/>
    <row r="747" ht="20.100000000000001" customHeight="1" x14ac:dyDescent="0.25"/>
    <row r="748" ht="20.100000000000001" customHeight="1" x14ac:dyDescent="0.25"/>
    <row r="749" ht="20.100000000000001" customHeight="1" x14ac:dyDescent="0.25"/>
    <row r="750" ht="20.100000000000001" customHeight="1" x14ac:dyDescent="0.25"/>
    <row r="751" ht="20.100000000000001" customHeight="1" x14ac:dyDescent="0.25"/>
    <row r="752" ht="20.100000000000001" customHeight="1" x14ac:dyDescent="0.25"/>
    <row r="753" ht="20.100000000000001" customHeight="1" x14ac:dyDescent="0.25"/>
    <row r="754" ht="20.100000000000001" customHeight="1" x14ac:dyDescent="0.25"/>
    <row r="755" ht="20.100000000000001" customHeight="1" x14ac:dyDescent="0.25"/>
    <row r="756" ht="20.100000000000001" customHeight="1" x14ac:dyDescent="0.25"/>
    <row r="757" ht="20.100000000000001" customHeight="1" x14ac:dyDescent="0.25"/>
    <row r="758" ht="20.100000000000001" customHeight="1" x14ac:dyDescent="0.25"/>
    <row r="759" ht="20.100000000000001" customHeight="1" x14ac:dyDescent="0.25"/>
    <row r="760" ht="20.100000000000001" customHeight="1" x14ac:dyDescent="0.25"/>
    <row r="761" ht="20.100000000000001" customHeight="1" x14ac:dyDescent="0.25"/>
    <row r="762" ht="20.100000000000001" customHeight="1" x14ac:dyDescent="0.25"/>
    <row r="763" ht="20.100000000000001" customHeight="1" x14ac:dyDescent="0.25"/>
    <row r="764" ht="20.100000000000001" customHeight="1" x14ac:dyDescent="0.25"/>
    <row r="765" ht="20.100000000000001" customHeight="1" x14ac:dyDescent="0.25"/>
    <row r="766" ht="20.100000000000001" customHeight="1" x14ac:dyDescent="0.25"/>
    <row r="767" ht="20.100000000000001" customHeight="1" x14ac:dyDescent="0.25"/>
    <row r="768" ht="20.100000000000001" customHeight="1" x14ac:dyDescent="0.25"/>
    <row r="769" ht="20.100000000000001" customHeight="1" x14ac:dyDescent="0.25"/>
    <row r="770" ht="20.100000000000001" customHeight="1" x14ac:dyDescent="0.25"/>
    <row r="771" ht="20.100000000000001" customHeight="1" x14ac:dyDescent="0.25"/>
    <row r="772" ht="20.100000000000001" customHeight="1" x14ac:dyDescent="0.25"/>
    <row r="773" ht="20.100000000000001" customHeight="1" x14ac:dyDescent="0.25"/>
    <row r="774" ht="20.100000000000001" customHeight="1" x14ac:dyDescent="0.25"/>
    <row r="775" ht="20.100000000000001" customHeight="1" x14ac:dyDescent="0.25"/>
    <row r="776" ht="20.100000000000001" customHeight="1" x14ac:dyDescent="0.25"/>
    <row r="777" ht="20.100000000000001" customHeight="1" x14ac:dyDescent="0.25"/>
    <row r="778" ht="20.100000000000001" customHeight="1" x14ac:dyDescent="0.25"/>
    <row r="779" ht="20.100000000000001" customHeight="1" x14ac:dyDescent="0.25"/>
    <row r="780" ht="20.100000000000001" customHeight="1" x14ac:dyDescent="0.25"/>
    <row r="781" ht="20.100000000000001" customHeight="1" x14ac:dyDescent="0.25"/>
    <row r="782" ht="20.100000000000001" customHeight="1" x14ac:dyDescent="0.25"/>
    <row r="783" ht="20.100000000000001" customHeight="1" x14ac:dyDescent="0.25"/>
    <row r="784" ht="20.100000000000001" customHeight="1" x14ac:dyDescent="0.25"/>
    <row r="785" ht="20.100000000000001" customHeight="1" x14ac:dyDescent="0.25"/>
    <row r="786" ht="20.100000000000001" customHeight="1" x14ac:dyDescent="0.25"/>
    <row r="787" ht="20.100000000000001" customHeight="1" x14ac:dyDescent="0.25"/>
    <row r="788" ht="20.100000000000001" customHeight="1" x14ac:dyDescent="0.25"/>
    <row r="789" ht="20.100000000000001" customHeight="1" x14ac:dyDescent="0.25"/>
    <row r="790" ht="20.100000000000001" customHeight="1" x14ac:dyDescent="0.25"/>
    <row r="791" ht="20.100000000000001" customHeight="1" x14ac:dyDescent="0.25"/>
    <row r="792" ht="20.100000000000001" customHeight="1" x14ac:dyDescent="0.25"/>
    <row r="793" ht="20.100000000000001" customHeight="1" x14ac:dyDescent="0.25"/>
    <row r="794" ht="20.100000000000001" customHeight="1" x14ac:dyDescent="0.25"/>
    <row r="795" ht="20.100000000000001" customHeight="1" x14ac:dyDescent="0.25"/>
    <row r="796" ht="20.100000000000001" customHeight="1" x14ac:dyDescent="0.25"/>
    <row r="797" ht="20.100000000000001" customHeight="1" x14ac:dyDescent="0.25"/>
    <row r="798" ht="20.100000000000001" customHeight="1" x14ac:dyDescent="0.25"/>
    <row r="799" ht="20.100000000000001" customHeight="1" x14ac:dyDescent="0.25"/>
    <row r="800" ht="20.100000000000001" customHeight="1" x14ac:dyDescent="0.25"/>
    <row r="801" ht="20.100000000000001" customHeight="1" x14ac:dyDescent="0.25"/>
    <row r="802" ht="20.100000000000001" customHeight="1" x14ac:dyDescent="0.25"/>
    <row r="803" ht="20.100000000000001" customHeight="1" x14ac:dyDescent="0.25"/>
    <row r="804" ht="20.100000000000001" customHeight="1" x14ac:dyDescent="0.25"/>
    <row r="805" ht="20.100000000000001" customHeight="1" x14ac:dyDescent="0.25"/>
    <row r="806" ht="20.100000000000001" customHeight="1" x14ac:dyDescent="0.25"/>
    <row r="807" ht="20.100000000000001" customHeight="1" x14ac:dyDescent="0.25"/>
    <row r="808" ht="20.100000000000001" customHeight="1" x14ac:dyDescent="0.25"/>
    <row r="809" ht="20.100000000000001" customHeight="1" x14ac:dyDescent="0.25"/>
    <row r="810" ht="20.100000000000001" customHeight="1" x14ac:dyDescent="0.25"/>
    <row r="811" ht="20.100000000000001" customHeight="1" x14ac:dyDescent="0.25"/>
    <row r="812" ht="20.100000000000001" customHeight="1" x14ac:dyDescent="0.25"/>
    <row r="813" ht="20.100000000000001" customHeight="1" x14ac:dyDescent="0.25"/>
    <row r="814" ht="20.100000000000001" customHeight="1" x14ac:dyDescent="0.25"/>
    <row r="815" ht="20.100000000000001" customHeight="1" x14ac:dyDescent="0.25"/>
    <row r="816" ht="20.100000000000001" customHeight="1" x14ac:dyDescent="0.25"/>
    <row r="817" ht="20.100000000000001" customHeight="1" x14ac:dyDescent="0.25"/>
    <row r="818" ht="20.100000000000001" customHeight="1" x14ac:dyDescent="0.25"/>
    <row r="819" ht="20.100000000000001" customHeight="1" x14ac:dyDescent="0.25"/>
    <row r="820" ht="20.100000000000001" customHeight="1" x14ac:dyDescent="0.25"/>
    <row r="821" ht="20.100000000000001" customHeight="1" x14ac:dyDescent="0.25"/>
    <row r="822" ht="20.100000000000001" customHeight="1" x14ac:dyDescent="0.25"/>
    <row r="823" ht="20.100000000000001" customHeight="1" x14ac:dyDescent="0.25"/>
    <row r="824" ht="20.100000000000001" customHeight="1" x14ac:dyDescent="0.25"/>
    <row r="825" ht="20.100000000000001" customHeight="1" x14ac:dyDescent="0.25"/>
    <row r="826" ht="20.100000000000001" customHeight="1" x14ac:dyDescent="0.25"/>
    <row r="827" ht="20.100000000000001" customHeight="1" x14ac:dyDescent="0.25"/>
    <row r="828" ht="20.100000000000001" customHeight="1" x14ac:dyDescent="0.25"/>
    <row r="829" ht="20.100000000000001" customHeight="1" x14ac:dyDescent="0.25"/>
    <row r="830" ht="20.100000000000001" customHeight="1" x14ac:dyDescent="0.25"/>
    <row r="831" ht="20.100000000000001" customHeight="1" x14ac:dyDescent="0.25"/>
    <row r="832" ht="20.100000000000001" customHeight="1" x14ac:dyDescent="0.25"/>
    <row r="833" ht="20.100000000000001" customHeight="1" x14ac:dyDescent="0.25"/>
    <row r="834" ht="20.100000000000001" customHeight="1" x14ac:dyDescent="0.25"/>
    <row r="835" ht="20.100000000000001" customHeight="1" x14ac:dyDescent="0.25"/>
    <row r="836" ht="20.100000000000001" customHeight="1" x14ac:dyDescent="0.25"/>
    <row r="837" ht="20.100000000000001" customHeight="1" x14ac:dyDescent="0.25"/>
    <row r="838" ht="20.100000000000001" customHeight="1" x14ac:dyDescent="0.25"/>
    <row r="839" ht="20.100000000000001" customHeight="1" x14ac:dyDescent="0.25"/>
    <row r="840" ht="20.100000000000001" customHeight="1" x14ac:dyDescent="0.25"/>
    <row r="841" ht="20.100000000000001" customHeight="1" x14ac:dyDescent="0.25"/>
    <row r="842" ht="20.100000000000001" customHeight="1" x14ac:dyDescent="0.25"/>
    <row r="843" ht="20.100000000000001" customHeight="1" x14ac:dyDescent="0.25"/>
    <row r="844" ht="20.100000000000001" customHeight="1" x14ac:dyDescent="0.25"/>
    <row r="845" ht="20.100000000000001" customHeight="1" x14ac:dyDescent="0.25"/>
    <row r="846" ht="20.100000000000001" customHeight="1" x14ac:dyDescent="0.25"/>
    <row r="847" ht="20.100000000000001" customHeight="1" x14ac:dyDescent="0.25"/>
    <row r="848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  <row r="854" ht="20.100000000000001" customHeight="1" x14ac:dyDescent="0.25"/>
    <row r="855" ht="20.100000000000001" customHeight="1" x14ac:dyDescent="0.25"/>
    <row r="856" ht="20.100000000000001" customHeight="1" x14ac:dyDescent="0.25"/>
    <row r="857" ht="20.100000000000001" customHeight="1" x14ac:dyDescent="0.25"/>
    <row r="858" ht="20.100000000000001" customHeight="1" x14ac:dyDescent="0.25"/>
    <row r="859" ht="20.100000000000001" customHeight="1" x14ac:dyDescent="0.25"/>
    <row r="860" ht="20.100000000000001" customHeight="1" x14ac:dyDescent="0.25"/>
    <row r="861" ht="20.100000000000001" customHeight="1" x14ac:dyDescent="0.25"/>
    <row r="862" ht="20.100000000000001" customHeight="1" x14ac:dyDescent="0.25"/>
    <row r="863" ht="20.100000000000001" customHeight="1" x14ac:dyDescent="0.25"/>
    <row r="864" ht="20.100000000000001" customHeight="1" x14ac:dyDescent="0.25"/>
    <row r="865" ht="20.100000000000001" customHeight="1" x14ac:dyDescent="0.25"/>
    <row r="866" ht="20.100000000000001" customHeight="1" x14ac:dyDescent="0.25"/>
    <row r="867" ht="20.100000000000001" customHeight="1" x14ac:dyDescent="0.25"/>
    <row r="868" ht="20.100000000000001" customHeight="1" x14ac:dyDescent="0.25"/>
    <row r="869" ht="20.100000000000001" customHeight="1" x14ac:dyDescent="0.25"/>
    <row r="870" ht="20.100000000000001" customHeight="1" x14ac:dyDescent="0.25"/>
    <row r="871" ht="20.100000000000001" customHeight="1" x14ac:dyDescent="0.25"/>
    <row r="872" ht="20.100000000000001" customHeight="1" x14ac:dyDescent="0.25"/>
    <row r="873" ht="20.100000000000001" customHeight="1" x14ac:dyDescent="0.25"/>
    <row r="874" ht="20.100000000000001" customHeight="1" x14ac:dyDescent="0.25"/>
    <row r="875" ht="20.100000000000001" customHeight="1" x14ac:dyDescent="0.25"/>
    <row r="876" ht="20.100000000000001" customHeight="1" x14ac:dyDescent="0.25"/>
    <row r="877" ht="20.100000000000001" customHeight="1" x14ac:dyDescent="0.25"/>
    <row r="878" ht="20.100000000000001" customHeight="1" x14ac:dyDescent="0.25"/>
    <row r="879" ht="20.100000000000001" customHeight="1" x14ac:dyDescent="0.25"/>
    <row r="880" ht="20.100000000000001" customHeight="1" x14ac:dyDescent="0.25"/>
    <row r="881" ht="20.100000000000001" customHeight="1" x14ac:dyDescent="0.25"/>
    <row r="882" ht="20.100000000000001" customHeight="1" x14ac:dyDescent="0.25"/>
    <row r="883" ht="20.100000000000001" customHeight="1" x14ac:dyDescent="0.25"/>
    <row r="884" ht="20.100000000000001" customHeight="1" x14ac:dyDescent="0.25"/>
  </sheetData>
  <autoFilter ref="A1:I212" xr:uid="{4948D5C6-BD6D-4BDE-A600-6961F9384F6C}">
    <sortState xmlns:xlrd2="http://schemas.microsoft.com/office/spreadsheetml/2017/richdata2" ref="A2:I26">
      <sortCondition ref="C1:C26"/>
    </sortState>
  </autoFilter>
  <dataConsolidate/>
  <phoneticPr fontId="6" type="noConversion"/>
  <conditionalFormatting sqref="A273:A274">
    <cfRule type="duplicateValues" dxfId="151" priority="5" stopIfTrue="1"/>
  </conditionalFormatting>
  <conditionalFormatting sqref="A258:A272">
    <cfRule type="duplicateValues" dxfId="150" priority="175" stopIfTrue="1"/>
  </conditionalFormatting>
  <conditionalFormatting sqref="A2:A130">
    <cfRule type="duplicateValues" dxfId="149" priority="423" stopIfTrue="1"/>
  </conditionalFormatting>
  <conditionalFormatting sqref="A2:A130">
    <cfRule type="duplicateValues" dxfId="148" priority="3" stopIfTrue="1"/>
  </conditionalFormatting>
  <conditionalFormatting sqref="A2:A257">
    <cfRule type="duplicateValues" dxfId="147" priority="1" stopIfTrue="1"/>
  </conditionalFormatting>
  <pageMargins left="0" right="0" top="0.60416666666666663" bottom="0.85416666666666663" header="0.31496062992125984" footer="0.31496062992125984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3441-D31D-4E57-A1A3-852EFD58DBFE}">
  <sheetPr>
    <pageSetUpPr fitToPage="1"/>
  </sheetPr>
  <dimension ref="A1:Z280"/>
  <sheetViews>
    <sheetView showGridLines="0" zoomScale="80" zoomScaleNormal="80" workbookViewId="0">
      <pane ySplit="3" topLeftCell="A10" activePane="bottomLeft" state="frozen"/>
      <selection pane="bottomLeft" activeCell="Y45" sqref="Y45"/>
    </sheetView>
  </sheetViews>
  <sheetFormatPr defaultRowHeight="15" x14ac:dyDescent="0.25"/>
  <cols>
    <col min="1" max="1" width="10.7109375" style="1" customWidth="1"/>
    <col min="2" max="2" width="10.28515625" style="19" customWidth="1"/>
    <col min="3" max="3" width="7.5703125" style="19" customWidth="1"/>
    <col min="4" max="4" width="0.5703125" style="7" hidden="1" customWidth="1"/>
    <col min="5" max="5" width="0.28515625" hidden="1" customWidth="1"/>
    <col min="6" max="6" width="22" customWidth="1"/>
    <col min="7" max="7" width="46" customWidth="1"/>
    <col min="8" max="8" width="8.42578125" style="1" customWidth="1"/>
    <col min="9" max="9" width="8.28515625" customWidth="1"/>
    <col min="10" max="10" width="11.28515625" style="12" customWidth="1"/>
    <col min="11" max="11" width="16.140625" style="4" customWidth="1"/>
    <col min="12" max="12" width="15.85546875" style="4" customWidth="1"/>
    <col min="13" max="13" width="6.7109375" style="23" hidden="1" customWidth="1"/>
    <col min="14" max="21" width="6.7109375" style="2" hidden="1" customWidth="1"/>
    <col min="22" max="22" width="8.7109375" style="2" hidden="1" customWidth="1"/>
    <col min="23" max="23" width="10.7109375" style="14" hidden="1" customWidth="1"/>
    <col min="24" max="24" width="13.7109375" customWidth="1"/>
    <col min="25" max="25" width="20.85546875" style="44" customWidth="1"/>
    <col min="26" max="26" width="12.140625" bestFit="1" customWidth="1"/>
    <col min="27" max="27" width="11.42578125" bestFit="1" customWidth="1"/>
  </cols>
  <sheetData>
    <row r="1" spans="1:26" ht="24" thickBot="1" x14ac:dyDescent="0.4">
      <c r="A1" s="89" t="s">
        <v>382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</row>
    <row r="2" spans="1:26" x14ac:dyDescent="0.25">
      <c r="A2"/>
      <c r="B2" s="20"/>
      <c r="C2" s="20"/>
      <c r="D2"/>
      <c r="H2"/>
      <c r="J2" s="58"/>
      <c r="K2"/>
      <c r="L2"/>
      <c r="M2"/>
      <c r="N2"/>
      <c r="O2"/>
      <c r="P2"/>
      <c r="Q2"/>
      <c r="R2"/>
      <c r="S2"/>
      <c r="T2"/>
      <c r="U2"/>
      <c r="V2"/>
      <c r="W2"/>
    </row>
    <row r="3" spans="1:26" s="15" customFormat="1" ht="39.75" customHeight="1" x14ac:dyDescent="0.25">
      <c r="A3" s="11" t="s">
        <v>0</v>
      </c>
      <c r="B3" s="35" t="s">
        <v>11</v>
      </c>
      <c r="C3" s="35" t="s">
        <v>12</v>
      </c>
      <c r="D3" s="36" t="s">
        <v>1</v>
      </c>
      <c r="E3" s="11" t="s">
        <v>2</v>
      </c>
      <c r="F3" s="11" t="s">
        <v>63</v>
      </c>
      <c r="G3" s="11" t="s">
        <v>7</v>
      </c>
      <c r="H3" s="11" t="s">
        <v>3</v>
      </c>
      <c r="I3" s="11" t="s">
        <v>4</v>
      </c>
      <c r="J3" s="37" t="s">
        <v>6</v>
      </c>
      <c r="K3" s="38" t="s">
        <v>30</v>
      </c>
      <c r="L3" s="39" t="s">
        <v>8</v>
      </c>
      <c r="M3" s="28" t="s">
        <v>9</v>
      </c>
      <c r="N3" s="28" t="s">
        <v>13</v>
      </c>
      <c r="O3" s="28" t="s">
        <v>17</v>
      </c>
      <c r="P3" s="28" t="s">
        <v>16</v>
      </c>
      <c r="Q3" s="28" t="s">
        <v>15</v>
      </c>
      <c r="R3" s="28" t="s">
        <v>18</v>
      </c>
      <c r="S3" s="28" t="s">
        <v>19</v>
      </c>
      <c r="T3" s="28" t="s">
        <v>21</v>
      </c>
      <c r="U3" s="28" t="s">
        <v>23</v>
      </c>
      <c r="V3" s="28" t="s">
        <v>26</v>
      </c>
      <c r="W3" s="29" t="s">
        <v>10</v>
      </c>
      <c r="X3" s="49">
        <v>6.6</v>
      </c>
      <c r="Y3" s="67">
        <v>1.7974768518518518E-2</v>
      </c>
    </row>
    <row r="4" spans="1:26" s="2" customFormat="1" hidden="1" x14ac:dyDescent="0.25">
      <c r="A4" s="22">
        <v>395</v>
      </c>
      <c r="B4" s="55">
        <v>1</v>
      </c>
      <c r="C4" s="45">
        <v>1</v>
      </c>
      <c r="D4" s="6" t="str">
        <f>VLOOKUP(A4,'05.kolo prezetácia '!A:G,2,FALSE)</f>
        <v>Marek</v>
      </c>
      <c r="E4" s="6" t="str">
        <f>VLOOKUP(A4,'05.kolo prezetácia '!A:G,3,FALSE)</f>
        <v>Ondriš</v>
      </c>
      <c r="F4" s="5" t="str">
        <f>CONCATENATE('05.kolo výsledky KAT'!$D4," ",'05.kolo výsledky KAT'!$E4)</f>
        <v>Marek Ondriš</v>
      </c>
      <c r="G4" s="6" t="str">
        <f>VLOOKUP(A4,'05.kolo prezetácia '!A:G,4,FALSE)</f>
        <v>Hlohovec</v>
      </c>
      <c r="H4" s="65">
        <f>VLOOKUP(A4,'05.kolo prezetácia '!A:G,5,FALSE)</f>
        <v>1996</v>
      </c>
      <c r="I4" s="32" t="str">
        <f>VLOOKUP(A4,'05.kolo prezetácia '!A:G,7,FALSE)</f>
        <v>Muži B</v>
      </c>
      <c r="J4" s="21">
        <f>VLOOKUP('05.kolo výsledky KAT'!$A4,'05.kolo stopky'!A:C,3,FALSE)</f>
        <v>1.7974780092592593E-2</v>
      </c>
      <c r="K4" s="21">
        <f t="shared" ref="K4:K67" si="0">J4/$X$3</f>
        <v>2.7234515291806958E-3</v>
      </c>
      <c r="L4" s="21">
        <f t="shared" ref="L4:L67" si="1">J4-Y$3</f>
        <v>1.1574074074149898E-8</v>
      </c>
      <c r="M4" s="22"/>
      <c r="N4" s="53"/>
      <c r="O4" s="53"/>
      <c r="P4" s="53"/>
      <c r="Q4" s="53"/>
      <c r="R4" s="53"/>
      <c r="S4" s="53"/>
      <c r="T4" s="53"/>
      <c r="U4" s="53"/>
      <c r="V4" s="53"/>
      <c r="W4" s="54">
        <f t="shared" ref="W4:W53" si="2">SUM(M4:V4)</f>
        <v>0</v>
      </c>
      <c r="X4" s="68"/>
    </row>
    <row r="5" spans="1:26" s="2" customFormat="1" hidden="1" x14ac:dyDescent="0.25">
      <c r="A5" s="22">
        <v>366</v>
      </c>
      <c r="B5" s="55">
        <v>2</v>
      </c>
      <c r="C5" s="45">
        <v>2</v>
      </c>
      <c r="D5" s="6" t="str">
        <f>VLOOKUP(A5,'05.kolo prezetácia '!A:G,2,FALSE)</f>
        <v>Dominik</v>
      </c>
      <c r="E5" s="6" t="str">
        <f>VLOOKUP(A5,'05.kolo prezetácia '!A:G,3,FALSE)</f>
        <v>Bobalik</v>
      </c>
      <c r="F5" s="5" t="str">
        <f>CONCATENATE('05.kolo výsledky KAT'!$D5," ",'05.kolo výsledky KAT'!$E5)</f>
        <v>Dominik Bobalik</v>
      </c>
      <c r="G5" s="6" t="str">
        <f>VLOOKUP(A5,'05.kolo prezetácia '!A:G,4,FALSE)</f>
        <v>Terminovka.sk / Trenčín</v>
      </c>
      <c r="H5" s="65">
        <f>VLOOKUP(A5,'05.kolo prezetácia '!$A$2:$G$515,5,FALSE)</f>
        <v>1993</v>
      </c>
      <c r="I5" s="32" t="str">
        <f>VLOOKUP(A5,'05.kolo prezetácia '!$A$2:$G$515,7,FALSE)</f>
        <v>Muži B</v>
      </c>
      <c r="J5" s="21">
        <f>VLOOKUP('05.kolo výsledky KAT'!$A5,'05.kolo stopky'!A:C,3,FALSE)</f>
        <v>1.8636805555555556E-2</v>
      </c>
      <c r="K5" s="21">
        <f t="shared" si="0"/>
        <v>2.8237584175084176E-3</v>
      </c>
      <c r="L5" s="21">
        <f t="shared" si="1"/>
        <v>6.6203703703703737E-4</v>
      </c>
      <c r="M5" s="22"/>
      <c r="N5" s="53"/>
      <c r="O5" s="53"/>
      <c r="P5" s="53"/>
      <c r="Q5" s="53"/>
      <c r="R5" s="53"/>
      <c r="S5" s="53"/>
      <c r="T5" s="53"/>
      <c r="U5" s="53"/>
      <c r="V5" s="53"/>
      <c r="W5" s="54">
        <f t="shared" si="2"/>
        <v>0</v>
      </c>
    </row>
    <row r="6" spans="1:26" s="2" customFormat="1" hidden="1" x14ac:dyDescent="0.25">
      <c r="A6" s="22">
        <v>172</v>
      </c>
      <c r="B6" s="55">
        <v>3</v>
      </c>
      <c r="C6" s="45">
        <v>1</v>
      </c>
      <c r="D6" s="6" t="str">
        <f>VLOOKUP(A6,'05.kolo prezetácia '!A:G,2,FALSE)</f>
        <v>Lukáš</v>
      </c>
      <c r="E6" s="6" t="str">
        <f>VLOOKUP(A6,'05.kolo prezetácia '!A:G,3,FALSE)</f>
        <v>Trepáč</v>
      </c>
      <c r="F6" s="5" t="str">
        <f>CONCATENATE('05.kolo výsledky KAT'!$D6," ",'05.kolo výsledky KAT'!$E6)</f>
        <v>Lukáš Trepáč</v>
      </c>
      <c r="G6" s="6" t="str">
        <f>VLOOKUP(A6,'05.kolo prezetácia '!A:G,4,FALSE)</f>
        <v>Jogging klub Dubnica / Tuchyňa</v>
      </c>
      <c r="H6" s="65">
        <f>VLOOKUP(A6,'05.kolo prezetácia '!$A$2:$G$515,5,FALSE)</f>
        <v>1985</v>
      </c>
      <c r="I6" s="32" t="str">
        <f>VLOOKUP(A6,'05.kolo prezetácia '!$A$2:$G$515,7,FALSE)</f>
        <v>Muži C</v>
      </c>
      <c r="J6" s="21">
        <f>VLOOKUP('05.kolo výsledky KAT'!$A6,'05.kolo stopky'!A:C,3,FALSE)</f>
        <v>1.8923472222222223E-2</v>
      </c>
      <c r="K6" s="21">
        <f t="shared" si="0"/>
        <v>2.8671927609427612E-3</v>
      </c>
      <c r="L6" s="21">
        <f t="shared" si="1"/>
        <v>9.4870370370370508E-4</v>
      </c>
      <c r="M6" s="22"/>
      <c r="N6" s="53"/>
      <c r="O6" s="53"/>
      <c r="P6" s="53"/>
      <c r="Q6" s="53"/>
      <c r="R6" s="53"/>
      <c r="S6" s="53"/>
      <c r="T6" s="53"/>
      <c r="U6" s="53"/>
      <c r="V6" s="53"/>
      <c r="W6" s="54">
        <f t="shared" si="2"/>
        <v>0</v>
      </c>
      <c r="Z6"/>
    </row>
    <row r="7" spans="1:26" s="2" customFormat="1" hidden="1" x14ac:dyDescent="0.25">
      <c r="A7" s="22">
        <v>120</v>
      </c>
      <c r="B7" s="56">
        <v>4</v>
      </c>
      <c r="C7" s="45">
        <v>3</v>
      </c>
      <c r="D7" s="6" t="str">
        <f>VLOOKUP(A7,'05.kolo prezetácia '!A:G,2,FALSE)</f>
        <v>Martin</v>
      </c>
      <c r="E7" s="6" t="str">
        <f>VLOOKUP(A7,'05.kolo prezetácia '!A:G,3,FALSE)</f>
        <v>Kováčik</v>
      </c>
      <c r="F7" s="5" t="str">
        <f>CONCATENATE('05.kolo výsledky KAT'!$D7," ",'05.kolo výsledky KAT'!$E7)</f>
        <v>Martin Kováčik</v>
      </c>
      <c r="G7" s="6" t="str">
        <f>VLOOKUP(A7,'05.kolo prezetácia '!A:G,4,FALSE)</f>
        <v>Jogging klub Dubnica nad Váhom / Dubnica nad Váhom</v>
      </c>
      <c r="H7" s="65">
        <f>VLOOKUP(A7,'05.kolo prezetácia '!$A$2:$G$515,5,FALSE)</f>
        <v>1990</v>
      </c>
      <c r="I7" s="32" t="str">
        <f>VLOOKUP(A7,'05.kolo prezetácia '!$A$2:$G$515,7,FALSE)</f>
        <v>Muži B</v>
      </c>
      <c r="J7" s="21">
        <f>VLOOKUP('05.kolo výsledky KAT'!$A7,'05.kolo stopky'!A:C,3,FALSE)</f>
        <v>1.9534375E-2</v>
      </c>
      <c r="K7" s="21">
        <f t="shared" si="0"/>
        <v>2.9597537878787881E-3</v>
      </c>
      <c r="L7" s="21">
        <f t="shared" si="1"/>
        <v>1.5596064814814813E-3</v>
      </c>
      <c r="M7" s="22"/>
      <c r="N7" s="53"/>
      <c r="O7" s="53"/>
      <c r="P7" s="53"/>
      <c r="Q7" s="53"/>
      <c r="R7" s="53"/>
      <c r="S7" s="53"/>
      <c r="T7" s="53"/>
      <c r="U7" s="53"/>
      <c r="V7" s="53"/>
      <c r="W7" s="54">
        <f t="shared" si="2"/>
        <v>0</v>
      </c>
    </row>
    <row r="8" spans="1:26" s="2" customFormat="1" hidden="1" x14ac:dyDescent="0.25">
      <c r="A8" s="22">
        <v>116</v>
      </c>
      <c r="B8" s="56">
        <v>5</v>
      </c>
      <c r="C8" s="45">
        <v>2</v>
      </c>
      <c r="D8" s="6" t="str">
        <f>VLOOKUP(A8,'05.kolo prezetácia '!A:G,2,FALSE)</f>
        <v>Daniel</v>
      </c>
      <c r="E8" s="6" t="str">
        <f>VLOOKUP(A8,'05.kolo prezetácia '!A:G,3,FALSE)</f>
        <v>Kopecký</v>
      </c>
      <c r="F8" s="5" t="str">
        <f>CONCATENATE('05.kolo výsledky KAT'!$D8," ",'05.kolo výsledky KAT'!$E8)</f>
        <v>Daniel Kopecký</v>
      </c>
      <c r="G8" s="6" t="str">
        <f>VLOOKUP(A8,'05.kolo prezetácia '!A:G,4,FALSE)</f>
        <v>Dubodiel</v>
      </c>
      <c r="H8" s="65">
        <f>VLOOKUP(A8,'05.kolo prezetácia '!$A$2:$G$515,5,FALSE)</f>
        <v>1985</v>
      </c>
      <c r="I8" s="32" t="str">
        <f>VLOOKUP(A8,'05.kolo prezetácia '!$A$2:$G$515,7,FALSE)</f>
        <v>Muži C</v>
      </c>
      <c r="J8" s="21">
        <f>VLOOKUP('05.kolo výsledky KAT'!$A8,'05.kolo stopky'!A:C,3,FALSE)</f>
        <v>1.9928738425925928E-2</v>
      </c>
      <c r="K8" s="21">
        <f t="shared" si="0"/>
        <v>3.019505822109989E-3</v>
      </c>
      <c r="L8" s="21">
        <f t="shared" si="1"/>
        <v>1.9539699074074095E-3</v>
      </c>
      <c r="M8" s="22"/>
      <c r="N8" s="53"/>
      <c r="O8" s="53"/>
      <c r="P8" s="53"/>
      <c r="Q8" s="53"/>
      <c r="R8" s="53"/>
      <c r="S8" s="53"/>
      <c r="T8" s="53"/>
      <c r="U8" s="53"/>
      <c r="V8" s="53"/>
      <c r="W8" s="54">
        <f t="shared" si="2"/>
        <v>0</v>
      </c>
    </row>
    <row r="9" spans="1:26" hidden="1" x14ac:dyDescent="0.25">
      <c r="A9" s="22">
        <v>4</v>
      </c>
      <c r="B9" s="56">
        <v>6</v>
      </c>
      <c r="C9" s="45">
        <v>3</v>
      </c>
      <c r="D9" s="6" t="str">
        <f>VLOOKUP(A9,'05.kolo prezetácia '!A:G,2,FALSE)</f>
        <v>Peter</v>
      </c>
      <c r="E9" s="6" t="str">
        <f>VLOOKUP(A9,'05.kolo prezetácia '!A:G,3,FALSE)</f>
        <v>Kaňovský</v>
      </c>
      <c r="F9" s="5" t="str">
        <f>CONCATENATE('05.kolo výsledky KAT'!$D9," ",'05.kolo výsledky KAT'!$E9)</f>
        <v>Peter Kaňovský</v>
      </c>
      <c r="G9" s="6" t="str">
        <f>VLOOKUP(A9,'05.kolo prezetácia '!A:G,4,FALSE)</f>
        <v>Raz to pride / Nová Dubnica</v>
      </c>
      <c r="H9" s="65">
        <f>VLOOKUP(A9,'05.kolo prezetácia '!$A$2:$G$515,5,FALSE)</f>
        <v>1978</v>
      </c>
      <c r="I9" s="32" t="str">
        <f>VLOOKUP(A9,'05.kolo prezetácia '!$A$2:$G$515,7,FALSE)</f>
        <v>Muži C</v>
      </c>
      <c r="J9" s="21">
        <f>VLOOKUP('05.kolo výsledky KAT'!$A9,'05.kolo stopky'!A:C,3,FALSE)</f>
        <v>2.0030023148148147E-2</v>
      </c>
      <c r="K9" s="21">
        <f t="shared" si="0"/>
        <v>3.0348519921436588E-3</v>
      </c>
      <c r="L9" s="21">
        <f t="shared" si="1"/>
        <v>2.0552546296296291E-3</v>
      </c>
      <c r="M9" s="22"/>
      <c r="N9" s="53"/>
      <c r="O9" s="53"/>
      <c r="P9" s="53"/>
      <c r="Q9" s="53"/>
      <c r="R9" s="53"/>
      <c r="S9" s="53"/>
      <c r="T9" s="53"/>
      <c r="U9" s="53"/>
      <c r="V9" s="53"/>
      <c r="W9" s="54">
        <f t="shared" si="2"/>
        <v>0</v>
      </c>
      <c r="Y9"/>
    </row>
    <row r="10" spans="1:26" x14ac:dyDescent="0.25">
      <c r="A10" s="22">
        <v>227</v>
      </c>
      <c r="B10" s="56">
        <v>7</v>
      </c>
      <c r="C10" s="45">
        <v>1</v>
      </c>
      <c r="D10" s="6" t="str">
        <f>VLOOKUP(A10,'05.kolo prezetácia '!A:G,2,FALSE)</f>
        <v>Tomáš</v>
      </c>
      <c r="E10" s="6" t="str">
        <f>VLOOKUP(A10,'05.kolo prezetácia '!A:G,3,FALSE)</f>
        <v>Kunic</v>
      </c>
      <c r="F10" s="5" t="str">
        <f>CONCATENATE('05.kolo výsledky KAT'!$D10," ",'05.kolo výsledky KAT'!$E10)</f>
        <v>Tomáš Kunic</v>
      </c>
      <c r="G10" s="6" t="str">
        <f>VLOOKUP(A10,'05.kolo prezetácia '!A:G,4,FALSE)</f>
        <v>Trenčín</v>
      </c>
      <c r="H10" s="65">
        <f>VLOOKUP(A10,'05.kolo prezetácia '!$A$2:$G$515,5,FALSE)</f>
        <v>2003</v>
      </c>
      <c r="I10" s="32" t="str">
        <f>VLOOKUP(A10,'05.kolo prezetácia '!$A$2:$G$515,7,FALSE)</f>
        <v>Muži A</v>
      </c>
      <c r="J10" s="21">
        <f>VLOOKUP('05.kolo výsledky KAT'!$A10,'05.kolo stopky'!A:C,3,FALSE)</f>
        <v>2.0444965277777779E-2</v>
      </c>
      <c r="K10" s="21">
        <f t="shared" si="0"/>
        <v>3.097722011784512E-3</v>
      </c>
      <c r="L10" s="21">
        <f t="shared" si="1"/>
        <v>2.4701967592592605E-3</v>
      </c>
      <c r="M10" s="22"/>
      <c r="N10" s="53"/>
      <c r="O10" s="53"/>
      <c r="P10" s="53"/>
      <c r="Q10" s="53"/>
      <c r="R10" s="53"/>
      <c r="S10" s="53"/>
      <c r="T10" s="53"/>
      <c r="U10" s="53"/>
      <c r="V10" s="53"/>
      <c r="W10" s="54">
        <f t="shared" si="2"/>
        <v>0</v>
      </c>
      <c r="Y10"/>
    </row>
    <row r="11" spans="1:26" hidden="1" x14ac:dyDescent="0.25">
      <c r="A11" s="22">
        <v>416</v>
      </c>
      <c r="B11" s="56">
        <v>8</v>
      </c>
      <c r="C11" s="48">
        <v>4</v>
      </c>
      <c r="D11" s="6" t="str">
        <f>VLOOKUP(A11,'05.kolo prezetácia '!A:G,2,FALSE)</f>
        <v>Maroš</v>
      </c>
      <c r="E11" s="6" t="str">
        <f>VLOOKUP(A11,'05.kolo prezetácia '!A:G,3,FALSE)</f>
        <v>Margetín</v>
      </c>
      <c r="F11" s="5" t="str">
        <f>CONCATENATE('05.kolo výsledky KAT'!$D11," ",'05.kolo výsledky KAT'!$E11)</f>
        <v>Maroš Margetín</v>
      </c>
      <c r="G11" s="6" t="str">
        <f>VLOOKUP(A11,'05.kolo prezetácia '!A:G,4,FALSE)</f>
        <v>Polar Alpin Trenčín / Nové Mesto nad Váhom</v>
      </c>
      <c r="H11" s="65">
        <f>VLOOKUP(A11,'05.kolo prezetácia '!$A$2:$G$515,5,FALSE)</f>
        <v>1989</v>
      </c>
      <c r="I11" s="32" t="str">
        <f>VLOOKUP(A11,'05.kolo prezetácia '!$A$2:$G$515,7,FALSE)</f>
        <v>Muži B</v>
      </c>
      <c r="J11" s="21">
        <f>VLOOKUP('05.kolo výsledky KAT'!$A11,'05.kolo stopky'!A:C,3,FALSE)</f>
        <v>2.0518923611111111E-2</v>
      </c>
      <c r="K11" s="21">
        <f t="shared" si="0"/>
        <v>3.1089278198653202E-3</v>
      </c>
      <c r="L11" s="21">
        <f t="shared" si="1"/>
        <v>2.5441550925925926E-3</v>
      </c>
      <c r="M11" s="22"/>
      <c r="N11" s="42"/>
      <c r="O11" s="42"/>
      <c r="P11" s="42"/>
      <c r="Q11" s="42"/>
      <c r="R11" s="42"/>
      <c r="S11" s="42"/>
      <c r="T11" s="42"/>
      <c r="U11" s="42"/>
      <c r="V11" s="42"/>
      <c r="W11" s="54">
        <f t="shared" si="2"/>
        <v>0</v>
      </c>
      <c r="X11" s="43"/>
      <c r="Y11"/>
    </row>
    <row r="12" spans="1:26" x14ac:dyDescent="0.25">
      <c r="A12" s="22">
        <v>369</v>
      </c>
      <c r="B12" s="56">
        <v>9</v>
      </c>
      <c r="C12" s="45">
        <v>2</v>
      </c>
      <c r="D12" s="6" t="str">
        <f>VLOOKUP(A12,'05.kolo prezetácia '!A:G,2,FALSE)</f>
        <v>Matúš</v>
      </c>
      <c r="E12" s="6" t="str">
        <f>VLOOKUP(A12,'05.kolo prezetácia '!A:G,3,FALSE)</f>
        <v>Hupčík</v>
      </c>
      <c r="F12" s="5" t="str">
        <f>CONCATENATE('05.kolo výsledky KAT'!$D12," ",'05.kolo výsledky KAT'!$E12)</f>
        <v>Matúš Hupčík</v>
      </c>
      <c r="G12" s="6" t="str">
        <f>VLOOKUP(A12,'05.kolo prezetácia '!A:G,4,FALSE)</f>
        <v>Behaj s Radosťou / Nová Dubnica</v>
      </c>
      <c r="H12" s="65">
        <f>VLOOKUP(A12,'05.kolo prezetácia '!$A$2:$G$515,5,FALSE)</f>
        <v>2008</v>
      </c>
      <c r="I12" s="32" t="str">
        <f>VLOOKUP(A12,'05.kolo prezetácia '!$A$2:$G$515,7,FALSE)</f>
        <v>Muži A</v>
      </c>
      <c r="J12" s="21">
        <f>VLOOKUP('05.kolo výsledky KAT'!$A12,'05.kolo stopky'!A:C,3,FALSE)</f>
        <v>2.0758090277777776E-2</v>
      </c>
      <c r="K12" s="21">
        <f t="shared" si="0"/>
        <v>3.1451651936026935E-3</v>
      </c>
      <c r="L12" s="21">
        <f t="shared" si="1"/>
        <v>2.783321759259258E-3</v>
      </c>
      <c r="M12" s="22"/>
      <c r="N12" s="53"/>
      <c r="O12" s="53"/>
      <c r="P12" s="53"/>
      <c r="Q12" s="53"/>
      <c r="R12" s="53"/>
      <c r="S12" s="53"/>
      <c r="T12" s="53"/>
      <c r="U12" s="53"/>
      <c r="V12" s="53"/>
      <c r="W12" s="54">
        <f t="shared" si="2"/>
        <v>0</v>
      </c>
      <c r="Y12"/>
    </row>
    <row r="13" spans="1:26" hidden="1" x14ac:dyDescent="0.25">
      <c r="A13" s="22">
        <v>420</v>
      </c>
      <c r="B13" s="56">
        <v>10</v>
      </c>
      <c r="C13" s="48">
        <v>4</v>
      </c>
      <c r="D13" s="6" t="str">
        <f>VLOOKUP(A13,'05.kolo prezetácia '!A:G,2,FALSE)</f>
        <v>Milan</v>
      </c>
      <c r="E13" s="6" t="str">
        <f>VLOOKUP(A13,'05.kolo prezetácia '!A:G,3,FALSE)</f>
        <v>Makiš</v>
      </c>
      <c r="F13" s="5" t="str">
        <f>CONCATENATE('05.kolo výsledky KAT'!$D13," ",'05.kolo výsledky KAT'!$E13)</f>
        <v>Milan Makiš</v>
      </c>
      <c r="G13" s="6" t="str">
        <f>VLOOKUP(A13,'05.kolo prezetácia '!A:G,4,FALSE)</f>
        <v>RunForRest / Trenčín</v>
      </c>
      <c r="H13" s="65">
        <f>VLOOKUP(A13,'05.kolo prezetácia '!$A$2:$G$515,5,FALSE)</f>
        <v>1983</v>
      </c>
      <c r="I13" s="32" t="str">
        <f>VLOOKUP(A13,'05.kolo prezetácia '!$A$2:$G$515,7,FALSE)</f>
        <v>Muži C</v>
      </c>
      <c r="J13" s="21">
        <f>VLOOKUP('05.kolo výsledky KAT'!$A13,'05.kolo stopky'!A:C,3,FALSE)</f>
        <v>2.09409837962963E-2</v>
      </c>
      <c r="K13" s="21">
        <f t="shared" si="0"/>
        <v>3.1728763327721668E-3</v>
      </c>
      <c r="L13" s="21">
        <f t="shared" si="1"/>
        <v>2.9662152777777812E-3</v>
      </c>
      <c r="M13" s="22"/>
      <c r="N13" s="53"/>
      <c r="O13" s="53"/>
      <c r="P13" s="53"/>
      <c r="Q13" s="53"/>
      <c r="R13" s="53"/>
      <c r="S13" s="53"/>
      <c r="T13" s="53"/>
      <c r="U13" s="53"/>
      <c r="V13" s="53"/>
      <c r="W13" s="54">
        <f t="shared" si="2"/>
        <v>0</v>
      </c>
      <c r="Y13"/>
    </row>
    <row r="14" spans="1:26" hidden="1" x14ac:dyDescent="0.25">
      <c r="A14" s="22">
        <v>27</v>
      </c>
      <c r="B14" s="56">
        <v>11</v>
      </c>
      <c r="C14" s="48">
        <v>5</v>
      </c>
      <c r="D14" s="6" t="str">
        <f>VLOOKUP(A14,'05.kolo prezetácia '!A:G,2,FALSE)</f>
        <v>Peter</v>
      </c>
      <c r="E14" s="6" t="str">
        <f>VLOOKUP(A14,'05.kolo prezetácia '!A:G,3,FALSE)</f>
        <v>Dubina</v>
      </c>
      <c r="F14" s="5" t="str">
        <f>CONCATENATE('05.kolo výsledky KAT'!$D14," ",'05.kolo výsledky KAT'!$E14)</f>
        <v>Peter Dubina</v>
      </c>
      <c r="G14" s="6" t="str">
        <f>VLOOKUP(A14,'05.kolo prezetácia '!A:G,4,FALSE)</f>
        <v>Raz to príde / Trenčín</v>
      </c>
      <c r="H14" s="65">
        <f>VLOOKUP(A14,'05.kolo prezetácia '!$A$2:$G$515,5,FALSE)</f>
        <v>1977</v>
      </c>
      <c r="I14" s="32" t="str">
        <f>VLOOKUP(A14,'05.kolo prezetácia '!$A$2:$G$515,7,FALSE)</f>
        <v>Muži C</v>
      </c>
      <c r="J14" s="21">
        <f>VLOOKUP('05.kolo výsledky KAT'!$A14,'05.kolo stopky'!A:C,3,FALSE)</f>
        <v>2.1106550925925924E-2</v>
      </c>
      <c r="K14" s="21">
        <f t="shared" si="0"/>
        <v>3.1979622615039283E-3</v>
      </c>
      <c r="L14" s="21">
        <f t="shared" si="1"/>
        <v>3.131782407407406E-3</v>
      </c>
      <c r="M14" s="22"/>
      <c r="N14" s="53"/>
      <c r="O14" s="53"/>
      <c r="P14" s="53"/>
      <c r="Q14" s="53"/>
      <c r="R14" s="53"/>
      <c r="S14" s="53"/>
      <c r="T14" s="53"/>
      <c r="U14" s="53"/>
      <c r="V14" s="53"/>
      <c r="W14" s="54">
        <f t="shared" si="2"/>
        <v>0</v>
      </c>
      <c r="Y14"/>
    </row>
    <row r="15" spans="1:26" x14ac:dyDescent="0.25">
      <c r="A15" s="22">
        <v>195</v>
      </c>
      <c r="B15" s="56">
        <v>12</v>
      </c>
      <c r="C15" s="45">
        <v>3</v>
      </c>
      <c r="D15" s="6" t="str">
        <f>VLOOKUP(A15,'05.kolo prezetácia '!A:G,2,FALSE)</f>
        <v>Róbert Gabriel</v>
      </c>
      <c r="E15" s="6" t="str">
        <f>VLOOKUP(A15,'05.kolo prezetácia '!A:G,3,FALSE)</f>
        <v>Ambrož</v>
      </c>
      <c r="F15" s="5" t="str">
        <f>CONCATENATE('05.kolo výsledky KAT'!$D15," ",'05.kolo výsledky KAT'!$E15)</f>
        <v>Róbert Gabriel Ambrož</v>
      </c>
      <c r="G15" s="6" t="str">
        <f>VLOOKUP(A15,'05.kolo prezetácia '!A:G,4,FALSE)</f>
        <v>Demizonrepaku / Trenčín</v>
      </c>
      <c r="H15" s="65">
        <f>VLOOKUP(A15,'05.kolo prezetácia '!$A$2:$G$515,5,FALSE)</f>
        <v>2001</v>
      </c>
      <c r="I15" s="32" t="str">
        <f>VLOOKUP(A15,'05.kolo prezetácia '!$A$2:$G$515,7,FALSE)</f>
        <v>Muži A</v>
      </c>
      <c r="J15" s="21">
        <f>VLOOKUP('05.kolo výsledky KAT'!$A15,'05.kolo stopky'!A:C,3,FALSE)</f>
        <v>2.1108518518518516E-2</v>
      </c>
      <c r="K15" s="21">
        <f t="shared" si="0"/>
        <v>3.1982603815937146E-3</v>
      </c>
      <c r="L15" s="21">
        <f t="shared" si="1"/>
        <v>3.1337499999999976E-3</v>
      </c>
      <c r="M15" s="22"/>
      <c r="N15" s="53"/>
      <c r="O15" s="53"/>
      <c r="P15" s="53"/>
      <c r="Q15" s="53"/>
      <c r="R15" s="53"/>
      <c r="S15" s="53"/>
      <c r="T15" s="53"/>
      <c r="U15" s="53"/>
      <c r="V15" s="53"/>
      <c r="W15" s="54">
        <f t="shared" si="2"/>
        <v>0</v>
      </c>
      <c r="Y15"/>
    </row>
    <row r="16" spans="1:26" hidden="1" x14ac:dyDescent="0.25">
      <c r="A16" s="22">
        <v>56</v>
      </c>
      <c r="B16" s="56">
        <v>13</v>
      </c>
      <c r="C16" s="48">
        <v>6</v>
      </c>
      <c r="D16" s="6" t="str">
        <f>VLOOKUP(A16,'05.kolo prezetácia '!A:G,2,FALSE)</f>
        <v>Martin</v>
      </c>
      <c r="E16" s="6" t="str">
        <f>VLOOKUP(A16,'05.kolo prezetácia '!A:G,3,FALSE)</f>
        <v>Lahký</v>
      </c>
      <c r="F16" s="5" t="str">
        <f>CONCATENATE('05.kolo výsledky KAT'!$D16," ",'05.kolo výsledky KAT'!$E16)</f>
        <v>Martin Lahký</v>
      </c>
      <c r="G16" s="6" t="str">
        <f>VLOOKUP(A16,'05.kolo prezetácia '!A:G,4,FALSE)</f>
        <v>Trencin</v>
      </c>
      <c r="H16" s="65">
        <f>VLOOKUP(A16,'05.kolo prezetácia '!$A$2:$G$515,5,FALSE)</f>
        <v>1983</v>
      </c>
      <c r="I16" s="32" t="str">
        <f>VLOOKUP(A16,'05.kolo prezetácia '!$A$2:$G$515,7,FALSE)</f>
        <v>Muži C</v>
      </c>
      <c r="J16" s="21">
        <f>VLOOKUP('05.kolo výsledky KAT'!$A16,'05.kolo stopky'!A:C,3,FALSE)</f>
        <v>2.1431493055555556E-2</v>
      </c>
      <c r="K16" s="21">
        <f t="shared" si="0"/>
        <v>3.2471959175084178E-3</v>
      </c>
      <c r="L16" s="21">
        <f t="shared" si="1"/>
        <v>3.4567245370370377E-3</v>
      </c>
      <c r="M16" s="22"/>
      <c r="N16" s="53"/>
      <c r="O16" s="53"/>
      <c r="P16" s="53"/>
      <c r="Q16" s="53"/>
      <c r="R16" s="53"/>
      <c r="S16" s="53"/>
      <c r="T16" s="53"/>
      <c r="U16" s="53"/>
      <c r="V16" s="53"/>
      <c r="W16" s="54">
        <f t="shared" si="2"/>
        <v>0</v>
      </c>
      <c r="Y16"/>
    </row>
    <row r="17" spans="1:25" hidden="1" x14ac:dyDescent="0.25">
      <c r="A17" s="22">
        <v>91</v>
      </c>
      <c r="B17" s="56">
        <v>14</v>
      </c>
      <c r="C17" s="48">
        <v>7</v>
      </c>
      <c r="D17" s="6" t="str">
        <f>VLOOKUP(A17,'05.kolo prezetácia '!A:G,2,FALSE)</f>
        <v>Jaroslav</v>
      </c>
      <c r="E17" s="6" t="str">
        <f>VLOOKUP(A17,'05.kolo prezetácia '!A:G,3,FALSE)</f>
        <v>Prokop</v>
      </c>
      <c r="F17" s="5" t="str">
        <f>CONCATENATE('05.kolo výsledky KAT'!$D17," ",'05.kolo výsledky KAT'!$E17)</f>
        <v>Jaroslav Prokop</v>
      </c>
      <c r="G17" s="6" t="str">
        <f>VLOOKUP(A17,'05.kolo prezetácia '!A:G,4,FALSE)</f>
        <v>Dubnica nad Váhom</v>
      </c>
      <c r="H17" s="65">
        <f>VLOOKUP(A17,'05.kolo prezetácia '!$A$2:$G$515,5,FALSE)</f>
        <v>1983</v>
      </c>
      <c r="I17" s="32" t="str">
        <f>VLOOKUP(A17,'05.kolo prezetácia '!$A$2:$G$515,7,FALSE)</f>
        <v>Muži C</v>
      </c>
      <c r="J17" s="21">
        <f>VLOOKUP('05.kolo výsledky KAT'!$A17,'05.kolo stopky'!A:C,3,FALSE)</f>
        <v>2.1924953703703703E-2</v>
      </c>
      <c r="K17" s="21">
        <f t="shared" si="0"/>
        <v>3.3219626823793491E-3</v>
      </c>
      <c r="L17" s="21">
        <f t="shared" si="1"/>
        <v>3.950185185185185E-3</v>
      </c>
      <c r="M17" s="22"/>
      <c r="N17" s="53"/>
      <c r="O17" s="53"/>
      <c r="P17" s="53"/>
      <c r="Q17" s="53"/>
      <c r="R17" s="53"/>
      <c r="S17" s="53"/>
      <c r="T17" s="53"/>
      <c r="U17" s="53"/>
      <c r="V17" s="53"/>
      <c r="W17" s="54">
        <f t="shared" si="2"/>
        <v>0</v>
      </c>
      <c r="Y17"/>
    </row>
    <row r="18" spans="1:25" hidden="1" x14ac:dyDescent="0.25">
      <c r="A18" s="22">
        <v>57</v>
      </c>
      <c r="B18" s="56">
        <v>15</v>
      </c>
      <c r="C18" s="48">
        <v>8</v>
      </c>
      <c r="D18" s="6" t="str">
        <f>VLOOKUP(A18,'05.kolo prezetácia '!A:G,2,FALSE)</f>
        <v>Peter</v>
      </c>
      <c r="E18" s="6" t="str">
        <f>VLOOKUP(A18,'05.kolo prezetácia '!A:G,3,FALSE)</f>
        <v>Rindzák</v>
      </c>
      <c r="F18" s="5" t="str">
        <f>CONCATENATE('05.kolo výsledky KAT'!$D18," ",'05.kolo výsledky KAT'!$E18)</f>
        <v>Peter Rindzák</v>
      </c>
      <c r="G18" s="6" t="str">
        <f>VLOOKUP(A18,'05.kolo prezetácia '!A:G,4,FALSE)</f>
        <v>Trenčín</v>
      </c>
      <c r="H18" s="65">
        <f>VLOOKUP(A18,'05.kolo prezetácia '!$A$2:$G$515,5,FALSE)</f>
        <v>1983</v>
      </c>
      <c r="I18" s="32" t="str">
        <f>VLOOKUP(A18,'05.kolo prezetácia '!$A$2:$G$515,7,FALSE)</f>
        <v>Muži C</v>
      </c>
      <c r="J18" s="21">
        <f>VLOOKUP('05.kolo výsledky KAT'!$A18,'05.kolo stopky'!A:C,3,FALSE)</f>
        <v>2.2322210648148145E-2</v>
      </c>
      <c r="K18" s="21">
        <f t="shared" si="0"/>
        <v>3.3821531285072948E-3</v>
      </c>
      <c r="L18" s="21">
        <f t="shared" si="1"/>
        <v>4.3474421296296265E-3</v>
      </c>
      <c r="M18" s="22"/>
      <c r="N18" s="53"/>
      <c r="O18" s="53"/>
      <c r="P18" s="53"/>
      <c r="Q18" s="53"/>
      <c r="R18" s="53"/>
      <c r="S18" s="53"/>
      <c r="T18" s="53"/>
      <c r="U18" s="53"/>
      <c r="V18" s="53"/>
      <c r="W18" s="54">
        <f t="shared" si="2"/>
        <v>0</v>
      </c>
      <c r="Y18"/>
    </row>
    <row r="19" spans="1:25" hidden="1" x14ac:dyDescent="0.25">
      <c r="A19" s="22">
        <v>197</v>
      </c>
      <c r="B19" s="56">
        <v>16</v>
      </c>
      <c r="C19" s="48">
        <v>5</v>
      </c>
      <c r="D19" s="6" t="str">
        <f>VLOOKUP(A19,'05.kolo prezetácia '!A:G,2,FALSE)</f>
        <v>Tomáš</v>
      </c>
      <c r="E19" s="6" t="str">
        <f>VLOOKUP(A19,'05.kolo prezetácia '!A:G,3,FALSE)</f>
        <v>Mikula</v>
      </c>
      <c r="F19" s="5" t="str">
        <f>CONCATENATE('05.kolo výsledky KAT'!$D19," ",'05.kolo výsledky KAT'!$E19)</f>
        <v>Tomáš Mikula</v>
      </c>
      <c r="G19" s="6" t="str">
        <f>VLOOKUP(A19,'05.kolo prezetácia '!A:G,4,FALSE)</f>
        <v>Dandyho makači / Bolešov</v>
      </c>
      <c r="H19" s="65">
        <f>VLOOKUP(A19,'05.kolo prezetácia '!$A$2:$G$515,5,FALSE)</f>
        <v>1990</v>
      </c>
      <c r="I19" s="32" t="str">
        <f>VLOOKUP(A19,'05.kolo prezetácia '!$A$2:$G$515,7,FALSE)</f>
        <v>Muži B</v>
      </c>
      <c r="J19" s="21">
        <f>VLOOKUP('05.kolo výsledky KAT'!$A19,'05.kolo stopky'!A:C,3,FALSE)</f>
        <v>2.2372581018518519E-2</v>
      </c>
      <c r="K19" s="21">
        <f t="shared" si="0"/>
        <v>3.3897850028058365E-3</v>
      </c>
      <c r="L19" s="21">
        <f t="shared" si="1"/>
        <v>4.3978125000000007E-3</v>
      </c>
      <c r="M19" s="22"/>
      <c r="N19" s="53"/>
      <c r="O19" s="53"/>
      <c r="P19" s="53"/>
      <c r="Q19" s="53"/>
      <c r="R19" s="53"/>
      <c r="S19" s="53"/>
      <c r="T19" s="53"/>
      <c r="U19" s="53"/>
      <c r="V19" s="53"/>
      <c r="W19" s="54">
        <f t="shared" si="2"/>
        <v>0</v>
      </c>
      <c r="Y19"/>
    </row>
    <row r="20" spans="1:25" x14ac:dyDescent="0.25">
      <c r="A20" s="22">
        <v>427</v>
      </c>
      <c r="B20" s="56">
        <v>17</v>
      </c>
      <c r="C20" s="48">
        <v>4</v>
      </c>
      <c r="D20" s="6" t="str">
        <f>VLOOKUP(A20,'05.kolo prezetácia '!A:G,2,FALSE)</f>
        <v>Samuel</v>
      </c>
      <c r="E20" s="6" t="str">
        <f>VLOOKUP(A20,'05.kolo prezetácia '!A:G,3,FALSE)</f>
        <v>Jančich</v>
      </c>
      <c r="F20" s="5" t="str">
        <f>CONCATENATE('05.kolo výsledky KAT'!$D20," ",'05.kolo výsledky KAT'!$E20)</f>
        <v>Samuel Jančich</v>
      </c>
      <c r="G20" s="6" t="str">
        <f>VLOOKUP(A20,'05.kolo prezetácia '!A:G,4,FALSE)</f>
        <v>BK Lysá pod Makytou</v>
      </c>
      <c r="H20" s="65">
        <f>VLOOKUP(A20,'05.kolo prezetácia '!$A$2:$G$515,5,FALSE)</f>
        <v>2009</v>
      </c>
      <c r="I20" s="32" t="str">
        <f>VLOOKUP(A20,'05.kolo prezetácia '!$A$2:$G$515,7,FALSE)</f>
        <v>Muži A</v>
      </c>
      <c r="J20" s="21">
        <f>VLOOKUP('05.kolo výsledky KAT'!$A20,'05.kolo stopky'!A:C,3,FALSE)</f>
        <v>2.2493310185185186E-2</v>
      </c>
      <c r="K20" s="21">
        <f t="shared" si="0"/>
        <v>3.4080773007856345E-3</v>
      </c>
      <c r="L20" s="21">
        <f t="shared" si="1"/>
        <v>4.5185416666666672E-3</v>
      </c>
      <c r="M20" s="22"/>
      <c r="N20" s="53"/>
      <c r="O20" s="53"/>
      <c r="P20" s="53"/>
      <c r="Q20" s="53"/>
      <c r="R20" s="53"/>
      <c r="S20" s="53"/>
      <c r="T20" s="53"/>
      <c r="U20" s="53"/>
      <c r="V20" s="53"/>
      <c r="W20" s="54">
        <f t="shared" si="2"/>
        <v>0</v>
      </c>
      <c r="Y20"/>
    </row>
    <row r="21" spans="1:25" x14ac:dyDescent="0.25">
      <c r="A21" s="22">
        <v>439</v>
      </c>
      <c r="B21" s="56">
        <v>18</v>
      </c>
      <c r="C21" s="48">
        <v>5</v>
      </c>
      <c r="D21" s="6" t="str">
        <f>VLOOKUP(A21,'05.kolo prezetácia '!A:G,2,FALSE)</f>
        <v>Oliver</v>
      </c>
      <c r="E21" s="6" t="str">
        <f>VLOOKUP(A21,'05.kolo prezetácia '!A:G,3,FALSE)</f>
        <v>Spaček</v>
      </c>
      <c r="F21" s="5" t="str">
        <f>CONCATENATE('05.kolo výsledky KAT'!$D21," ",'05.kolo výsledky KAT'!$E21)</f>
        <v>Oliver Spaček</v>
      </c>
      <c r="G21" s="6" t="str">
        <f>VLOOKUP(A21,'05.kolo prezetácia '!A:G,4,FALSE)</f>
        <v>Trenčianska Teplá</v>
      </c>
      <c r="H21" s="65">
        <f>VLOOKUP(A21,'05.kolo prezetácia '!$A$2:$G$515,5,FALSE)</f>
        <v>1999</v>
      </c>
      <c r="I21" s="32" t="str">
        <f>VLOOKUP(A21,'05.kolo prezetácia '!$A$2:$G$515,7,FALSE)</f>
        <v>Muži A</v>
      </c>
      <c r="J21" s="21">
        <f>VLOOKUP('05.kolo výsledky KAT'!$A21,'05.kolo stopky'!A:C,3,FALSE)</f>
        <v>2.279021990740741E-2</v>
      </c>
      <c r="K21" s="21">
        <f t="shared" si="0"/>
        <v>3.4530636223344562E-3</v>
      </c>
      <c r="L21" s="21">
        <f t="shared" si="1"/>
        <v>4.8154513888888917E-3</v>
      </c>
      <c r="M21" s="22"/>
      <c r="N21" s="53"/>
      <c r="O21" s="53"/>
      <c r="P21" s="53"/>
      <c r="Q21" s="53"/>
      <c r="R21" s="53"/>
      <c r="S21" s="53"/>
      <c r="T21" s="53"/>
      <c r="U21" s="53"/>
      <c r="V21" s="53"/>
      <c r="W21" s="54">
        <f t="shared" si="2"/>
        <v>0</v>
      </c>
      <c r="Y21"/>
    </row>
    <row r="22" spans="1:25" hidden="1" x14ac:dyDescent="0.25">
      <c r="A22" s="22">
        <v>23</v>
      </c>
      <c r="B22" s="56">
        <v>19</v>
      </c>
      <c r="C22" s="48">
        <v>9</v>
      </c>
      <c r="D22" s="6" t="str">
        <f>VLOOKUP(A22,'05.kolo prezetácia '!A:G,2,FALSE)</f>
        <v>Tomas</v>
      </c>
      <c r="E22" s="6" t="str">
        <f>VLOOKUP(A22,'05.kolo prezetácia '!A:G,3,FALSE)</f>
        <v>Drobena</v>
      </c>
      <c r="F22" s="5" t="str">
        <f>CONCATENATE('05.kolo výsledky KAT'!$D22," ",'05.kolo výsledky KAT'!$E22)</f>
        <v>Tomas Drobena</v>
      </c>
      <c r="G22" s="6" t="str">
        <f>VLOOKUP(A22,'05.kolo prezetácia '!A:G,4,FALSE)</f>
        <v>Nitra Knights / Trenčín</v>
      </c>
      <c r="H22" s="65">
        <f>VLOOKUP(A22,'05.kolo prezetácia '!$A$2:$G$515,5,FALSE)</f>
        <v>1984</v>
      </c>
      <c r="I22" s="32" t="str">
        <f>VLOOKUP(A22,'05.kolo prezetácia '!$A$2:$G$515,7,FALSE)</f>
        <v>Muži C</v>
      </c>
      <c r="J22" s="21">
        <f>VLOOKUP('05.kolo výsledky KAT'!$A22,'05.kolo stopky'!A:C,3,FALSE)</f>
        <v>2.2930590277777777E-2</v>
      </c>
      <c r="K22" s="21">
        <f t="shared" si="0"/>
        <v>3.4743318602693603E-3</v>
      </c>
      <c r="L22" s="21">
        <f t="shared" si="1"/>
        <v>4.9558217592592588E-3</v>
      </c>
      <c r="M22" s="22"/>
      <c r="N22" s="53"/>
      <c r="O22" s="53"/>
      <c r="P22" s="53"/>
      <c r="Q22" s="53"/>
      <c r="R22" s="53"/>
      <c r="S22" s="53"/>
      <c r="T22" s="53"/>
      <c r="U22" s="53"/>
      <c r="V22" s="53"/>
      <c r="W22" s="54">
        <f t="shared" si="2"/>
        <v>0</v>
      </c>
      <c r="Y22"/>
    </row>
    <row r="23" spans="1:25" hidden="1" x14ac:dyDescent="0.25">
      <c r="A23" s="22">
        <v>21</v>
      </c>
      <c r="B23" s="56">
        <v>20</v>
      </c>
      <c r="C23" s="48">
        <v>10</v>
      </c>
      <c r="D23" s="6" t="str">
        <f>VLOOKUP(A23,'05.kolo prezetácia '!A:G,2,FALSE)</f>
        <v>Marian</v>
      </c>
      <c r="E23" s="6" t="str">
        <f>VLOOKUP(A23,'05.kolo prezetácia '!A:G,3,FALSE)</f>
        <v>Vavro</v>
      </c>
      <c r="F23" s="5" t="str">
        <f>CONCATENATE('05.kolo výsledky KAT'!$D23," ",'05.kolo výsledky KAT'!$E23)</f>
        <v>Marian Vavro</v>
      </c>
      <c r="G23" s="6" t="str">
        <f>VLOOKUP(A23,'05.kolo prezetácia '!A:G,4,FALSE)</f>
        <v>Trencin</v>
      </c>
      <c r="H23" s="65">
        <f>VLOOKUP(A23,'05.kolo prezetácia '!$A$2:$G$515,5,FALSE)</f>
        <v>1985</v>
      </c>
      <c r="I23" s="32" t="str">
        <f>VLOOKUP(A23,'05.kolo prezetácia '!$A$2:$G$515,7,FALSE)</f>
        <v>Muži C</v>
      </c>
      <c r="J23" s="21">
        <f>VLOOKUP('05.kolo výsledky KAT'!$A23,'05.kolo stopky'!A:C,3,FALSE)</f>
        <v>2.3024675925925924E-2</v>
      </c>
      <c r="K23" s="21">
        <f t="shared" si="0"/>
        <v>3.4885872615039279E-3</v>
      </c>
      <c r="L23" s="21">
        <f t="shared" si="1"/>
        <v>5.0499074074074057E-3</v>
      </c>
      <c r="M23" s="22"/>
      <c r="N23" s="53"/>
      <c r="O23" s="53"/>
      <c r="P23" s="53"/>
      <c r="Q23" s="53"/>
      <c r="R23" s="53"/>
      <c r="S23" s="53"/>
      <c r="T23" s="53"/>
      <c r="U23" s="53"/>
      <c r="V23" s="53"/>
      <c r="W23" s="54">
        <f t="shared" si="2"/>
        <v>0</v>
      </c>
      <c r="Y23"/>
    </row>
    <row r="24" spans="1:25" hidden="1" x14ac:dyDescent="0.25">
      <c r="A24" s="22">
        <v>371</v>
      </c>
      <c r="B24" s="56">
        <v>21</v>
      </c>
      <c r="C24" s="45">
        <v>1</v>
      </c>
      <c r="D24" s="6" t="str">
        <f>VLOOKUP(A24,'05.kolo prezetácia '!A:G,2,FALSE)</f>
        <v>Kaidar</v>
      </c>
      <c r="E24" s="6" t="str">
        <f>VLOOKUP(A24,'05.kolo prezetácia '!A:G,3,FALSE)</f>
        <v>Hussar</v>
      </c>
      <c r="F24" s="5" t="str">
        <f>CONCATENATE('05.kolo výsledky KAT'!$D24," ",'05.kolo výsledky KAT'!$E24)</f>
        <v>Kaidar Hussar</v>
      </c>
      <c r="G24" s="6" t="str">
        <f>VLOOKUP(A24,'05.kolo prezetácia '!A:G,4,FALSE)</f>
        <v>Estonia / Tallinn</v>
      </c>
      <c r="H24" s="65">
        <f>VLOOKUP(A24,'05.kolo prezetácia '!$A$2:$G$515,5,FALSE)</f>
        <v>1971</v>
      </c>
      <c r="I24" s="32" t="str">
        <f>VLOOKUP(A24,'05.kolo prezetácia '!$A$2:$G$515,7,FALSE)</f>
        <v>Muži D</v>
      </c>
      <c r="J24" s="21">
        <f>VLOOKUP('05.kolo výsledky KAT'!$A24,'05.kolo stopky'!A:C,3,FALSE)</f>
        <v>2.308246527777778E-2</v>
      </c>
      <c r="K24" s="21">
        <f t="shared" si="0"/>
        <v>3.4973432239057242E-3</v>
      </c>
      <c r="L24" s="21">
        <f t="shared" si="1"/>
        <v>5.1076967592592615E-3</v>
      </c>
      <c r="M24" s="22"/>
      <c r="N24" s="53"/>
      <c r="O24" s="53"/>
      <c r="P24" s="53"/>
      <c r="Q24" s="53"/>
      <c r="R24" s="53"/>
      <c r="S24" s="53"/>
      <c r="T24" s="53"/>
      <c r="U24" s="53"/>
      <c r="V24" s="53"/>
      <c r="W24" s="54">
        <f t="shared" si="2"/>
        <v>0</v>
      </c>
      <c r="Y24"/>
    </row>
    <row r="25" spans="1:25" hidden="1" x14ac:dyDescent="0.25">
      <c r="A25" s="22">
        <v>421</v>
      </c>
      <c r="B25" s="56">
        <v>22</v>
      </c>
      <c r="C25" s="48">
        <v>6</v>
      </c>
      <c r="D25" s="6" t="str">
        <f>VLOOKUP(A25,'05.kolo prezetácia '!A:G,2,FALSE)</f>
        <v>Matúš</v>
      </c>
      <c r="E25" s="6" t="str">
        <f>VLOOKUP(A25,'05.kolo prezetácia '!A:G,3,FALSE)</f>
        <v>Varačka</v>
      </c>
      <c r="F25" s="5" t="str">
        <f>CONCATENATE('05.kolo výsledky KAT'!$D25," ",'05.kolo výsledky KAT'!$E25)</f>
        <v>Matúš Varačka</v>
      </c>
      <c r="G25" s="6" t="str">
        <f>VLOOKUP(A25,'05.kolo prezetácia '!A:G,4,FALSE)</f>
        <v>Raz to pride / Beckov</v>
      </c>
      <c r="H25" s="65">
        <f>VLOOKUP(A25,'05.kolo prezetácia '!$A$2:$G$515,5,FALSE)</f>
        <v>1988</v>
      </c>
      <c r="I25" s="32" t="str">
        <f>VLOOKUP(A25,'05.kolo prezetácia '!$A$2:$G$515,7,FALSE)</f>
        <v>Muži B</v>
      </c>
      <c r="J25" s="21">
        <f>VLOOKUP('05.kolo výsledky KAT'!$A25,'05.kolo stopky'!A:C,3,FALSE)</f>
        <v>2.3289085648148147E-2</v>
      </c>
      <c r="K25" s="21">
        <f t="shared" si="0"/>
        <v>3.5286493406285072E-3</v>
      </c>
      <c r="L25" s="21">
        <f t="shared" si="1"/>
        <v>5.3143171296296289E-3</v>
      </c>
      <c r="M25" s="22"/>
      <c r="N25" s="53"/>
      <c r="O25" s="53"/>
      <c r="P25" s="53"/>
      <c r="Q25" s="53"/>
      <c r="R25" s="53"/>
      <c r="S25" s="53"/>
      <c r="T25" s="53"/>
      <c r="U25" s="53"/>
      <c r="V25" s="53"/>
      <c r="W25" s="54">
        <f t="shared" si="2"/>
        <v>0</v>
      </c>
      <c r="Y25"/>
    </row>
    <row r="26" spans="1:25" x14ac:dyDescent="0.25">
      <c r="A26" s="22">
        <v>234</v>
      </c>
      <c r="B26" s="56">
        <v>23</v>
      </c>
      <c r="C26" s="48">
        <v>6</v>
      </c>
      <c r="D26" s="6" t="str">
        <f>VLOOKUP(A26,'05.kolo prezetácia '!A:G,2,FALSE)</f>
        <v>Michal</v>
      </c>
      <c r="E26" s="6" t="str">
        <f>VLOOKUP(A26,'05.kolo prezetácia '!A:G,3,FALSE)</f>
        <v>Jánošík</v>
      </c>
      <c r="F26" s="5" t="str">
        <f>CONCATENATE('05.kolo výsledky KAT'!$D26," ",'05.kolo výsledky KAT'!$E26)</f>
        <v>Michal Jánošík</v>
      </c>
      <c r="G26" s="6" t="str">
        <f>VLOOKUP(A26,'05.kolo prezetácia '!A:G,4,FALSE)</f>
        <v>Behaj s radosťou / Dubnica nad Váhom</v>
      </c>
      <c r="H26" s="65">
        <f>VLOOKUP(A26,'05.kolo prezetácia '!$A$2:$G$515,5,FALSE)</f>
        <v>2005</v>
      </c>
      <c r="I26" s="32" t="str">
        <f>VLOOKUP(A26,'05.kolo prezetácia '!$A$2:$G$515,7,FALSE)</f>
        <v>Muži A</v>
      </c>
      <c r="J26" s="21">
        <f>VLOOKUP('05.kolo výsledky KAT'!$A26,'05.kolo stopky'!A:C,3,FALSE)</f>
        <v>2.3376203703703701E-2</v>
      </c>
      <c r="K26" s="21">
        <f t="shared" si="0"/>
        <v>3.5418490460157126E-3</v>
      </c>
      <c r="L26" s="21">
        <f t="shared" si="1"/>
        <v>5.4014351851851827E-3</v>
      </c>
      <c r="M26" s="22"/>
      <c r="N26" s="42"/>
      <c r="O26" s="42"/>
      <c r="P26" s="42"/>
      <c r="Q26" s="42"/>
      <c r="R26" s="42"/>
      <c r="S26" s="42"/>
      <c r="T26" s="42"/>
      <c r="U26" s="42"/>
      <c r="V26" s="42"/>
      <c r="W26" s="54">
        <f t="shared" si="2"/>
        <v>0</v>
      </c>
      <c r="Y26"/>
    </row>
    <row r="27" spans="1:25" hidden="1" x14ac:dyDescent="0.25">
      <c r="A27" s="22">
        <v>219</v>
      </c>
      <c r="B27" s="56">
        <v>24</v>
      </c>
      <c r="C27" s="45">
        <v>1</v>
      </c>
      <c r="D27" s="6" t="str">
        <f>VLOOKUP(A27,'05.kolo prezetácia '!A:G,2,FALSE)</f>
        <v>Veronika</v>
      </c>
      <c r="E27" s="6" t="str">
        <f>VLOOKUP(A27,'05.kolo prezetácia '!A:G,3,FALSE)</f>
        <v>Hricková</v>
      </c>
      <c r="F27" s="5" t="str">
        <f>CONCATENATE('05.kolo výsledky KAT'!$D27," ",'05.kolo výsledky KAT'!$E27)</f>
        <v>Veronika Hricková</v>
      </c>
      <c r="G27" s="6" t="str">
        <f>VLOOKUP(A27,'05.kolo prezetácia '!A:G,4,FALSE)</f>
        <v>RunForRest / Zamarovce</v>
      </c>
      <c r="H27" s="65">
        <f>VLOOKUP(A27,'05.kolo prezetácia '!$A$2:$G$515,5,FALSE)</f>
        <v>1987</v>
      </c>
      <c r="I27" s="32" t="str">
        <f>VLOOKUP(A27,'05.kolo prezetácia '!$A$2:$G$515,7,FALSE)</f>
        <v>Ženy B</v>
      </c>
      <c r="J27" s="21">
        <f>VLOOKUP('05.kolo výsledky KAT'!$A27,'05.kolo stopky'!A:C,3,FALSE)</f>
        <v>2.3380868055555556E-2</v>
      </c>
      <c r="K27" s="21">
        <f t="shared" si="0"/>
        <v>3.5425557659932664E-3</v>
      </c>
      <c r="L27" s="21">
        <f t="shared" si="1"/>
        <v>5.4060995370370374E-3</v>
      </c>
      <c r="M27" s="22"/>
      <c r="N27" s="53"/>
      <c r="O27" s="53"/>
      <c r="P27" s="53"/>
      <c r="Q27" s="53"/>
      <c r="R27" s="53"/>
      <c r="S27" s="53"/>
      <c r="T27" s="53"/>
      <c r="U27" s="53"/>
      <c r="V27" s="53"/>
      <c r="W27" s="54">
        <f t="shared" si="2"/>
        <v>0</v>
      </c>
      <c r="Y27"/>
    </row>
    <row r="28" spans="1:25" hidden="1" x14ac:dyDescent="0.25">
      <c r="A28" s="22">
        <v>82</v>
      </c>
      <c r="B28" s="56">
        <v>25</v>
      </c>
      <c r="C28" s="45">
        <v>2</v>
      </c>
      <c r="D28" s="6" t="str">
        <f>VLOOKUP(A28,'05.kolo prezetácia '!A:G,2,FALSE)</f>
        <v>Martin</v>
      </c>
      <c r="E28" s="6" t="str">
        <f>VLOOKUP(A28,'05.kolo prezetácia '!A:G,3,FALSE)</f>
        <v>Lesaj</v>
      </c>
      <c r="F28" s="5" t="str">
        <f>CONCATENATE('05.kolo výsledky KAT'!$D28," ",'05.kolo výsledky KAT'!$E28)</f>
        <v>Martin Lesaj</v>
      </c>
      <c r="G28" s="6" t="str">
        <f>VLOOKUP(A28,'05.kolo prezetácia '!A:G,4,FALSE)</f>
        <v>RunForRest / Trenčín</v>
      </c>
      <c r="H28" s="65">
        <f>VLOOKUP(A28,'05.kolo prezetácia '!$A$2:$G$515,5,FALSE)</f>
        <v>1975</v>
      </c>
      <c r="I28" s="32" t="str">
        <f>VLOOKUP(A28,'05.kolo prezetácia '!$A$2:$G$515,7,FALSE)</f>
        <v>Muži D</v>
      </c>
      <c r="J28" s="21">
        <f>VLOOKUP('05.kolo výsledky KAT'!$A28,'05.kolo stopky'!A:C,3,FALSE)</f>
        <v>2.3397118055555558E-2</v>
      </c>
      <c r="K28" s="21">
        <f t="shared" si="0"/>
        <v>3.5450178872053878E-3</v>
      </c>
      <c r="L28" s="21">
        <f t="shared" si="1"/>
        <v>5.4223495370370398E-3</v>
      </c>
      <c r="M28" s="22"/>
      <c r="N28" s="53"/>
      <c r="O28" s="53"/>
      <c r="P28" s="53"/>
      <c r="Q28" s="53"/>
      <c r="R28" s="53"/>
      <c r="S28" s="53"/>
      <c r="T28" s="53"/>
      <c r="U28" s="53"/>
      <c r="V28" s="53"/>
      <c r="W28" s="54">
        <f t="shared" si="2"/>
        <v>0</v>
      </c>
      <c r="Y28"/>
    </row>
    <row r="29" spans="1:25" hidden="1" x14ac:dyDescent="0.25">
      <c r="A29" s="22">
        <v>52</v>
      </c>
      <c r="B29" s="56">
        <v>26</v>
      </c>
      <c r="C29" s="45">
        <v>1</v>
      </c>
      <c r="D29" s="6" t="str">
        <f>VLOOKUP(A29,'05.kolo prezetácia '!A:G,2,FALSE)</f>
        <v>Jan</v>
      </c>
      <c r="E29" s="6" t="str">
        <f>VLOOKUP(A29,'05.kolo prezetácia '!A:G,3,FALSE)</f>
        <v>Kucharik</v>
      </c>
      <c r="F29" s="5" t="str">
        <f>CONCATENATE('05.kolo výsledky KAT'!$D29," ",'05.kolo výsledky KAT'!$E29)</f>
        <v>Jan Kucharik</v>
      </c>
      <c r="G29" s="6" t="str">
        <f>VLOOKUP(A29,'05.kolo prezetácia '!A:G,4,FALSE)</f>
        <v>Trenčín / Trenčín</v>
      </c>
      <c r="H29" s="65">
        <f>VLOOKUP(A29,'05.kolo prezetácia '!$A$2:$G$515,5,FALSE)</f>
        <v>1965</v>
      </c>
      <c r="I29" s="32" t="str">
        <f>VLOOKUP(A29,'05.kolo prezetácia '!$A$2:$G$515,7,FALSE)</f>
        <v>Muži E</v>
      </c>
      <c r="J29" s="21">
        <f>VLOOKUP('05.kolo výsledky KAT'!$A29,'05.kolo stopky'!A:C,3,FALSE)</f>
        <v>2.3717245370370371E-2</v>
      </c>
      <c r="K29" s="21">
        <f t="shared" si="0"/>
        <v>3.5935220258136928E-3</v>
      </c>
      <c r="L29" s="21">
        <f t="shared" si="1"/>
        <v>5.7424768518518528E-3</v>
      </c>
      <c r="M29" s="22"/>
      <c r="N29" s="53"/>
      <c r="O29" s="53"/>
      <c r="P29" s="53"/>
      <c r="Q29" s="53"/>
      <c r="R29" s="53"/>
      <c r="S29" s="53"/>
      <c r="T29" s="53"/>
      <c r="U29" s="53"/>
      <c r="V29" s="53"/>
      <c r="W29" s="54">
        <f t="shared" si="2"/>
        <v>0</v>
      </c>
      <c r="Y29"/>
    </row>
    <row r="30" spans="1:25" hidden="1" x14ac:dyDescent="0.25">
      <c r="A30" s="22">
        <v>9</v>
      </c>
      <c r="B30" s="56">
        <v>27</v>
      </c>
      <c r="C30" s="48">
        <v>11</v>
      </c>
      <c r="D30" s="6" t="str">
        <f>VLOOKUP(A30,'05.kolo prezetácia '!A:G,2,FALSE)</f>
        <v>Martin</v>
      </c>
      <c r="E30" s="6" t="str">
        <f>VLOOKUP(A30,'05.kolo prezetácia '!A:G,3,FALSE)</f>
        <v>Petrinec</v>
      </c>
      <c r="F30" s="5" t="str">
        <f>CONCATENATE('05.kolo výsledky KAT'!$D30," ",'05.kolo výsledky KAT'!$E30)</f>
        <v>Martin Petrinec</v>
      </c>
      <c r="G30" s="6" t="str">
        <f>VLOOKUP(A30,'05.kolo prezetácia '!A:G,4,FALSE)</f>
        <v>Trenčín</v>
      </c>
      <c r="H30" s="65">
        <f>VLOOKUP(A30,'05.kolo prezetácia '!$A$2:$G$515,5,FALSE)</f>
        <v>1978</v>
      </c>
      <c r="I30" s="32" t="str">
        <f>VLOOKUP(A30,'05.kolo prezetácia '!$A$2:$G$515,7,FALSE)</f>
        <v>Muži C</v>
      </c>
      <c r="J30" s="21">
        <f>VLOOKUP('05.kolo výsledky KAT'!$A30,'05.kolo stopky'!A:C,3,FALSE)</f>
        <v>2.3736770833333337E-2</v>
      </c>
      <c r="K30" s="21">
        <f t="shared" si="0"/>
        <v>3.5964804292929302E-3</v>
      </c>
      <c r="L30" s="21">
        <f t="shared" si="1"/>
        <v>5.7620023148148188E-3</v>
      </c>
      <c r="M30" s="22"/>
      <c r="N30" s="53"/>
      <c r="O30" s="53"/>
      <c r="P30" s="53"/>
      <c r="Q30" s="53"/>
      <c r="R30" s="53"/>
      <c r="S30" s="53"/>
      <c r="T30" s="53"/>
      <c r="U30" s="53"/>
      <c r="V30" s="53"/>
      <c r="W30" s="54">
        <f t="shared" si="2"/>
        <v>0</v>
      </c>
      <c r="Y30"/>
    </row>
    <row r="31" spans="1:25" hidden="1" x14ac:dyDescent="0.25">
      <c r="A31" s="22">
        <v>32</v>
      </c>
      <c r="B31" s="56">
        <v>28</v>
      </c>
      <c r="C31" s="45">
        <v>2</v>
      </c>
      <c r="D31" s="6" t="str">
        <f>VLOOKUP(A31,'05.kolo prezetácia '!A:G,2,FALSE)</f>
        <v>Mária</v>
      </c>
      <c r="E31" s="6" t="str">
        <f>VLOOKUP(A31,'05.kolo prezetácia '!A:G,3,FALSE)</f>
        <v>Koláriková</v>
      </c>
      <c r="F31" s="5" t="str">
        <f>CONCATENATE('05.kolo výsledky KAT'!$D31," ",'05.kolo výsledky KAT'!$E31)</f>
        <v>Mária Koláriková</v>
      </c>
      <c r="G31" s="6" t="str">
        <f>VLOOKUP(A31,'05.kolo prezetácia '!A:G,4,FALSE)</f>
        <v>Visolaje</v>
      </c>
      <c r="H31" s="65">
        <f>VLOOKUP(A31,'05.kolo prezetácia '!$A$2:$G$515,5,FALSE)</f>
        <v>1983</v>
      </c>
      <c r="I31" s="32" t="str">
        <f>VLOOKUP(A31,'05.kolo prezetácia '!$A$2:$G$515,7,FALSE)</f>
        <v>Ženy B</v>
      </c>
      <c r="J31" s="21">
        <f>VLOOKUP('05.kolo výsledky KAT'!$A31,'05.kolo stopky'!A:C,3,FALSE)</f>
        <v>2.3926388888888889E-2</v>
      </c>
      <c r="K31" s="21">
        <f t="shared" si="0"/>
        <v>3.625210437710438E-3</v>
      </c>
      <c r="L31" s="21">
        <f t="shared" si="1"/>
        <v>5.951620370370371E-3</v>
      </c>
      <c r="M31" s="22"/>
      <c r="N31" s="53"/>
      <c r="O31" s="53"/>
      <c r="P31" s="53"/>
      <c r="Q31" s="53"/>
      <c r="R31" s="53"/>
      <c r="S31" s="53"/>
      <c r="T31" s="53"/>
      <c r="U31" s="53"/>
      <c r="V31" s="53"/>
      <c r="W31" s="54">
        <f t="shared" si="2"/>
        <v>0</v>
      </c>
      <c r="Y31"/>
    </row>
    <row r="32" spans="1:25" x14ac:dyDescent="0.25">
      <c r="A32" s="22">
        <v>148</v>
      </c>
      <c r="B32" s="56">
        <v>29</v>
      </c>
      <c r="C32" s="48">
        <v>7</v>
      </c>
      <c r="D32" s="6" t="str">
        <f>VLOOKUP(A32,'05.kolo prezetácia '!A:G,2,FALSE)</f>
        <v>Peter</v>
      </c>
      <c r="E32" s="6" t="str">
        <f>VLOOKUP(A32,'05.kolo prezetácia '!A:G,3,FALSE)</f>
        <v>Bušo</v>
      </c>
      <c r="F32" s="5" t="str">
        <f>CONCATENATE('05.kolo výsledky KAT'!$D32," ",'05.kolo výsledky KAT'!$E32)</f>
        <v>Peter Bušo</v>
      </c>
      <c r="G32" s="6" t="str">
        <f>VLOOKUP(A32,'05.kolo prezetácia '!A:G,4,FALSE)</f>
        <v>Trenčín / Trenčín</v>
      </c>
      <c r="H32" s="65">
        <f>VLOOKUP(A32,'05.kolo prezetácia '!$A$2:$G$515,5,FALSE)</f>
        <v>2007</v>
      </c>
      <c r="I32" s="32" t="str">
        <f>VLOOKUP(A32,'05.kolo prezetácia '!$A$2:$G$515,7,FALSE)</f>
        <v>Muži A</v>
      </c>
      <c r="J32" s="21">
        <f>VLOOKUP('05.kolo výsledky KAT'!$A32,'05.kolo stopky'!A:C,3,FALSE)</f>
        <v>2.4020393518518517E-2</v>
      </c>
      <c r="K32" s="21">
        <f t="shared" si="0"/>
        <v>3.639453563411897E-3</v>
      </c>
      <c r="L32" s="21">
        <f t="shared" si="1"/>
        <v>6.0456249999999989E-3</v>
      </c>
      <c r="M32" s="22"/>
      <c r="N32" s="53"/>
      <c r="O32" s="53"/>
      <c r="P32" s="53"/>
      <c r="Q32" s="53"/>
      <c r="R32" s="53"/>
      <c r="S32" s="53"/>
      <c r="T32" s="53"/>
      <c r="U32" s="53"/>
      <c r="V32" s="53"/>
      <c r="W32" s="54">
        <f t="shared" si="2"/>
        <v>0</v>
      </c>
      <c r="Y32"/>
    </row>
    <row r="33" spans="1:25" hidden="1" x14ac:dyDescent="0.25">
      <c r="A33" s="22">
        <v>214</v>
      </c>
      <c r="B33" s="56">
        <v>30</v>
      </c>
      <c r="C33" s="45">
        <v>2</v>
      </c>
      <c r="D33" s="6" t="str">
        <f>VLOOKUP(A33,'05.kolo prezetácia '!A:G,2,FALSE)</f>
        <v>Stanislav</v>
      </c>
      <c r="E33" s="6" t="str">
        <f>VLOOKUP(A33,'05.kolo prezetácia '!A:G,3,FALSE)</f>
        <v>Ďuriga</v>
      </c>
      <c r="F33" s="5" t="str">
        <f>CONCATENATE('05.kolo výsledky KAT'!$D33," ",'05.kolo výsledky KAT'!$E33)</f>
        <v>Stanislav Ďuriga</v>
      </c>
      <c r="G33" s="6" t="str">
        <f>VLOOKUP(A33,'05.kolo prezetácia '!A:G,4,FALSE)</f>
        <v>Trenčín</v>
      </c>
      <c r="H33" s="65">
        <f>VLOOKUP(A33,'05.kolo prezetácia '!$A$2:$G$515,5,FALSE)</f>
        <v>1961</v>
      </c>
      <c r="I33" s="32" t="str">
        <f>VLOOKUP(A33,'05.kolo prezetácia '!$A$2:$G$515,7,FALSE)</f>
        <v>Muži E</v>
      </c>
      <c r="J33" s="21">
        <f>VLOOKUP('05.kolo výsledky KAT'!$A33,'05.kolo stopky'!A:C,3,FALSE)</f>
        <v>2.4087164351851851E-2</v>
      </c>
      <c r="K33" s="21">
        <f t="shared" si="0"/>
        <v>3.6495703563411896E-3</v>
      </c>
      <c r="L33" s="21">
        <f t="shared" si="1"/>
        <v>6.1123958333333325E-3</v>
      </c>
      <c r="M33" s="22"/>
      <c r="N33" s="53"/>
      <c r="O33" s="53"/>
      <c r="P33" s="53"/>
      <c r="Q33" s="53"/>
      <c r="R33" s="53"/>
      <c r="S33" s="53"/>
      <c r="T33" s="53"/>
      <c r="U33" s="53"/>
      <c r="V33" s="53"/>
      <c r="W33" s="54">
        <f t="shared" si="2"/>
        <v>0</v>
      </c>
      <c r="Y33"/>
    </row>
    <row r="34" spans="1:25" hidden="1" x14ac:dyDescent="0.25">
      <c r="A34" s="22">
        <v>220</v>
      </c>
      <c r="B34" s="56">
        <v>31</v>
      </c>
      <c r="C34" s="45">
        <v>3</v>
      </c>
      <c r="D34" s="6" t="str">
        <f>VLOOKUP(A34,'05.kolo prezetácia '!A:G,2,FALSE)</f>
        <v>Jaroslav</v>
      </c>
      <c r="E34" s="6" t="str">
        <f>VLOOKUP(A34,'05.kolo prezetácia '!A:G,3,FALSE)</f>
        <v>Pavlacký</v>
      </c>
      <c r="F34" s="5" t="str">
        <f>CONCATENATE('05.kolo výsledky KAT'!$D34," ",'05.kolo výsledky KAT'!$E34)</f>
        <v>Jaroslav Pavlacký</v>
      </c>
      <c r="G34" s="6" t="str">
        <f>VLOOKUP(A34,'05.kolo prezetácia '!A:G,4,FALSE)</f>
        <v>Trenčianske Teplice</v>
      </c>
      <c r="H34" s="65">
        <f>VLOOKUP(A34,'05.kolo prezetácia '!$A$2:$G$515,5,FALSE)</f>
        <v>1962</v>
      </c>
      <c r="I34" s="32" t="str">
        <f>VLOOKUP(A34,'05.kolo prezetácia '!$A$2:$G$515,7,FALSE)</f>
        <v>Muži E</v>
      </c>
      <c r="J34" s="21">
        <f>VLOOKUP('05.kolo výsledky KAT'!$A34,'05.kolo stopky'!A:C,3,FALSE)</f>
        <v>2.4107534722222223E-2</v>
      </c>
      <c r="K34" s="21">
        <f t="shared" si="0"/>
        <v>3.6526567760942763E-3</v>
      </c>
      <c r="L34" s="21">
        <f t="shared" si="1"/>
        <v>6.1327662037037045E-3</v>
      </c>
      <c r="M34" s="22"/>
      <c r="N34" s="53"/>
      <c r="O34" s="53"/>
      <c r="P34" s="53"/>
      <c r="Q34" s="53"/>
      <c r="R34" s="53"/>
      <c r="S34" s="53"/>
      <c r="T34" s="53"/>
      <c r="U34" s="53"/>
      <c r="V34" s="53"/>
      <c r="W34" s="54">
        <f t="shared" si="2"/>
        <v>0</v>
      </c>
      <c r="Y34"/>
    </row>
    <row r="35" spans="1:25" hidden="1" x14ac:dyDescent="0.25">
      <c r="A35" s="22">
        <v>440</v>
      </c>
      <c r="B35" s="56">
        <v>32</v>
      </c>
      <c r="C35" s="45">
        <v>1</v>
      </c>
      <c r="D35" s="6" t="str">
        <f>VLOOKUP(A35,'05.kolo prezetácia '!A:G,2,FALSE)</f>
        <v>Katerina</v>
      </c>
      <c r="E35" s="6" t="str">
        <f>VLOOKUP(A35,'05.kolo prezetácia '!A:G,3,FALSE)</f>
        <v>Karakoulaki</v>
      </c>
      <c r="F35" s="5" t="str">
        <f>CONCATENATE('05.kolo výsledky KAT'!$D35," ",'05.kolo výsledky KAT'!$E35)</f>
        <v>Katerina Karakoulaki</v>
      </c>
      <c r="G35" s="6" t="str">
        <f>VLOOKUP(A35,'05.kolo prezetácia '!A:G,4,FALSE)</f>
        <v>Grécko</v>
      </c>
      <c r="H35" s="65">
        <f>VLOOKUP(A35,'05.kolo prezetácia '!$A$2:$G$515,5,FALSE)</f>
        <v>1996</v>
      </c>
      <c r="I35" s="32" t="str">
        <f>VLOOKUP(A35,'05.kolo prezetácia '!$A$2:$G$515,7,FALSE)</f>
        <v>Ženy A</v>
      </c>
      <c r="J35" s="21">
        <f>VLOOKUP('05.kolo výsledky KAT'!$A35,'05.kolo stopky'!A:C,3,FALSE)</f>
        <v>2.4204259259259259E-2</v>
      </c>
      <c r="K35" s="21">
        <f t="shared" si="0"/>
        <v>3.6673120089786757E-3</v>
      </c>
      <c r="L35" s="21">
        <f t="shared" si="1"/>
        <v>6.2294907407407403E-3</v>
      </c>
      <c r="M35" s="22"/>
      <c r="N35" s="53"/>
      <c r="O35" s="53"/>
      <c r="P35" s="53"/>
      <c r="Q35" s="53"/>
      <c r="R35" s="53"/>
      <c r="S35" s="53"/>
      <c r="T35" s="53"/>
      <c r="U35" s="53"/>
      <c r="V35" s="53"/>
      <c r="W35" s="54">
        <f t="shared" si="2"/>
        <v>0</v>
      </c>
      <c r="Y35"/>
    </row>
    <row r="36" spans="1:25" x14ac:dyDescent="0.25">
      <c r="A36" s="22">
        <v>388</v>
      </c>
      <c r="B36" s="56">
        <v>33</v>
      </c>
      <c r="C36" s="48">
        <v>8</v>
      </c>
      <c r="D36" s="6" t="str">
        <f>VLOOKUP(A36,'05.kolo prezetácia '!A:G,2,FALSE)</f>
        <v>Artur</v>
      </c>
      <c r="E36" s="6" t="str">
        <f>VLOOKUP(A36,'05.kolo prezetácia '!A:G,3,FALSE)</f>
        <v>Perets</v>
      </c>
      <c r="F36" s="5" t="str">
        <f>CONCATENATE('05.kolo výsledky KAT'!$D36," ",'05.kolo výsledky KAT'!$E36)</f>
        <v>Artur Perets</v>
      </c>
      <c r="G36" s="6" t="str">
        <f>VLOOKUP(A36,'05.kolo prezetácia '!A:G,4,FALSE)</f>
        <v>Sihot / Trencin</v>
      </c>
      <c r="H36" s="65">
        <f>VLOOKUP(A36,'05.kolo prezetácia '!$A$2:$G$515,5,FALSE)</f>
        <v>2005</v>
      </c>
      <c r="I36" s="32" t="str">
        <f>VLOOKUP(A36,'05.kolo prezetácia '!$A$2:$G$515,7,FALSE)</f>
        <v>Muži A</v>
      </c>
      <c r="J36" s="21">
        <f>VLOOKUP('05.kolo výsledky KAT'!$A36,'05.kolo stopky'!A:C,3,FALSE)</f>
        <v>2.4310833333333334E-2</v>
      </c>
      <c r="K36" s="21">
        <f t="shared" si="0"/>
        <v>3.6834595959595964E-3</v>
      </c>
      <c r="L36" s="21">
        <f t="shared" si="1"/>
        <v>6.3360648148148152E-3</v>
      </c>
      <c r="M36" s="22"/>
      <c r="N36" s="53"/>
      <c r="O36" s="53"/>
      <c r="P36" s="53"/>
      <c r="Q36" s="53"/>
      <c r="R36" s="53"/>
      <c r="S36" s="53"/>
      <c r="T36" s="53"/>
      <c r="U36" s="53"/>
      <c r="V36" s="53"/>
      <c r="W36" s="54">
        <f t="shared" si="2"/>
        <v>0</v>
      </c>
      <c r="Y36"/>
    </row>
    <row r="37" spans="1:25" hidden="1" x14ac:dyDescent="0.25">
      <c r="A37" s="22">
        <v>159</v>
      </c>
      <c r="B37" s="56">
        <v>34</v>
      </c>
      <c r="C37" s="48">
        <v>7</v>
      </c>
      <c r="D37" s="6" t="str">
        <f>VLOOKUP(A37,'05.kolo prezetácia '!A:G,2,FALSE)</f>
        <v>Matej</v>
      </c>
      <c r="E37" s="6" t="str">
        <f>VLOOKUP(A37,'05.kolo prezetácia '!A:G,3,FALSE)</f>
        <v>Ďurža</v>
      </c>
      <c r="F37" s="5" t="str">
        <f>CONCATENATE('05.kolo výsledky KAT'!$D37," ",'05.kolo výsledky KAT'!$E37)</f>
        <v>Matej Ďurža</v>
      </c>
      <c r="G37" s="6" t="str">
        <f>VLOOKUP(A37,'05.kolo prezetácia '!A:G,4,FALSE)</f>
        <v>Mníchová Lehota</v>
      </c>
      <c r="H37" s="65">
        <f>VLOOKUP(A37,'05.kolo prezetácia '!$A$2:$G$515,5,FALSE)</f>
        <v>1991</v>
      </c>
      <c r="I37" s="32" t="str">
        <f>VLOOKUP(A37,'05.kolo prezetácia '!$A$2:$G$515,7,FALSE)</f>
        <v>Muži B</v>
      </c>
      <c r="J37" s="21">
        <f>VLOOKUP('05.kolo výsledky KAT'!$A37,'05.kolo stopky'!A:C,3,FALSE)</f>
        <v>2.4313692129629628E-2</v>
      </c>
      <c r="K37" s="21">
        <f t="shared" si="0"/>
        <v>3.6838927469135803E-3</v>
      </c>
      <c r="L37" s="21">
        <f t="shared" si="1"/>
        <v>6.3389236111111094E-3</v>
      </c>
      <c r="M37" s="22"/>
      <c r="N37" s="53"/>
      <c r="O37" s="53"/>
      <c r="P37" s="53"/>
      <c r="Q37" s="53"/>
      <c r="R37" s="53"/>
      <c r="S37" s="53"/>
      <c r="T37" s="53"/>
      <c r="U37" s="53"/>
      <c r="V37" s="53"/>
      <c r="W37" s="54">
        <f t="shared" si="2"/>
        <v>0</v>
      </c>
      <c r="X37" s="2"/>
      <c r="Y37"/>
    </row>
    <row r="38" spans="1:25" hidden="1" x14ac:dyDescent="0.25">
      <c r="A38" s="22">
        <v>367</v>
      </c>
      <c r="B38" s="56">
        <v>35</v>
      </c>
      <c r="C38" s="48">
        <v>12</v>
      </c>
      <c r="D38" s="6" t="str">
        <f>VLOOKUP(A38,'05.kolo prezetácia '!A:G,2,FALSE)</f>
        <v>Peter</v>
      </c>
      <c r="E38" s="6" t="str">
        <f>VLOOKUP(A38,'05.kolo prezetácia '!A:G,3,FALSE)</f>
        <v>Šišovský</v>
      </c>
      <c r="F38" s="5" t="str">
        <f>CONCATENATE('05.kolo výsledky KAT'!$D38," ",'05.kolo výsledky KAT'!$E38)</f>
        <v>Peter Šišovský</v>
      </c>
      <c r="G38" s="6" t="str">
        <f>VLOOKUP(A38,'05.kolo prezetácia '!A:G,4,FALSE)</f>
        <v>Drietoma</v>
      </c>
      <c r="H38" s="65">
        <f>VLOOKUP(A38,'05.kolo prezetácia '!$A$2:$G$515,5,FALSE)</f>
        <v>1978</v>
      </c>
      <c r="I38" s="32" t="str">
        <f>VLOOKUP(A38,'05.kolo prezetácia '!$A$2:$G$515,7,FALSE)</f>
        <v>Muži C</v>
      </c>
      <c r="J38" s="21">
        <f>VLOOKUP('05.kolo výsledky KAT'!$A38,'05.kolo stopky'!A:C,3,FALSE)</f>
        <v>2.4392696759259262E-2</v>
      </c>
      <c r="K38" s="21">
        <f t="shared" si="0"/>
        <v>3.6958631453423126E-3</v>
      </c>
      <c r="L38" s="21">
        <f t="shared" si="1"/>
        <v>6.4179282407407431E-3</v>
      </c>
      <c r="M38" s="22"/>
      <c r="N38" s="53"/>
      <c r="O38" s="53"/>
      <c r="P38" s="53"/>
      <c r="Q38" s="53"/>
      <c r="R38" s="53"/>
      <c r="S38" s="53"/>
      <c r="T38" s="53"/>
      <c r="U38" s="53"/>
      <c r="V38" s="53"/>
      <c r="W38" s="54">
        <f t="shared" si="2"/>
        <v>0</v>
      </c>
      <c r="X38" s="2"/>
      <c r="Y38"/>
    </row>
    <row r="39" spans="1:25" hidden="1" x14ac:dyDescent="0.25">
      <c r="A39" s="22">
        <v>158</v>
      </c>
      <c r="B39" s="56">
        <v>36</v>
      </c>
      <c r="C39" s="48">
        <v>4</v>
      </c>
      <c r="D39" s="6" t="str">
        <f>VLOOKUP(A39,'05.kolo prezetácia '!A:G,2,FALSE)</f>
        <v>Štefan</v>
      </c>
      <c r="E39" s="6" t="str">
        <f>VLOOKUP(A39,'05.kolo prezetácia '!A:G,3,FALSE)</f>
        <v>Červenka</v>
      </c>
      <c r="F39" s="5" t="str">
        <f>CONCATENATE('05.kolo výsledky KAT'!$D39," ",'05.kolo výsledky KAT'!$E39)</f>
        <v>Štefan Červenka</v>
      </c>
      <c r="G39" s="6" t="str">
        <f>VLOOKUP(A39,'05.kolo prezetácia '!A:G,4,FALSE)</f>
        <v>Jogging klub / Dubnica nad Váhom</v>
      </c>
      <c r="H39" s="65">
        <f>VLOOKUP(A39,'05.kolo prezetácia '!$A$2:$G$515,5,FALSE)</f>
        <v>1966</v>
      </c>
      <c r="I39" s="32" t="str">
        <f>VLOOKUP(A39,'05.kolo prezetácia '!$A$2:$G$515,7,FALSE)</f>
        <v>Muži E</v>
      </c>
      <c r="J39" s="21">
        <f>VLOOKUP('05.kolo výsledky KAT'!$A39,'05.kolo stopky'!A:C,3,FALSE)</f>
        <v>2.4553993055555556E-2</v>
      </c>
      <c r="K39" s="21">
        <f t="shared" si="0"/>
        <v>3.7203019781144784E-3</v>
      </c>
      <c r="L39" s="21">
        <f t="shared" si="1"/>
        <v>6.5792245370370379E-3</v>
      </c>
      <c r="M39" s="22"/>
      <c r="N39" s="53"/>
      <c r="O39" s="53"/>
      <c r="P39" s="53"/>
      <c r="Q39" s="53"/>
      <c r="R39" s="53"/>
      <c r="S39" s="53"/>
      <c r="T39" s="53"/>
      <c r="U39" s="53"/>
      <c r="V39" s="53"/>
      <c r="W39" s="54">
        <f t="shared" si="2"/>
        <v>0</v>
      </c>
      <c r="Y39"/>
    </row>
    <row r="40" spans="1:25" hidden="1" x14ac:dyDescent="0.25">
      <c r="A40" s="22">
        <v>103</v>
      </c>
      <c r="B40" s="56">
        <v>37</v>
      </c>
      <c r="C40" s="48">
        <v>8</v>
      </c>
      <c r="D40" s="6" t="str">
        <f>VLOOKUP(A40,'05.kolo prezetácia '!A:G,2,FALSE)</f>
        <v>Marcel</v>
      </c>
      <c r="E40" s="6" t="str">
        <f>VLOOKUP(A40,'05.kolo prezetácia '!A:G,3,FALSE)</f>
        <v>Juríček</v>
      </c>
      <c r="F40" s="5" t="str">
        <f>CONCATENATE('05.kolo výsledky KAT'!$D40," ",'05.kolo výsledky KAT'!$E40)</f>
        <v>Marcel Juríček</v>
      </c>
      <c r="G40" s="6" t="str">
        <f>VLOOKUP(A40,'05.kolo prezetácia '!A:G,4,FALSE)</f>
        <v>Chocholna</v>
      </c>
      <c r="H40" s="65">
        <f>VLOOKUP(A40,'05.kolo prezetácia '!$A$2:$G$515,5,FALSE)</f>
        <v>1988</v>
      </c>
      <c r="I40" s="32" t="str">
        <f>VLOOKUP(A40,'05.kolo prezetácia '!$A$2:$G$515,7,FALSE)</f>
        <v>Muži B</v>
      </c>
      <c r="J40" s="21">
        <f>VLOOKUP('05.kolo výsledky KAT'!$A40,'05.kolo stopky'!A:C,3,FALSE)</f>
        <v>2.4562025462962964E-2</v>
      </c>
      <c r="K40" s="21">
        <f t="shared" si="0"/>
        <v>3.7215190095398433E-3</v>
      </c>
      <c r="L40" s="21">
        <f t="shared" si="1"/>
        <v>6.5872569444444459E-3</v>
      </c>
      <c r="M40" s="22"/>
      <c r="N40" s="53"/>
      <c r="O40" s="53"/>
      <c r="P40" s="53"/>
      <c r="Q40" s="53"/>
      <c r="R40" s="53"/>
      <c r="S40" s="53"/>
      <c r="T40" s="53"/>
      <c r="U40" s="53"/>
      <c r="V40" s="53"/>
      <c r="W40" s="54">
        <f t="shared" si="2"/>
        <v>0</v>
      </c>
      <c r="Y40"/>
    </row>
    <row r="41" spans="1:25" hidden="1" x14ac:dyDescent="0.25">
      <c r="A41" s="22">
        <v>50</v>
      </c>
      <c r="B41" s="56">
        <v>38</v>
      </c>
      <c r="C41" s="88">
        <v>3</v>
      </c>
      <c r="D41" s="6" t="str">
        <f>VLOOKUP(A41,'05.kolo prezetácia '!A:G,2,FALSE)</f>
        <v>Miroslav</v>
      </c>
      <c r="E41" s="6" t="str">
        <f>VLOOKUP(A41,'05.kolo prezetácia '!A:G,3,FALSE)</f>
        <v>Tomčány</v>
      </c>
      <c r="F41" s="5" t="str">
        <f>CONCATENATE('05.kolo výsledky KAT'!$D41," ",'05.kolo výsledky KAT'!$E41)</f>
        <v>Miroslav Tomčány</v>
      </c>
      <c r="G41" s="6" t="str">
        <f>VLOOKUP(A41,'05.kolo prezetácia '!A:G,4,FALSE)</f>
        <v>Behaj s radosťou</v>
      </c>
      <c r="H41" s="65">
        <f>VLOOKUP(A41,'05.kolo prezetácia '!$A$2:$G$515,5,FALSE)</f>
        <v>1971</v>
      </c>
      <c r="I41" s="32" t="str">
        <f>VLOOKUP(A41,'05.kolo prezetácia '!$A$2:$G$515,7,FALSE)</f>
        <v>Muži D</v>
      </c>
      <c r="J41" s="21">
        <f>VLOOKUP('05.kolo výsledky KAT'!$A41,'05.kolo stopky'!A:C,3,FALSE)</f>
        <v>2.4679780092592588E-2</v>
      </c>
      <c r="K41" s="21">
        <f t="shared" si="0"/>
        <v>3.7393606200897861E-3</v>
      </c>
      <c r="L41" s="21">
        <f t="shared" si="1"/>
        <v>6.7050115740740698E-3</v>
      </c>
      <c r="M41" s="22"/>
      <c r="N41" s="53"/>
      <c r="O41" s="53"/>
      <c r="P41" s="53"/>
      <c r="Q41" s="53"/>
      <c r="R41" s="53"/>
      <c r="S41" s="53"/>
      <c r="T41" s="53"/>
      <c r="U41" s="53"/>
      <c r="V41" s="53"/>
      <c r="W41" s="54">
        <f t="shared" si="2"/>
        <v>0</v>
      </c>
      <c r="Y41"/>
    </row>
    <row r="42" spans="1:25" hidden="1" x14ac:dyDescent="0.25">
      <c r="A42" s="22">
        <v>342</v>
      </c>
      <c r="B42" s="56">
        <v>39</v>
      </c>
      <c r="C42" s="45">
        <v>2</v>
      </c>
      <c r="D42" s="6" t="str">
        <f>VLOOKUP(A42,'05.kolo prezetácia '!A:G,2,FALSE)</f>
        <v>Monika</v>
      </c>
      <c r="E42" s="6" t="str">
        <f>VLOOKUP(A42,'05.kolo prezetácia '!A:G,3,FALSE)</f>
        <v>Mokráňová</v>
      </c>
      <c r="F42" s="5" t="str">
        <f>CONCATENATE('05.kolo výsledky KAT'!$D42," ",'05.kolo výsledky KAT'!$E42)</f>
        <v>Monika Mokráňová</v>
      </c>
      <c r="G42" s="6" t="str">
        <f>VLOOKUP(A42,'05.kolo prezetácia '!A:G,4,FALSE)</f>
        <v>Trenčín</v>
      </c>
      <c r="H42" s="65">
        <f>VLOOKUP(A42,'05.kolo prezetácia '!$A$2:$G$515,5,FALSE)</f>
        <v>1997</v>
      </c>
      <c r="I42" s="32" t="str">
        <f>VLOOKUP(A42,'05.kolo prezetácia '!$A$2:$G$515,7,FALSE)</f>
        <v>Ženy A</v>
      </c>
      <c r="J42" s="21">
        <f>VLOOKUP('05.kolo výsledky KAT'!$A42,'05.kolo stopky'!A:C,3,FALSE)</f>
        <v>2.486943287037037E-2</v>
      </c>
      <c r="K42" s="21">
        <f t="shared" si="0"/>
        <v>3.7680958894500561E-3</v>
      </c>
      <c r="L42" s="21">
        <f t="shared" si="1"/>
        <v>6.8946643518518515E-3</v>
      </c>
      <c r="M42" s="22"/>
      <c r="N42" s="53"/>
      <c r="O42" s="53"/>
      <c r="P42" s="53"/>
      <c r="Q42" s="53"/>
      <c r="R42" s="53"/>
      <c r="S42" s="53"/>
      <c r="T42" s="53"/>
      <c r="U42" s="53"/>
      <c r="V42" s="53"/>
      <c r="W42" s="54">
        <f t="shared" si="2"/>
        <v>0</v>
      </c>
      <c r="Y42"/>
    </row>
    <row r="43" spans="1:25" hidden="1" x14ac:dyDescent="0.25">
      <c r="A43" s="22">
        <v>59</v>
      </c>
      <c r="B43" s="56">
        <v>40</v>
      </c>
      <c r="C43" s="48">
        <v>9</v>
      </c>
      <c r="D43" s="6" t="str">
        <f>VLOOKUP(A43,'05.kolo prezetácia '!A:G,2,FALSE)</f>
        <v>Miroslav</v>
      </c>
      <c r="E43" s="6" t="str">
        <f>VLOOKUP(A43,'05.kolo prezetácia '!A:G,3,FALSE)</f>
        <v>Zlocha</v>
      </c>
      <c r="F43" s="5" t="str">
        <f>CONCATENATE('05.kolo výsledky KAT'!$D43," ",'05.kolo výsledky KAT'!$E43)</f>
        <v>Miroslav Zlocha</v>
      </c>
      <c r="G43" s="6" t="str">
        <f>VLOOKUP(A43,'05.kolo prezetácia '!A:G,4,FALSE)</f>
        <v>Raz to príde / Trenčín</v>
      </c>
      <c r="H43" s="65">
        <f>VLOOKUP(A43,'05.kolo prezetácia '!$A$2:$G$515,5,FALSE)</f>
        <v>1989</v>
      </c>
      <c r="I43" s="32" t="str">
        <f>VLOOKUP(A43,'05.kolo prezetácia '!$A$2:$G$515,7,FALSE)</f>
        <v>Muži B</v>
      </c>
      <c r="J43" s="21">
        <f>VLOOKUP('05.kolo výsledky KAT'!$A43,'05.kolo stopky'!A:C,3,FALSE)</f>
        <v>2.5011331018518518E-2</v>
      </c>
      <c r="K43" s="21">
        <f t="shared" si="0"/>
        <v>3.7895956088664423E-3</v>
      </c>
      <c r="L43" s="21">
        <f t="shared" si="1"/>
        <v>7.0365624999999994E-3</v>
      </c>
      <c r="M43" s="22"/>
      <c r="N43" s="53"/>
      <c r="O43" s="53"/>
      <c r="P43" s="53"/>
      <c r="Q43" s="53"/>
      <c r="R43" s="53"/>
      <c r="S43" s="53"/>
      <c r="T43" s="53"/>
      <c r="U43" s="53"/>
      <c r="V43" s="53"/>
      <c r="W43" s="54">
        <f t="shared" si="2"/>
        <v>0</v>
      </c>
      <c r="Y43"/>
    </row>
    <row r="44" spans="1:25" hidden="1" x14ac:dyDescent="0.25">
      <c r="A44" s="22">
        <v>167</v>
      </c>
      <c r="B44" s="56">
        <v>41</v>
      </c>
      <c r="C44" s="48">
        <v>13</v>
      </c>
      <c r="D44" s="6" t="str">
        <f>VLOOKUP(A44,'05.kolo prezetácia '!A:G,2,FALSE)</f>
        <v>František</v>
      </c>
      <c r="E44" s="6" t="str">
        <f>VLOOKUP(A44,'05.kolo prezetácia '!A:G,3,FALSE)</f>
        <v>Jackulik</v>
      </c>
      <c r="F44" s="5" t="str">
        <f>CONCATENATE('05.kolo výsledky KAT'!$D44," ",'05.kolo výsledky KAT'!$E44)</f>
        <v>František Jackulik</v>
      </c>
      <c r="G44" s="6" t="str">
        <f>VLOOKUP(A44,'05.kolo prezetácia '!A:G,4,FALSE)</f>
        <v>Brúsne / Drietoma</v>
      </c>
      <c r="H44" s="65">
        <f>VLOOKUP(A44,'05.kolo prezetácia '!$A$2:$G$515,5,FALSE)</f>
        <v>1978</v>
      </c>
      <c r="I44" s="32" t="str">
        <f>VLOOKUP(A44,'05.kolo prezetácia '!$A$2:$G$515,7,FALSE)</f>
        <v>Muži C</v>
      </c>
      <c r="J44" s="21">
        <f>VLOOKUP('05.kolo výsledky KAT'!$A44,'05.kolo stopky'!A:C,3,FALSE)</f>
        <v>2.5177175925925926E-2</v>
      </c>
      <c r="K44" s="21">
        <f t="shared" si="0"/>
        <v>3.8147236251402919E-3</v>
      </c>
      <c r="L44" s="21">
        <f t="shared" si="1"/>
        <v>7.2024074074074074E-3</v>
      </c>
      <c r="M44" s="22"/>
      <c r="N44" s="53"/>
      <c r="O44" s="53"/>
      <c r="P44" s="53"/>
      <c r="Q44" s="53"/>
      <c r="R44" s="53"/>
      <c r="S44" s="53"/>
      <c r="T44" s="53"/>
      <c r="U44" s="53"/>
      <c r="V44" s="53"/>
      <c r="W44" s="54">
        <f t="shared" si="2"/>
        <v>0</v>
      </c>
      <c r="Y44"/>
    </row>
    <row r="45" spans="1:25" x14ac:dyDescent="0.25">
      <c r="A45" s="22">
        <v>373</v>
      </c>
      <c r="B45" s="56">
        <v>42</v>
      </c>
      <c r="C45" s="48">
        <v>9</v>
      </c>
      <c r="D45" s="6" t="str">
        <f>VLOOKUP(A45,'05.kolo prezetácia '!A:G,2,FALSE)</f>
        <v>Matej</v>
      </c>
      <c r="E45" s="6" t="str">
        <f>VLOOKUP(A45,'05.kolo prezetácia '!A:G,3,FALSE)</f>
        <v>Ondračka</v>
      </c>
      <c r="F45" s="5" t="str">
        <f>CONCATENATE('05.kolo výsledky KAT'!$D45," ",'05.kolo výsledky KAT'!$E45)</f>
        <v>Matej Ondračka</v>
      </c>
      <c r="G45" s="6" t="str">
        <f>VLOOKUP(A45,'05.kolo prezetácia '!A:G,4,FALSE)</f>
        <v>Trenčín</v>
      </c>
      <c r="H45" s="65">
        <f>VLOOKUP(A45,'05.kolo prezetácia '!$A$2:$G$515,5,FALSE)</f>
        <v>2007</v>
      </c>
      <c r="I45" s="32" t="str">
        <f>VLOOKUP(A45,'05.kolo prezetácia '!$A$2:$G$515,7,FALSE)</f>
        <v>Muži A</v>
      </c>
      <c r="J45" s="21">
        <f>VLOOKUP('05.kolo výsledky KAT'!$A45,'05.kolo stopky'!A:C,3,FALSE)</f>
        <v>2.5419189814814818E-2</v>
      </c>
      <c r="K45" s="21">
        <f t="shared" si="0"/>
        <v>3.8513923961840633E-3</v>
      </c>
      <c r="L45" s="21">
        <f t="shared" si="1"/>
        <v>7.4444212962962997E-3</v>
      </c>
      <c r="M45" s="30"/>
      <c r="N45" s="65"/>
      <c r="O45" s="65"/>
      <c r="P45" s="65"/>
      <c r="Q45" s="65"/>
      <c r="R45" s="65"/>
      <c r="S45" s="65"/>
      <c r="T45" s="65"/>
      <c r="U45" s="65"/>
      <c r="V45" s="65"/>
      <c r="W45" s="66">
        <f t="shared" si="2"/>
        <v>0</v>
      </c>
      <c r="Y45"/>
    </row>
    <row r="46" spans="1:25" x14ac:dyDescent="0.25">
      <c r="A46" s="22">
        <v>378</v>
      </c>
      <c r="B46" s="56">
        <v>43</v>
      </c>
      <c r="C46" s="48">
        <v>10</v>
      </c>
      <c r="D46" s="6" t="str">
        <f>VLOOKUP(A46,'05.kolo prezetácia '!A:G,2,FALSE)</f>
        <v>Lukas</v>
      </c>
      <c r="E46" s="6" t="str">
        <f>VLOOKUP(A46,'05.kolo prezetácia '!A:G,3,FALSE)</f>
        <v>Kolárik</v>
      </c>
      <c r="F46" s="5" t="str">
        <f>CONCATENATE('05.kolo výsledky KAT'!$D46," ",'05.kolo výsledky KAT'!$E46)</f>
        <v>Lukas Kolárik</v>
      </c>
      <c r="G46" s="6" t="str">
        <f>VLOOKUP(A46,'05.kolo prezetácia '!A:G,4,FALSE)</f>
        <v>Visolaje</v>
      </c>
      <c r="H46" s="65">
        <f>VLOOKUP(A46,'05.kolo prezetácia '!$A$2:$G$515,5,FALSE)</f>
        <v>2012</v>
      </c>
      <c r="I46" s="32" t="str">
        <f>VLOOKUP(A46,'05.kolo prezetácia '!$A$2:$G$515,7,FALSE)</f>
        <v>Muži A</v>
      </c>
      <c r="J46" s="21">
        <f>VLOOKUP('05.kolo výsledky KAT'!$A46,'05.kolo stopky'!A:C,3,FALSE)</f>
        <v>2.573678240740741E-2</v>
      </c>
      <c r="K46" s="21">
        <f t="shared" si="0"/>
        <v>3.89951248597082E-3</v>
      </c>
      <c r="L46" s="21">
        <f t="shared" si="1"/>
        <v>7.7620138888888912E-3</v>
      </c>
      <c r="M46" s="30"/>
      <c r="N46" s="65"/>
      <c r="O46" s="65"/>
      <c r="P46" s="65"/>
      <c r="Q46" s="65"/>
      <c r="R46" s="65"/>
      <c r="S46" s="65"/>
      <c r="T46" s="65"/>
      <c r="U46" s="65"/>
      <c r="V46" s="65"/>
      <c r="W46" s="66">
        <f t="shared" si="2"/>
        <v>0</v>
      </c>
      <c r="Y46"/>
    </row>
    <row r="47" spans="1:25" hidden="1" x14ac:dyDescent="0.25">
      <c r="A47" s="22">
        <v>435</v>
      </c>
      <c r="B47" s="56">
        <v>44</v>
      </c>
      <c r="C47" s="45">
        <v>3</v>
      </c>
      <c r="D47" s="6" t="str">
        <f>VLOOKUP(A47,'05.kolo prezetácia '!A:G,2,FALSE)</f>
        <v>Veronika</v>
      </c>
      <c r="E47" s="6" t="str">
        <f>VLOOKUP(A47,'05.kolo prezetácia '!A:G,3,FALSE)</f>
        <v>Bakalárová</v>
      </c>
      <c r="F47" s="5" t="str">
        <f>CONCATENATE('05.kolo výsledky KAT'!$D47," ",'05.kolo výsledky KAT'!$E47)</f>
        <v>Veronika Bakalárová</v>
      </c>
      <c r="G47" s="6" t="str">
        <f>VLOOKUP(A47,'05.kolo prezetácia '!A:G,4,FALSE)</f>
        <v>RunForRest / Mníchova Lehota</v>
      </c>
      <c r="H47" s="65">
        <f>VLOOKUP(A47,'05.kolo prezetácia '!$A$2:$G$515,5,FALSE)</f>
        <v>1987</v>
      </c>
      <c r="I47" s="32" t="str">
        <f>VLOOKUP(A47,'05.kolo prezetácia '!$A$2:$G$515,7,FALSE)</f>
        <v>Ženy B</v>
      </c>
      <c r="J47" s="21">
        <f>VLOOKUP('05.kolo výsledky KAT'!$A47,'05.kolo stopky'!A:C,3,FALSE)</f>
        <v>2.5895428240740741E-2</v>
      </c>
      <c r="K47" s="21">
        <f t="shared" si="0"/>
        <v>3.9235497334455674E-3</v>
      </c>
      <c r="L47" s="21">
        <f t="shared" si="1"/>
        <v>7.920659722222223E-3</v>
      </c>
      <c r="M47" s="30"/>
      <c r="N47" s="65"/>
      <c r="O47" s="65"/>
      <c r="P47" s="65"/>
      <c r="Q47" s="65"/>
      <c r="R47" s="65"/>
      <c r="S47" s="65"/>
      <c r="T47" s="65"/>
      <c r="U47" s="65"/>
      <c r="V47" s="65"/>
      <c r="W47" s="66">
        <f t="shared" si="2"/>
        <v>0</v>
      </c>
      <c r="Y47"/>
    </row>
    <row r="48" spans="1:25" hidden="1" x14ac:dyDescent="0.25">
      <c r="A48" s="22">
        <v>312</v>
      </c>
      <c r="B48" s="56">
        <v>45</v>
      </c>
      <c r="C48" s="48">
        <v>10</v>
      </c>
      <c r="D48" s="6" t="str">
        <f>VLOOKUP(A48,'05.kolo prezetácia '!A:G,2,FALSE)</f>
        <v>Michal</v>
      </c>
      <c r="E48" s="6" t="str">
        <f>VLOOKUP(A48,'05.kolo prezetácia '!A:G,3,FALSE)</f>
        <v>Tomanica</v>
      </c>
      <c r="F48" s="5" t="str">
        <f>CONCATENATE('05.kolo výsledky KAT'!$D48," ",'05.kolo výsledky KAT'!$E48)</f>
        <v>Michal Tomanica</v>
      </c>
      <c r="G48" s="6" t="str">
        <f>VLOOKUP(A48,'05.kolo prezetácia '!A:G,4,FALSE)</f>
        <v>Pruské</v>
      </c>
      <c r="H48" s="65">
        <f>VLOOKUP(A48,'05.kolo prezetácia '!$A$2:$G$515,5,FALSE)</f>
        <v>1992</v>
      </c>
      <c r="I48" s="32" t="str">
        <f>VLOOKUP(A48,'05.kolo prezetácia '!$A$2:$G$515,7,FALSE)</f>
        <v>Muži B</v>
      </c>
      <c r="J48" s="21">
        <f>VLOOKUP('05.kolo výsledky KAT'!$A48,'05.kolo stopky'!A:C,3,FALSE)</f>
        <v>2.6057743055555554E-2</v>
      </c>
      <c r="K48" s="21">
        <f t="shared" si="0"/>
        <v>3.9481428872053873E-3</v>
      </c>
      <c r="L48" s="21">
        <f t="shared" si="1"/>
        <v>8.0829745370370361E-3</v>
      </c>
      <c r="M48" s="30"/>
      <c r="N48" s="65"/>
      <c r="O48" s="65"/>
      <c r="P48" s="65"/>
      <c r="Q48" s="65"/>
      <c r="R48" s="65"/>
      <c r="S48" s="65"/>
      <c r="T48" s="65"/>
      <c r="U48" s="65"/>
      <c r="V48" s="65"/>
      <c r="W48" s="66">
        <f t="shared" si="2"/>
        <v>0</v>
      </c>
      <c r="Y48"/>
    </row>
    <row r="49" spans="1:25" hidden="1" x14ac:dyDescent="0.25">
      <c r="A49" s="22">
        <v>136</v>
      </c>
      <c r="B49" s="56">
        <v>46</v>
      </c>
      <c r="C49" s="48">
        <v>14</v>
      </c>
      <c r="D49" s="6" t="str">
        <f>VLOOKUP(A49,'05.kolo prezetácia '!A:G,2,FALSE)</f>
        <v>Branislav</v>
      </c>
      <c r="E49" s="6" t="str">
        <f>VLOOKUP(A49,'05.kolo prezetácia '!A:G,3,FALSE)</f>
        <v>Hromník</v>
      </c>
      <c r="F49" s="5" t="str">
        <f>CONCATENATE('05.kolo výsledky KAT'!$D49," ",'05.kolo výsledky KAT'!$E49)</f>
        <v>Branislav Hromník</v>
      </c>
      <c r="G49" s="6" t="str">
        <f>VLOOKUP(A49,'05.kolo prezetácia '!A:G,4,FALSE)</f>
        <v>Trenčianske Stankovce</v>
      </c>
      <c r="H49" s="65">
        <f>VLOOKUP(A49,'05.kolo prezetácia '!$A$2:$G$515,5,FALSE)</f>
        <v>1979</v>
      </c>
      <c r="I49" s="32" t="str">
        <f>VLOOKUP(A49,'05.kolo prezetácia '!$A$2:$G$515,7,FALSE)</f>
        <v>Muži C</v>
      </c>
      <c r="J49" s="21">
        <f>VLOOKUP('05.kolo výsledky KAT'!$A49,'05.kolo stopky'!A:C,3,FALSE)</f>
        <v>2.6226712962962962E-2</v>
      </c>
      <c r="K49" s="21">
        <f t="shared" si="0"/>
        <v>3.9737443883277219E-3</v>
      </c>
      <c r="L49" s="21">
        <f t="shared" si="1"/>
        <v>8.2519444444444437E-3</v>
      </c>
      <c r="M49" s="30"/>
      <c r="N49" s="65"/>
      <c r="O49" s="65"/>
      <c r="P49" s="65"/>
      <c r="Q49" s="65"/>
      <c r="R49" s="65"/>
      <c r="S49" s="65"/>
      <c r="T49" s="65"/>
      <c r="U49" s="65"/>
      <c r="V49" s="65"/>
      <c r="W49" s="66">
        <f t="shared" si="2"/>
        <v>0</v>
      </c>
      <c r="Y49"/>
    </row>
    <row r="50" spans="1:25" hidden="1" x14ac:dyDescent="0.25">
      <c r="A50" s="22">
        <v>137</v>
      </c>
      <c r="B50" s="56">
        <v>47</v>
      </c>
      <c r="C50" s="45">
        <v>3</v>
      </c>
      <c r="D50" s="6" t="str">
        <f>VLOOKUP(A50,'05.kolo prezetácia '!A:G,2,FALSE)</f>
        <v>Hana</v>
      </c>
      <c r="E50" s="6" t="str">
        <f>VLOOKUP(A50,'05.kolo prezetácia '!A:G,3,FALSE)</f>
        <v>Hromníková</v>
      </c>
      <c r="F50" s="5" t="str">
        <f>CONCATENATE('05.kolo výsledky KAT'!$D50," ",'05.kolo výsledky KAT'!$E50)</f>
        <v>Hana Hromníková</v>
      </c>
      <c r="G50" s="6" t="str">
        <f>VLOOKUP(A50,'05.kolo prezetácia '!A:G,4,FALSE)</f>
        <v>Trenčianske Stankovce</v>
      </c>
      <c r="H50" s="65">
        <f>VLOOKUP(A50,'05.kolo prezetácia '!$A$2:$G$515,5,FALSE)</f>
        <v>2011</v>
      </c>
      <c r="I50" s="32" t="str">
        <f>VLOOKUP(A50,'05.kolo prezetácia '!$A$2:$G$515,7,FALSE)</f>
        <v>Ženy A</v>
      </c>
      <c r="J50" s="21">
        <f>VLOOKUP('05.kolo výsledky KAT'!$A50,'05.kolo stopky'!A:C,3,FALSE)</f>
        <v>2.6234108796296295E-2</v>
      </c>
      <c r="K50" s="21">
        <f t="shared" si="0"/>
        <v>3.9748649691358027E-3</v>
      </c>
      <c r="L50" s="21">
        <f t="shared" si="1"/>
        <v>8.2593402777777769E-3</v>
      </c>
      <c r="M50" s="30"/>
      <c r="N50" s="65"/>
      <c r="O50" s="65"/>
      <c r="P50" s="65"/>
      <c r="Q50" s="65"/>
      <c r="R50" s="65"/>
      <c r="S50" s="65"/>
      <c r="T50" s="65"/>
      <c r="U50" s="65"/>
      <c r="V50" s="65"/>
      <c r="W50" s="66">
        <f t="shared" si="2"/>
        <v>0</v>
      </c>
      <c r="Y50"/>
    </row>
    <row r="51" spans="1:25" x14ac:dyDescent="0.25">
      <c r="A51" s="22">
        <v>61</v>
      </c>
      <c r="B51" s="56">
        <v>48</v>
      </c>
      <c r="C51" s="48">
        <v>11</v>
      </c>
      <c r="D51" s="6" t="str">
        <f>VLOOKUP(A51,'05.kolo prezetácia '!A:G,2,FALSE)</f>
        <v>Damian</v>
      </c>
      <c r="E51" s="6" t="str">
        <f>VLOOKUP(A51,'05.kolo prezetácia '!A:G,3,FALSE)</f>
        <v>Bocko</v>
      </c>
      <c r="F51" s="5" t="str">
        <f>CONCATENATE('05.kolo výsledky KAT'!$D51," ",'05.kolo výsledky KAT'!$E51)</f>
        <v>Damian Bocko</v>
      </c>
      <c r="G51" s="6" t="str">
        <f>VLOOKUP(A51,'05.kolo prezetácia '!A:G,4,FALSE)</f>
        <v>Trencin</v>
      </c>
      <c r="H51" s="65">
        <f>VLOOKUP(A51,'05.kolo prezetácia '!$A$2:$G$515,5,FALSE)</f>
        <v>2012</v>
      </c>
      <c r="I51" s="32" t="str">
        <f>VLOOKUP(A51,'05.kolo prezetácia '!$A$2:$G$515,7,FALSE)</f>
        <v>Muži A</v>
      </c>
      <c r="J51" s="21">
        <f>VLOOKUP('05.kolo výsledky KAT'!$A51,'05.kolo stopky'!A:C,3,FALSE)</f>
        <v>2.6241678240740737E-2</v>
      </c>
      <c r="K51" s="21">
        <f t="shared" si="0"/>
        <v>3.9760118546576873E-3</v>
      </c>
      <c r="L51" s="21">
        <f t="shared" si="1"/>
        <v>8.2669097222222189E-3</v>
      </c>
      <c r="M51" s="30"/>
      <c r="N51" s="65"/>
      <c r="O51" s="65"/>
      <c r="P51" s="65"/>
      <c r="Q51" s="65"/>
      <c r="R51" s="65"/>
      <c r="S51" s="65"/>
      <c r="T51" s="65"/>
      <c r="U51" s="65"/>
      <c r="V51" s="65"/>
      <c r="W51" s="66">
        <f t="shared" si="2"/>
        <v>0</v>
      </c>
      <c r="Y51"/>
    </row>
    <row r="52" spans="1:25" hidden="1" x14ac:dyDescent="0.25">
      <c r="A52" s="22">
        <v>43</v>
      </c>
      <c r="B52" s="56">
        <v>49</v>
      </c>
      <c r="C52" s="48">
        <v>4</v>
      </c>
      <c r="D52" s="6" t="str">
        <f>VLOOKUP(A52,'05.kolo prezetácia '!A:G,2,FALSE)</f>
        <v>Lucia</v>
      </c>
      <c r="E52" s="6" t="str">
        <f>VLOOKUP(A52,'05.kolo prezetácia '!A:G,3,FALSE)</f>
        <v>Zubová</v>
      </c>
      <c r="F52" s="5" t="str">
        <f>CONCATENATE('05.kolo výsledky KAT'!$D52," ",'05.kolo výsledky KAT'!$E52)</f>
        <v>Lucia Zubová</v>
      </c>
      <c r="G52" s="6" t="str">
        <f>VLOOKUP(A52,'05.kolo prezetácia '!A:G,4,FALSE)</f>
        <v>Behaj s radosťou / Kľúčové</v>
      </c>
      <c r="H52" s="65">
        <f>VLOOKUP(A52,'05.kolo prezetácia '!$A$2:$G$515,5,FALSE)</f>
        <v>1988</v>
      </c>
      <c r="I52" s="32" t="str">
        <f>VLOOKUP(A52,'05.kolo prezetácia '!$A$2:$G$515,7,FALSE)</f>
        <v>Ženy B</v>
      </c>
      <c r="J52" s="21">
        <f>VLOOKUP('05.kolo výsledky KAT'!$A52,'05.kolo stopky'!A:C,3,FALSE)</f>
        <v>2.6264768518518517E-2</v>
      </c>
      <c r="K52" s="21">
        <f t="shared" si="0"/>
        <v>3.9795103815937153E-3</v>
      </c>
      <c r="L52" s="21">
        <f t="shared" si="1"/>
        <v>8.2899999999999988E-3</v>
      </c>
      <c r="M52" s="30"/>
      <c r="N52" s="65"/>
      <c r="O52" s="65"/>
      <c r="P52" s="65"/>
      <c r="Q52" s="65"/>
      <c r="R52" s="65"/>
      <c r="S52" s="65"/>
      <c r="T52" s="65"/>
      <c r="U52" s="65"/>
      <c r="V52" s="65"/>
      <c r="W52" s="66">
        <f t="shared" si="2"/>
        <v>0</v>
      </c>
      <c r="Y52"/>
    </row>
    <row r="53" spans="1:25" x14ac:dyDescent="0.25">
      <c r="A53" s="22">
        <v>386</v>
      </c>
      <c r="B53" s="56">
        <v>50</v>
      </c>
      <c r="C53" s="48">
        <v>12</v>
      </c>
      <c r="D53" s="6" t="str">
        <f>VLOOKUP(A53,'05.kolo prezetácia '!A:G,2,FALSE)</f>
        <v>Sebastian</v>
      </c>
      <c r="E53" s="6" t="str">
        <f>VLOOKUP(A53,'05.kolo prezetácia '!A:G,3,FALSE)</f>
        <v>Struhár</v>
      </c>
      <c r="F53" s="5" t="str">
        <f>CONCATENATE('05.kolo výsledky KAT'!$D53," ",'05.kolo výsledky KAT'!$E53)</f>
        <v>Sebastian Struhár</v>
      </c>
      <c r="G53" s="6" t="str">
        <f>VLOOKUP(A53,'05.kolo prezetácia '!A:G,4,FALSE)</f>
        <v>Trenčín</v>
      </c>
      <c r="H53" s="65">
        <f>VLOOKUP(A53,'05.kolo prezetácia '!$A$2:$G$515,5,FALSE)</f>
        <v>2004</v>
      </c>
      <c r="I53" s="32" t="str">
        <f>VLOOKUP(A53,'05.kolo prezetácia '!$A$2:$G$515,7,FALSE)</f>
        <v>Muži A</v>
      </c>
      <c r="J53" s="21">
        <f>VLOOKUP('05.kolo výsledky KAT'!$A53,'05.kolo stopky'!A:C,3,FALSE)</f>
        <v>2.6414733796296299E-2</v>
      </c>
      <c r="K53" s="21">
        <f t="shared" si="0"/>
        <v>4.0022323933782272E-3</v>
      </c>
      <c r="L53" s="21">
        <f t="shared" si="1"/>
        <v>8.4399652777777806E-3</v>
      </c>
      <c r="M53" s="30"/>
      <c r="N53" s="65"/>
      <c r="O53" s="65"/>
      <c r="P53" s="65"/>
      <c r="Q53" s="65"/>
      <c r="R53" s="65"/>
      <c r="S53" s="65"/>
      <c r="T53" s="65"/>
      <c r="U53" s="65"/>
      <c r="V53" s="65"/>
      <c r="W53" s="66">
        <f t="shared" si="2"/>
        <v>0</v>
      </c>
      <c r="Y53"/>
    </row>
    <row r="54" spans="1:25" hidden="1" x14ac:dyDescent="0.25">
      <c r="A54" s="22">
        <v>313</v>
      </c>
      <c r="B54" s="56">
        <v>51</v>
      </c>
      <c r="C54" s="48">
        <v>11</v>
      </c>
      <c r="D54" s="6" t="str">
        <f>VLOOKUP(A54,'05.kolo prezetácia '!A:G,2,FALSE)</f>
        <v>Lukáš</v>
      </c>
      <c r="E54" s="6" t="str">
        <f>VLOOKUP(A54,'05.kolo prezetácia '!A:G,3,FALSE)</f>
        <v>Imrich</v>
      </c>
      <c r="F54" s="5" t="str">
        <f>CONCATENATE('05.kolo výsledky KAT'!$D54," ",'05.kolo výsledky KAT'!$E54)</f>
        <v>Lukáš Imrich</v>
      </c>
      <c r="G54" s="6" t="str">
        <f>VLOOKUP(A54,'05.kolo prezetácia '!A:G,4,FALSE)</f>
        <v>Trenčín / Trenčín</v>
      </c>
      <c r="H54" s="65">
        <f>VLOOKUP(A54,'05.kolo prezetácia '!$A$2:$G$515,5,FALSE)</f>
        <v>1996</v>
      </c>
      <c r="I54" s="32" t="str">
        <f>VLOOKUP(A54,'05.kolo prezetácia '!$A$2:$G$515,7,FALSE)</f>
        <v>Muži B</v>
      </c>
      <c r="J54" s="21">
        <f>VLOOKUP('05.kolo výsledky KAT'!$A54,'05.kolo stopky'!A:C,3,FALSE)</f>
        <v>2.6474629629629629E-2</v>
      </c>
      <c r="K54" s="21">
        <f t="shared" si="0"/>
        <v>4.0113075196408533E-3</v>
      </c>
      <c r="L54" s="21">
        <f t="shared" si="1"/>
        <v>8.4998611111111108E-3</v>
      </c>
      <c r="M54" s="30"/>
      <c r="N54" s="65"/>
      <c r="O54" s="65"/>
      <c r="P54" s="65"/>
      <c r="Q54" s="65"/>
      <c r="R54" s="65"/>
      <c r="S54" s="65"/>
      <c r="T54" s="65"/>
      <c r="U54" s="65"/>
      <c r="V54" s="65"/>
      <c r="W54" s="66"/>
      <c r="Y54"/>
    </row>
    <row r="55" spans="1:25" hidden="1" x14ac:dyDescent="0.25">
      <c r="A55" s="22">
        <v>392</v>
      </c>
      <c r="B55" s="56">
        <v>52</v>
      </c>
      <c r="C55" s="48">
        <v>12</v>
      </c>
      <c r="D55" s="6" t="str">
        <f>VLOOKUP(A55,'05.kolo prezetácia '!A:G,2,FALSE)</f>
        <v>Ivan</v>
      </c>
      <c r="E55" s="6" t="str">
        <f>VLOOKUP(A55,'05.kolo prezetácia '!A:G,3,FALSE)</f>
        <v>Mojto</v>
      </c>
      <c r="F55" s="5" t="str">
        <f>CONCATENATE('05.kolo výsledky KAT'!$D55," ",'05.kolo výsledky KAT'!$E55)</f>
        <v>Ivan Mojto</v>
      </c>
      <c r="G55" s="6" t="str">
        <f>VLOOKUP(A55,'05.kolo prezetácia '!A:G,4,FALSE)</f>
        <v>Bohunice</v>
      </c>
      <c r="H55" s="65">
        <f>VLOOKUP(A55,'05.kolo prezetácia '!$A$2:$G$515,5,FALSE)</f>
        <v>1989</v>
      </c>
      <c r="I55" s="32" t="str">
        <f>VLOOKUP(A55,'05.kolo prezetácia '!$A$2:$G$515,7,FALSE)</f>
        <v>Muži B</v>
      </c>
      <c r="J55" s="21">
        <f>VLOOKUP('05.kolo výsledky KAT'!$A55,'05.kolo stopky'!A:C,3,FALSE)</f>
        <v>2.6681087962962962E-2</v>
      </c>
      <c r="K55" s="21">
        <f t="shared" si="0"/>
        <v>4.0425890852974185E-3</v>
      </c>
      <c r="L55" s="21">
        <f t="shared" si="1"/>
        <v>8.7063194444444436E-3</v>
      </c>
      <c r="M55" s="30"/>
      <c r="N55" s="65"/>
      <c r="O55" s="65"/>
      <c r="P55" s="65"/>
      <c r="Q55" s="65"/>
      <c r="R55" s="65"/>
      <c r="S55" s="65"/>
      <c r="T55" s="65"/>
      <c r="U55" s="65"/>
      <c r="V55" s="65"/>
      <c r="W55" s="66">
        <f t="shared" ref="W55:W118" si="3">SUM(M55:V55)</f>
        <v>0</v>
      </c>
      <c r="Y55"/>
    </row>
    <row r="56" spans="1:25" x14ac:dyDescent="0.25">
      <c r="A56" s="22">
        <v>431</v>
      </c>
      <c r="B56" s="56">
        <v>53</v>
      </c>
      <c r="C56" s="48">
        <v>13</v>
      </c>
      <c r="D56" s="6" t="str">
        <f>VLOOKUP(A56,'05.kolo prezetácia '!A:G,2,FALSE)</f>
        <v>Adam</v>
      </c>
      <c r="E56" s="6" t="str">
        <f>VLOOKUP(A56,'05.kolo prezetácia '!A:G,3,FALSE)</f>
        <v>Bahelka</v>
      </c>
      <c r="F56" s="5" t="str">
        <f>CONCATENATE('05.kolo výsledky KAT'!$D56," ",'05.kolo výsledky KAT'!$E56)</f>
        <v>Adam Bahelka</v>
      </c>
      <c r="G56" s="6" t="str">
        <f>VLOOKUP(A56,'05.kolo prezetácia '!A:G,4,FALSE)</f>
        <v>Drietoma</v>
      </c>
      <c r="H56" s="65">
        <f>VLOOKUP(A56,'05.kolo prezetácia '!$A$2:$G$515,5,FALSE)</f>
        <v>2001</v>
      </c>
      <c r="I56" s="32" t="str">
        <f>VLOOKUP(A56,'05.kolo prezetácia '!$A$2:$G$515,7,FALSE)</f>
        <v>Muži A</v>
      </c>
      <c r="J56" s="21">
        <f>VLOOKUP('05.kolo výsledky KAT'!$A56,'05.kolo stopky'!A:C,3,FALSE)</f>
        <v>2.6793159722222223E-2</v>
      </c>
      <c r="K56" s="21">
        <f t="shared" si="0"/>
        <v>4.0595696548821553E-3</v>
      </c>
      <c r="L56" s="21">
        <f t="shared" si="1"/>
        <v>8.818391203703705E-3</v>
      </c>
      <c r="M56" s="30"/>
      <c r="N56" s="65"/>
      <c r="O56" s="65"/>
      <c r="P56" s="65"/>
      <c r="Q56" s="65"/>
      <c r="R56" s="65"/>
      <c r="S56" s="65"/>
      <c r="T56" s="65"/>
      <c r="U56" s="65"/>
      <c r="V56" s="65"/>
      <c r="W56" s="66">
        <f t="shared" si="3"/>
        <v>0</v>
      </c>
      <c r="Y56"/>
    </row>
    <row r="57" spans="1:25" hidden="1" x14ac:dyDescent="0.25">
      <c r="A57" s="22">
        <v>96</v>
      </c>
      <c r="B57" s="56">
        <v>54</v>
      </c>
      <c r="C57" s="48">
        <v>15</v>
      </c>
      <c r="D57" s="6" t="str">
        <f>VLOOKUP(A57,'05.kolo prezetácia '!A:G,2,FALSE)</f>
        <v>Lukáš</v>
      </c>
      <c r="E57" s="6" t="str">
        <f>VLOOKUP(A57,'05.kolo prezetácia '!A:G,3,FALSE)</f>
        <v>Bečár</v>
      </c>
      <c r="F57" s="5" t="str">
        <f>CONCATENATE('05.kolo výsledky KAT'!$D57," ",'05.kolo výsledky KAT'!$E57)</f>
        <v>Lukáš Bečár</v>
      </c>
      <c r="G57" s="6" t="str">
        <f>VLOOKUP(A57,'05.kolo prezetácia '!A:G,4,FALSE)</f>
        <v>Adamovské Kochanovce</v>
      </c>
      <c r="H57" s="65">
        <f>VLOOKUP(A57,'05.kolo prezetácia '!$A$2:$G$515,5,FALSE)</f>
        <v>1986</v>
      </c>
      <c r="I57" s="32" t="str">
        <f>VLOOKUP(A57,'05.kolo prezetácia '!$A$2:$G$515,7,FALSE)</f>
        <v>Muži C</v>
      </c>
      <c r="J57" s="21">
        <f>VLOOKUP('05.kolo výsledky KAT'!$A57,'05.kolo stopky'!A:C,3,FALSE)</f>
        <v>2.6800671296296295E-2</v>
      </c>
      <c r="K57" s="21">
        <f t="shared" si="0"/>
        <v>4.0607077721661056E-3</v>
      </c>
      <c r="L57" s="21">
        <f t="shared" si="1"/>
        <v>8.8259027777777763E-3</v>
      </c>
      <c r="M57" s="30"/>
      <c r="N57" s="65"/>
      <c r="O57" s="65"/>
      <c r="P57" s="65"/>
      <c r="Q57" s="65"/>
      <c r="R57" s="65"/>
      <c r="S57" s="65"/>
      <c r="T57" s="65"/>
      <c r="U57" s="65"/>
      <c r="V57" s="65"/>
      <c r="W57" s="66">
        <f t="shared" si="3"/>
        <v>0</v>
      </c>
      <c r="Y57"/>
    </row>
    <row r="58" spans="1:25" hidden="1" x14ac:dyDescent="0.25">
      <c r="A58" s="22">
        <v>425</v>
      </c>
      <c r="B58" s="56">
        <v>55</v>
      </c>
      <c r="C58" s="48">
        <v>4</v>
      </c>
      <c r="D58" s="6" t="str">
        <f>VLOOKUP(A58,'05.kolo prezetácia '!A:G,2,FALSE)</f>
        <v>Jozef</v>
      </c>
      <c r="E58" s="6" t="str">
        <f>VLOOKUP(A58,'05.kolo prezetácia '!A:G,3,FALSE)</f>
        <v>Jančich</v>
      </c>
      <c r="F58" s="5" t="str">
        <f>CONCATENATE('05.kolo výsledky KAT'!$D58," ",'05.kolo výsledky KAT'!$E58)</f>
        <v>Jozef Jančich</v>
      </c>
      <c r="G58" s="6" t="str">
        <f>VLOOKUP(A58,'05.kolo prezetácia '!A:G,4,FALSE)</f>
        <v>Lednické Rovne</v>
      </c>
      <c r="H58" s="65">
        <f>VLOOKUP(A58,'05.kolo prezetácia '!$A$2:$G$515,5,FALSE)</f>
        <v>1975</v>
      </c>
      <c r="I58" s="32" t="str">
        <f>VLOOKUP(A58,'05.kolo prezetácia '!$A$2:$G$515,7,FALSE)</f>
        <v>Muži D</v>
      </c>
      <c r="J58" s="21">
        <f>VLOOKUP('05.kolo výsledky KAT'!$A58,'05.kolo stopky'!A:C,3,FALSE)</f>
        <v>2.6823726851851856E-2</v>
      </c>
      <c r="K58" s="21">
        <f t="shared" si="0"/>
        <v>4.0642010381593723E-3</v>
      </c>
      <c r="L58" s="21">
        <f t="shared" si="1"/>
        <v>8.8489583333333371E-3</v>
      </c>
      <c r="M58" s="30"/>
      <c r="N58" s="65"/>
      <c r="O58" s="65"/>
      <c r="P58" s="65"/>
      <c r="Q58" s="65"/>
      <c r="R58" s="65"/>
      <c r="S58" s="65"/>
      <c r="T58" s="65"/>
      <c r="U58" s="65"/>
      <c r="V58" s="65"/>
      <c r="W58" s="66">
        <f t="shared" si="3"/>
        <v>0</v>
      </c>
      <c r="Y58"/>
    </row>
    <row r="59" spans="1:25" hidden="1" x14ac:dyDescent="0.25">
      <c r="A59" s="22">
        <v>364</v>
      </c>
      <c r="B59" s="56">
        <v>56</v>
      </c>
      <c r="C59" s="48">
        <v>13</v>
      </c>
      <c r="D59" s="6" t="str">
        <f>VLOOKUP(A59,'05.kolo prezetácia '!A:G,2,FALSE)</f>
        <v>Filip</v>
      </c>
      <c r="E59" s="6" t="str">
        <f>VLOOKUP(A59,'05.kolo prezetácia '!A:G,3,FALSE)</f>
        <v>Duras</v>
      </c>
      <c r="F59" s="5" t="str">
        <f>CONCATENATE('05.kolo výsledky KAT'!$D59," ",'05.kolo výsledky KAT'!$E59)</f>
        <v>Filip Duras</v>
      </c>
      <c r="G59" s="6" t="str">
        <f>VLOOKUP(A59,'05.kolo prezetácia '!A:G,4,FALSE)</f>
        <v>Bežíme a funíme / Trenčín - Kubrá</v>
      </c>
      <c r="H59" s="65">
        <f>VLOOKUP(A59,'05.kolo prezetácia '!$A$2:$G$515,5,FALSE)</f>
        <v>1996</v>
      </c>
      <c r="I59" s="32" t="str">
        <f>VLOOKUP(A59,'05.kolo prezetácia '!$A$2:$G$515,7,FALSE)</f>
        <v>Muži B</v>
      </c>
      <c r="J59" s="21">
        <f>VLOOKUP('05.kolo výsledky KAT'!$A59,'05.kolo stopky'!A:C,3,FALSE)</f>
        <v>2.6937604166666667E-2</v>
      </c>
      <c r="K59" s="21">
        <f t="shared" si="0"/>
        <v>4.0814551767676772E-3</v>
      </c>
      <c r="L59" s="21">
        <f t="shared" si="1"/>
        <v>8.9628356481481486E-3</v>
      </c>
      <c r="M59" s="30"/>
      <c r="N59" s="65"/>
      <c r="O59" s="65"/>
      <c r="P59" s="65"/>
      <c r="Q59" s="65"/>
      <c r="R59" s="65"/>
      <c r="S59" s="65"/>
      <c r="T59" s="65"/>
      <c r="U59" s="65"/>
      <c r="V59" s="65"/>
      <c r="W59" s="66">
        <f t="shared" si="3"/>
        <v>0</v>
      </c>
      <c r="Y59"/>
    </row>
    <row r="60" spans="1:25" hidden="1" x14ac:dyDescent="0.25">
      <c r="A60" s="22">
        <v>188</v>
      </c>
      <c r="B60" s="56">
        <v>57</v>
      </c>
      <c r="C60" s="48">
        <v>4</v>
      </c>
      <c r="D60" s="6" t="str">
        <f>VLOOKUP(A60,'05.kolo prezetácia '!A:G,2,FALSE)</f>
        <v>Soňa</v>
      </c>
      <c r="E60" s="6" t="str">
        <f>VLOOKUP(A60,'05.kolo prezetácia '!A:G,3,FALSE)</f>
        <v>Kuricová</v>
      </c>
      <c r="F60" s="5" t="str">
        <f>CONCATENATE('05.kolo výsledky KAT'!$D60," ",'05.kolo výsledky KAT'!$E60)</f>
        <v>Soňa Kuricová</v>
      </c>
      <c r="G60" s="6" t="str">
        <f>VLOOKUP(A60,'05.kolo prezetácia '!A:G,4,FALSE)</f>
        <v>Champion club / Dubnica nad Váhom</v>
      </c>
      <c r="H60" s="65">
        <f>VLOOKUP(A60,'05.kolo prezetácia '!$A$2:$G$515,5,FALSE)</f>
        <v>1998</v>
      </c>
      <c r="I60" s="32" t="str">
        <f>VLOOKUP(A60,'05.kolo prezetácia '!$A$2:$G$515,7,FALSE)</f>
        <v>Ženy A</v>
      </c>
      <c r="J60" s="21">
        <f>VLOOKUP('05.kolo výsledky KAT'!$A60,'05.kolo stopky'!A:C,3,FALSE)</f>
        <v>2.6996712962962965E-2</v>
      </c>
      <c r="K60" s="21">
        <f t="shared" si="0"/>
        <v>4.0904110549943888E-3</v>
      </c>
      <c r="L60" s="21">
        <f t="shared" si="1"/>
        <v>9.021944444444447E-3</v>
      </c>
      <c r="M60" s="30"/>
      <c r="N60" s="40"/>
      <c r="O60" s="40"/>
      <c r="P60" s="40"/>
      <c r="Q60" s="40"/>
      <c r="R60" s="40"/>
      <c r="S60" s="40"/>
      <c r="T60" s="40"/>
      <c r="U60" s="65"/>
      <c r="V60" s="65"/>
      <c r="W60" s="66">
        <f t="shared" si="3"/>
        <v>0</v>
      </c>
      <c r="Y60"/>
    </row>
    <row r="61" spans="1:25" x14ac:dyDescent="0.25">
      <c r="A61" s="22">
        <v>224</v>
      </c>
      <c r="B61" s="56">
        <v>58</v>
      </c>
      <c r="C61" s="48">
        <v>14</v>
      </c>
      <c r="D61" s="6" t="str">
        <f>VLOOKUP(A61,'05.kolo prezetácia '!A:G,2,FALSE)</f>
        <v>Oliver</v>
      </c>
      <c r="E61" s="6" t="str">
        <f>VLOOKUP(A61,'05.kolo prezetácia '!A:G,3,FALSE)</f>
        <v>Ondriska</v>
      </c>
      <c r="F61" s="5" t="str">
        <f>CONCATENATE('05.kolo výsledky KAT'!$D61," ",'05.kolo výsledky KAT'!$E61)</f>
        <v>Oliver Ondriska</v>
      </c>
      <c r="G61" s="6" t="str">
        <f>VLOOKUP(A61,'05.kolo prezetácia '!A:G,4,FALSE)</f>
        <v>Trencin</v>
      </c>
      <c r="H61" s="65">
        <f>VLOOKUP(A61,'05.kolo prezetácia '!$A$2:$G$515,5,FALSE)</f>
        <v>2013</v>
      </c>
      <c r="I61" s="32" t="str">
        <f>VLOOKUP(A61,'05.kolo prezetácia '!$A$2:$G$515,7,FALSE)</f>
        <v>Muži A</v>
      </c>
      <c r="J61" s="21">
        <f>VLOOKUP('05.kolo výsledky KAT'!$A61,'05.kolo stopky'!A:C,3,FALSE)</f>
        <v>2.7067777777777777E-2</v>
      </c>
      <c r="K61" s="21">
        <f t="shared" si="0"/>
        <v>4.101178451178451E-3</v>
      </c>
      <c r="L61" s="21">
        <f t="shared" si="1"/>
        <v>9.093009259259259E-3</v>
      </c>
      <c r="M61" s="30"/>
      <c r="N61" s="65"/>
      <c r="O61" s="65"/>
      <c r="P61" s="65"/>
      <c r="Q61" s="65"/>
      <c r="R61" s="65"/>
      <c r="S61" s="65"/>
      <c r="T61" s="65"/>
      <c r="U61" s="65"/>
      <c r="V61" s="65"/>
      <c r="W61" s="66">
        <f t="shared" si="3"/>
        <v>0</v>
      </c>
      <c r="Y61"/>
    </row>
    <row r="62" spans="1:25" hidden="1" x14ac:dyDescent="0.25">
      <c r="A62" s="22">
        <v>249</v>
      </c>
      <c r="B62" s="56">
        <v>59</v>
      </c>
      <c r="C62" s="48">
        <v>5</v>
      </c>
      <c r="D62" s="6" t="str">
        <f>VLOOKUP(A62,'05.kolo prezetácia '!A:G,2,FALSE)</f>
        <v>Hana</v>
      </c>
      <c r="E62" s="6" t="str">
        <f>VLOOKUP(A62,'05.kolo prezetácia '!A:G,3,FALSE)</f>
        <v>Kišová</v>
      </c>
      <c r="F62" s="5" t="str">
        <f>CONCATENATE('05.kolo výsledky KAT'!$D62," ",'05.kolo výsledky KAT'!$E62)</f>
        <v>Hana Kišová</v>
      </c>
      <c r="G62" s="6" t="str">
        <f>VLOOKUP(A62,'05.kolo prezetácia '!A:G,4,FALSE)</f>
        <v>Soblahov</v>
      </c>
      <c r="H62" s="65">
        <f>VLOOKUP(A62,'05.kolo prezetácia '!$A$2:$G$515,5,FALSE)</f>
        <v>2006</v>
      </c>
      <c r="I62" s="32" t="str">
        <f>VLOOKUP(A62,'05.kolo prezetácia '!$A$2:$G$515,7,FALSE)</f>
        <v>Ženy A</v>
      </c>
      <c r="J62" s="21">
        <f>VLOOKUP('05.kolo výsledky KAT'!$A62,'05.kolo stopky'!A:C,3,FALSE)</f>
        <v>2.709361111111111E-2</v>
      </c>
      <c r="K62" s="21">
        <f t="shared" si="0"/>
        <v>4.1050925925925925E-3</v>
      </c>
      <c r="L62" s="21">
        <f t="shared" si="1"/>
        <v>9.1188425925925916E-3</v>
      </c>
      <c r="M62" s="30"/>
      <c r="N62" s="65"/>
      <c r="O62" s="65"/>
      <c r="P62" s="65"/>
      <c r="Q62" s="65"/>
      <c r="R62" s="65"/>
      <c r="S62" s="65"/>
      <c r="T62" s="65"/>
      <c r="U62" s="65"/>
      <c r="V62" s="65"/>
      <c r="W62" s="66">
        <f t="shared" si="3"/>
        <v>0</v>
      </c>
      <c r="Y62"/>
    </row>
    <row r="63" spans="1:25" hidden="1" x14ac:dyDescent="0.25">
      <c r="A63" s="22">
        <v>288</v>
      </c>
      <c r="B63" s="56">
        <v>60</v>
      </c>
      <c r="C63" s="48">
        <v>6</v>
      </c>
      <c r="D63" s="6" t="str">
        <f>VLOOKUP(A63,'05.kolo prezetácia '!A:G,2,FALSE)</f>
        <v>Alexandra</v>
      </c>
      <c r="E63" s="6" t="str">
        <f>VLOOKUP(A63,'05.kolo prezetácia '!A:G,3,FALSE)</f>
        <v>Fabianová</v>
      </c>
      <c r="F63" s="5" t="str">
        <f>CONCATENATE('05.kolo výsledky KAT'!$D63," ",'05.kolo výsledky KAT'!$E63)</f>
        <v>Alexandra Fabianová</v>
      </c>
      <c r="G63" s="6" t="str">
        <f>VLOOKUP(A63,'05.kolo prezetácia '!A:G,4,FALSE)</f>
        <v>Trenčín</v>
      </c>
      <c r="H63" s="65">
        <f>VLOOKUP(A63,'05.kolo prezetácia '!$A$2:$G$515,5,FALSE)</f>
        <v>1995</v>
      </c>
      <c r="I63" s="32" t="str">
        <f>VLOOKUP(A63,'05.kolo prezetácia '!$A$2:$G$515,7,FALSE)</f>
        <v>Ženy A</v>
      </c>
      <c r="J63" s="21">
        <f>VLOOKUP('05.kolo výsledky KAT'!$A63,'05.kolo stopky'!A:C,3,FALSE)</f>
        <v>2.7096631944444446E-2</v>
      </c>
      <c r="K63" s="21">
        <f t="shared" si="0"/>
        <v>4.1055502946127954E-3</v>
      </c>
      <c r="L63" s="21">
        <f t="shared" si="1"/>
        <v>9.1218634259259274E-3</v>
      </c>
      <c r="M63" s="30"/>
      <c r="N63" s="65"/>
      <c r="O63" s="65"/>
      <c r="P63" s="65"/>
      <c r="Q63" s="65"/>
      <c r="R63" s="65"/>
      <c r="S63" s="65"/>
      <c r="T63" s="65"/>
      <c r="U63" s="65"/>
      <c r="V63" s="65"/>
      <c r="W63" s="66">
        <f t="shared" si="3"/>
        <v>0</v>
      </c>
      <c r="Y63"/>
    </row>
    <row r="64" spans="1:25" hidden="1" x14ac:dyDescent="0.25">
      <c r="A64" s="22">
        <v>320</v>
      </c>
      <c r="B64" s="56">
        <v>61</v>
      </c>
      <c r="C64" s="48">
        <v>5</v>
      </c>
      <c r="D64" s="6" t="str">
        <f>VLOOKUP(A64,'05.kolo prezetácia '!A:G,2,FALSE)</f>
        <v>Pavol</v>
      </c>
      <c r="E64" s="6" t="str">
        <f>VLOOKUP(A64,'05.kolo prezetácia '!A:G,3,FALSE)</f>
        <v>Balaščák</v>
      </c>
      <c r="F64" s="5" t="str">
        <f>CONCATENATE('05.kolo výsledky KAT'!$D64," ",'05.kolo výsledky KAT'!$E64)</f>
        <v>Pavol Balaščák</v>
      </c>
      <c r="G64" s="6" t="str">
        <f>VLOOKUP(A64,'05.kolo prezetácia '!A:G,4,FALSE)</f>
        <v>Trenčín</v>
      </c>
      <c r="H64" s="65">
        <f>VLOOKUP(A64,'05.kolo prezetácia '!$A$2:$G$515,5,FALSE)</f>
        <v>1964</v>
      </c>
      <c r="I64" s="32" t="str">
        <f>VLOOKUP(A64,'05.kolo prezetácia '!$A$2:$G$515,7,FALSE)</f>
        <v>Muži E</v>
      </c>
      <c r="J64" s="21">
        <f>VLOOKUP('05.kolo výsledky KAT'!$A64,'05.kolo stopky'!A:C,3,FALSE)</f>
        <v>2.7104606481481483E-2</v>
      </c>
      <c r="K64" s="21">
        <f t="shared" si="0"/>
        <v>4.1067585578002247E-3</v>
      </c>
      <c r="L64" s="21">
        <f t="shared" si="1"/>
        <v>9.1298379629629646E-3</v>
      </c>
      <c r="M64" s="30"/>
      <c r="N64" s="65"/>
      <c r="O64" s="65"/>
      <c r="P64" s="65"/>
      <c r="Q64" s="65"/>
      <c r="R64" s="65"/>
      <c r="S64" s="65"/>
      <c r="T64" s="65"/>
      <c r="U64" s="65"/>
      <c r="V64" s="65"/>
      <c r="W64" s="66">
        <f t="shared" si="3"/>
        <v>0</v>
      </c>
      <c r="Y64"/>
    </row>
    <row r="65" spans="1:25" hidden="1" x14ac:dyDescent="0.25">
      <c r="A65" s="22">
        <v>228</v>
      </c>
      <c r="B65" s="56">
        <v>62</v>
      </c>
      <c r="C65" s="48">
        <v>5</v>
      </c>
      <c r="D65" s="6" t="str">
        <f>VLOOKUP(A65,'05.kolo prezetácia '!A:G,2,FALSE)</f>
        <v>Roman</v>
      </c>
      <c r="E65" s="6" t="str">
        <f>VLOOKUP(A65,'05.kolo prezetácia '!A:G,3,FALSE)</f>
        <v>Kuník</v>
      </c>
      <c r="F65" s="5" t="str">
        <f>CONCATENATE('05.kolo výsledky KAT'!$D65," ",'05.kolo výsledky KAT'!$E65)</f>
        <v>Roman Kuník</v>
      </c>
      <c r="G65" s="6" t="str">
        <f>VLOOKUP(A65,'05.kolo prezetácia '!A:G,4,FALSE)</f>
        <v>Trenčianske Stankovce</v>
      </c>
      <c r="H65" s="65">
        <f>VLOOKUP(A65,'05.kolo prezetácia '!$A$2:$G$515,5,FALSE)</f>
        <v>1973</v>
      </c>
      <c r="I65" s="32" t="str">
        <f>VLOOKUP(A65,'05.kolo prezetácia '!$A$2:$G$515,7,FALSE)</f>
        <v>Muži D</v>
      </c>
      <c r="J65" s="21">
        <f>VLOOKUP('05.kolo výsledky KAT'!$A65,'05.kolo stopky'!A:C,3,FALSE)</f>
        <v>2.7130324074074074E-2</v>
      </c>
      <c r="K65" s="21">
        <f t="shared" si="0"/>
        <v>4.1106551627384967E-3</v>
      </c>
      <c r="L65" s="21">
        <f t="shared" si="1"/>
        <v>9.1555555555555557E-3</v>
      </c>
      <c r="M65" s="30"/>
      <c r="N65" s="65"/>
      <c r="O65" s="65"/>
      <c r="P65" s="65"/>
      <c r="Q65" s="65"/>
      <c r="R65" s="65"/>
      <c r="S65" s="65"/>
      <c r="T65" s="65"/>
      <c r="U65" s="65"/>
      <c r="V65" s="65"/>
      <c r="W65" s="66">
        <f t="shared" si="3"/>
        <v>0</v>
      </c>
      <c r="Y65"/>
    </row>
    <row r="66" spans="1:25" x14ac:dyDescent="0.25">
      <c r="A66" s="22">
        <v>146</v>
      </c>
      <c r="B66" s="56">
        <v>63</v>
      </c>
      <c r="C66" s="48">
        <v>15</v>
      </c>
      <c r="D66" s="6" t="str">
        <f>VLOOKUP(A66,'05.kolo prezetácia '!A:G,2,FALSE)</f>
        <v>David</v>
      </c>
      <c r="E66" s="6" t="str">
        <f>VLOOKUP(A66,'05.kolo prezetácia '!A:G,3,FALSE)</f>
        <v>Janiga</v>
      </c>
      <c r="F66" s="5" t="str">
        <f>CONCATENATE('05.kolo výsledky KAT'!$D66," ",'05.kolo výsledky KAT'!$E66)</f>
        <v>David Janiga</v>
      </c>
      <c r="G66" s="6" t="str">
        <f>VLOOKUP(A66,'05.kolo prezetácia '!A:G,4,FALSE)</f>
        <v>Dubnica Nad Váhom</v>
      </c>
      <c r="H66" s="65">
        <f>VLOOKUP(A66,'05.kolo prezetácia '!$A$2:$G$515,5,FALSE)</f>
        <v>2001</v>
      </c>
      <c r="I66" s="32" t="str">
        <f>VLOOKUP(A66,'05.kolo prezetácia '!$A$2:$G$515,7,FALSE)</f>
        <v>Muži A</v>
      </c>
      <c r="J66" s="21">
        <f>VLOOKUP('05.kolo výsledky KAT'!$A66,'05.kolo stopky'!A:C,3,FALSE)</f>
        <v>2.7288796296296297E-2</v>
      </c>
      <c r="K66" s="21">
        <f t="shared" si="0"/>
        <v>4.1346661054994394E-3</v>
      </c>
      <c r="L66" s="21">
        <f t="shared" si="1"/>
        <v>9.3140277777777787E-3</v>
      </c>
      <c r="M66" s="30"/>
      <c r="N66" s="65"/>
      <c r="O66" s="65"/>
      <c r="P66" s="65"/>
      <c r="Q66" s="65"/>
      <c r="R66" s="65"/>
      <c r="S66" s="65"/>
      <c r="T66" s="65"/>
      <c r="U66" s="65"/>
      <c r="V66" s="65"/>
      <c r="W66" s="66">
        <f t="shared" si="3"/>
        <v>0</v>
      </c>
      <c r="Y66"/>
    </row>
    <row r="67" spans="1:25" hidden="1" x14ac:dyDescent="0.25">
      <c r="A67" s="22">
        <v>334</v>
      </c>
      <c r="B67" s="56">
        <v>64</v>
      </c>
      <c r="C67" s="48">
        <v>14</v>
      </c>
      <c r="D67" s="6" t="str">
        <f>VLOOKUP(A67,'05.kolo prezetácia '!A:G,2,FALSE)</f>
        <v>Matúš</v>
      </c>
      <c r="E67" s="6" t="str">
        <f>VLOOKUP(A67,'05.kolo prezetácia '!A:G,3,FALSE)</f>
        <v>Bačík</v>
      </c>
      <c r="F67" s="5" t="str">
        <f>CONCATENATE('05.kolo výsledky KAT'!$D67," ",'05.kolo výsledky KAT'!$E67)</f>
        <v>Matúš Bačík</v>
      </c>
      <c r="G67" s="6" t="str">
        <f>VLOOKUP(A67,'05.kolo prezetácia '!A:G,4,FALSE)</f>
        <v>Trenčín</v>
      </c>
      <c r="H67" s="65">
        <f>VLOOKUP(A67,'05.kolo prezetácia '!$A$2:$G$515,5,FALSE)</f>
        <v>1992</v>
      </c>
      <c r="I67" s="32" t="str">
        <f>VLOOKUP(A67,'05.kolo prezetácia '!$A$2:$G$515,7,FALSE)</f>
        <v>Muži B</v>
      </c>
      <c r="J67" s="21">
        <f>VLOOKUP('05.kolo výsledky KAT'!$A67,'05.kolo stopky'!A:C,3,FALSE)</f>
        <v>2.7453067129629635E-2</v>
      </c>
      <c r="K67" s="21">
        <f t="shared" si="0"/>
        <v>4.1595556257014599E-3</v>
      </c>
      <c r="L67" s="21">
        <f t="shared" si="1"/>
        <v>9.4782986111111162E-3</v>
      </c>
      <c r="M67" s="30"/>
      <c r="N67" s="65"/>
      <c r="O67" s="65"/>
      <c r="P67" s="65"/>
      <c r="Q67" s="65"/>
      <c r="R67" s="65"/>
      <c r="S67" s="65"/>
      <c r="T67" s="65"/>
      <c r="U67" s="65"/>
      <c r="V67" s="65"/>
      <c r="W67" s="66">
        <f t="shared" si="3"/>
        <v>0</v>
      </c>
      <c r="Y67"/>
    </row>
    <row r="68" spans="1:25" hidden="1" x14ac:dyDescent="0.25">
      <c r="A68" s="22">
        <v>64</v>
      </c>
      <c r="B68" s="56">
        <v>65</v>
      </c>
      <c r="C68" s="48">
        <v>5</v>
      </c>
      <c r="D68" s="6" t="str">
        <f>VLOOKUP(A68,'05.kolo prezetácia '!A:G,2,FALSE)</f>
        <v>Lucia</v>
      </c>
      <c r="E68" s="6" t="str">
        <f>VLOOKUP(A68,'05.kolo prezetácia '!A:G,3,FALSE)</f>
        <v>Mituchová</v>
      </c>
      <c r="F68" s="5" t="str">
        <f>CONCATENATE('05.kolo výsledky KAT'!$D68," ",'05.kolo výsledky KAT'!$E68)</f>
        <v>Lucia Mituchová</v>
      </c>
      <c r="G68" s="6" t="str">
        <f>VLOOKUP(A68,'05.kolo prezetácia '!A:G,4,FALSE)</f>
        <v>Trenčín</v>
      </c>
      <c r="H68" s="65">
        <f>VLOOKUP(A68,'05.kolo prezetácia '!$A$2:$G$515,5,FALSE)</f>
        <v>1981</v>
      </c>
      <c r="I68" s="32" t="str">
        <f>VLOOKUP(A68,'05.kolo prezetácia '!$A$2:$G$515,7,FALSE)</f>
        <v>Ženy B</v>
      </c>
      <c r="J68" s="21">
        <f>VLOOKUP('05.kolo výsledky KAT'!$A68,'05.kolo stopky'!A:C,3,FALSE)</f>
        <v>2.7497696759259258E-2</v>
      </c>
      <c r="K68" s="21">
        <f t="shared" ref="K68:K130" si="4">J68/$X$3</f>
        <v>4.1663176907968573E-3</v>
      </c>
      <c r="L68" s="21">
        <f t="shared" ref="L68:L130" si="5">J68-Y$3</f>
        <v>9.5229282407407398E-3</v>
      </c>
      <c r="M68" s="30"/>
      <c r="N68" s="65"/>
      <c r="O68" s="65"/>
      <c r="P68" s="65"/>
      <c r="Q68" s="65"/>
      <c r="R68" s="65"/>
      <c r="S68" s="65"/>
      <c r="T68" s="65"/>
      <c r="U68" s="65"/>
      <c r="V68" s="65"/>
      <c r="W68" s="66">
        <f t="shared" si="3"/>
        <v>0</v>
      </c>
      <c r="Y68"/>
    </row>
    <row r="69" spans="1:25" hidden="1" x14ac:dyDescent="0.25">
      <c r="A69" s="22">
        <v>406</v>
      </c>
      <c r="B69" s="56">
        <v>66</v>
      </c>
      <c r="C69" s="48">
        <v>6</v>
      </c>
      <c r="D69" s="6" t="str">
        <f>VLOOKUP(A69,'05.kolo prezetácia '!A:G,2,FALSE)</f>
        <v>Vladimír</v>
      </c>
      <c r="E69" s="6" t="str">
        <f>VLOOKUP(A69,'05.kolo prezetácia '!A:G,3,FALSE)</f>
        <v>Trenčan</v>
      </c>
      <c r="F69" s="5" t="str">
        <f>CONCATENATE('05.kolo výsledky KAT'!$D69," ",'05.kolo výsledky KAT'!$E69)</f>
        <v>Vladimír Trenčan</v>
      </c>
      <c r="G69" s="6" t="str">
        <f>VLOOKUP(A69,'05.kolo prezetácia '!A:G,4,FALSE)</f>
        <v>Champion club / Trenčín</v>
      </c>
      <c r="H69" s="65">
        <f>VLOOKUP(A69,'05.kolo prezetácia '!$A$2:$G$515,5,FALSE)</f>
        <v>1964</v>
      </c>
      <c r="I69" s="32" t="str">
        <f>VLOOKUP(A69,'05.kolo prezetácia '!$A$2:$G$515,7,FALSE)</f>
        <v>Muži E</v>
      </c>
      <c r="J69" s="21">
        <f>VLOOKUP('05.kolo výsledky KAT'!$A69,'05.kolo stopky'!A:C,3,FALSE)</f>
        <v>2.7557499999999999E-2</v>
      </c>
      <c r="K69" s="21">
        <f t="shared" si="4"/>
        <v>4.1753787878787878E-3</v>
      </c>
      <c r="L69" s="21">
        <f t="shared" si="5"/>
        <v>9.5827314814814803E-3</v>
      </c>
      <c r="M69" s="22"/>
      <c r="N69" s="53"/>
      <c r="O69" s="53"/>
      <c r="P69" s="53"/>
      <c r="Q69" s="53"/>
      <c r="R69" s="53"/>
      <c r="S69" s="53"/>
      <c r="T69" s="53"/>
      <c r="U69" s="53"/>
      <c r="V69" s="53"/>
      <c r="W69" s="54">
        <f t="shared" si="3"/>
        <v>0</v>
      </c>
      <c r="Y69"/>
    </row>
    <row r="70" spans="1:25" x14ac:dyDescent="0.25">
      <c r="A70" s="22">
        <v>436</v>
      </c>
      <c r="B70" s="56">
        <v>67</v>
      </c>
      <c r="C70" s="48">
        <v>16</v>
      </c>
      <c r="D70" s="6" t="str">
        <f>VLOOKUP(A70,'05.kolo prezetácia '!A:G,2,FALSE)</f>
        <v>Marko</v>
      </c>
      <c r="E70" s="6" t="str">
        <f>VLOOKUP(A70,'05.kolo prezetácia '!A:G,3,FALSE)</f>
        <v>Jackulik</v>
      </c>
      <c r="F70" s="5" t="str">
        <f>CONCATENATE('05.kolo výsledky KAT'!$D70," ",'05.kolo výsledky KAT'!$E70)</f>
        <v>Marko Jackulik</v>
      </c>
      <c r="G70" s="6" t="str">
        <f>VLOOKUP(A70,'05.kolo prezetácia '!A:G,4,FALSE)</f>
        <v>Drietoma  - Brúsne</v>
      </c>
      <c r="H70" s="65">
        <f>VLOOKUP(A70,'05.kolo prezetácia '!$A$2:$G$515,5,FALSE)</f>
        <v>2014</v>
      </c>
      <c r="I70" s="32" t="str">
        <f>VLOOKUP(A70,'05.kolo prezetácia '!$A$2:$G$515,7,FALSE)</f>
        <v>Muži A</v>
      </c>
      <c r="J70" s="21">
        <f>VLOOKUP('05.kolo výsledky KAT'!$A70,'05.kolo stopky'!A:C,3,FALSE)</f>
        <v>2.7575196759259259E-2</v>
      </c>
      <c r="K70" s="21">
        <f t="shared" si="4"/>
        <v>4.1780601150392819E-3</v>
      </c>
      <c r="L70" s="21">
        <f t="shared" si="5"/>
        <v>9.600428240740741E-3</v>
      </c>
      <c r="M70" s="30"/>
      <c r="N70" s="65"/>
      <c r="O70" s="65"/>
      <c r="P70" s="65"/>
      <c r="Q70" s="65"/>
      <c r="R70" s="65"/>
      <c r="S70" s="65"/>
      <c r="T70" s="65"/>
      <c r="U70" s="65"/>
      <c r="V70" s="65"/>
      <c r="W70" s="66">
        <f t="shared" si="3"/>
        <v>0</v>
      </c>
      <c r="Y70"/>
    </row>
    <row r="71" spans="1:25" hidden="1" x14ac:dyDescent="0.25">
      <c r="A71" s="22">
        <v>157</v>
      </c>
      <c r="B71" s="56">
        <v>68</v>
      </c>
      <c r="C71" s="48">
        <v>16</v>
      </c>
      <c r="D71" s="6" t="str">
        <f>VLOOKUP(A71,'05.kolo prezetácia '!A:G,2,FALSE)</f>
        <v>Vladimír</v>
      </c>
      <c r="E71" s="6" t="str">
        <f>VLOOKUP(A71,'05.kolo prezetácia '!A:G,3,FALSE)</f>
        <v>Staňák</v>
      </c>
      <c r="F71" s="5" t="str">
        <f>CONCATENATE('05.kolo výsledky KAT'!$D71," ",'05.kolo výsledky KAT'!$E71)</f>
        <v>Vladimír Staňák</v>
      </c>
      <c r="G71" s="6" t="str">
        <f>VLOOKUP(A71,'05.kolo prezetácia '!A:G,4,FALSE)</f>
        <v>Adamovské Kochanovce</v>
      </c>
      <c r="H71" s="65">
        <f>VLOOKUP(A71,'05.kolo prezetácia '!$A$2:$G$515,5,FALSE)</f>
        <v>1985</v>
      </c>
      <c r="I71" s="32" t="str">
        <f>VLOOKUP(A71,'05.kolo prezetácia '!$A$2:$G$515,7,FALSE)</f>
        <v>Muži C</v>
      </c>
      <c r="J71" s="21">
        <f>VLOOKUP('05.kolo výsledky KAT'!$A71,'05.kolo stopky'!A:C,3,FALSE)</f>
        <v>2.7925162037037033E-2</v>
      </c>
      <c r="K71" s="21">
        <f t="shared" si="4"/>
        <v>4.2310851571268236E-3</v>
      </c>
      <c r="L71" s="21">
        <f t="shared" si="5"/>
        <v>9.9503935185185147E-3</v>
      </c>
      <c r="M71" s="30"/>
      <c r="N71" s="65"/>
      <c r="O71" s="65"/>
      <c r="P71" s="65"/>
      <c r="Q71" s="65"/>
      <c r="R71" s="65"/>
      <c r="S71" s="65"/>
      <c r="T71" s="65"/>
      <c r="U71" s="65"/>
      <c r="V71" s="65"/>
      <c r="W71" s="66">
        <f t="shared" si="3"/>
        <v>0</v>
      </c>
      <c r="Y71"/>
    </row>
    <row r="72" spans="1:25" hidden="1" x14ac:dyDescent="0.25">
      <c r="A72" s="22">
        <v>269</v>
      </c>
      <c r="B72" s="56">
        <v>69</v>
      </c>
      <c r="C72" s="48">
        <v>6</v>
      </c>
      <c r="D72" s="6" t="str">
        <f>VLOOKUP(A72,'05.kolo prezetácia '!A:G,2,FALSE)</f>
        <v>Jaroslav</v>
      </c>
      <c r="E72" s="6" t="str">
        <f>VLOOKUP(A72,'05.kolo prezetácia '!A:G,3,FALSE)</f>
        <v>Janiga</v>
      </c>
      <c r="F72" s="5" t="str">
        <f>CONCATENATE('05.kolo výsledky KAT'!$D72," ",'05.kolo výsledky KAT'!$E72)</f>
        <v>Jaroslav Janiga</v>
      </c>
      <c r="G72" s="6" t="str">
        <f>VLOOKUP(A72,'05.kolo prezetácia '!A:G,4,FALSE)</f>
        <v>Dubnica nad Váhom</v>
      </c>
      <c r="H72" s="65">
        <f>VLOOKUP(A72,'05.kolo prezetácia '!$A$2:$G$515,5,FALSE)</f>
        <v>1971</v>
      </c>
      <c r="I72" s="32" t="str">
        <f>VLOOKUP(A72,'05.kolo prezetácia '!$A$2:$G$515,7,FALSE)</f>
        <v>Muži D</v>
      </c>
      <c r="J72" s="21">
        <f>VLOOKUP('05.kolo výsledky KAT'!$A72,'05.kolo stopky'!A:C,3,FALSE)</f>
        <v>2.8120740740740741E-2</v>
      </c>
      <c r="K72" s="21">
        <f t="shared" si="4"/>
        <v>4.2607182940516278E-3</v>
      </c>
      <c r="L72" s="21">
        <f t="shared" si="5"/>
        <v>1.0145972222222223E-2</v>
      </c>
      <c r="M72" s="30"/>
      <c r="N72" s="65"/>
      <c r="O72" s="65"/>
      <c r="P72" s="65"/>
      <c r="Q72" s="65"/>
      <c r="R72" s="65"/>
      <c r="S72" s="65"/>
      <c r="T72" s="65"/>
      <c r="U72" s="65"/>
      <c r="V72" s="65"/>
      <c r="W72" s="66">
        <f t="shared" si="3"/>
        <v>0</v>
      </c>
      <c r="Y72"/>
    </row>
    <row r="73" spans="1:25" x14ac:dyDescent="0.25">
      <c r="A73" s="22">
        <v>428</v>
      </c>
      <c r="B73" s="56">
        <v>70</v>
      </c>
      <c r="C73" s="48">
        <v>17</v>
      </c>
      <c r="D73" s="6" t="str">
        <f>VLOOKUP(A73,'05.kolo prezetácia '!A:G,2,FALSE)</f>
        <v>Tomáš</v>
      </c>
      <c r="E73" s="6" t="str">
        <f>VLOOKUP(A73,'05.kolo prezetácia '!A:G,3,FALSE)</f>
        <v>Kadák</v>
      </c>
      <c r="F73" s="5" t="str">
        <f>CONCATENATE('05.kolo výsledky KAT'!$D73," ",'05.kolo výsledky KAT'!$E73)</f>
        <v>Tomáš Kadák</v>
      </c>
      <c r="G73" s="6" t="str">
        <f>VLOOKUP(A73,'05.kolo prezetácia '!A:G,4,FALSE)</f>
        <v>Veľké Bierovce</v>
      </c>
      <c r="H73" s="65">
        <f>VLOOKUP(A73,'05.kolo prezetácia '!$A$2:$G$515,5,FALSE)</f>
        <v>2001</v>
      </c>
      <c r="I73" s="32" t="str">
        <f>VLOOKUP(A73,'05.kolo prezetácia '!$A$2:$G$515,7,FALSE)</f>
        <v>Muži A</v>
      </c>
      <c r="J73" s="21">
        <f>VLOOKUP('05.kolo výsledky KAT'!$A73,'05.kolo stopky'!A:C,3,FALSE)</f>
        <v>2.8138842592592594E-2</v>
      </c>
      <c r="K73" s="21">
        <f t="shared" si="4"/>
        <v>4.2634609988776656E-3</v>
      </c>
      <c r="L73" s="21">
        <f t="shared" si="5"/>
        <v>1.0164074074074075E-2</v>
      </c>
      <c r="M73" s="30"/>
      <c r="N73" s="65"/>
      <c r="O73" s="65"/>
      <c r="P73" s="65"/>
      <c r="Q73" s="65"/>
      <c r="R73" s="65"/>
      <c r="S73" s="65"/>
      <c r="T73" s="65"/>
      <c r="U73" s="65"/>
      <c r="V73" s="65"/>
      <c r="W73" s="66">
        <f t="shared" si="3"/>
        <v>0</v>
      </c>
      <c r="Y73"/>
    </row>
    <row r="74" spans="1:25" hidden="1" x14ac:dyDescent="0.25">
      <c r="A74" s="22">
        <v>30</v>
      </c>
      <c r="B74" s="56">
        <v>71</v>
      </c>
      <c r="C74" s="48">
        <v>15</v>
      </c>
      <c r="D74" s="6" t="str">
        <f>VLOOKUP(A74,'05.kolo prezetácia '!A:G,2,FALSE)</f>
        <v>Juraj</v>
      </c>
      <c r="E74" s="6" t="str">
        <f>VLOOKUP(A74,'05.kolo prezetácia '!A:G,3,FALSE)</f>
        <v>Gregorovič</v>
      </c>
      <c r="F74" s="5" t="str">
        <f>CONCATENATE('05.kolo výsledky KAT'!$D74," ",'05.kolo výsledky KAT'!$E74)</f>
        <v>Juraj Gregorovič</v>
      </c>
      <c r="G74" s="6" t="str">
        <f>VLOOKUP(A74,'05.kolo prezetácia '!A:G,4,FALSE)</f>
        <v>Bežíme a funíme / Trenčín</v>
      </c>
      <c r="H74" s="65">
        <f>VLOOKUP(A74,'05.kolo prezetácia '!$A$2:$G$515,5,FALSE)</f>
        <v>1996</v>
      </c>
      <c r="I74" s="32" t="str">
        <f>VLOOKUP(A74,'05.kolo prezetácia '!$A$2:$G$515,7,FALSE)</f>
        <v>Muži B</v>
      </c>
      <c r="J74" s="21">
        <f>VLOOKUP('05.kolo výsledky KAT'!$A74,'05.kolo stopky'!A:C,3,FALSE)</f>
        <v>2.8208993055555558E-2</v>
      </c>
      <c r="K74" s="21">
        <f t="shared" si="4"/>
        <v>4.2740898569023572E-3</v>
      </c>
      <c r="L74" s="21">
        <f t="shared" si="5"/>
        <v>1.023422453703704E-2</v>
      </c>
      <c r="M74" s="22"/>
      <c r="N74" s="53"/>
      <c r="O74" s="53"/>
      <c r="P74" s="53"/>
      <c r="Q74" s="53"/>
      <c r="R74" s="53"/>
      <c r="S74" s="53"/>
      <c r="T74" s="53"/>
      <c r="U74" s="53"/>
      <c r="V74" s="53"/>
      <c r="W74" s="54">
        <f t="shared" si="3"/>
        <v>0</v>
      </c>
      <c r="Y74"/>
    </row>
    <row r="75" spans="1:25" hidden="1" x14ac:dyDescent="0.25">
      <c r="A75" s="22">
        <v>389</v>
      </c>
      <c r="B75" s="56">
        <v>72</v>
      </c>
      <c r="C75" s="48">
        <v>17</v>
      </c>
      <c r="D75" s="6" t="str">
        <f>VLOOKUP(A75,'05.kolo prezetácia '!A:G,2,FALSE)</f>
        <v>Marek</v>
      </c>
      <c r="E75" s="6" t="str">
        <f>VLOOKUP(A75,'05.kolo prezetácia '!A:G,3,FALSE)</f>
        <v>Benkovič</v>
      </c>
      <c r="F75" s="5" t="str">
        <f>CONCATENATE('05.kolo výsledky KAT'!$D75," ",'05.kolo výsledky KAT'!$E75)</f>
        <v>Marek Benkovič</v>
      </c>
      <c r="G75" s="6" t="str">
        <f>VLOOKUP(A75,'05.kolo prezetácia '!A:G,4,FALSE)</f>
        <v>toRun Stará Turá / Trenčianske Jastrabie</v>
      </c>
      <c r="H75" s="65">
        <f>VLOOKUP(A75,'05.kolo prezetácia '!$A$2:$G$515,5,FALSE)</f>
        <v>1983</v>
      </c>
      <c r="I75" s="32" t="str">
        <f>VLOOKUP(A75,'05.kolo prezetácia '!$A$2:$G$515,7,FALSE)</f>
        <v>Muži C</v>
      </c>
      <c r="J75" s="21">
        <f>VLOOKUP('05.kolo výsledky KAT'!$A75,'05.kolo stopky'!A:C,3,FALSE)</f>
        <v>2.8425324074074079E-2</v>
      </c>
      <c r="K75" s="21">
        <f t="shared" si="4"/>
        <v>4.306867283950618E-3</v>
      </c>
      <c r="L75" s="21">
        <f t="shared" si="5"/>
        <v>1.045055555555556E-2</v>
      </c>
      <c r="M75" s="30"/>
      <c r="N75" s="65"/>
      <c r="O75" s="65"/>
      <c r="P75" s="65"/>
      <c r="Q75" s="65"/>
      <c r="R75" s="65"/>
      <c r="S75" s="65"/>
      <c r="T75" s="65"/>
      <c r="U75" s="65"/>
      <c r="V75" s="65"/>
      <c r="W75" s="66">
        <f t="shared" si="3"/>
        <v>0</v>
      </c>
      <c r="Y75"/>
    </row>
    <row r="76" spans="1:25" hidden="1" x14ac:dyDescent="0.25">
      <c r="A76" s="22">
        <v>284</v>
      </c>
      <c r="B76" s="56">
        <v>73</v>
      </c>
      <c r="C76" s="48">
        <v>7</v>
      </c>
      <c r="D76" s="6" t="str">
        <f>VLOOKUP(A76,'05.kolo prezetácia '!A:G,2,FALSE)</f>
        <v>Juraj</v>
      </c>
      <c r="E76" s="6" t="str">
        <f>VLOOKUP(A76,'05.kolo prezetácia '!A:G,3,FALSE)</f>
        <v>Martinka</v>
      </c>
      <c r="F76" s="5" t="str">
        <f>CONCATENATE('05.kolo výsledky KAT'!$D76," ",'05.kolo výsledky KAT'!$E76)</f>
        <v>Juraj Martinka</v>
      </c>
      <c r="G76" s="6" t="str">
        <f>VLOOKUP(A76,'05.kolo prezetácia '!A:G,4,FALSE)</f>
        <v>Nám sa nechce / Trenčianske stankovce</v>
      </c>
      <c r="H76" s="65">
        <f>VLOOKUP(A76,'05.kolo prezetácia '!$A$2:$G$515,5,FALSE)</f>
        <v>1973</v>
      </c>
      <c r="I76" s="32" t="str">
        <f>VLOOKUP(A76,'05.kolo prezetácia '!$A$2:$G$515,7,FALSE)</f>
        <v>Muži D</v>
      </c>
      <c r="J76" s="21">
        <f>VLOOKUP('05.kolo výsledky KAT'!$A76,'05.kolo stopky'!A:C,3,FALSE)</f>
        <v>2.8497638888888888E-2</v>
      </c>
      <c r="K76" s="21">
        <f t="shared" si="4"/>
        <v>4.3178240740740746E-3</v>
      </c>
      <c r="L76" s="21">
        <f t="shared" si="5"/>
        <v>1.052287037037037E-2</v>
      </c>
      <c r="M76" s="30"/>
      <c r="N76" s="65"/>
      <c r="O76" s="65"/>
      <c r="P76" s="65"/>
      <c r="Q76" s="65"/>
      <c r="R76" s="65"/>
      <c r="S76" s="65"/>
      <c r="T76" s="65"/>
      <c r="U76" s="65"/>
      <c r="V76" s="65"/>
      <c r="W76" s="66">
        <f t="shared" si="3"/>
        <v>0</v>
      </c>
      <c r="Y76"/>
    </row>
    <row r="77" spans="1:25" hidden="1" x14ac:dyDescent="0.25">
      <c r="A77" s="22">
        <v>181</v>
      </c>
      <c r="B77" s="56">
        <v>74</v>
      </c>
      <c r="C77" s="48">
        <v>6</v>
      </c>
      <c r="D77" s="6" t="str">
        <f>VLOOKUP(A77,'05.kolo prezetácia '!A:G,2,FALSE)</f>
        <v>Martina</v>
      </c>
      <c r="E77" s="6" t="str">
        <f>VLOOKUP(A77,'05.kolo prezetácia '!A:G,3,FALSE)</f>
        <v>Riečická</v>
      </c>
      <c r="F77" s="5" t="str">
        <f>CONCATENATE('05.kolo výsledky KAT'!$D77," ",'05.kolo výsledky KAT'!$E77)</f>
        <v>Martina Riečická</v>
      </c>
      <c r="G77" s="6" t="str">
        <f>VLOOKUP(A77,'05.kolo prezetácia '!A:G,4,FALSE)</f>
        <v>RunForRest / Trenčín</v>
      </c>
      <c r="H77" s="65">
        <f>VLOOKUP(A77,'05.kolo prezetácia '!$A$2:$G$515,5,FALSE)</f>
        <v>1987</v>
      </c>
      <c r="I77" s="32" t="str">
        <f>VLOOKUP(A77,'05.kolo prezetácia '!$A$2:$G$515,7,FALSE)</f>
        <v>Ženy B</v>
      </c>
      <c r="J77" s="21">
        <f>VLOOKUP('05.kolo výsledky KAT'!$A77,'05.kolo stopky'!A:C,3,FALSE)</f>
        <v>2.8514641203703704E-2</v>
      </c>
      <c r="K77" s="21">
        <f t="shared" si="4"/>
        <v>4.3204001823793489E-3</v>
      </c>
      <c r="L77" s="21">
        <f t="shared" si="5"/>
        <v>1.0539872685185185E-2</v>
      </c>
      <c r="M77" s="30"/>
      <c r="N77" s="65"/>
      <c r="O77" s="65"/>
      <c r="P77" s="65"/>
      <c r="Q77" s="65"/>
      <c r="R77" s="65"/>
      <c r="S77" s="65"/>
      <c r="T77" s="65"/>
      <c r="U77" s="65"/>
      <c r="V77" s="65"/>
      <c r="W77" s="66">
        <f t="shared" si="3"/>
        <v>0</v>
      </c>
      <c r="Y77"/>
    </row>
    <row r="78" spans="1:25" hidden="1" x14ac:dyDescent="0.25">
      <c r="A78" s="22">
        <v>162</v>
      </c>
      <c r="B78" s="56">
        <v>75</v>
      </c>
      <c r="C78" s="48">
        <v>7</v>
      </c>
      <c r="D78" s="6" t="str">
        <f>VLOOKUP(A78,'05.kolo prezetácia '!A:G,2,FALSE)</f>
        <v>Miroslava</v>
      </c>
      <c r="E78" s="6" t="str">
        <f>VLOOKUP(A78,'05.kolo prezetácia '!A:G,3,FALSE)</f>
        <v>Solíková</v>
      </c>
      <c r="F78" s="5" t="str">
        <f>CONCATENATE('05.kolo výsledky KAT'!$D78," ",'05.kolo výsledky KAT'!$E78)</f>
        <v>Miroslava Solíková</v>
      </c>
      <c r="G78" s="6" t="str">
        <f>VLOOKUP(A78,'05.kolo prezetácia '!A:G,4,FALSE)</f>
        <v>Ilava</v>
      </c>
      <c r="H78" s="65">
        <f>VLOOKUP(A78,'05.kolo prezetácia '!$A$2:$G$515,5,FALSE)</f>
        <v>1987</v>
      </c>
      <c r="I78" s="32" t="str">
        <f>VLOOKUP(A78,'05.kolo prezetácia '!$A$2:$G$515,7,FALSE)</f>
        <v>Ženy B</v>
      </c>
      <c r="J78" s="21">
        <f>VLOOKUP('05.kolo výsledky KAT'!$A78,'05.kolo stopky'!A:C,3,FALSE)</f>
        <v>2.8528680555555557E-2</v>
      </c>
      <c r="K78" s="21">
        <f t="shared" si="4"/>
        <v>4.3225273569023571E-3</v>
      </c>
      <c r="L78" s="21">
        <f t="shared" si="5"/>
        <v>1.0553912037037039E-2</v>
      </c>
      <c r="M78" s="30"/>
      <c r="N78" s="65"/>
      <c r="O78" s="65"/>
      <c r="P78" s="65"/>
      <c r="Q78" s="65"/>
      <c r="R78" s="65"/>
      <c r="S78" s="65"/>
      <c r="T78" s="65"/>
      <c r="U78" s="65"/>
      <c r="V78" s="65"/>
      <c r="W78" s="66">
        <f t="shared" si="3"/>
        <v>0</v>
      </c>
      <c r="Y78"/>
    </row>
    <row r="79" spans="1:25" hidden="1" x14ac:dyDescent="0.25">
      <c r="A79" s="22">
        <v>438</v>
      </c>
      <c r="B79" s="56">
        <v>76</v>
      </c>
      <c r="C79" s="48">
        <v>8</v>
      </c>
      <c r="D79" s="6" t="str">
        <f>VLOOKUP(A79,'05.kolo prezetácia '!A:G,2,FALSE)</f>
        <v>Pavel</v>
      </c>
      <c r="E79" s="6" t="str">
        <f>VLOOKUP(A79,'05.kolo prezetácia '!A:G,3,FALSE)</f>
        <v>Spaček</v>
      </c>
      <c r="F79" s="5" t="str">
        <f>CONCATENATE('05.kolo výsledky KAT'!$D79," ",'05.kolo výsledky KAT'!$E79)</f>
        <v>Pavel Spaček</v>
      </c>
      <c r="G79" s="6" t="str">
        <f>VLOOKUP(A79,'05.kolo prezetácia '!A:G,4,FALSE)</f>
        <v>Trenčianska Teplá</v>
      </c>
      <c r="H79" s="65">
        <f>VLOOKUP(A79,'05.kolo prezetácia '!$A$2:$G$515,5,FALSE)</f>
        <v>1971</v>
      </c>
      <c r="I79" s="32" t="str">
        <f>VLOOKUP(A79,'05.kolo prezetácia '!$A$2:$G$515,7,FALSE)</f>
        <v>Muži D</v>
      </c>
      <c r="J79" s="21">
        <f>VLOOKUP('05.kolo výsledky KAT'!$A79,'05.kolo stopky'!A:C,3,FALSE)</f>
        <v>2.8543657407407403E-2</v>
      </c>
      <c r="K79" s="21">
        <f t="shared" si="4"/>
        <v>4.3247965768799098E-3</v>
      </c>
      <c r="L79" s="21">
        <f t="shared" si="5"/>
        <v>1.0568888888888885E-2</v>
      </c>
      <c r="M79" s="30"/>
      <c r="N79" s="65"/>
      <c r="O79" s="65"/>
      <c r="P79" s="65"/>
      <c r="Q79" s="65"/>
      <c r="R79" s="65"/>
      <c r="S79" s="65"/>
      <c r="T79" s="65"/>
      <c r="U79" s="65"/>
      <c r="V79" s="65"/>
      <c r="W79" s="66">
        <f t="shared" si="3"/>
        <v>0</v>
      </c>
      <c r="Y79"/>
    </row>
    <row r="80" spans="1:25" hidden="1" x14ac:dyDescent="0.25">
      <c r="A80" s="22">
        <v>179</v>
      </c>
      <c r="B80" s="56">
        <v>77</v>
      </c>
      <c r="C80" s="48">
        <v>18</v>
      </c>
      <c r="D80" s="6" t="str">
        <f>VLOOKUP(A80,'05.kolo prezetácia '!A:G,2,FALSE)</f>
        <v>Milan</v>
      </c>
      <c r="E80" s="6" t="str">
        <f>VLOOKUP(A80,'05.kolo prezetácia '!A:G,3,FALSE)</f>
        <v>Kebísek</v>
      </c>
      <c r="F80" s="5" t="str">
        <f>CONCATENATE('05.kolo výsledky KAT'!$D80," ",'05.kolo výsledky KAT'!$E80)</f>
        <v>Milan Kebísek</v>
      </c>
      <c r="G80" s="6" t="str">
        <f>VLOOKUP(A80,'05.kolo prezetácia '!A:G,4,FALSE)</f>
        <v>Chromé Antilopy - Krivosúd Bodovka</v>
      </c>
      <c r="H80" s="65">
        <f>VLOOKUP(A80,'05.kolo prezetácia '!$A$2:$G$515,5,FALSE)</f>
        <v>1980</v>
      </c>
      <c r="I80" s="32" t="str">
        <f>VLOOKUP(A80,'05.kolo prezetácia '!$A$2:$G$515,7,FALSE)</f>
        <v>Muži C</v>
      </c>
      <c r="J80" s="21">
        <f>VLOOKUP('05.kolo výsledky KAT'!$A80,'05.kolo stopky'!A:C,3,FALSE)</f>
        <v>2.8721562500000002E-2</v>
      </c>
      <c r="K80" s="21">
        <f t="shared" si="4"/>
        <v>4.3517518939393948E-3</v>
      </c>
      <c r="L80" s="21">
        <f t="shared" si="5"/>
        <v>1.0746793981481484E-2</v>
      </c>
      <c r="M80" s="30"/>
      <c r="N80" s="65"/>
      <c r="O80" s="65"/>
      <c r="P80" s="65"/>
      <c r="Q80" s="65"/>
      <c r="R80" s="65"/>
      <c r="S80" s="65"/>
      <c r="T80" s="65"/>
      <c r="U80" s="65"/>
      <c r="V80" s="65"/>
      <c r="W80" s="66">
        <f t="shared" si="3"/>
        <v>0</v>
      </c>
      <c r="Y80"/>
    </row>
    <row r="81" spans="1:25" hidden="1" x14ac:dyDescent="0.25">
      <c r="A81" s="22">
        <v>62</v>
      </c>
      <c r="B81" s="56">
        <v>78</v>
      </c>
      <c r="C81" s="48">
        <v>7</v>
      </c>
      <c r="D81" s="6" t="str">
        <f>VLOOKUP(A81,'05.kolo prezetácia '!A:G,2,FALSE)</f>
        <v>Daniela</v>
      </c>
      <c r="E81" s="6" t="str">
        <f>VLOOKUP(A81,'05.kolo prezetácia '!A:G,3,FALSE)</f>
        <v>Bockova</v>
      </c>
      <c r="F81" s="5" t="str">
        <f>CONCATENATE('05.kolo výsledky KAT'!$D81," ",'05.kolo výsledky KAT'!$E81)</f>
        <v>Daniela Bockova</v>
      </c>
      <c r="G81" s="6" t="str">
        <f>VLOOKUP(A81,'05.kolo prezetácia '!A:G,4,FALSE)</f>
        <v>Trencin</v>
      </c>
      <c r="H81" s="65">
        <f>VLOOKUP(A81,'05.kolo prezetácia '!$A$2:$G$515,5,FALSE)</f>
        <v>2010</v>
      </c>
      <c r="I81" s="32" t="str">
        <f>VLOOKUP(A81,'05.kolo prezetácia '!$A$2:$G$515,7,FALSE)</f>
        <v>Ženy A</v>
      </c>
      <c r="J81" s="21">
        <f>VLOOKUP('05.kolo výsledky KAT'!$A81,'05.kolo stopky'!A:C,3,FALSE)</f>
        <v>2.9165081018518519E-2</v>
      </c>
      <c r="K81" s="21">
        <f t="shared" si="4"/>
        <v>4.4189516694725034E-3</v>
      </c>
      <c r="L81" s="21">
        <f t="shared" si="5"/>
        <v>1.1190312500000001E-2</v>
      </c>
      <c r="M81" s="30"/>
      <c r="N81" s="65"/>
      <c r="O81" s="65"/>
      <c r="P81" s="65"/>
      <c r="Q81" s="65"/>
      <c r="R81" s="65"/>
      <c r="S81" s="65"/>
      <c r="T81" s="65"/>
      <c r="U81" s="65"/>
      <c r="V81" s="65"/>
      <c r="W81" s="66">
        <f t="shared" si="3"/>
        <v>0</v>
      </c>
      <c r="Y81"/>
    </row>
    <row r="82" spans="1:25" hidden="1" x14ac:dyDescent="0.25">
      <c r="A82" s="22">
        <v>257</v>
      </c>
      <c r="B82" s="56">
        <v>79</v>
      </c>
      <c r="C82" s="48">
        <v>8</v>
      </c>
      <c r="D82" s="6" t="str">
        <f>VLOOKUP(A82,'05.kolo prezetácia '!A:G,2,FALSE)</f>
        <v>Dana</v>
      </c>
      <c r="E82" s="6" t="str">
        <f>VLOOKUP(A82,'05.kolo prezetácia '!A:G,3,FALSE)</f>
        <v>Kubranova</v>
      </c>
      <c r="F82" s="5" t="str">
        <f>CONCATENATE('05.kolo výsledky KAT'!$D82," ",'05.kolo výsledky KAT'!$E82)</f>
        <v>Dana Kubranova</v>
      </c>
      <c r="G82" s="6" t="str">
        <f>VLOOKUP(A82,'05.kolo prezetácia '!A:G,4,FALSE)</f>
        <v>Trencianske Teplice</v>
      </c>
      <c r="H82" s="65">
        <f>VLOOKUP(A82,'05.kolo prezetácia '!$A$2:$G$515,5,FALSE)</f>
        <v>1981</v>
      </c>
      <c r="I82" s="32" t="str">
        <f>VLOOKUP(A82,'05.kolo prezetácia '!$A$2:$G$515,7,FALSE)</f>
        <v>Ženy B</v>
      </c>
      <c r="J82" s="21">
        <f>VLOOKUP('05.kolo výsledky KAT'!$A82,'05.kolo stopky'!A:C,3,FALSE)</f>
        <v>2.9183472222222225E-2</v>
      </c>
      <c r="K82" s="21">
        <f t="shared" si="4"/>
        <v>4.4217382154882164E-3</v>
      </c>
      <c r="L82" s="21">
        <f t="shared" si="5"/>
        <v>1.1208703703703707E-2</v>
      </c>
      <c r="M82" s="30"/>
      <c r="N82" s="65"/>
      <c r="O82" s="65"/>
      <c r="P82" s="65"/>
      <c r="Q82" s="65"/>
      <c r="R82" s="65"/>
      <c r="S82" s="65"/>
      <c r="T82" s="65"/>
      <c r="U82" s="65"/>
      <c r="V82" s="65"/>
      <c r="W82" s="66">
        <f t="shared" si="3"/>
        <v>0</v>
      </c>
      <c r="Y82"/>
    </row>
    <row r="83" spans="1:25" hidden="1" x14ac:dyDescent="0.25">
      <c r="A83" s="22">
        <v>134</v>
      </c>
      <c r="B83" s="56">
        <v>80</v>
      </c>
      <c r="C83" s="48">
        <v>7</v>
      </c>
      <c r="D83" s="6" t="str">
        <f>VLOOKUP(A83,'05.kolo prezetácia '!A:G,2,FALSE)</f>
        <v>Ferdinand</v>
      </c>
      <c r="E83" s="6" t="str">
        <f>VLOOKUP(A83,'05.kolo prezetácia '!A:G,3,FALSE)</f>
        <v>Daňo</v>
      </c>
      <c r="F83" s="5" t="str">
        <f>CONCATENATE('05.kolo výsledky KAT'!$D83," ",'05.kolo výsledky KAT'!$E83)</f>
        <v>Ferdinand Daňo</v>
      </c>
      <c r="G83" s="6" t="str">
        <f>VLOOKUP(A83,'05.kolo prezetácia '!A:G,4,FALSE)</f>
        <v>Sedmerovec</v>
      </c>
      <c r="H83" s="65">
        <f>VLOOKUP(A83,'05.kolo prezetácia '!$A$2:$G$515,5,FALSE)</f>
        <v>1963</v>
      </c>
      <c r="I83" s="32" t="str">
        <f>VLOOKUP(A83,'05.kolo prezetácia '!$A$2:$G$515,7,FALSE)</f>
        <v>Muži E</v>
      </c>
      <c r="J83" s="21">
        <f>VLOOKUP('05.kolo výsledky KAT'!$A83,'05.kolo stopky'!A:C,3,FALSE)</f>
        <v>2.9189756944444447E-2</v>
      </c>
      <c r="K83" s="21">
        <f t="shared" si="4"/>
        <v>4.422690446127947E-3</v>
      </c>
      <c r="L83" s="21">
        <f t="shared" si="5"/>
        <v>1.1214988425925929E-2</v>
      </c>
      <c r="M83" s="30"/>
      <c r="N83" s="65"/>
      <c r="O83" s="65"/>
      <c r="P83" s="65"/>
      <c r="Q83" s="65"/>
      <c r="R83" s="65"/>
      <c r="S83" s="65"/>
      <c r="T83" s="65"/>
      <c r="U83" s="65"/>
      <c r="V83" s="65"/>
      <c r="W83" s="66">
        <f t="shared" si="3"/>
        <v>0</v>
      </c>
      <c r="Y83"/>
    </row>
    <row r="84" spans="1:25" hidden="1" x14ac:dyDescent="0.25">
      <c r="A84" s="22">
        <v>193</v>
      </c>
      <c r="B84" s="56">
        <v>81</v>
      </c>
      <c r="C84" s="45">
        <v>1</v>
      </c>
      <c r="D84" s="6" t="str">
        <f>VLOOKUP(A84,'05.kolo prezetácia '!A:G,2,FALSE)</f>
        <v>Naďa</v>
      </c>
      <c r="E84" s="6" t="str">
        <f>VLOOKUP(A84,'05.kolo prezetácia '!A:G,3,FALSE)</f>
        <v>Hodeková</v>
      </c>
      <c r="F84" s="5" t="str">
        <f>CONCATENATE('05.kolo výsledky KAT'!$D84," ",'05.kolo výsledky KAT'!$E84)</f>
        <v>Naďa Hodeková</v>
      </c>
      <c r="G84" s="6" t="str">
        <f>VLOOKUP(A84,'05.kolo prezetácia '!A:G,4,FALSE)</f>
        <v>Champion club / Dubnica nad Váhom</v>
      </c>
      <c r="H84" s="65">
        <f>VLOOKUP(A84,'05.kolo prezetácia '!$A$2:$G$515,5,FALSE)</f>
        <v>1975</v>
      </c>
      <c r="I84" s="32" t="str">
        <f>VLOOKUP(A84,'05.kolo prezetácia '!$A$2:$G$515,7,FALSE)</f>
        <v>Ženy C</v>
      </c>
      <c r="J84" s="21">
        <f>VLOOKUP('05.kolo výsledky KAT'!$A84,'05.kolo stopky'!A:C,3,FALSE)</f>
        <v>2.9271516203703704E-2</v>
      </c>
      <c r="K84" s="21">
        <f t="shared" si="4"/>
        <v>4.4350782126823798E-3</v>
      </c>
      <c r="L84" s="21">
        <f t="shared" si="5"/>
        <v>1.1296747685185186E-2</v>
      </c>
      <c r="M84" s="30"/>
      <c r="N84" s="65"/>
      <c r="O84" s="65"/>
      <c r="P84" s="65"/>
      <c r="Q84" s="65"/>
      <c r="R84" s="65"/>
      <c r="S84" s="65"/>
      <c r="T84" s="65"/>
      <c r="U84" s="65"/>
      <c r="V84" s="65"/>
      <c r="W84" s="66">
        <f t="shared" si="3"/>
        <v>0</v>
      </c>
      <c r="Y84"/>
    </row>
    <row r="85" spans="1:25" hidden="1" x14ac:dyDescent="0.25">
      <c r="A85" s="22">
        <v>35</v>
      </c>
      <c r="B85" s="56">
        <v>82</v>
      </c>
      <c r="C85" s="48">
        <v>9</v>
      </c>
      <c r="D85" s="6" t="str">
        <f>VLOOKUP(A85,'05.kolo prezetácia '!A:G,2,FALSE)</f>
        <v>Daniela</v>
      </c>
      <c r="E85" s="6" t="str">
        <f>VLOOKUP(A85,'05.kolo prezetácia '!A:G,3,FALSE)</f>
        <v>Kotúčová</v>
      </c>
      <c r="F85" s="5" t="str">
        <f>CONCATENATE('05.kolo výsledky KAT'!$D85," ",'05.kolo výsledky KAT'!$E85)</f>
        <v>Daniela Kotúčová</v>
      </c>
      <c r="G85" s="6" t="str">
        <f>VLOOKUP(A85,'05.kolo prezetácia '!A:G,4,FALSE)</f>
        <v>Chromé antilopy / Zemianske Podhradie</v>
      </c>
      <c r="H85" s="65">
        <f>VLOOKUP(A85,'05.kolo prezetácia '!$A$2:$G$515,5,FALSE)</f>
        <v>1984</v>
      </c>
      <c r="I85" s="32" t="str">
        <f>VLOOKUP(A85,'05.kolo prezetácia '!$A$2:$G$515,7,FALSE)</f>
        <v>Ženy B</v>
      </c>
      <c r="J85" s="21">
        <f>VLOOKUP('05.kolo výsledky KAT'!$A85,'05.kolo stopky'!A:C,3,FALSE)</f>
        <v>2.9523750000000001E-2</v>
      </c>
      <c r="K85" s="21">
        <f t="shared" si="4"/>
        <v>4.4732954545454546E-3</v>
      </c>
      <c r="L85" s="21">
        <f t="shared" si="5"/>
        <v>1.1548981481481483E-2</v>
      </c>
      <c r="M85" s="30"/>
      <c r="N85" s="65"/>
      <c r="O85" s="65"/>
      <c r="P85" s="65"/>
      <c r="Q85" s="65"/>
      <c r="R85" s="65"/>
      <c r="S85" s="65"/>
      <c r="T85" s="65"/>
      <c r="U85" s="65"/>
      <c r="V85" s="65"/>
      <c r="W85" s="66">
        <f t="shared" si="3"/>
        <v>0</v>
      </c>
      <c r="Y85"/>
    </row>
    <row r="86" spans="1:25" hidden="1" x14ac:dyDescent="0.25">
      <c r="A86" s="22">
        <v>109</v>
      </c>
      <c r="B86" s="56">
        <v>83</v>
      </c>
      <c r="C86" s="48">
        <v>19</v>
      </c>
      <c r="D86" s="6" t="str">
        <f>VLOOKUP(A86,'05.kolo prezetácia '!A:G,2,FALSE)</f>
        <v>Robert</v>
      </c>
      <c r="E86" s="6" t="str">
        <f>VLOOKUP(A86,'05.kolo prezetácia '!A:G,3,FALSE)</f>
        <v>Laššo</v>
      </c>
      <c r="F86" s="5" t="str">
        <f>CONCATENATE('05.kolo výsledky KAT'!$D86," ",'05.kolo výsledky KAT'!$E86)</f>
        <v>Robert Laššo</v>
      </c>
      <c r="G86" s="6" t="str">
        <f>VLOOKUP(A86,'05.kolo prezetácia '!A:G,4,FALSE)</f>
        <v>Trenčín</v>
      </c>
      <c r="H86" s="65">
        <f>VLOOKUP(A86,'05.kolo prezetácia '!$A$2:$G$515,5,FALSE)</f>
        <v>1982</v>
      </c>
      <c r="I86" s="32" t="str">
        <f>VLOOKUP(A86,'05.kolo prezetácia '!$A$2:$G$515,7,FALSE)</f>
        <v>Muži C</v>
      </c>
      <c r="J86" s="21">
        <f>VLOOKUP('05.kolo výsledky KAT'!$A86,'05.kolo stopky'!A:C,3,FALSE)</f>
        <v>2.9580601851851851E-2</v>
      </c>
      <c r="K86" s="21">
        <f t="shared" si="4"/>
        <v>4.4819093714927047E-3</v>
      </c>
      <c r="L86" s="21">
        <f t="shared" si="5"/>
        <v>1.1605833333333333E-2</v>
      </c>
      <c r="M86" s="30"/>
      <c r="N86" s="65"/>
      <c r="O86" s="65"/>
      <c r="P86" s="65"/>
      <c r="Q86" s="65"/>
      <c r="R86" s="65"/>
      <c r="S86" s="65"/>
      <c r="T86" s="65"/>
      <c r="U86" s="65"/>
      <c r="V86" s="65"/>
      <c r="W86" s="66">
        <f t="shared" si="3"/>
        <v>0</v>
      </c>
      <c r="Y86"/>
    </row>
    <row r="87" spans="1:25" hidden="1" x14ac:dyDescent="0.25">
      <c r="A87" s="22">
        <v>175</v>
      </c>
      <c r="B87" s="56">
        <v>84</v>
      </c>
      <c r="C87" s="48">
        <v>8</v>
      </c>
      <c r="D87" s="6" t="str">
        <f>VLOOKUP(A87,'05.kolo prezetácia '!A:G,2,FALSE)</f>
        <v>Lucia</v>
      </c>
      <c r="E87" s="6" t="str">
        <f>VLOOKUP(A87,'05.kolo prezetácia '!A:G,3,FALSE)</f>
        <v>Bulejková</v>
      </c>
      <c r="F87" s="5" t="str">
        <f>CONCATENATE('05.kolo výsledky KAT'!$D87," ",'05.kolo výsledky KAT'!$E87)</f>
        <v>Lucia Bulejková</v>
      </c>
      <c r="G87" s="6" t="str">
        <f>VLOOKUP(A87,'05.kolo prezetácia '!A:G,4,FALSE)</f>
        <v>Drietoma</v>
      </c>
      <c r="H87" s="65">
        <f>VLOOKUP(A87,'05.kolo prezetácia '!$A$2:$G$515,5,FALSE)</f>
        <v>2012</v>
      </c>
      <c r="I87" s="32" t="str">
        <f>VLOOKUP(A87,'05.kolo prezetácia '!$A$2:$G$515,7,FALSE)</f>
        <v>Ženy A</v>
      </c>
      <c r="J87" s="21">
        <f>VLOOKUP('05.kolo výsledky KAT'!$A87,'05.kolo stopky'!A:C,3,FALSE)</f>
        <v>2.9593020833333334E-2</v>
      </c>
      <c r="K87" s="21">
        <f t="shared" si="4"/>
        <v>4.4837910353535361E-3</v>
      </c>
      <c r="L87" s="21">
        <f t="shared" si="5"/>
        <v>1.1618252314814816E-2</v>
      </c>
      <c r="M87" s="30"/>
      <c r="N87" s="65"/>
      <c r="O87" s="65"/>
      <c r="P87" s="65"/>
      <c r="Q87" s="65"/>
      <c r="R87" s="65"/>
      <c r="S87" s="65"/>
      <c r="T87" s="65"/>
      <c r="U87" s="65"/>
      <c r="V87" s="65"/>
      <c r="W87" s="66">
        <f t="shared" si="3"/>
        <v>0</v>
      </c>
      <c r="Y87"/>
    </row>
    <row r="88" spans="1:25" hidden="1" x14ac:dyDescent="0.25">
      <c r="A88" s="22">
        <v>100</v>
      </c>
      <c r="B88" s="56">
        <v>85</v>
      </c>
      <c r="C88" s="48">
        <v>16</v>
      </c>
      <c r="D88" s="6" t="str">
        <f>VLOOKUP(A88,'05.kolo prezetácia '!A:G,2,FALSE)</f>
        <v>Ivan</v>
      </c>
      <c r="E88" s="6" t="str">
        <f>VLOOKUP(A88,'05.kolo prezetácia '!A:G,3,FALSE)</f>
        <v>Capák</v>
      </c>
      <c r="F88" s="5" t="str">
        <f>CONCATENATE('05.kolo výsledky KAT'!$D88," ",'05.kolo výsledky KAT'!$E88)</f>
        <v>Ivan Capák</v>
      </c>
      <c r="G88" s="6" t="str">
        <f>VLOOKUP(A88,'05.kolo prezetácia '!A:G,4,FALSE)</f>
        <v>Adamovské Kochanovce</v>
      </c>
      <c r="H88" s="65">
        <f>VLOOKUP(A88,'05.kolo prezetácia '!$A$2:$G$515,5,FALSE)</f>
        <v>1989</v>
      </c>
      <c r="I88" s="32" t="str">
        <f>VLOOKUP(A88,'05.kolo prezetácia '!$A$2:$G$515,7,FALSE)</f>
        <v>Muži B</v>
      </c>
      <c r="J88" s="21">
        <f>VLOOKUP('05.kolo výsledky KAT'!$A88,'05.kolo stopky'!A:C,3,FALSE)</f>
        <v>3.0000324074074072E-2</v>
      </c>
      <c r="K88" s="21">
        <f t="shared" si="4"/>
        <v>4.5455036475869808E-3</v>
      </c>
      <c r="L88" s="21">
        <f t="shared" si="5"/>
        <v>1.2025555555555553E-2</v>
      </c>
      <c r="M88" s="30"/>
      <c r="N88" s="65"/>
      <c r="O88" s="65"/>
      <c r="P88" s="65"/>
      <c r="Q88" s="65"/>
      <c r="R88" s="65"/>
      <c r="S88" s="65"/>
      <c r="T88" s="65"/>
      <c r="U88" s="65"/>
      <c r="V88" s="65"/>
      <c r="W88" s="66">
        <f t="shared" si="3"/>
        <v>0</v>
      </c>
      <c r="Y88"/>
    </row>
    <row r="89" spans="1:25" hidden="1" x14ac:dyDescent="0.25">
      <c r="A89" s="22">
        <v>315</v>
      </c>
      <c r="B89" s="56">
        <v>86</v>
      </c>
      <c r="C89" s="48">
        <v>9</v>
      </c>
      <c r="D89" s="6" t="str">
        <f>VLOOKUP(A89,'05.kolo prezetácia '!A:G,2,FALSE)</f>
        <v>Peter</v>
      </c>
      <c r="E89" s="6" t="str">
        <f>VLOOKUP(A89,'05.kolo prezetácia '!A:G,3,FALSE)</f>
        <v>Orihel</v>
      </c>
      <c r="F89" s="5" t="str">
        <f>CONCATENATE('05.kolo výsledky KAT'!$D89," ",'05.kolo výsledky KAT'!$E89)</f>
        <v>Peter Orihel</v>
      </c>
      <c r="G89" s="6" t="str">
        <f>VLOOKUP(A89,'05.kolo prezetácia '!A:G,4,FALSE)</f>
        <v>OBS Dtahovce / Drahovce</v>
      </c>
      <c r="H89" s="65">
        <f>VLOOKUP(A89,'05.kolo prezetácia '!$A$2:$G$515,5,FALSE)</f>
        <v>1967</v>
      </c>
      <c r="I89" s="32" t="str">
        <f>VLOOKUP(A89,'05.kolo prezetácia '!$A$2:$G$515,7,FALSE)</f>
        <v>Muži D</v>
      </c>
      <c r="J89" s="21">
        <f>VLOOKUP('05.kolo výsledky KAT'!$A89,'05.kolo stopky'!A:C,3,FALSE)</f>
        <v>3.0006099537037038E-2</v>
      </c>
      <c r="K89" s="21">
        <f t="shared" si="4"/>
        <v>4.5463787177328846E-3</v>
      </c>
      <c r="L89" s="21">
        <f t="shared" si="5"/>
        <v>1.2031331018518519E-2</v>
      </c>
      <c r="M89" s="30"/>
      <c r="N89" s="65"/>
      <c r="O89" s="65"/>
      <c r="P89" s="65"/>
      <c r="Q89" s="65"/>
      <c r="R89" s="65"/>
      <c r="S89" s="65"/>
      <c r="T89" s="65"/>
      <c r="U89" s="65"/>
      <c r="V89" s="65"/>
      <c r="W89" s="66">
        <f t="shared" si="3"/>
        <v>0</v>
      </c>
      <c r="Y89"/>
    </row>
    <row r="90" spans="1:25" x14ac:dyDescent="0.25">
      <c r="A90" s="22">
        <v>38</v>
      </c>
      <c r="B90" s="56">
        <v>87</v>
      </c>
      <c r="C90" s="48">
        <v>18</v>
      </c>
      <c r="D90" s="6" t="str">
        <f>VLOOKUP(A90,'05.kolo prezetácia '!A:G,2,FALSE)</f>
        <v>Peter</v>
      </c>
      <c r="E90" s="6" t="str">
        <f>VLOOKUP(A90,'05.kolo prezetácia '!A:G,3,FALSE)</f>
        <v>Batka ml.</v>
      </c>
      <c r="F90" s="5" t="str">
        <f>CONCATENATE('05.kolo výsledky KAT'!$D90," ",'05.kolo výsledky KAT'!$E90)</f>
        <v>Peter Batka ml.</v>
      </c>
      <c r="G90" s="6" t="str">
        <f>VLOOKUP(A90,'05.kolo prezetácia '!A:G,4,FALSE)</f>
        <v>RunForRest / Trenčín</v>
      </c>
      <c r="H90" s="65">
        <f>VLOOKUP(A90,'05.kolo prezetácia '!$A$2:$G$515,5,FALSE)</f>
        <v>2012</v>
      </c>
      <c r="I90" s="32" t="str">
        <f>VLOOKUP(A90,'05.kolo prezetácia '!$A$2:$G$515,7,FALSE)</f>
        <v>Muži A</v>
      </c>
      <c r="J90" s="21">
        <f>VLOOKUP('05.kolo výsledky KAT'!$A90,'05.kolo stopky'!A:C,3,FALSE)</f>
        <v>3.0009988425925924E-2</v>
      </c>
      <c r="K90" s="21">
        <f t="shared" si="4"/>
        <v>4.5469679433221104E-3</v>
      </c>
      <c r="L90" s="21">
        <f t="shared" si="5"/>
        <v>1.2035219907407406E-2</v>
      </c>
      <c r="M90" s="30"/>
      <c r="N90" s="65"/>
      <c r="O90" s="65"/>
      <c r="P90" s="65"/>
      <c r="Q90" s="65"/>
      <c r="R90" s="65"/>
      <c r="S90" s="65"/>
      <c r="T90" s="65"/>
      <c r="U90" s="65"/>
      <c r="V90" s="65"/>
      <c r="W90" s="66">
        <f t="shared" si="3"/>
        <v>0</v>
      </c>
      <c r="Y90"/>
    </row>
    <row r="91" spans="1:25" hidden="1" x14ac:dyDescent="0.25">
      <c r="A91" s="22">
        <v>434</v>
      </c>
      <c r="B91" s="56">
        <v>88</v>
      </c>
      <c r="C91" s="48">
        <v>10</v>
      </c>
      <c r="D91" s="6" t="str">
        <f>VLOOKUP(A91,'05.kolo prezetácia '!A:G,2,FALSE)</f>
        <v>Lenka</v>
      </c>
      <c r="E91" s="6" t="str">
        <f>VLOOKUP(A91,'05.kolo prezetácia '!A:G,3,FALSE)</f>
        <v>Minárechová</v>
      </c>
      <c r="F91" s="5" t="str">
        <f>CONCATENATE('05.kolo výsledky KAT'!$D91," ",'05.kolo výsledky KAT'!$E91)</f>
        <v>Lenka Minárechová</v>
      </c>
      <c r="G91" s="6" t="str">
        <f>VLOOKUP(A91,'05.kolo prezetácia '!A:G,4,FALSE)</f>
        <v>Raz to príde / Drietoma</v>
      </c>
      <c r="H91" s="65">
        <f>VLOOKUP(A91,'05.kolo prezetácia '!$A$2:$G$515,5,FALSE)</f>
        <v>1989</v>
      </c>
      <c r="I91" s="32" t="str">
        <f>VLOOKUP(A91,'05.kolo prezetácia '!$A$2:$G$515,7,FALSE)</f>
        <v>Ženy B</v>
      </c>
      <c r="J91" s="21">
        <f>VLOOKUP('05.kolo výsledky KAT'!$A91,'05.kolo stopky'!A:C,3,FALSE)</f>
        <v>3.0026250000000001E-2</v>
      </c>
      <c r="K91" s="21">
        <f t="shared" si="4"/>
        <v>4.5494318181818188E-3</v>
      </c>
      <c r="L91" s="21">
        <f t="shared" si="5"/>
        <v>1.2051481481481482E-2</v>
      </c>
      <c r="M91" s="30"/>
      <c r="N91" s="65"/>
      <c r="O91" s="65"/>
      <c r="P91" s="65"/>
      <c r="Q91" s="65"/>
      <c r="R91" s="65"/>
      <c r="S91" s="65"/>
      <c r="T91" s="65"/>
      <c r="U91" s="65"/>
      <c r="V91" s="65"/>
      <c r="W91" s="66">
        <f t="shared" si="3"/>
        <v>0</v>
      </c>
      <c r="Y91"/>
    </row>
    <row r="92" spans="1:25" hidden="1" x14ac:dyDescent="0.25">
      <c r="A92" s="22">
        <v>10</v>
      </c>
      <c r="B92" s="56">
        <v>89</v>
      </c>
      <c r="C92" s="48">
        <v>10</v>
      </c>
      <c r="D92" s="6" t="str">
        <f>VLOOKUP(A92,'05.kolo prezetácia '!A:G,2,FALSE)</f>
        <v>Miloš</v>
      </c>
      <c r="E92" s="6" t="str">
        <f>VLOOKUP(A92,'05.kolo prezetácia '!A:G,3,FALSE)</f>
        <v>Humera</v>
      </c>
      <c r="F92" s="5" t="str">
        <f>CONCATENATE('05.kolo výsledky KAT'!$D92," ",'05.kolo výsledky KAT'!$E92)</f>
        <v>Miloš Humera</v>
      </c>
      <c r="G92" s="6" t="str">
        <f>VLOOKUP(A92,'05.kolo prezetácia '!A:G,4,FALSE)</f>
        <v>RunForRest / Trenčín</v>
      </c>
      <c r="H92" s="65">
        <f>VLOOKUP(A92,'05.kolo prezetácia '!$A$2:$G$515,5,FALSE)</f>
        <v>1970</v>
      </c>
      <c r="I92" s="32" t="str">
        <f>VLOOKUP(A92,'05.kolo prezetácia '!$A$2:$G$515,7,FALSE)</f>
        <v>Muži D</v>
      </c>
      <c r="J92" s="21">
        <f>VLOOKUP('05.kolo výsledky KAT'!$A92,'05.kolo stopky'!A:C,3,FALSE)</f>
        <v>3.0034571759259259E-2</v>
      </c>
      <c r="K92" s="21">
        <f t="shared" si="4"/>
        <v>4.5506926907968575E-3</v>
      </c>
      <c r="L92" s="21">
        <f t="shared" si="5"/>
        <v>1.2059803240740741E-2</v>
      </c>
      <c r="M92" s="30"/>
      <c r="N92" s="65"/>
      <c r="O92" s="65"/>
      <c r="P92" s="65"/>
      <c r="Q92" s="65"/>
      <c r="R92" s="65"/>
      <c r="S92" s="65"/>
      <c r="T92" s="65"/>
      <c r="U92" s="65"/>
      <c r="V92" s="65"/>
      <c r="W92" s="66">
        <f t="shared" si="3"/>
        <v>0</v>
      </c>
      <c r="Y92"/>
    </row>
    <row r="93" spans="1:25" hidden="1" x14ac:dyDescent="0.25">
      <c r="A93" s="22">
        <v>68</v>
      </c>
      <c r="B93" s="56">
        <v>90</v>
      </c>
      <c r="C93" s="48">
        <v>9</v>
      </c>
      <c r="D93" s="6" t="str">
        <f>VLOOKUP(A93,'05.kolo prezetácia '!A:G,2,FALSE)</f>
        <v>Emma</v>
      </c>
      <c r="E93" s="6" t="str">
        <f>VLOOKUP(A93,'05.kolo prezetácia '!A:G,3,FALSE)</f>
        <v>Striežencová</v>
      </c>
      <c r="F93" s="5" t="str">
        <f>CONCATENATE('05.kolo výsledky KAT'!$D93," ",'05.kolo výsledky KAT'!$E93)</f>
        <v>Emma Striežencová</v>
      </c>
      <c r="G93" s="6" t="str">
        <f>VLOOKUP(A93,'05.kolo prezetácia '!A:G,4,FALSE)</f>
        <v>Adamovské Kochanovce</v>
      </c>
      <c r="H93" s="65">
        <f>VLOOKUP(A93,'05.kolo prezetácia '!$A$2:$G$515,5,FALSE)</f>
        <v>2011</v>
      </c>
      <c r="I93" s="32" t="str">
        <f>VLOOKUP(A93,'05.kolo prezetácia '!$A$2:$G$515,7,FALSE)</f>
        <v>Ženy A</v>
      </c>
      <c r="J93" s="21">
        <f>VLOOKUP('05.kolo výsledky KAT'!$A93,'05.kolo stopky'!A:C,3,FALSE)</f>
        <v>3.0047222222222222E-2</v>
      </c>
      <c r="K93" s="21">
        <f t="shared" si="4"/>
        <v>4.5526094276094279E-3</v>
      </c>
      <c r="L93" s="21">
        <f t="shared" si="5"/>
        <v>1.2072453703703703E-2</v>
      </c>
      <c r="M93" s="30"/>
      <c r="N93" s="65"/>
      <c r="O93" s="65"/>
      <c r="P93" s="65"/>
      <c r="Q93" s="65"/>
      <c r="R93" s="65"/>
      <c r="S93" s="65"/>
      <c r="T93" s="65"/>
      <c r="U93" s="65"/>
      <c r="V93" s="65"/>
      <c r="W93" s="66">
        <f t="shared" si="3"/>
        <v>0</v>
      </c>
      <c r="Y93"/>
    </row>
    <row r="94" spans="1:25" hidden="1" x14ac:dyDescent="0.25">
      <c r="A94" s="22">
        <v>37</v>
      </c>
      <c r="B94" s="56">
        <v>91</v>
      </c>
      <c r="C94" s="48">
        <v>11</v>
      </c>
      <c r="D94" s="6" t="str">
        <f>VLOOKUP(A94,'05.kolo prezetácia '!A:G,2,FALSE)</f>
        <v>Peter</v>
      </c>
      <c r="E94" s="6" t="str">
        <f>VLOOKUP(A94,'05.kolo prezetácia '!A:G,3,FALSE)</f>
        <v>Batka</v>
      </c>
      <c r="F94" s="5" t="str">
        <f>CONCATENATE('05.kolo výsledky KAT'!$D94," ",'05.kolo výsledky KAT'!$E94)</f>
        <v>Peter Batka</v>
      </c>
      <c r="G94" s="6" t="str">
        <f>VLOOKUP(A94,'05.kolo prezetácia '!A:G,4,FALSE)</f>
        <v>RunForRest / Trenčín</v>
      </c>
      <c r="H94" s="65">
        <f>VLOOKUP(A94,'05.kolo prezetácia '!$A$2:$G$515,5,FALSE)</f>
        <v>1970</v>
      </c>
      <c r="I94" s="32" t="str">
        <f>VLOOKUP(A94,'05.kolo prezetácia '!$A$2:$G$515,7,FALSE)</f>
        <v>Muži D</v>
      </c>
      <c r="J94" s="21">
        <f>VLOOKUP('05.kolo výsledky KAT'!$A94,'05.kolo stopky'!A:C,3,FALSE)</f>
        <v>3.0137372685185182E-2</v>
      </c>
      <c r="K94" s="21">
        <f t="shared" si="4"/>
        <v>4.566268588664422E-3</v>
      </c>
      <c r="L94" s="21">
        <f t="shared" si="5"/>
        <v>1.2162604166666664E-2</v>
      </c>
      <c r="M94" s="30"/>
      <c r="N94" s="65"/>
      <c r="O94" s="65"/>
      <c r="P94" s="65"/>
      <c r="Q94" s="65"/>
      <c r="R94" s="65"/>
      <c r="S94" s="65"/>
      <c r="T94" s="65"/>
      <c r="U94" s="65"/>
      <c r="V94" s="65"/>
      <c r="W94" s="66">
        <f t="shared" si="3"/>
        <v>0</v>
      </c>
      <c r="Y94"/>
    </row>
    <row r="95" spans="1:25" hidden="1" x14ac:dyDescent="0.25">
      <c r="A95" s="22">
        <v>432</v>
      </c>
      <c r="B95" s="56">
        <v>92</v>
      </c>
      <c r="C95" s="48">
        <v>11</v>
      </c>
      <c r="D95" s="6" t="str">
        <f>VLOOKUP(A95,'05.kolo prezetácia '!A:G,2,FALSE)</f>
        <v>Jana</v>
      </c>
      <c r="E95" s="6" t="str">
        <f>VLOOKUP(A95,'05.kolo prezetácia '!A:G,3,FALSE)</f>
        <v>Mačišáková</v>
      </c>
      <c r="F95" s="5" t="str">
        <f>CONCATENATE('05.kolo výsledky KAT'!$D95," ",'05.kolo výsledky KAT'!$E95)</f>
        <v>Jana Mačišáková</v>
      </c>
      <c r="G95" s="6" t="str">
        <f>VLOOKUP(A95,'05.kolo prezetácia '!A:G,4,FALSE)</f>
        <v>Chromé antilopy / Trenčín</v>
      </c>
      <c r="H95" s="65">
        <f>VLOOKUP(A95,'05.kolo prezetácia '!$A$2:$G$515,5,FALSE)</f>
        <v>1988</v>
      </c>
      <c r="I95" s="32" t="str">
        <f>VLOOKUP(A95,'05.kolo prezetácia '!$A$2:$G$515,7,FALSE)</f>
        <v>Ženy B</v>
      </c>
      <c r="J95" s="21">
        <f>VLOOKUP('05.kolo výsledky KAT'!$A95,'05.kolo stopky'!A:C,3,FALSE)</f>
        <v>3.0162187499999996E-2</v>
      </c>
      <c r="K95" s="21">
        <f t="shared" si="4"/>
        <v>4.570028409090909E-3</v>
      </c>
      <c r="L95" s="21">
        <f t="shared" si="5"/>
        <v>1.2187418981481478E-2</v>
      </c>
      <c r="M95" s="30"/>
      <c r="N95" s="65"/>
      <c r="O95" s="65"/>
      <c r="P95" s="65"/>
      <c r="Q95" s="65"/>
      <c r="R95" s="65"/>
      <c r="S95" s="65"/>
      <c r="T95" s="65"/>
      <c r="U95" s="65"/>
      <c r="V95" s="65"/>
      <c r="W95" s="66">
        <f t="shared" si="3"/>
        <v>0</v>
      </c>
      <c r="Y95"/>
    </row>
    <row r="96" spans="1:25" hidden="1" x14ac:dyDescent="0.25">
      <c r="A96" s="22">
        <v>323</v>
      </c>
      <c r="B96" s="56">
        <v>93</v>
      </c>
      <c r="C96" s="45">
        <v>2</v>
      </c>
      <c r="D96" s="6" t="str">
        <f>VLOOKUP(A96,'05.kolo prezetácia '!A:G,2,FALSE)</f>
        <v>Lívia</v>
      </c>
      <c r="E96" s="6" t="str">
        <f>VLOOKUP(A96,'05.kolo prezetácia '!A:G,3,FALSE)</f>
        <v>Csibreiova</v>
      </c>
      <c r="F96" s="5" t="str">
        <f>CONCATENATE('05.kolo výsledky KAT'!$D96," ",'05.kolo výsledky KAT'!$E96)</f>
        <v>Lívia Csibreiova</v>
      </c>
      <c r="G96" s="6" t="str">
        <f>VLOOKUP(A96,'05.kolo prezetácia '!A:G,4,FALSE)</f>
        <v>Trenčín</v>
      </c>
      <c r="H96" s="65">
        <f>VLOOKUP(A96,'05.kolo prezetácia '!$A$2:$G$515,5,FALSE)</f>
        <v>1980</v>
      </c>
      <c r="I96" s="32" t="str">
        <f>VLOOKUP(A96,'05.kolo prezetácia '!$A$2:$G$515,7,FALSE)</f>
        <v>Ženy C</v>
      </c>
      <c r="J96" s="21">
        <f>VLOOKUP('05.kolo výsledky KAT'!$A96,'05.kolo stopky'!A:C,3,FALSE)</f>
        <v>3.0210486111111115E-2</v>
      </c>
      <c r="K96" s="21">
        <f t="shared" si="4"/>
        <v>4.5773463804713813E-3</v>
      </c>
      <c r="L96" s="21">
        <f t="shared" si="5"/>
        <v>1.2235717592592597E-2</v>
      </c>
      <c r="M96" s="30"/>
      <c r="N96" s="65"/>
      <c r="O96" s="65"/>
      <c r="P96" s="65"/>
      <c r="Q96" s="65"/>
      <c r="R96" s="65"/>
      <c r="S96" s="65"/>
      <c r="T96" s="65"/>
      <c r="U96" s="65"/>
      <c r="V96" s="65"/>
      <c r="W96" s="66">
        <f t="shared" si="3"/>
        <v>0</v>
      </c>
      <c r="Y96"/>
    </row>
    <row r="97" spans="1:25" hidden="1" x14ac:dyDescent="0.25">
      <c r="A97" s="22">
        <v>79</v>
      </c>
      <c r="B97" s="56">
        <v>94</v>
      </c>
      <c r="C97" s="45">
        <v>3</v>
      </c>
      <c r="D97" s="6" t="str">
        <f>VLOOKUP(A97,'05.kolo prezetácia '!A:G,2,FALSE)</f>
        <v>Jana</v>
      </c>
      <c r="E97" s="6" t="str">
        <f>VLOOKUP(A97,'05.kolo prezetácia '!A:G,3,FALSE)</f>
        <v>Lesajová</v>
      </c>
      <c r="F97" s="5" t="str">
        <f>CONCATENATE('05.kolo výsledky KAT'!$D97," ",'05.kolo výsledky KAT'!$E97)</f>
        <v>Jana Lesajová</v>
      </c>
      <c r="G97" s="6" t="str">
        <f>VLOOKUP(A97,'05.kolo prezetácia '!A:G,4,FALSE)</f>
        <v>RunForRest / Trenčín</v>
      </c>
      <c r="H97" s="65">
        <f>VLOOKUP(A97,'05.kolo prezetácia '!$A$2:$G$515,5,FALSE)</f>
        <v>1978</v>
      </c>
      <c r="I97" s="32" t="str">
        <f>VLOOKUP(A97,'05.kolo prezetácia '!$A$2:$G$515,7,FALSE)</f>
        <v>Ženy C</v>
      </c>
      <c r="J97" s="21">
        <f>VLOOKUP('05.kolo výsledky KAT'!$A97,'05.kolo stopky'!A:C,3,FALSE)</f>
        <v>3.0266701388888886E-2</v>
      </c>
      <c r="K97" s="21">
        <f t="shared" si="4"/>
        <v>4.5858638468013468E-3</v>
      </c>
      <c r="L97" s="21">
        <f t="shared" si="5"/>
        <v>1.2291932870370368E-2</v>
      </c>
      <c r="M97" s="30"/>
      <c r="N97" s="65"/>
      <c r="O97" s="65"/>
      <c r="P97" s="65"/>
      <c r="Q97" s="65"/>
      <c r="R97" s="65"/>
      <c r="S97" s="65"/>
      <c r="T97" s="65"/>
      <c r="U97" s="65"/>
      <c r="V97" s="65"/>
      <c r="W97" s="66">
        <f t="shared" si="3"/>
        <v>0</v>
      </c>
      <c r="Y97"/>
    </row>
    <row r="98" spans="1:25" hidden="1" x14ac:dyDescent="0.25">
      <c r="A98" s="22">
        <v>319</v>
      </c>
      <c r="B98" s="56">
        <v>95</v>
      </c>
      <c r="C98" s="48">
        <v>4</v>
      </c>
      <c r="D98" s="6" t="str">
        <f>VLOOKUP(A98,'05.kolo prezetácia '!A:G,2,FALSE)</f>
        <v>Kristína</v>
      </c>
      <c r="E98" s="6" t="str">
        <f>VLOOKUP(A98,'05.kolo prezetácia '!A:G,3,FALSE)</f>
        <v>Rozvadská</v>
      </c>
      <c r="F98" s="5" t="str">
        <f>CONCATENATE('05.kolo výsledky KAT'!$D98," ",'05.kolo výsledky KAT'!$E98)</f>
        <v>Kristína Rozvadská</v>
      </c>
      <c r="G98" s="6" t="str">
        <f>VLOOKUP(A98,'05.kolo prezetácia '!A:G,4,FALSE)</f>
        <v>Chromé Antilopy</v>
      </c>
      <c r="H98" s="65">
        <f>VLOOKUP(A98,'05.kolo prezetácia '!$A$2:$G$515,5,FALSE)</f>
        <v>1979</v>
      </c>
      <c r="I98" s="32" t="str">
        <f>VLOOKUP(A98,'05.kolo prezetácia '!$A$2:$G$515,7,FALSE)</f>
        <v>Ženy C</v>
      </c>
      <c r="J98" s="21">
        <f>VLOOKUP('05.kolo výsledky KAT'!$A98,'05.kolo stopky'!A:C,3,FALSE)</f>
        <v>3.0513530092592594E-2</v>
      </c>
      <c r="K98" s="21">
        <f t="shared" si="4"/>
        <v>4.623262135241302E-3</v>
      </c>
      <c r="L98" s="21">
        <f t="shared" si="5"/>
        <v>1.2538761574074075E-2</v>
      </c>
      <c r="M98" s="30"/>
      <c r="N98" s="65"/>
      <c r="O98" s="65"/>
      <c r="P98" s="65"/>
      <c r="Q98" s="65"/>
      <c r="R98" s="65"/>
      <c r="S98" s="65"/>
      <c r="T98" s="65"/>
      <c r="U98" s="65"/>
      <c r="V98" s="65"/>
      <c r="W98" s="66">
        <f t="shared" si="3"/>
        <v>0</v>
      </c>
      <c r="Y98"/>
    </row>
    <row r="99" spans="1:25" hidden="1" x14ac:dyDescent="0.25">
      <c r="A99" s="22">
        <v>106</v>
      </c>
      <c r="B99" s="56">
        <v>96</v>
      </c>
      <c r="C99" s="48">
        <v>20</v>
      </c>
      <c r="D99" s="6" t="str">
        <f>VLOOKUP(A99,'05.kolo prezetácia '!A:G,2,FALSE)</f>
        <v>Patrik</v>
      </c>
      <c r="E99" s="6" t="str">
        <f>VLOOKUP(A99,'05.kolo prezetácia '!A:G,3,FALSE)</f>
        <v>Čúz</v>
      </c>
      <c r="F99" s="5" t="str">
        <f>CONCATENATE('05.kolo výsledky KAT'!$D99," ",'05.kolo výsledky KAT'!$E99)</f>
        <v>Patrik Čúz</v>
      </c>
      <c r="G99" s="6" t="str">
        <f>VLOOKUP(A99,'05.kolo prezetácia '!A:G,4,FALSE)</f>
        <v>Behaj s Radosťou / Dubnica nad Váhom</v>
      </c>
      <c r="H99" s="65">
        <f>VLOOKUP(A99,'05.kolo prezetácia '!$A$2:$G$515,5,FALSE)</f>
        <v>1977</v>
      </c>
      <c r="I99" s="32" t="str">
        <f>VLOOKUP(A99,'05.kolo prezetácia '!$A$2:$G$515,7,FALSE)</f>
        <v>Muži C</v>
      </c>
      <c r="J99" s="21">
        <f>VLOOKUP('05.kolo výsledky KAT'!$A99,'05.kolo stopky'!A:C,3,FALSE)</f>
        <v>3.0574212962962963E-2</v>
      </c>
      <c r="K99" s="21">
        <f t="shared" si="4"/>
        <v>4.6324565095398427E-3</v>
      </c>
      <c r="L99" s="21">
        <f t="shared" si="5"/>
        <v>1.2599444444444444E-2</v>
      </c>
      <c r="M99" s="30"/>
      <c r="N99" s="65"/>
      <c r="O99" s="65"/>
      <c r="P99" s="65"/>
      <c r="Q99" s="65"/>
      <c r="R99" s="65"/>
      <c r="S99" s="65"/>
      <c r="T99" s="65"/>
      <c r="U99" s="65"/>
      <c r="V99" s="65"/>
      <c r="W99" s="66">
        <f t="shared" si="3"/>
        <v>0</v>
      </c>
      <c r="Y99"/>
    </row>
    <row r="100" spans="1:25" hidden="1" x14ac:dyDescent="0.25">
      <c r="A100" s="22">
        <v>377</v>
      </c>
      <c r="B100" s="56">
        <v>97</v>
      </c>
      <c r="C100" s="48">
        <v>21</v>
      </c>
      <c r="D100" s="6" t="str">
        <f>VLOOKUP(A100,'05.kolo prezetácia '!A:G,2,FALSE)</f>
        <v>Peter</v>
      </c>
      <c r="E100" s="6" t="str">
        <f>VLOOKUP(A100,'05.kolo prezetácia '!A:G,3,FALSE)</f>
        <v>Cibiri</v>
      </c>
      <c r="F100" s="5" t="str">
        <f>CONCATENATE('05.kolo výsledky KAT'!$D100," ",'05.kolo výsledky KAT'!$E100)</f>
        <v>Peter Cibiri</v>
      </c>
      <c r="G100" s="6" t="str">
        <f>VLOOKUP(A100,'05.kolo prezetácia '!A:G,4,FALSE)</f>
        <v>Banovce / Bánovce nad Bebravou</v>
      </c>
      <c r="H100" s="65">
        <f>VLOOKUP(A100,'05.kolo prezetácia '!$A$2:$G$515,5,FALSE)</f>
        <v>1983</v>
      </c>
      <c r="I100" s="32" t="str">
        <f>VLOOKUP(A100,'05.kolo prezetácia '!$A$2:$G$515,7,FALSE)</f>
        <v>Muži C</v>
      </c>
      <c r="J100" s="21">
        <f>VLOOKUP('05.kolo výsledky KAT'!$A100,'05.kolo stopky'!A:C,3,FALSE)</f>
        <v>3.0642708333333334E-2</v>
      </c>
      <c r="K100" s="21">
        <f t="shared" si="4"/>
        <v>4.6428345959595961E-3</v>
      </c>
      <c r="L100" s="21">
        <f t="shared" si="5"/>
        <v>1.2667939814814816E-2</v>
      </c>
      <c r="M100" s="30"/>
      <c r="N100" s="65"/>
      <c r="O100" s="65"/>
      <c r="P100" s="65"/>
      <c r="Q100" s="65"/>
      <c r="R100" s="65"/>
      <c r="S100" s="65"/>
      <c r="T100" s="65"/>
      <c r="U100" s="65"/>
      <c r="V100" s="65"/>
      <c r="W100" s="66">
        <f t="shared" si="3"/>
        <v>0</v>
      </c>
      <c r="Y100"/>
    </row>
    <row r="101" spans="1:25" hidden="1" x14ac:dyDescent="0.25">
      <c r="A101" s="22">
        <v>426</v>
      </c>
      <c r="B101" s="56">
        <v>98</v>
      </c>
      <c r="C101" s="48">
        <v>10</v>
      </c>
      <c r="D101" s="6" t="str">
        <f>VLOOKUP(A101,'05.kolo prezetácia '!A:G,2,FALSE)</f>
        <v>Veronika</v>
      </c>
      <c r="E101" s="6" t="str">
        <f>VLOOKUP(A101,'05.kolo prezetácia '!A:G,3,FALSE)</f>
        <v>Vaňová</v>
      </c>
      <c r="F101" s="5" t="str">
        <f>CONCATENATE('05.kolo výsledky KAT'!$D101," ",'05.kolo výsledky KAT'!$E101)</f>
        <v>Veronika Vaňová</v>
      </c>
      <c r="G101" s="6" t="str">
        <f>VLOOKUP(A101,'05.kolo prezetácia '!A:G,4,FALSE)</f>
        <v>Trenčín</v>
      </c>
      <c r="H101" s="65">
        <f>VLOOKUP(A101,'05.kolo prezetácia '!$A$2:$G$515,5,FALSE)</f>
        <v>1992</v>
      </c>
      <c r="I101" s="32" t="str">
        <f>VLOOKUP(A101,'05.kolo prezetácia '!$A$2:$G$515,7,FALSE)</f>
        <v>Ženy A</v>
      </c>
      <c r="J101" s="21">
        <f>VLOOKUP('05.kolo výsledky KAT'!$A101,'05.kolo stopky'!A:C,3,FALSE)</f>
        <v>3.0683564814814813E-2</v>
      </c>
      <c r="K101" s="21">
        <f t="shared" si="4"/>
        <v>4.6490249719416381E-3</v>
      </c>
      <c r="L101" s="21">
        <f t="shared" si="5"/>
        <v>1.2708796296296294E-2</v>
      </c>
      <c r="M101" s="30"/>
      <c r="N101" s="65"/>
      <c r="O101" s="65"/>
      <c r="P101" s="65"/>
      <c r="Q101" s="65"/>
      <c r="R101" s="65"/>
      <c r="S101" s="65"/>
      <c r="T101" s="65"/>
      <c r="U101" s="65"/>
      <c r="V101" s="65"/>
      <c r="W101" s="66">
        <f t="shared" si="3"/>
        <v>0</v>
      </c>
      <c r="Y101"/>
    </row>
    <row r="102" spans="1:25" hidden="1" x14ac:dyDescent="0.25">
      <c r="A102" s="22">
        <v>110</v>
      </c>
      <c r="B102" s="56">
        <v>99</v>
      </c>
      <c r="C102" s="48">
        <v>5</v>
      </c>
      <c r="D102" s="6" t="str">
        <f>VLOOKUP(A102,'05.kolo prezetácia '!A:G,2,FALSE)</f>
        <v>Monika</v>
      </c>
      <c r="E102" s="6" t="str">
        <f>VLOOKUP(A102,'05.kolo prezetácia '!A:G,3,FALSE)</f>
        <v>Spačková</v>
      </c>
      <c r="F102" s="5" t="str">
        <f>CONCATENATE('05.kolo výsledky KAT'!$D102," ",'05.kolo výsledky KAT'!$E102)</f>
        <v>Monika Spačková</v>
      </c>
      <c r="G102" s="6" t="str">
        <f>VLOOKUP(A102,'05.kolo prezetácia '!A:G,4,FALSE)</f>
        <v>Raz to príde / Kostolná -Záriečie</v>
      </c>
      <c r="H102" s="65">
        <f>VLOOKUP(A102,'05.kolo prezetácia '!$A$2:$G$515,5,FALSE)</f>
        <v>1976</v>
      </c>
      <c r="I102" s="32" t="str">
        <f>VLOOKUP(A102,'05.kolo prezetácia '!$A$2:$G$515,7,FALSE)</f>
        <v>Ženy C</v>
      </c>
      <c r="J102" s="21">
        <f>VLOOKUP('05.kolo výsledky KAT'!$A102,'05.kolo stopky'!A:C,3,FALSE)</f>
        <v>3.0831909722222221E-2</v>
      </c>
      <c r="K102" s="21">
        <f t="shared" si="4"/>
        <v>4.6715014730639732E-3</v>
      </c>
      <c r="L102" s="21">
        <f t="shared" si="5"/>
        <v>1.2857141203703702E-2</v>
      </c>
      <c r="M102" s="30"/>
      <c r="N102" s="65"/>
      <c r="O102" s="65"/>
      <c r="P102" s="65"/>
      <c r="Q102" s="65"/>
      <c r="R102" s="65"/>
      <c r="S102" s="65"/>
      <c r="T102" s="65"/>
      <c r="U102" s="65"/>
      <c r="V102" s="65"/>
      <c r="W102" s="66">
        <f t="shared" si="3"/>
        <v>0</v>
      </c>
      <c r="Y102"/>
    </row>
    <row r="103" spans="1:25" hidden="1" x14ac:dyDescent="0.25">
      <c r="A103" s="22">
        <v>105</v>
      </c>
      <c r="B103" s="56">
        <v>100</v>
      </c>
      <c r="C103" s="48">
        <v>8</v>
      </c>
      <c r="D103" s="6" t="str">
        <f>VLOOKUP(A103,'05.kolo prezetácia '!A:G,2,FALSE)</f>
        <v>Erich</v>
      </c>
      <c r="E103" s="6" t="str">
        <f>VLOOKUP(A103,'05.kolo prezetácia '!A:G,3,FALSE)</f>
        <v>Vladár</v>
      </c>
      <c r="F103" s="5" t="str">
        <f>CONCATENATE('05.kolo výsledky KAT'!$D103," ",'05.kolo výsledky KAT'!$E103)</f>
        <v>Erich Vladár</v>
      </c>
      <c r="G103" s="6" t="str">
        <f>VLOOKUP(A103,'05.kolo prezetácia '!A:G,4,FALSE)</f>
        <v>Kubra / Trenčín</v>
      </c>
      <c r="H103" s="65">
        <f>VLOOKUP(A103,'05.kolo prezetácia '!$A$2:$G$515,5,FALSE)</f>
        <v>1964</v>
      </c>
      <c r="I103" s="32" t="str">
        <f>VLOOKUP(A103,'05.kolo prezetácia '!$A$2:$G$515,7,FALSE)</f>
        <v>Muži E</v>
      </c>
      <c r="J103" s="21">
        <f>VLOOKUP('05.kolo výsledky KAT'!$A103,'05.kolo stopky'!A:C,3,FALSE)</f>
        <v>3.1231400462962963E-2</v>
      </c>
      <c r="K103" s="21">
        <f t="shared" si="4"/>
        <v>4.7320303731762069E-3</v>
      </c>
      <c r="L103" s="21">
        <f t="shared" si="5"/>
        <v>1.3256631944444444E-2</v>
      </c>
      <c r="M103" s="30"/>
      <c r="N103" s="65"/>
      <c r="O103" s="65"/>
      <c r="P103" s="65"/>
      <c r="Q103" s="65"/>
      <c r="R103" s="65"/>
      <c r="S103" s="65"/>
      <c r="T103" s="65"/>
      <c r="U103" s="65"/>
      <c r="V103" s="65"/>
      <c r="W103" s="66">
        <f t="shared" si="3"/>
        <v>0</v>
      </c>
      <c r="Y103"/>
    </row>
    <row r="104" spans="1:25" hidden="1" x14ac:dyDescent="0.25">
      <c r="A104" s="22">
        <v>396</v>
      </c>
      <c r="B104" s="56">
        <v>101</v>
      </c>
      <c r="C104" s="48">
        <v>11</v>
      </c>
      <c r="D104" s="6" t="str">
        <f>VLOOKUP(A104,'05.kolo prezetácia '!A:G,2,FALSE)</f>
        <v>Nikoleta</v>
      </c>
      <c r="E104" s="6" t="str">
        <f>VLOOKUP(A104,'05.kolo prezetácia '!A:G,3,FALSE)</f>
        <v>Stehlikova</v>
      </c>
      <c r="F104" s="5" t="str">
        <f>CONCATENATE('05.kolo výsledky KAT'!$D104," ",'05.kolo výsledky KAT'!$E104)</f>
        <v>Nikoleta Stehlikova</v>
      </c>
      <c r="G104" s="6" t="str">
        <f>VLOOKUP(A104,'05.kolo prezetácia '!A:G,4,FALSE)</f>
        <v>Bežíme a funíme / Trenčín - Kubrá</v>
      </c>
      <c r="H104" s="65">
        <f>VLOOKUP(A104,'05.kolo prezetácia '!$A$2:$G$515,5,FALSE)</f>
        <v>1991</v>
      </c>
      <c r="I104" s="32" t="str">
        <f>VLOOKUP(A104,'05.kolo prezetácia '!$A$2:$G$515,7,FALSE)</f>
        <v>Ženy A</v>
      </c>
      <c r="J104" s="21">
        <f>VLOOKUP('05.kolo výsledky KAT'!$A104,'05.kolo stopky'!A:C,3,FALSE)</f>
        <v>3.1321215277777779E-2</v>
      </c>
      <c r="K104" s="21">
        <f t="shared" si="4"/>
        <v>4.7456386784511789E-3</v>
      </c>
      <c r="L104" s="21">
        <f t="shared" si="5"/>
        <v>1.3346446759259261E-2</v>
      </c>
      <c r="M104" s="30"/>
      <c r="N104" s="65"/>
      <c r="O104" s="65"/>
      <c r="P104" s="65"/>
      <c r="Q104" s="65"/>
      <c r="R104" s="65"/>
      <c r="S104" s="65"/>
      <c r="T104" s="65"/>
      <c r="U104" s="65"/>
      <c r="V104" s="65"/>
      <c r="W104" s="66">
        <f t="shared" si="3"/>
        <v>0</v>
      </c>
      <c r="Y104"/>
    </row>
    <row r="105" spans="1:25" hidden="1" x14ac:dyDescent="0.25">
      <c r="A105" s="22">
        <v>376</v>
      </c>
      <c r="B105" s="56">
        <v>102</v>
      </c>
      <c r="C105" s="48">
        <v>9</v>
      </c>
      <c r="D105" s="6" t="str">
        <f>VLOOKUP(A105,'05.kolo prezetácia '!A:G,2,FALSE)</f>
        <v>Milan</v>
      </c>
      <c r="E105" s="6" t="str">
        <f>VLOOKUP(A105,'05.kolo prezetácia '!A:G,3,FALSE)</f>
        <v>Gašparovič</v>
      </c>
      <c r="F105" s="5" t="str">
        <f>CONCATENATE('05.kolo výsledky KAT'!$D105," ",'05.kolo výsledky KAT'!$E105)</f>
        <v>Milan Gašparovič</v>
      </c>
      <c r="G105" s="6" t="str">
        <f>VLOOKUP(A105,'05.kolo prezetácia '!A:G,4,FALSE)</f>
        <v>Trenčín</v>
      </c>
      <c r="H105" s="65">
        <f>VLOOKUP(A105,'05.kolo prezetácia '!$A$2:$G$515,5,FALSE)</f>
        <v>1964</v>
      </c>
      <c r="I105" s="32" t="str">
        <f>VLOOKUP(A105,'05.kolo prezetácia '!$A$2:$G$515,7,FALSE)</f>
        <v>Muži E</v>
      </c>
      <c r="J105" s="21">
        <f>VLOOKUP('05.kolo výsledky KAT'!$A105,'05.kolo stopky'!A:C,3,FALSE)</f>
        <v>3.169765046296296E-2</v>
      </c>
      <c r="K105" s="21">
        <f t="shared" si="4"/>
        <v>4.8026743125701458E-3</v>
      </c>
      <c r="L105" s="21">
        <f t="shared" si="5"/>
        <v>1.3722881944444442E-2</v>
      </c>
      <c r="M105" s="30"/>
      <c r="N105" s="65"/>
      <c r="O105" s="65"/>
      <c r="P105" s="65"/>
      <c r="Q105" s="65"/>
      <c r="R105" s="65"/>
      <c r="S105" s="65"/>
      <c r="T105" s="65"/>
      <c r="U105" s="65"/>
      <c r="V105" s="65"/>
      <c r="W105" s="66">
        <f t="shared" si="3"/>
        <v>0</v>
      </c>
      <c r="Y105"/>
    </row>
    <row r="106" spans="1:25" hidden="1" x14ac:dyDescent="0.25">
      <c r="A106" s="22">
        <v>379</v>
      </c>
      <c r="B106" s="56">
        <v>103</v>
      </c>
      <c r="C106" s="48">
        <v>12</v>
      </c>
      <c r="D106" s="6" t="str">
        <f>VLOOKUP(A106,'05.kolo prezetácia '!A:G,2,FALSE)</f>
        <v>Pavol</v>
      </c>
      <c r="E106" s="6" t="str">
        <f>VLOOKUP(A106,'05.kolo prezetácia '!A:G,3,FALSE)</f>
        <v>Dužek</v>
      </c>
      <c r="F106" s="5" t="str">
        <f>CONCATENATE('05.kolo výsledky KAT'!$D106," ",'05.kolo výsledky KAT'!$E106)</f>
        <v>Pavol Dužek</v>
      </c>
      <c r="G106" s="6" t="str">
        <f>VLOOKUP(A106,'05.kolo prezetácia '!A:G,4,FALSE)</f>
        <v>amater / Trenčín</v>
      </c>
      <c r="H106" s="65">
        <f>VLOOKUP(A106,'05.kolo prezetácia '!$A$2:$G$515,5,FALSE)</f>
        <v>1967</v>
      </c>
      <c r="I106" s="32" t="str">
        <f>VLOOKUP(A106,'05.kolo prezetácia '!$A$2:$G$515,7,FALSE)</f>
        <v>Muži D</v>
      </c>
      <c r="J106" s="21">
        <f>VLOOKUP('05.kolo výsledky KAT'!$A106,'05.kolo stopky'!A:C,3,FALSE)</f>
        <v>3.1982523148148152E-2</v>
      </c>
      <c r="K106" s="21">
        <f t="shared" si="4"/>
        <v>4.8458368406285078E-3</v>
      </c>
      <c r="L106" s="21">
        <f t="shared" si="5"/>
        <v>1.4007754629629634E-2</v>
      </c>
      <c r="M106" s="30"/>
      <c r="N106" s="65"/>
      <c r="O106" s="65"/>
      <c r="P106" s="65"/>
      <c r="Q106" s="65"/>
      <c r="R106" s="65"/>
      <c r="S106" s="65"/>
      <c r="T106" s="65"/>
      <c r="U106" s="65"/>
      <c r="V106" s="65"/>
      <c r="W106" s="66">
        <f t="shared" si="3"/>
        <v>0</v>
      </c>
      <c r="Y106"/>
    </row>
    <row r="107" spans="1:25" hidden="1" x14ac:dyDescent="0.25">
      <c r="A107" s="22">
        <v>129</v>
      </c>
      <c r="B107" s="56">
        <v>104</v>
      </c>
      <c r="C107" s="48">
        <v>22</v>
      </c>
      <c r="D107" s="6" t="str">
        <f>VLOOKUP(A107,'05.kolo prezetácia '!A:G,2,FALSE)</f>
        <v>Dušan</v>
      </c>
      <c r="E107" s="6" t="str">
        <f>VLOOKUP(A107,'05.kolo prezetácia '!A:G,3,FALSE)</f>
        <v>JELÍNEK</v>
      </c>
      <c r="F107" s="5" t="str">
        <f>CONCATENATE('05.kolo výsledky KAT'!$D107," ",'05.kolo výsledky KAT'!$E107)</f>
        <v>Dušan JELÍNEK</v>
      </c>
      <c r="G107" s="6" t="str">
        <f>VLOOKUP(A107,'05.kolo prezetácia '!A:G,4,FALSE)</f>
        <v>Trenčín / Trenčín</v>
      </c>
      <c r="H107" s="65">
        <f>VLOOKUP(A107,'05.kolo prezetácia '!$A$2:$G$515,5,FALSE)</f>
        <v>1978</v>
      </c>
      <c r="I107" s="32" t="str">
        <f>VLOOKUP(A107,'05.kolo prezetácia '!$A$2:$G$515,7,FALSE)</f>
        <v>Muži C</v>
      </c>
      <c r="J107" s="21">
        <f>VLOOKUP('05.kolo výsledky KAT'!$A107,'05.kolo stopky'!A:C,3,FALSE)</f>
        <v>3.2147812500000005E-2</v>
      </c>
      <c r="K107" s="21">
        <f t="shared" si="4"/>
        <v>4.8708806818181828E-3</v>
      </c>
      <c r="L107" s="21">
        <f t="shared" si="5"/>
        <v>1.4173043981481486E-2</v>
      </c>
      <c r="M107" s="30"/>
      <c r="N107" s="65"/>
      <c r="O107" s="65"/>
      <c r="P107" s="65"/>
      <c r="Q107" s="65"/>
      <c r="R107" s="65"/>
      <c r="S107" s="65"/>
      <c r="T107" s="65"/>
      <c r="U107" s="65"/>
      <c r="V107" s="65"/>
      <c r="W107" s="66">
        <f t="shared" si="3"/>
        <v>0</v>
      </c>
      <c r="Y107"/>
    </row>
    <row r="108" spans="1:25" hidden="1" x14ac:dyDescent="0.25">
      <c r="A108" s="22">
        <v>419</v>
      </c>
      <c r="B108" s="56">
        <v>105</v>
      </c>
      <c r="C108" s="48">
        <v>23</v>
      </c>
      <c r="D108" s="6" t="str">
        <f>VLOOKUP(A108,'05.kolo prezetácia '!A:G,2,FALSE)</f>
        <v>Ján</v>
      </c>
      <c r="E108" s="6" t="str">
        <f>VLOOKUP(A108,'05.kolo prezetácia '!A:G,3,FALSE)</f>
        <v>Mendel</v>
      </c>
      <c r="F108" s="5" t="str">
        <f>CONCATENATE('05.kolo výsledky KAT'!$D108," ",'05.kolo výsledky KAT'!$E108)</f>
        <v>Ján Mendel</v>
      </c>
      <c r="G108" s="6" t="str">
        <f>VLOOKUP(A108,'05.kolo prezetácia '!A:G,4,FALSE)</f>
        <v>Trenčín</v>
      </c>
      <c r="H108" s="65">
        <f>VLOOKUP(A108,'05.kolo prezetácia '!$A$2:$G$515,5,FALSE)</f>
        <v>1986</v>
      </c>
      <c r="I108" s="32" t="str">
        <f>VLOOKUP(A108,'05.kolo prezetácia '!$A$2:$G$515,7,FALSE)</f>
        <v>Muži C</v>
      </c>
      <c r="J108" s="21">
        <f>VLOOKUP('05.kolo výsledky KAT'!$A108,'05.kolo stopky'!A:C,3,FALSE)</f>
        <v>3.218545138888889E-2</v>
      </c>
      <c r="K108" s="21">
        <f t="shared" si="4"/>
        <v>4.8765835437710441E-3</v>
      </c>
      <c r="L108" s="21">
        <f t="shared" si="5"/>
        <v>1.4210682870370372E-2</v>
      </c>
      <c r="M108" s="30"/>
      <c r="N108" s="65"/>
      <c r="O108" s="65"/>
      <c r="P108" s="65"/>
      <c r="Q108" s="65"/>
      <c r="R108" s="65"/>
      <c r="S108" s="65"/>
      <c r="T108" s="65"/>
      <c r="U108" s="65"/>
      <c r="V108" s="65"/>
      <c r="W108" s="66">
        <f t="shared" si="3"/>
        <v>0</v>
      </c>
      <c r="Y108"/>
    </row>
    <row r="109" spans="1:25" hidden="1" x14ac:dyDescent="0.25">
      <c r="A109" s="22">
        <v>285</v>
      </c>
      <c r="B109" s="56">
        <v>106</v>
      </c>
      <c r="C109" s="48">
        <v>12</v>
      </c>
      <c r="D109" s="6" t="str">
        <f>VLOOKUP(A109,'05.kolo prezetácia '!A:G,2,FALSE)</f>
        <v>Denisa</v>
      </c>
      <c r="E109" s="6" t="str">
        <f>VLOOKUP(A109,'05.kolo prezetácia '!A:G,3,FALSE)</f>
        <v>Martinkova</v>
      </c>
      <c r="F109" s="5" t="str">
        <f>CONCATENATE('05.kolo výsledky KAT'!$D109," ",'05.kolo výsledky KAT'!$E109)</f>
        <v>Denisa Martinkova</v>
      </c>
      <c r="G109" s="6" t="str">
        <f>VLOOKUP(A109,'05.kolo prezetácia '!A:G,4,FALSE)</f>
        <v>Nám sa nechce / Trenčianske stankovce</v>
      </c>
      <c r="H109" s="65">
        <f>VLOOKUP(A109,'05.kolo prezetácia '!$A$2:$G$515,5,FALSE)</f>
        <v>2000</v>
      </c>
      <c r="I109" s="32" t="str">
        <f>VLOOKUP(A109,'05.kolo prezetácia '!$A$2:$G$515,7,FALSE)</f>
        <v>Ženy A</v>
      </c>
      <c r="J109" s="21">
        <f>VLOOKUP('05.kolo výsledky KAT'!$A109,'05.kolo stopky'!A:C,3,FALSE)</f>
        <v>3.2285486111111115E-2</v>
      </c>
      <c r="K109" s="21">
        <f t="shared" si="4"/>
        <v>4.8917403198653212E-3</v>
      </c>
      <c r="L109" s="21">
        <f t="shared" si="5"/>
        <v>1.4310717592592597E-2</v>
      </c>
      <c r="M109" s="30"/>
      <c r="N109" s="65"/>
      <c r="O109" s="65"/>
      <c r="P109" s="65"/>
      <c r="Q109" s="65"/>
      <c r="R109" s="65"/>
      <c r="S109" s="65"/>
      <c r="T109" s="65"/>
      <c r="U109" s="65"/>
      <c r="V109" s="65"/>
      <c r="W109" s="66">
        <f t="shared" si="3"/>
        <v>0</v>
      </c>
      <c r="Y109"/>
    </row>
    <row r="110" spans="1:25" hidden="1" x14ac:dyDescent="0.25">
      <c r="A110" s="22">
        <v>168</v>
      </c>
      <c r="B110" s="56">
        <v>107</v>
      </c>
      <c r="C110" s="48">
        <v>6</v>
      </c>
      <c r="D110" s="6" t="str">
        <f>VLOOKUP(A110,'05.kolo prezetácia '!A:G,2,FALSE)</f>
        <v>Eliška</v>
      </c>
      <c r="E110" s="6" t="str">
        <f>VLOOKUP(A110,'05.kolo prezetácia '!A:G,3,FALSE)</f>
        <v>Ježíková</v>
      </c>
      <c r="F110" s="5" t="str">
        <f>CONCATENATE('05.kolo výsledky KAT'!$D110," ",'05.kolo výsledky KAT'!$E110)</f>
        <v>Eliška Ježíková</v>
      </c>
      <c r="G110" s="6" t="str">
        <f>VLOOKUP(A110,'05.kolo prezetácia '!A:G,4,FALSE)</f>
        <v>AK DUKLA TRENČÍN,o.z. / Veľká Hradná</v>
      </c>
      <c r="H110" s="65">
        <f>VLOOKUP(A110,'05.kolo prezetácia '!$A$2:$G$515,5,FALSE)</f>
        <v>1979</v>
      </c>
      <c r="I110" s="32" t="str">
        <f>VLOOKUP(A110,'05.kolo prezetácia '!$A$2:$G$515,7,FALSE)</f>
        <v>Ženy C</v>
      </c>
      <c r="J110" s="21">
        <f>VLOOKUP('05.kolo výsledky KAT'!$A110,'05.kolo stopky'!A:C,3,FALSE)</f>
        <v>3.252212962962963E-2</v>
      </c>
      <c r="K110" s="21">
        <f t="shared" si="4"/>
        <v>4.9275953984287317E-3</v>
      </c>
      <c r="L110" s="21">
        <f t="shared" si="5"/>
        <v>1.4547361111111112E-2</v>
      </c>
      <c r="M110" s="30"/>
      <c r="N110" s="65"/>
      <c r="O110" s="65"/>
      <c r="P110" s="65"/>
      <c r="Q110" s="65"/>
      <c r="R110" s="65"/>
      <c r="S110" s="65"/>
      <c r="T110" s="65"/>
      <c r="U110" s="65"/>
      <c r="V110" s="65"/>
      <c r="W110" s="66">
        <f t="shared" si="3"/>
        <v>0</v>
      </c>
      <c r="Y110"/>
    </row>
    <row r="111" spans="1:25" hidden="1" x14ac:dyDescent="0.25">
      <c r="A111" s="22">
        <v>390</v>
      </c>
      <c r="B111" s="56">
        <v>108</v>
      </c>
      <c r="C111" s="48">
        <v>10</v>
      </c>
      <c r="D111" s="6" t="str">
        <f>VLOOKUP(A111,'05.kolo prezetácia '!A:G,2,FALSE)</f>
        <v>Juraj</v>
      </c>
      <c r="E111" s="6" t="str">
        <f>VLOOKUP(A111,'05.kolo prezetácia '!A:G,3,FALSE)</f>
        <v>Haninec</v>
      </c>
      <c r="F111" s="5" t="str">
        <f>CONCATENATE('05.kolo výsledky KAT'!$D111," ",'05.kolo výsledky KAT'!$E111)</f>
        <v>Juraj Haninec</v>
      </c>
      <c r="G111" s="6" t="str">
        <f>VLOOKUP(A111,'05.kolo prezetácia '!A:G,4,FALSE)</f>
        <v>AK Spartak Dubnice</v>
      </c>
      <c r="H111" s="65">
        <f>VLOOKUP(A111,'05.kolo prezetácia '!$A$2:$G$515,5,FALSE)</f>
        <v>1957</v>
      </c>
      <c r="I111" s="32" t="str">
        <f>VLOOKUP(A111,'05.kolo prezetácia '!$A$2:$G$515,7,FALSE)</f>
        <v>Muži E</v>
      </c>
      <c r="J111" s="21">
        <f>VLOOKUP('05.kolo výsledky KAT'!$A111,'05.kolo stopky'!A:C,3,FALSE)</f>
        <v>3.2634988425925923E-2</v>
      </c>
      <c r="K111" s="21">
        <f t="shared" si="4"/>
        <v>4.9446952160493822E-3</v>
      </c>
      <c r="L111" s="21">
        <f t="shared" si="5"/>
        <v>1.4660219907407405E-2</v>
      </c>
      <c r="M111" s="30"/>
      <c r="N111" s="65"/>
      <c r="O111" s="65"/>
      <c r="P111" s="65"/>
      <c r="Q111" s="65"/>
      <c r="R111" s="65"/>
      <c r="S111" s="65"/>
      <c r="T111" s="65"/>
      <c r="U111" s="65"/>
      <c r="V111" s="65"/>
      <c r="W111" s="66">
        <f t="shared" si="3"/>
        <v>0</v>
      </c>
      <c r="Y111"/>
    </row>
    <row r="112" spans="1:25" hidden="1" x14ac:dyDescent="0.25">
      <c r="A112" s="22">
        <v>178</v>
      </c>
      <c r="B112" s="56">
        <v>109</v>
      </c>
      <c r="C112" s="48">
        <v>13</v>
      </c>
      <c r="D112" s="6" t="str">
        <f>VLOOKUP(A112,'05.kolo prezetácia '!A:G,2,FALSE)</f>
        <v>Drahoslav</v>
      </c>
      <c r="E112" s="6" t="str">
        <f>VLOOKUP(A112,'05.kolo prezetácia '!A:G,3,FALSE)</f>
        <v>Masarik</v>
      </c>
      <c r="F112" s="5" t="str">
        <f>CONCATENATE('05.kolo výsledky KAT'!$D112," ",'05.kolo výsledky KAT'!$E112)</f>
        <v>Drahoslav Masarik</v>
      </c>
      <c r="G112" s="6" t="str">
        <f>VLOOKUP(A112,'05.kolo prezetácia '!A:G,4,FALSE)</f>
        <v>Štvorlístok / Trencin</v>
      </c>
      <c r="H112" s="65">
        <f>VLOOKUP(A112,'05.kolo prezetácia '!$A$2:$G$515,5,FALSE)</f>
        <v>1967</v>
      </c>
      <c r="I112" s="32" t="str">
        <f>VLOOKUP(A112,'05.kolo prezetácia '!$A$2:$G$515,7,FALSE)</f>
        <v>Muži D</v>
      </c>
      <c r="J112" s="21">
        <f>VLOOKUP('05.kolo výsledky KAT'!$A112,'05.kolo stopky'!A:C,3,FALSE)</f>
        <v>3.3032546296296296E-2</v>
      </c>
      <c r="K112" s="21">
        <f t="shared" si="4"/>
        <v>5.0049312570145908E-3</v>
      </c>
      <c r="L112" s="21">
        <f t="shared" si="5"/>
        <v>1.5057777777777778E-2</v>
      </c>
      <c r="M112" s="30"/>
      <c r="N112" s="65"/>
      <c r="O112" s="65"/>
      <c r="P112" s="65"/>
      <c r="Q112" s="65"/>
      <c r="R112" s="65"/>
      <c r="S112" s="65"/>
      <c r="T112" s="65"/>
      <c r="U112" s="65"/>
      <c r="V112" s="65"/>
      <c r="W112" s="66">
        <f t="shared" si="3"/>
        <v>0</v>
      </c>
      <c r="Y112"/>
    </row>
    <row r="113" spans="1:25" x14ac:dyDescent="0.25">
      <c r="A113" s="22">
        <v>437</v>
      </c>
      <c r="B113" s="56">
        <v>110</v>
      </c>
      <c r="C113" s="48">
        <v>19</v>
      </c>
      <c r="D113" s="6" t="str">
        <f>VLOOKUP(A113,'05.kolo prezetácia '!A:G,2,FALSE)</f>
        <v>Dominik</v>
      </c>
      <c r="E113" s="6" t="str">
        <f>VLOOKUP(A113,'05.kolo prezetácia '!A:G,3,FALSE)</f>
        <v>Panák</v>
      </c>
      <c r="F113" s="5" t="str">
        <f>CONCATENATE('05.kolo výsledky KAT'!$D113," ",'05.kolo výsledky KAT'!$E113)</f>
        <v>Dominik Panák</v>
      </c>
      <c r="G113" s="6" t="str">
        <f>VLOOKUP(A113,'05.kolo prezetácia '!A:G,4,FALSE)</f>
        <v>Drietoma</v>
      </c>
      <c r="H113" s="65">
        <f>VLOOKUP(A113,'05.kolo prezetácia '!$A$2:$G$515,5,FALSE)</f>
        <v>2011</v>
      </c>
      <c r="I113" s="32" t="str">
        <f>VLOOKUP(A113,'05.kolo prezetácia '!$A$2:$G$515,7,FALSE)</f>
        <v>Muži A</v>
      </c>
      <c r="J113" s="21">
        <f>VLOOKUP('05.kolo výsledky KAT'!$A113,'05.kolo stopky'!A:C,3,FALSE)</f>
        <v>3.3034571759259258E-2</v>
      </c>
      <c r="K113" s="21">
        <f t="shared" si="4"/>
        <v>5.0052381453423124E-3</v>
      </c>
      <c r="L113" s="21">
        <f t="shared" si="5"/>
        <v>1.505980324074074E-2</v>
      </c>
      <c r="M113" s="30"/>
      <c r="N113" s="65"/>
      <c r="O113" s="65"/>
      <c r="P113" s="65"/>
      <c r="Q113" s="65"/>
      <c r="R113" s="65"/>
      <c r="S113" s="65"/>
      <c r="T113" s="65"/>
      <c r="U113" s="65"/>
      <c r="V113" s="65"/>
      <c r="W113" s="66">
        <f t="shared" si="3"/>
        <v>0</v>
      </c>
      <c r="Y113"/>
    </row>
    <row r="114" spans="1:25" hidden="1" x14ac:dyDescent="0.25">
      <c r="A114" s="22">
        <v>55</v>
      </c>
      <c r="B114" s="56">
        <v>111</v>
      </c>
      <c r="C114" s="48">
        <v>7</v>
      </c>
      <c r="D114" s="6" t="str">
        <f>VLOOKUP(A114,'05.kolo prezetácia '!A:G,2,FALSE)</f>
        <v>Denisa</v>
      </c>
      <c r="E114" s="6" t="str">
        <f>VLOOKUP(A114,'05.kolo prezetácia '!A:G,3,FALSE)</f>
        <v>Huláková</v>
      </c>
      <c r="F114" s="5" t="str">
        <f>CONCATENATE('05.kolo výsledky KAT'!$D114," ",'05.kolo výsledky KAT'!$E114)</f>
        <v>Denisa Huláková</v>
      </c>
      <c r="G114" s="6" t="str">
        <f>VLOOKUP(A114,'05.kolo prezetácia '!A:G,4,FALSE)</f>
        <v>BBL / Bánovce nad Bebravou</v>
      </c>
      <c r="H114" s="65">
        <f>VLOOKUP(A114,'05.kolo prezetácia '!$A$2:$G$515,5,FALSE)</f>
        <v>1979</v>
      </c>
      <c r="I114" s="32" t="str">
        <f>VLOOKUP(A114,'05.kolo prezetácia '!$A$2:$G$515,7,FALSE)</f>
        <v>Ženy C</v>
      </c>
      <c r="J114" s="21">
        <f>VLOOKUP('05.kolo výsledky KAT'!$A114,'05.kolo stopky'!A:C,3,FALSE)</f>
        <v>3.3133773148148152E-2</v>
      </c>
      <c r="K114" s="21">
        <f t="shared" si="4"/>
        <v>5.0202686588103262E-3</v>
      </c>
      <c r="L114" s="21">
        <f t="shared" si="5"/>
        <v>1.5159004629629633E-2</v>
      </c>
      <c r="M114" s="30"/>
      <c r="N114" s="65"/>
      <c r="O114" s="65"/>
      <c r="P114" s="65"/>
      <c r="Q114" s="65"/>
      <c r="R114" s="65"/>
      <c r="S114" s="65"/>
      <c r="T114" s="65"/>
      <c r="U114" s="65"/>
      <c r="V114" s="65"/>
      <c r="W114" s="66">
        <f t="shared" si="3"/>
        <v>0</v>
      </c>
      <c r="Y114"/>
    </row>
    <row r="115" spans="1:25" hidden="1" x14ac:dyDescent="0.25">
      <c r="A115" s="22">
        <v>433</v>
      </c>
      <c r="B115" s="56">
        <v>112</v>
      </c>
      <c r="C115" s="48">
        <v>12</v>
      </c>
      <c r="D115" s="6" t="str">
        <f>VLOOKUP(A115,'05.kolo prezetácia '!A:G,2,FALSE)</f>
        <v>Andrea</v>
      </c>
      <c r="E115" s="6" t="str">
        <f>VLOOKUP(A115,'05.kolo prezetácia '!A:G,3,FALSE)</f>
        <v>Škutová</v>
      </c>
      <c r="F115" s="5" t="str">
        <f>CONCATENATE('05.kolo výsledky KAT'!$D115," ",'05.kolo výsledky KAT'!$E115)</f>
        <v>Andrea Škutová</v>
      </c>
      <c r="G115" s="6" t="str">
        <f>VLOOKUP(A115,'05.kolo prezetácia '!A:G,4,FALSE)</f>
        <v>BEZ VÝFUKU / Trenčín</v>
      </c>
      <c r="H115" s="65">
        <f>VLOOKUP(A115,'05.kolo prezetácia '!$A$2:$G$515,5,FALSE)</f>
        <v>1984</v>
      </c>
      <c r="I115" s="32" t="str">
        <f>VLOOKUP(A115,'05.kolo prezetácia '!$A$2:$G$515,7,FALSE)</f>
        <v>Ženy B</v>
      </c>
      <c r="J115" s="21">
        <f>VLOOKUP('05.kolo výsledky KAT'!$A115,'05.kolo stopky'!A:C,3,FALSE)</f>
        <v>3.3363136574074075E-2</v>
      </c>
      <c r="K115" s="21">
        <f t="shared" si="4"/>
        <v>5.0550206930415264E-3</v>
      </c>
      <c r="L115" s="21">
        <f t="shared" si="5"/>
        <v>1.5388368055555556E-2</v>
      </c>
      <c r="M115" s="30"/>
      <c r="N115" s="65"/>
      <c r="O115" s="65"/>
      <c r="P115" s="65"/>
      <c r="Q115" s="65"/>
      <c r="R115" s="65"/>
      <c r="S115" s="65"/>
      <c r="T115" s="65"/>
      <c r="U115" s="65"/>
      <c r="V115" s="65"/>
      <c r="W115" s="66">
        <f t="shared" si="3"/>
        <v>0</v>
      </c>
      <c r="Y115"/>
    </row>
    <row r="116" spans="1:25" hidden="1" x14ac:dyDescent="0.25">
      <c r="A116" s="22">
        <v>108</v>
      </c>
      <c r="B116" s="56">
        <v>113</v>
      </c>
      <c r="C116" s="48">
        <v>14</v>
      </c>
      <c r="D116" s="6" t="str">
        <f>VLOOKUP(A116,'05.kolo prezetácia '!A:G,2,FALSE)</f>
        <v>Andrej</v>
      </c>
      <c r="E116" s="6" t="str">
        <f>VLOOKUP(A116,'05.kolo prezetácia '!A:G,3,FALSE)</f>
        <v>Spusta</v>
      </c>
      <c r="F116" s="5" t="str">
        <f>CONCATENATE('05.kolo výsledky KAT'!$D116," ",'05.kolo výsledky KAT'!$E116)</f>
        <v>Andrej Spusta</v>
      </c>
      <c r="G116" s="6" t="str">
        <f>VLOOKUP(A116,'05.kolo prezetácia '!A:G,4,FALSE)</f>
        <v>Trenčín</v>
      </c>
      <c r="H116" s="65">
        <f>VLOOKUP(A116,'05.kolo prezetácia '!$A$2:$G$515,5,FALSE)</f>
        <v>1972</v>
      </c>
      <c r="I116" s="32" t="str">
        <f>VLOOKUP(A116,'05.kolo prezetácia '!$A$2:$G$515,7,FALSE)</f>
        <v>Muži D</v>
      </c>
      <c r="J116" s="21">
        <f>VLOOKUP('05.kolo výsledky KAT'!$A116,'05.kolo stopky'!A:C,3,FALSE)</f>
        <v>3.5011574074074077E-2</v>
      </c>
      <c r="K116" s="21">
        <f t="shared" si="4"/>
        <v>5.304783950617285E-3</v>
      </c>
      <c r="L116" s="21">
        <f t="shared" si="5"/>
        <v>1.7036805555555559E-2</v>
      </c>
      <c r="M116" s="30"/>
      <c r="N116" s="65"/>
      <c r="O116" s="65"/>
      <c r="P116" s="65"/>
      <c r="Q116" s="65"/>
      <c r="R116" s="65"/>
      <c r="S116" s="65"/>
      <c r="T116" s="65"/>
      <c r="U116" s="65"/>
      <c r="V116" s="65"/>
      <c r="W116" s="66">
        <f t="shared" si="3"/>
        <v>0</v>
      </c>
      <c r="Y116"/>
    </row>
    <row r="117" spans="1:25" hidden="1" x14ac:dyDescent="0.25">
      <c r="A117" s="22">
        <v>365</v>
      </c>
      <c r="B117" s="56">
        <v>114</v>
      </c>
      <c r="C117" s="48">
        <v>13</v>
      </c>
      <c r="D117" s="6" t="str">
        <f>VLOOKUP(A117,'05.kolo prezetácia '!A:G,2,FALSE)</f>
        <v>Karolína</v>
      </c>
      <c r="E117" s="6" t="str">
        <f>VLOOKUP(A117,'05.kolo prezetácia '!A:G,3,FALSE)</f>
        <v>Gerbelová</v>
      </c>
      <c r="F117" s="5" t="str">
        <f>CONCATENATE('05.kolo výsledky KAT'!$D117," ",'05.kolo výsledky KAT'!$E117)</f>
        <v>Karolína Gerbelová</v>
      </c>
      <c r="G117" s="6" t="str">
        <f>VLOOKUP(A117,'05.kolo prezetácia '!A:G,4,FALSE)</f>
        <v>Soblahov</v>
      </c>
      <c r="H117" s="65">
        <f>VLOOKUP(A117,'05.kolo prezetácia '!$A$2:$G$515,5,FALSE)</f>
        <v>2010</v>
      </c>
      <c r="I117" s="32" t="str">
        <f>VLOOKUP(A117,'05.kolo prezetácia '!$A$2:$G$515,7,FALSE)</f>
        <v>Ženy A</v>
      </c>
      <c r="J117" s="21">
        <f>VLOOKUP('05.kolo výsledky KAT'!$A117,'05.kolo stopky'!A:C,3,FALSE)</f>
        <v>3.5327592592592591E-2</v>
      </c>
      <c r="K117" s="21">
        <f t="shared" si="4"/>
        <v>5.3526655443322108E-3</v>
      </c>
      <c r="L117" s="21">
        <f t="shared" si="5"/>
        <v>1.7352824074074073E-2</v>
      </c>
      <c r="M117" s="30"/>
      <c r="N117" s="65"/>
      <c r="O117" s="65"/>
      <c r="P117" s="65"/>
      <c r="Q117" s="65"/>
      <c r="R117" s="65"/>
      <c r="S117" s="65"/>
      <c r="T117" s="65"/>
      <c r="U117" s="65"/>
      <c r="V117" s="65"/>
      <c r="W117" s="66">
        <f t="shared" si="3"/>
        <v>0</v>
      </c>
      <c r="Y117"/>
    </row>
    <row r="118" spans="1:25" hidden="1" x14ac:dyDescent="0.25">
      <c r="A118" s="22">
        <v>424</v>
      </c>
      <c r="B118" s="56">
        <v>115</v>
      </c>
      <c r="C118" s="48">
        <v>15</v>
      </c>
      <c r="D118" s="6" t="str">
        <f>VLOOKUP(A118,'05.kolo prezetácia '!A:G,2,FALSE)</f>
        <v>Jan</v>
      </c>
      <c r="E118" s="6" t="str">
        <f>VLOOKUP(A118,'05.kolo prezetácia '!A:G,3,FALSE)</f>
        <v>Mikláš</v>
      </c>
      <c r="F118" s="5" t="str">
        <f>CONCATENATE('05.kolo výsledky KAT'!$D118," ",'05.kolo výsledky KAT'!$E118)</f>
        <v>Jan Mikláš</v>
      </c>
      <c r="G118" s="6" t="str">
        <f>VLOOKUP(A118,'05.kolo prezetácia '!A:G,4,FALSE)</f>
        <v>Trenčín</v>
      </c>
      <c r="H118" s="65">
        <f>VLOOKUP(A118,'05.kolo prezetácia '!$A$2:$G$515,5,FALSE)</f>
        <v>1975</v>
      </c>
      <c r="I118" s="32" t="str">
        <f>VLOOKUP(A118,'05.kolo prezetácia '!$A$2:$G$515,7,FALSE)</f>
        <v>Muži D</v>
      </c>
      <c r="J118" s="21">
        <f>VLOOKUP('05.kolo výsledky KAT'!$A118,'05.kolo stopky'!A:C,3,FALSE)</f>
        <v>3.5942349537037031E-2</v>
      </c>
      <c r="K118" s="21">
        <f t="shared" si="4"/>
        <v>5.4458105359147021E-3</v>
      </c>
      <c r="L118" s="21">
        <f t="shared" si="5"/>
        <v>1.7967581018518513E-2</v>
      </c>
      <c r="M118" s="30"/>
      <c r="N118" s="65"/>
      <c r="O118" s="65"/>
      <c r="P118" s="65"/>
      <c r="Q118" s="65"/>
      <c r="R118" s="65"/>
      <c r="S118" s="65"/>
      <c r="T118" s="65"/>
      <c r="U118" s="65"/>
      <c r="V118" s="65"/>
      <c r="W118" s="66">
        <f t="shared" si="3"/>
        <v>0</v>
      </c>
      <c r="Y118"/>
    </row>
    <row r="119" spans="1:25" hidden="1" x14ac:dyDescent="0.25">
      <c r="A119" s="22">
        <v>418</v>
      </c>
      <c r="B119" s="56">
        <v>116</v>
      </c>
      <c r="C119" s="48">
        <v>16</v>
      </c>
      <c r="D119" s="6" t="str">
        <f>VLOOKUP(A119,'05.kolo prezetácia '!A:G,2,FALSE)</f>
        <v>Róbert</v>
      </c>
      <c r="E119" s="6" t="str">
        <f>VLOOKUP(A119,'05.kolo prezetácia '!A:G,3,FALSE)</f>
        <v>Hasidlo</v>
      </c>
      <c r="F119" s="5" t="str">
        <f>CONCATENATE('05.kolo výsledky KAT'!$D119," ",'05.kolo výsledky KAT'!$E119)</f>
        <v>Róbert Hasidlo</v>
      </c>
      <c r="G119" s="6" t="str">
        <f>VLOOKUP(A119,'05.kolo prezetácia '!A:G,4,FALSE)</f>
        <v>Beluša</v>
      </c>
      <c r="H119" s="65">
        <f>VLOOKUP(A119,'05.kolo prezetácia '!$A$2:$G$515,5,FALSE)</f>
        <v>1974</v>
      </c>
      <c r="I119" s="32" t="str">
        <f>VLOOKUP(A119,'05.kolo prezetácia '!$A$2:$G$515,7,FALSE)</f>
        <v>Muži D</v>
      </c>
      <c r="J119" s="21">
        <f>VLOOKUP('05.kolo výsledky KAT'!$A119,'05.kolo stopky'!A:C,3,FALSE)</f>
        <v>3.6316666666666671E-2</v>
      </c>
      <c r="K119" s="21">
        <f t="shared" si="4"/>
        <v>5.5025252525252536E-3</v>
      </c>
      <c r="L119" s="21">
        <f t="shared" si="5"/>
        <v>1.8341898148148152E-2</v>
      </c>
      <c r="M119" s="22"/>
      <c r="N119" s="53"/>
      <c r="O119" s="53"/>
      <c r="P119" s="53"/>
      <c r="Q119" s="53"/>
      <c r="R119" s="53"/>
      <c r="S119" s="53"/>
      <c r="T119" s="53"/>
      <c r="U119" s="53"/>
      <c r="V119" s="53"/>
      <c r="W119" s="54">
        <f t="shared" ref="W119:W182" si="6">SUM(M119:V119)</f>
        <v>0</v>
      </c>
      <c r="Y119"/>
    </row>
    <row r="120" spans="1:25" hidden="1" x14ac:dyDescent="0.25">
      <c r="A120" s="22">
        <v>430</v>
      </c>
      <c r="B120" s="56">
        <v>117</v>
      </c>
      <c r="C120" s="48">
        <v>14</v>
      </c>
      <c r="D120" s="6" t="str">
        <f>VLOOKUP(A120,'05.kolo prezetácia '!A:G,2,FALSE)</f>
        <v>Adéla</v>
      </c>
      <c r="E120" s="6" t="str">
        <f>VLOOKUP(A120,'05.kolo prezetácia '!A:G,3,FALSE)</f>
        <v>Jadvidžáková</v>
      </c>
      <c r="F120" s="5" t="str">
        <f>CONCATENATE('05.kolo výsledky KAT'!$D120," ",'05.kolo výsledky KAT'!$E120)</f>
        <v>Adéla Jadvidžáková</v>
      </c>
      <c r="G120" s="6" t="str">
        <f>VLOOKUP(A120,'05.kolo prezetácia '!A:G,4,FALSE)</f>
        <v>Kopřivnice</v>
      </c>
      <c r="H120" s="65">
        <f>VLOOKUP(A120,'05.kolo prezetácia '!$A$2:$G$515,5,FALSE)</f>
        <v>2002</v>
      </c>
      <c r="I120" s="32" t="str">
        <f>VLOOKUP(A120,'05.kolo prezetácia '!$A$2:$G$515,7,FALSE)</f>
        <v>Ženy A</v>
      </c>
      <c r="J120" s="21">
        <f>VLOOKUP('05.kolo výsledky KAT'!$A120,'05.kolo stopky'!A:C,3,FALSE)</f>
        <v>3.7429930555555553E-2</v>
      </c>
      <c r="K120" s="21">
        <f t="shared" si="4"/>
        <v>5.6712015993265995E-3</v>
      </c>
      <c r="L120" s="21">
        <f t="shared" si="5"/>
        <v>1.9455162037037035E-2</v>
      </c>
      <c r="M120" s="22"/>
      <c r="N120" s="53"/>
      <c r="O120" s="53"/>
      <c r="P120" s="53"/>
      <c r="Q120" s="53"/>
      <c r="R120" s="53"/>
      <c r="S120" s="53"/>
      <c r="T120" s="53"/>
      <c r="U120" s="53"/>
      <c r="V120" s="53"/>
      <c r="W120" s="54">
        <f t="shared" si="6"/>
        <v>0</v>
      </c>
      <c r="Y120"/>
    </row>
    <row r="121" spans="1:25" hidden="1" x14ac:dyDescent="0.25">
      <c r="A121" s="22">
        <v>429</v>
      </c>
      <c r="B121" s="56">
        <v>118</v>
      </c>
      <c r="C121" s="48">
        <v>15</v>
      </c>
      <c r="D121" s="6" t="str">
        <f>VLOOKUP(A121,'05.kolo prezetácia '!A:G,2,FALSE)</f>
        <v>Timea</v>
      </c>
      <c r="E121" s="6" t="str">
        <f>VLOOKUP(A121,'05.kolo prezetácia '!A:G,3,FALSE)</f>
        <v>Kadáková</v>
      </c>
      <c r="F121" s="5" t="str">
        <f>CONCATENATE('05.kolo výsledky KAT'!$D121," ",'05.kolo výsledky KAT'!$E121)</f>
        <v>Timea Kadáková</v>
      </c>
      <c r="G121" s="6" t="str">
        <f>VLOOKUP(A121,'05.kolo prezetácia '!A:G,4,FALSE)</f>
        <v>Veľké Bierovce</v>
      </c>
      <c r="H121" s="65">
        <f>VLOOKUP(A121,'05.kolo prezetácia '!$A$2:$G$515,5,FALSE)</f>
        <v>2013</v>
      </c>
      <c r="I121" s="32" t="str">
        <f>VLOOKUP(A121,'05.kolo prezetácia '!$A$2:$G$515,7,FALSE)</f>
        <v>Ženy A</v>
      </c>
      <c r="J121" s="21">
        <f>VLOOKUP('05.kolo výsledky KAT'!$A121,'05.kolo stopky'!A:C,3,FALSE)</f>
        <v>3.7849537037037036E-2</v>
      </c>
      <c r="K121" s="21">
        <f t="shared" si="4"/>
        <v>5.734778338945006E-3</v>
      </c>
      <c r="L121" s="21">
        <f t="shared" si="5"/>
        <v>1.9874768518518517E-2</v>
      </c>
      <c r="M121" s="22"/>
      <c r="N121" s="53"/>
      <c r="O121" s="53"/>
      <c r="P121" s="53"/>
      <c r="Q121" s="53"/>
      <c r="R121" s="53"/>
      <c r="S121" s="53"/>
      <c r="T121" s="53"/>
      <c r="U121" s="53"/>
      <c r="V121" s="53"/>
      <c r="W121" s="54">
        <f t="shared" si="6"/>
        <v>0</v>
      </c>
      <c r="Y121"/>
    </row>
    <row r="122" spans="1:25" hidden="1" x14ac:dyDescent="0.25">
      <c r="A122" s="22">
        <v>333</v>
      </c>
      <c r="B122" s="56">
        <v>119</v>
      </c>
      <c r="C122" s="48">
        <v>16</v>
      </c>
      <c r="D122" s="6" t="str">
        <f>VLOOKUP(A122,'05.kolo prezetácia '!A:G,2,FALSE)</f>
        <v>Patrícia</v>
      </c>
      <c r="E122" s="6" t="str">
        <f>VLOOKUP(A122,'05.kolo prezetácia '!A:G,3,FALSE)</f>
        <v>Vargová</v>
      </c>
      <c r="F122" s="5" t="str">
        <f>CONCATENATE('05.kolo výsledky KAT'!$D122," ",'05.kolo výsledky KAT'!$E122)</f>
        <v>Patrícia Vargová</v>
      </c>
      <c r="G122" s="6" t="str">
        <f>VLOOKUP(A122,'05.kolo prezetácia '!A:G,4,FALSE)</f>
        <v>TBK TORA Topoľčany / Topoľčany</v>
      </c>
      <c r="H122" s="65">
        <f>VLOOKUP(A122,'05.kolo prezetácia '!$A$2:$G$515,5,FALSE)</f>
        <v>1993</v>
      </c>
      <c r="I122" s="32" t="str">
        <f>VLOOKUP(A122,'05.kolo prezetácia '!$A$2:$G$515,7,FALSE)</f>
        <v>Ženy A</v>
      </c>
      <c r="J122" s="21">
        <f>VLOOKUP('05.kolo výsledky KAT'!$A122,'05.kolo stopky'!A:C,3,FALSE)</f>
        <v>3.7989525462962963E-2</v>
      </c>
      <c r="K122" s="21">
        <f t="shared" si="4"/>
        <v>5.7559887065095402E-3</v>
      </c>
      <c r="L122" s="21">
        <f t="shared" si="5"/>
        <v>2.0014756944444444E-2</v>
      </c>
      <c r="M122" s="22"/>
      <c r="N122" s="53"/>
      <c r="O122" s="53"/>
      <c r="P122" s="53"/>
      <c r="Q122" s="53"/>
      <c r="R122" s="53"/>
      <c r="S122" s="53"/>
      <c r="T122" s="53"/>
      <c r="U122" s="53"/>
      <c r="V122" s="53"/>
      <c r="W122" s="54">
        <f t="shared" si="6"/>
        <v>0</v>
      </c>
      <c r="Y122"/>
    </row>
    <row r="123" spans="1:25" hidden="1" x14ac:dyDescent="0.25">
      <c r="A123" s="22">
        <v>423</v>
      </c>
      <c r="B123" s="56">
        <v>120</v>
      </c>
      <c r="C123" s="48">
        <v>17</v>
      </c>
      <c r="D123" s="6" t="str">
        <f>VLOOKUP(A123,'05.kolo prezetácia '!A:G,2,FALSE)</f>
        <v>Kristína</v>
      </c>
      <c r="E123" s="6" t="str">
        <f>VLOOKUP(A123,'05.kolo prezetácia '!A:G,3,FALSE)</f>
        <v>Šugrová</v>
      </c>
      <c r="F123" s="5" t="str">
        <f>CONCATENATE('05.kolo výsledky KAT'!$D123," ",'05.kolo výsledky KAT'!$E123)</f>
        <v>Kristína Šugrová</v>
      </c>
      <c r="G123" s="6" t="str">
        <f>VLOOKUP(A123,'05.kolo prezetácia '!A:G,4,FALSE)</f>
        <v>Trenčín</v>
      </c>
      <c r="H123" s="65">
        <f>VLOOKUP(A123,'05.kolo prezetácia '!$A$2:$G$515,5,FALSE)</f>
        <v>1993</v>
      </c>
      <c r="I123" s="32" t="str">
        <f>VLOOKUP(A123,'05.kolo prezetácia '!$A$2:$G$515,7,FALSE)</f>
        <v>Ženy A</v>
      </c>
      <c r="J123" s="21">
        <f>VLOOKUP('05.kolo výsledky KAT'!$A123,'05.kolo stopky'!A:C,3,FALSE)</f>
        <v>3.8136574074074073E-2</v>
      </c>
      <c r="K123" s="21">
        <f t="shared" si="4"/>
        <v>5.7782687991021322E-3</v>
      </c>
      <c r="L123" s="21">
        <f t="shared" si="5"/>
        <v>2.0161805555555554E-2</v>
      </c>
      <c r="M123" s="22"/>
      <c r="N123" s="53"/>
      <c r="O123" s="53"/>
      <c r="P123" s="53"/>
      <c r="Q123" s="53"/>
      <c r="R123" s="53"/>
      <c r="S123" s="53"/>
      <c r="T123" s="53"/>
      <c r="U123" s="53"/>
      <c r="V123" s="53"/>
      <c r="W123" s="54">
        <f t="shared" si="6"/>
        <v>0</v>
      </c>
      <c r="Y123"/>
    </row>
    <row r="124" spans="1:25" hidden="1" x14ac:dyDescent="0.25">
      <c r="A124" s="22">
        <v>368</v>
      </c>
      <c r="B124" s="56">
        <v>121</v>
      </c>
      <c r="C124" s="48">
        <v>18</v>
      </c>
      <c r="D124" s="6" t="str">
        <f>VLOOKUP(A124,'05.kolo prezetácia '!A:G,2,FALSE)</f>
        <v>Mária</v>
      </c>
      <c r="E124" s="6" t="str">
        <f>VLOOKUP(A124,'05.kolo prezetácia '!A:G,3,FALSE)</f>
        <v>Janíková</v>
      </c>
      <c r="F124" s="5" t="str">
        <f>CONCATENATE('05.kolo výsledky KAT'!$D124," ",'05.kolo výsledky KAT'!$E124)</f>
        <v>Mária Janíková</v>
      </c>
      <c r="G124" s="6" t="str">
        <f>VLOOKUP(A124,'05.kolo prezetácia '!A:G,4,FALSE)</f>
        <v>Trenčín</v>
      </c>
      <c r="H124" s="65">
        <f>VLOOKUP(A124,'05.kolo prezetácia '!$A$2:$G$515,5,FALSE)</f>
        <v>1991</v>
      </c>
      <c r="I124" s="32" t="str">
        <f>VLOOKUP(A124,'05.kolo prezetácia '!$A$2:$G$515,7,FALSE)</f>
        <v>Ženy A</v>
      </c>
      <c r="J124" s="21">
        <f>VLOOKUP('05.kolo výsledky KAT'!$A124,'05.kolo stopky'!A:C,3,FALSE)</f>
        <v>3.8136574074074073E-2</v>
      </c>
      <c r="K124" s="21">
        <f t="shared" si="4"/>
        <v>5.7782687991021322E-3</v>
      </c>
      <c r="L124" s="21">
        <f t="shared" si="5"/>
        <v>2.0161805555555554E-2</v>
      </c>
      <c r="M124" s="22"/>
      <c r="N124" s="53"/>
      <c r="O124" s="53"/>
      <c r="P124" s="53"/>
      <c r="Q124" s="53"/>
      <c r="R124" s="53"/>
      <c r="S124" s="53"/>
      <c r="T124" s="53"/>
      <c r="U124" s="53"/>
      <c r="V124" s="53"/>
      <c r="W124" s="54">
        <f t="shared" si="6"/>
        <v>0</v>
      </c>
      <c r="Y124"/>
    </row>
    <row r="125" spans="1:25" hidden="1" x14ac:dyDescent="0.25">
      <c r="A125" s="22">
        <v>75</v>
      </c>
      <c r="B125" s="56">
        <v>122</v>
      </c>
      <c r="C125" s="48">
        <v>13</v>
      </c>
      <c r="D125" s="6" t="str">
        <f>VLOOKUP(A125,'05.kolo prezetácia '!A:G,2,FALSE)</f>
        <v>Kristína</v>
      </c>
      <c r="E125" s="6" t="str">
        <f>VLOOKUP(A125,'05.kolo prezetácia '!A:G,3,FALSE)</f>
        <v>Kadlecová</v>
      </c>
      <c r="F125" s="5" t="str">
        <f>CONCATENATE('05.kolo výsledky KAT'!$D125," ",'05.kolo výsledky KAT'!$E125)</f>
        <v>Kristína Kadlecová</v>
      </c>
      <c r="G125" s="6" t="str">
        <f>VLOOKUP(A125,'05.kolo prezetácia '!A:G,4,FALSE)</f>
        <v>Trencin</v>
      </c>
      <c r="H125" s="65">
        <f>VLOOKUP(A125,'05.kolo prezetácia '!$A$2:$G$515,5,FALSE)</f>
        <v>1989</v>
      </c>
      <c r="I125" s="32" t="str">
        <f>VLOOKUP(A125,'05.kolo prezetácia '!$A$2:$G$515,7,FALSE)</f>
        <v>Ženy B</v>
      </c>
      <c r="J125" s="21">
        <f>VLOOKUP('05.kolo výsledky KAT'!$A125,'05.kolo stopky'!A:C,3,FALSE)</f>
        <v>3.8578090277777775E-2</v>
      </c>
      <c r="K125" s="21">
        <f t="shared" si="4"/>
        <v>5.8451651936026932E-3</v>
      </c>
      <c r="L125" s="21">
        <f t="shared" si="5"/>
        <v>2.0603321759259257E-2</v>
      </c>
      <c r="M125" s="22"/>
      <c r="N125" s="53"/>
      <c r="O125" s="53"/>
      <c r="P125" s="53"/>
      <c r="Q125" s="53"/>
      <c r="R125" s="53"/>
      <c r="S125" s="53"/>
      <c r="T125" s="53"/>
      <c r="U125" s="53"/>
      <c r="V125" s="53"/>
      <c r="W125" s="54">
        <f t="shared" si="6"/>
        <v>0</v>
      </c>
      <c r="Y125"/>
    </row>
    <row r="126" spans="1:25" hidden="1" x14ac:dyDescent="0.25">
      <c r="A126" s="22">
        <v>422</v>
      </c>
      <c r="B126" s="56">
        <v>123</v>
      </c>
      <c r="C126" s="48">
        <v>24</v>
      </c>
      <c r="D126" s="6" t="str">
        <f>VLOOKUP(A126,'05.kolo prezetácia '!A:G,2,FALSE)</f>
        <v>Ľubomír</v>
      </c>
      <c r="E126" s="6" t="str">
        <f>VLOOKUP(A126,'05.kolo prezetácia '!A:G,3,FALSE)</f>
        <v>Samek</v>
      </c>
      <c r="F126" s="5" t="str">
        <f>CONCATENATE('05.kolo výsledky KAT'!$D126," ",'05.kolo výsledky KAT'!$E126)</f>
        <v>Ľubomír Samek</v>
      </c>
      <c r="G126" s="6" t="str">
        <f>VLOOKUP(A126,'05.kolo prezetácia '!A:G,4,FALSE)</f>
        <v>Chrome Antilopy / Kalnica</v>
      </c>
      <c r="H126" s="65">
        <f>VLOOKUP(A126,'05.kolo prezetácia '!$A$2:$G$515,5,FALSE)</f>
        <v>1980</v>
      </c>
      <c r="I126" s="32" t="str">
        <f>VLOOKUP(A126,'05.kolo prezetácia '!$A$2:$G$515,7,FALSE)</f>
        <v>Muži C</v>
      </c>
      <c r="J126" s="21">
        <f>VLOOKUP('05.kolo výsledky KAT'!$A126,'05.kolo stopky'!A:C,3,FALSE)</f>
        <v>3.8582326388888886E-2</v>
      </c>
      <c r="K126" s="21">
        <f t="shared" si="4"/>
        <v>5.8458070286195284E-3</v>
      </c>
      <c r="L126" s="21">
        <f t="shared" si="5"/>
        <v>2.0607557870370368E-2</v>
      </c>
      <c r="M126" s="22"/>
      <c r="N126" s="53"/>
      <c r="O126" s="53"/>
      <c r="P126" s="53"/>
      <c r="Q126" s="53"/>
      <c r="R126" s="53"/>
      <c r="S126" s="53"/>
      <c r="T126" s="53"/>
      <c r="U126" s="53"/>
      <c r="V126" s="53"/>
      <c r="W126" s="54">
        <f t="shared" si="6"/>
        <v>0</v>
      </c>
      <c r="Y126"/>
    </row>
    <row r="127" spans="1:25" hidden="1" x14ac:dyDescent="0.25">
      <c r="A127" s="22">
        <v>115</v>
      </c>
      <c r="B127" s="56">
        <v>124</v>
      </c>
      <c r="C127" s="48">
        <v>14</v>
      </c>
      <c r="D127" s="6" t="str">
        <f>VLOOKUP(A127,'05.kolo prezetácia '!A:G,2,FALSE)</f>
        <v>Ľuboslava</v>
      </c>
      <c r="E127" s="6" t="str">
        <f>VLOOKUP(A127,'05.kolo prezetácia '!A:G,3,FALSE)</f>
        <v>Sokolová</v>
      </c>
      <c r="F127" s="5" t="str">
        <f>CONCATENATE('05.kolo výsledky KAT'!$D127," ",'05.kolo výsledky KAT'!$E127)</f>
        <v>Ľuboslava Sokolová</v>
      </c>
      <c r="G127" s="6" t="str">
        <f>VLOOKUP(A127,'05.kolo prezetácia '!A:G,4,FALSE)</f>
        <v>Champion club / Trenčín</v>
      </c>
      <c r="H127" s="65">
        <f>VLOOKUP(A127,'05.kolo prezetácia '!$A$2:$G$515,5,FALSE)</f>
        <v>1987</v>
      </c>
      <c r="I127" s="32" t="str">
        <f>VLOOKUP(A127,'05.kolo prezetácia '!$A$2:$G$515,7,FALSE)</f>
        <v>Ženy B</v>
      </c>
      <c r="J127" s="21">
        <f>VLOOKUP('05.kolo výsledky KAT'!$A127,'05.kolo stopky'!A:C,3,FALSE)</f>
        <v>3.8796296296296294E-2</v>
      </c>
      <c r="K127" s="21">
        <f t="shared" si="4"/>
        <v>5.8782267115600447E-3</v>
      </c>
      <c r="L127" s="21">
        <f t="shared" si="5"/>
        <v>2.0821527777777776E-2</v>
      </c>
      <c r="M127" s="22"/>
      <c r="N127" s="53"/>
      <c r="O127" s="53"/>
      <c r="P127" s="53"/>
      <c r="Q127" s="53"/>
      <c r="R127" s="53"/>
      <c r="S127" s="53"/>
      <c r="T127" s="53"/>
      <c r="U127" s="53"/>
      <c r="V127" s="53"/>
      <c r="W127" s="54">
        <f t="shared" si="6"/>
        <v>0</v>
      </c>
      <c r="Y127"/>
    </row>
    <row r="128" spans="1:25" hidden="1" x14ac:dyDescent="0.25">
      <c r="A128" s="22">
        <v>417</v>
      </c>
      <c r="B128" s="56">
        <v>125</v>
      </c>
      <c r="C128" s="48">
        <v>8</v>
      </c>
      <c r="D128" s="6" t="str">
        <f>VLOOKUP(A128,'05.kolo prezetácia '!A:G,2,FALSE)</f>
        <v>Viera</v>
      </c>
      <c r="E128" s="6" t="str">
        <f>VLOOKUP(A128,'05.kolo prezetácia '!A:G,3,FALSE)</f>
        <v>Turzová</v>
      </c>
      <c r="F128" s="5" t="str">
        <f>CONCATENATE('05.kolo výsledky KAT'!$D128," ",'05.kolo výsledky KAT'!$E128)</f>
        <v>Viera Turzová</v>
      </c>
      <c r="G128" s="6" t="str">
        <f>VLOOKUP(A128,'05.kolo prezetácia '!A:G,4,FALSE)</f>
        <v>Beluša</v>
      </c>
      <c r="H128" s="65">
        <f>VLOOKUP(A128,'05.kolo prezetácia '!$A$2:$G$515,5,FALSE)</f>
        <v>1968</v>
      </c>
      <c r="I128" s="32" t="str">
        <f>VLOOKUP(A128,'05.kolo prezetácia '!$A$2:$G$515,7,FALSE)</f>
        <v>Ženy C</v>
      </c>
      <c r="J128" s="21">
        <f>VLOOKUP('05.kolo výsledky KAT'!$A128,'05.kolo stopky'!A:C,3,FALSE)</f>
        <v>3.9162060185185185E-2</v>
      </c>
      <c r="K128" s="21">
        <f t="shared" si="4"/>
        <v>5.9336454826038158E-3</v>
      </c>
      <c r="L128" s="21">
        <f t="shared" si="5"/>
        <v>2.1187291666666667E-2</v>
      </c>
      <c r="M128" s="22"/>
      <c r="N128" s="53"/>
      <c r="O128" s="53"/>
      <c r="P128" s="53"/>
      <c r="Q128" s="53"/>
      <c r="R128" s="53"/>
      <c r="S128" s="53"/>
      <c r="T128" s="53"/>
      <c r="U128" s="53"/>
      <c r="V128" s="53"/>
      <c r="W128" s="54">
        <f t="shared" si="6"/>
        <v>0</v>
      </c>
      <c r="Y128"/>
    </row>
    <row r="129" spans="1:25" hidden="1" x14ac:dyDescent="0.25">
      <c r="A129" s="22">
        <v>24</v>
      </c>
      <c r="B129" s="56">
        <v>126</v>
      </c>
      <c r="C129" s="48">
        <v>11</v>
      </c>
      <c r="D129" s="6" t="str">
        <f>VLOOKUP(A129,'05.kolo prezetácia '!A:G,2,FALSE)</f>
        <v>Jaroslav</v>
      </c>
      <c r="E129" s="6" t="str">
        <f>VLOOKUP(A129,'05.kolo prezetácia '!A:G,3,FALSE)</f>
        <v>Gereg</v>
      </c>
      <c r="F129" s="5" t="str">
        <f>CONCATENATE('05.kolo výsledky KAT'!$D129," ",'05.kolo výsledky KAT'!$E129)</f>
        <v>Jaroslav Gereg</v>
      </c>
      <c r="G129" s="6" t="str">
        <f>VLOOKUP(A129,'05.kolo prezetácia '!A:G,4,FALSE)</f>
        <v>Kvašov</v>
      </c>
      <c r="H129" s="65">
        <f>VLOOKUP(A129,'05.kolo prezetácia '!$A$2:$G$515,5,FALSE)</f>
        <v>1957</v>
      </c>
      <c r="I129" s="32" t="str">
        <f>VLOOKUP(A129,'05.kolo prezetácia '!$A$2:$G$515,7,FALSE)</f>
        <v>Muži E</v>
      </c>
      <c r="J129" s="21">
        <f>VLOOKUP('05.kolo výsledky KAT'!$A129,'05.kolo stopky'!A:C,3,FALSE)</f>
        <v>4.7326388888888883E-2</v>
      </c>
      <c r="K129" s="21">
        <f t="shared" si="4"/>
        <v>7.1706649831649828E-3</v>
      </c>
      <c r="L129" s="21">
        <f t="shared" si="5"/>
        <v>2.9351620370370365E-2</v>
      </c>
      <c r="M129" s="22"/>
      <c r="N129" s="53"/>
      <c r="O129" s="53"/>
      <c r="P129" s="53"/>
      <c r="Q129" s="53"/>
      <c r="R129" s="53"/>
      <c r="S129" s="53"/>
      <c r="T129" s="53"/>
      <c r="U129" s="53"/>
      <c r="V129" s="53"/>
      <c r="W129" s="54">
        <f t="shared" si="6"/>
        <v>0</v>
      </c>
      <c r="Y129"/>
    </row>
    <row r="130" spans="1:25" hidden="1" x14ac:dyDescent="0.25">
      <c r="A130" s="22">
        <v>180</v>
      </c>
      <c r="B130" s="56">
        <v>127</v>
      </c>
      <c r="C130" s="48">
        <v>9</v>
      </c>
      <c r="D130" s="6" t="str">
        <f>VLOOKUP(A130,'05.kolo prezetácia '!A:G,2,FALSE)</f>
        <v>Jana</v>
      </c>
      <c r="E130" s="6" t="str">
        <f>VLOOKUP(A130,'05.kolo prezetácia '!A:G,3,FALSE)</f>
        <v>Masariková</v>
      </c>
      <c r="F130" s="5" t="str">
        <f>CONCATENATE('05.kolo výsledky KAT'!$D130," ",'05.kolo výsledky KAT'!$E130)</f>
        <v>Jana Masariková</v>
      </c>
      <c r="G130" s="6" t="str">
        <f>VLOOKUP(A130,'05.kolo prezetácia '!A:G,4,FALSE)</f>
        <v>Trencin</v>
      </c>
      <c r="H130" s="65">
        <f>VLOOKUP(A130,'05.kolo prezetácia '!$A$2:$G$515,5,FALSE)</f>
        <v>1968</v>
      </c>
      <c r="I130" s="32" t="str">
        <f>VLOOKUP(A130,'05.kolo prezetácia '!$A$2:$G$515,7,FALSE)</f>
        <v>Ženy C</v>
      </c>
      <c r="J130" s="21">
        <f>VLOOKUP('05.kolo výsledky KAT'!$A130,'05.kolo stopky'!A:C,3,FALSE)</f>
        <v>5.0416666666666665E-2</v>
      </c>
      <c r="K130" s="21">
        <f t="shared" si="4"/>
        <v>7.6388888888888895E-3</v>
      </c>
      <c r="L130" s="21">
        <f t="shared" si="5"/>
        <v>3.2441898148148143E-2</v>
      </c>
      <c r="M130" s="22"/>
      <c r="N130" s="53"/>
      <c r="O130" s="53"/>
      <c r="P130" s="53"/>
      <c r="Q130" s="53"/>
      <c r="R130" s="53"/>
      <c r="S130" s="53"/>
      <c r="T130" s="53"/>
      <c r="U130" s="53"/>
      <c r="V130" s="53"/>
      <c r="W130" s="54">
        <f t="shared" si="6"/>
        <v>0</v>
      </c>
      <c r="Y130"/>
    </row>
    <row r="131" spans="1:25" hidden="1" x14ac:dyDescent="0.25">
      <c r="A131" s="22">
        <v>69</v>
      </c>
      <c r="B131" s="56">
        <v>128</v>
      </c>
      <c r="C131" s="48">
        <v>10</v>
      </c>
      <c r="D131" s="6" t="str">
        <f>VLOOKUP(A131,'05.kolo prezetácia '!A:G,2,FALSE)</f>
        <v>Ivana</v>
      </c>
      <c r="E131" s="6" t="str">
        <f>VLOOKUP(A131,'05.kolo prezetácia '!A:G,3,FALSE)</f>
        <v>Ondrejičková</v>
      </c>
      <c r="F131" s="5" t="str">
        <f>CONCATENATE('05.kolo výsledky KAT'!$D131," ",'05.kolo výsledky KAT'!$E131)</f>
        <v>Ivana Ondrejičková</v>
      </c>
      <c r="G131" s="6" t="str">
        <f>VLOOKUP(A131,'05.kolo prezetácia '!A:G,4,FALSE)</f>
        <v>Liešťany</v>
      </c>
      <c r="H131" s="65">
        <f>VLOOKUP(A131,'05.kolo prezetácia '!$A$2:$G$515,5,FALSE)</f>
        <v>1979</v>
      </c>
      <c r="I131" s="32" t="str">
        <f>VLOOKUP(A131,'05.kolo prezetácia '!$A$2:$G$515,7,FALSE)</f>
        <v>Ženy C</v>
      </c>
      <c r="J131" s="77" t="str">
        <f>VLOOKUP('05.kolo výsledky KAT'!$A131,'05.kolo stopky'!A:C,3,FALSE)</f>
        <v>DNS</v>
      </c>
      <c r="K131" s="77" t="s">
        <v>517</v>
      </c>
      <c r="L131" s="77" t="s">
        <v>517</v>
      </c>
      <c r="M131" s="22"/>
      <c r="N131" s="53"/>
      <c r="O131" s="53"/>
      <c r="P131" s="53"/>
      <c r="Q131" s="53"/>
      <c r="R131" s="53"/>
      <c r="S131" s="53"/>
      <c r="T131" s="53"/>
      <c r="U131" s="53"/>
      <c r="V131" s="53"/>
      <c r="W131" s="54">
        <f t="shared" si="6"/>
        <v>0</v>
      </c>
      <c r="Y131"/>
    </row>
    <row r="132" spans="1:25" hidden="1" x14ac:dyDescent="0.25">
      <c r="A132" s="22">
        <v>25</v>
      </c>
      <c r="B132" s="56">
        <v>129</v>
      </c>
      <c r="C132" s="48">
        <v>12</v>
      </c>
      <c r="D132" s="6" t="str">
        <f>VLOOKUP(A132,'05.kolo prezetácia '!A:G,2,FALSE)</f>
        <v>Marian</v>
      </c>
      <c r="E132" s="6" t="str">
        <f>VLOOKUP(A132,'05.kolo prezetácia '!A:G,3,FALSE)</f>
        <v>Adamkovic</v>
      </c>
      <c r="F132" s="5" t="str">
        <f>CONCATENATE('05.kolo výsledky KAT'!$D132," ",'05.kolo výsledky KAT'!$E132)</f>
        <v>Marian Adamkovic</v>
      </c>
      <c r="G132" s="6" t="str">
        <f>VLOOKUP(A132,'05.kolo prezetácia '!A:G,4,FALSE)</f>
        <v>Banovce</v>
      </c>
      <c r="H132" s="65">
        <f>VLOOKUP(A132,'05.kolo prezetácia '!$A$2:$G$515,5,FALSE)</f>
        <v>1964</v>
      </c>
      <c r="I132" s="32" t="str">
        <f>VLOOKUP(A132,'05.kolo prezetácia '!$A$2:$G$515,7,FALSE)</f>
        <v>Muži E</v>
      </c>
      <c r="J132" s="77" t="str">
        <f>VLOOKUP('05.kolo výsledky KAT'!$A132,'05.kolo stopky'!A:C,3,FALSE)</f>
        <v>DNS</v>
      </c>
      <c r="K132" s="77" t="s">
        <v>517</v>
      </c>
      <c r="L132" s="77" t="s">
        <v>517</v>
      </c>
      <c r="M132" s="22"/>
      <c r="N132" s="53"/>
      <c r="O132" s="53"/>
      <c r="P132" s="53"/>
      <c r="Q132" s="53"/>
      <c r="R132" s="53"/>
      <c r="S132" s="53"/>
      <c r="T132" s="53"/>
      <c r="U132" s="53"/>
      <c r="V132" s="53"/>
      <c r="W132" s="54">
        <f t="shared" si="6"/>
        <v>0</v>
      </c>
      <c r="Y132"/>
    </row>
    <row r="133" spans="1:25" hidden="1" x14ac:dyDescent="0.25">
      <c r="A133" s="22"/>
      <c r="B133" s="56"/>
      <c r="C133" s="48"/>
      <c r="D133" s="6"/>
      <c r="E133" s="6"/>
      <c r="F133" s="5"/>
      <c r="G133" s="6"/>
      <c r="H133" s="65"/>
      <c r="I133" s="32"/>
      <c r="J133" s="21"/>
      <c r="K133" s="21"/>
      <c r="L133" s="21"/>
      <c r="M133" s="22"/>
      <c r="N133" s="53"/>
      <c r="O133" s="53"/>
      <c r="P133" s="53"/>
      <c r="Q133" s="53"/>
      <c r="R133" s="53"/>
      <c r="S133" s="53"/>
      <c r="T133" s="53"/>
      <c r="U133" s="53"/>
      <c r="V133" s="53"/>
      <c r="W133" s="54">
        <f t="shared" si="6"/>
        <v>0</v>
      </c>
      <c r="Y133"/>
    </row>
    <row r="134" spans="1:25" hidden="1" x14ac:dyDescent="0.25">
      <c r="A134" s="22"/>
      <c r="B134" s="56"/>
      <c r="C134" s="48"/>
      <c r="D134" s="6"/>
      <c r="E134" s="6"/>
      <c r="F134" s="5"/>
      <c r="G134" s="6"/>
      <c r="H134" s="65"/>
      <c r="I134" s="32"/>
      <c r="J134" s="21"/>
      <c r="K134" s="21"/>
      <c r="L134" s="21"/>
      <c r="M134" s="22"/>
      <c r="N134" s="53"/>
      <c r="O134" s="53"/>
      <c r="P134" s="53"/>
      <c r="Q134" s="53"/>
      <c r="R134" s="53"/>
      <c r="S134" s="53"/>
      <c r="T134" s="53"/>
      <c r="U134" s="53"/>
      <c r="V134" s="53"/>
      <c r="W134" s="54">
        <f t="shared" si="6"/>
        <v>0</v>
      </c>
      <c r="Y134"/>
    </row>
    <row r="135" spans="1:25" hidden="1" x14ac:dyDescent="0.25">
      <c r="A135" s="22"/>
      <c r="B135" s="56"/>
      <c r="C135" s="48"/>
      <c r="D135" s="6"/>
      <c r="E135" s="6"/>
      <c r="F135" s="5"/>
      <c r="G135" s="6"/>
      <c r="H135" s="65"/>
      <c r="I135" s="32"/>
      <c r="J135" s="21"/>
      <c r="K135" s="21"/>
      <c r="L135" s="21"/>
      <c r="M135" s="22"/>
      <c r="N135" s="53"/>
      <c r="O135" s="53"/>
      <c r="P135" s="53"/>
      <c r="Q135" s="53"/>
      <c r="R135" s="53"/>
      <c r="S135" s="53"/>
      <c r="T135" s="53"/>
      <c r="U135" s="53"/>
      <c r="V135" s="53"/>
      <c r="W135" s="54">
        <f t="shared" si="6"/>
        <v>0</v>
      </c>
      <c r="Y135"/>
    </row>
    <row r="136" spans="1:25" hidden="1" x14ac:dyDescent="0.25">
      <c r="A136" s="22"/>
      <c r="B136" s="56"/>
      <c r="C136" s="48"/>
      <c r="D136" s="6"/>
      <c r="E136" s="6"/>
      <c r="F136" s="5"/>
      <c r="G136" s="6"/>
      <c r="H136" s="65"/>
      <c r="I136" s="32"/>
      <c r="J136" s="21"/>
      <c r="K136" s="21"/>
      <c r="L136" s="21"/>
      <c r="M136" s="22"/>
      <c r="N136" s="53"/>
      <c r="O136" s="53"/>
      <c r="P136" s="53"/>
      <c r="Q136" s="53"/>
      <c r="R136" s="53"/>
      <c r="S136" s="53"/>
      <c r="T136" s="53"/>
      <c r="U136" s="53"/>
      <c r="V136" s="53"/>
      <c r="W136" s="54">
        <f t="shared" si="6"/>
        <v>0</v>
      </c>
      <c r="Y136"/>
    </row>
    <row r="137" spans="1:25" hidden="1" x14ac:dyDescent="0.25">
      <c r="A137" s="22"/>
      <c r="B137" s="56"/>
      <c r="C137" s="48"/>
      <c r="D137" s="6"/>
      <c r="E137" s="6"/>
      <c r="F137" s="5"/>
      <c r="G137" s="6"/>
      <c r="H137" s="65"/>
      <c r="I137" s="32"/>
      <c r="J137" s="21"/>
      <c r="K137" s="21"/>
      <c r="L137" s="21"/>
      <c r="M137" s="22"/>
      <c r="N137" s="53"/>
      <c r="O137" s="53"/>
      <c r="P137" s="53"/>
      <c r="Q137" s="53"/>
      <c r="R137" s="53"/>
      <c r="S137" s="53"/>
      <c r="T137" s="53"/>
      <c r="U137" s="53"/>
      <c r="V137" s="53"/>
      <c r="W137" s="54">
        <f t="shared" si="6"/>
        <v>0</v>
      </c>
      <c r="Y137"/>
    </row>
    <row r="138" spans="1:25" hidden="1" x14ac:dyDescent="0.25">
      <c r="A138" s="22"/>
      <c r="B138" s="56"/>
      <c r="C138" s="48"/>
      <c r="D138" s="6"/>
      <c r="E138" s="6"/>
      <c r="F138" s="5"/>
      <c r="G138" s="6"/>
      <c r="H138" s="65"/>
      <c r="I138" s="32"/>
      <c r="J138" s="21"/>
      <c r="K138" s="21"/>
      <c r="L138" s="21"/>
      <c r="M138" s="22"/>
      <c r="N138" s="53"/>
      <c r="O138" s="53"/>
      <c r="P138" s="53"/>
      <c r="Q138" s="53"/>
      <c r="R138" s="53"/>
      <c r="S138" s="53"/>
      <c r="T138" s="53"/>
      <c r="U138" s="53"/>
      <c r="V138" s="53"/>
      <c r="W138" s="54">
        <f t="shared" si="6"/>
        <v>0</v>
      </c>
      <c r="Y138"/>
    </row>
    <row r="139" spans="1:25" hidden="1" x14ac:dyDescent="0.25">
      <c r="A139" s="22"/>
      <c r="B139" s="56"/>
      <c r="C139" s="48"/>
      <c r="D139" s="6"/>
      <c r="E139" s="6"/>
      <c r="F139" s="5"/>
      <c r="G139" s="6"/>
      <c r="H139" s="65"/>
      <c r="I139" s="32"/>
      <c r="J139" s="21"/>
      <c r="K139" s="21"/>
      <c r="L139" s="21"/>
      <c r="M139" s="22"/>
      <c r="N139" s="53"/>
      <c r="O139" s="53"/>
      <c r="P139" s="53"/>
      <c r="Q139" s="53"/>
      <c r="R139" s="53"/>
      <c r="S139" s="53"/>
      <c r="T139" s="53"/>
      <c r="U139" s="53"/>
      <c r="V139" s="53"/>
      <c r="W139" s="54">
        <f t="shared" si="6"/>
        <v>0</v>
      </c>
      <c r="Y139"/>
    </row>
    <row r="140" spans="1:25" hidden="1" x14ac:dyDescent="0.25">
      <c r="A140" s="22"/>
      <c r="B140" s="56"/>
      <c r="C140" s="48"/>
      <c r="D140" s="6"/>
      <c r="E140" s="6"/>
      <c r="F140" s="5"/>
      <c r="G140" s="6"/>
      <c r="H140" s="65"/>
      <c r="I140" s="32"/>
      <c r="J140" s="21"/>
      <c r="K140" s="21"/>
      <c r="L140" s="21"/>
      <c r="M140" s="22"/>
      <c r="N140" s="53"/>
      <c r="O140" s="53"/>
      <c r="P140" s="53"/>
      <c r="Q140" s="53"/>
      <c r="R140" s="53"/>
      <c r="S140" s="53"/>
      <c r="T140" s="53"/>
      <c r="U140" s="53"/>
      <c r="V140" s="53"/>
      <c r="W140" s="54">
        <f t="shared" si="6"/>
        <v>0</v>
      </c>
      <c r="Y140"/>
    </row>
    <row r="141" spans="1:25" hidden="1" x14ac:dyDescent="0.25">
      <c r="A141" s="22"/>
      <c r="B141" s="56"/>
      <c r="C141" s="48"/>
      <c r="D141" s="6"/>
      <c r="E141" s="6"/>
      <c r="F141" s="5"/>
      <c r="G141" s="6"/>
      <c r="H141" s="65"/>
      <c r="I141" s="32"/>
      <c r="J141" s="21"/>
      <c r="K141" s="21"/>
      <c r="L141" s="21"/>
      <c r="M141" s="22"/>
      <c r="N141" s="53"/>
      <c r="O141" s="53"/>
      <c r="P141" s="53"/>
      <c r="Q141" s="53"/>
      <c r="R141" s="53"/>
      <c r="S141" s="53"/>
      <c r="T141" s="53"/>
      <c r="U141" s="53"/>
      <c r="V141" s="53"/>
      <c r="W141" s="54">
        <f t="shared" si="6"/>
        <v>0</v>
      </c>
      <c r="Y141"/>
    </row>
    <row r="142" spans="1:25" hidden="1" x14ac:dyDescent="0.25">
      <c r="A142" s="22"/>
      <c r="B142" s="56"/>
      <c r="C142" s="48"/>
      <c r="D142" s="6"/>
      <c r="E142" s="6"/>
      <c r="F142" s="5"/>
      <c r="G142" s="6"/>
      <c r="H142" s="65"/>
      <c r="I142" s="32"/>
      <c r="J142" s="21"/>
      <c r="K142" s="21"/>
      <c r="L142" s="21"/>
      <c r="M142" s="22"/>
      <c r="N142" s="53"/>
      <c r="O142" s="53"/>
      <c r="P142" s="53"/>
      <c r="Q142" s="53"/>
      <c r="R142" s="53"/>
      <c r="S142" s="53"/>
      <c r="T142" s="53"/>
      <c r="U142" s="53"/>
      <c r="V142" s="53"/>
      <c r="W142" s="54">
        <f t="shared" si="6"/>
        <v>0</v>
      </c>
      <c r="Y142"/>
    </row>
    <row r="143" spans="1:25" hidden="1" x14ac:dyDescent="0.25">
      <c r="A143" s="22"/>
      <c r="B143" s="56"/>
      <c r="C143" s="48"/>
      <c r="D143" s="6"/>
      <c r="E143" s="6"/>
      <c r="F143" s="5"/>
      <c r="G143" s="6"/>
      <c r="H143" s="65"/>
      <c r="I143" s="32"/>
      <c r="J143" s="21"/>
      <c r="K143" s="21"/>
      <c r="L143" s="21"/>
      <c r="M143" s="22"/>
      <c r="N143" s="53"/>
      <c r="O143" s="53"/>
      <c r="P143" s="53"/>
      <c r="Q143" s="53"/>
      <c r="R143" s="53"/>
      <c r="S143" s="53"/>
      <c r="T143" s="53"/>
      <c r="U143" s="53"/>
      <c r="V143" s="53"/>
      <c r="W143" s="54">
        <f t="shared" si="6"/>
        <v>0</v>
      </c>
      <c r="Y143"/>
    </row>
    <row r="144" spans="1:25" hidden="1" x14ac:dyDescent="0.25">
      <c r="A144" s="22"/>
      <c r="B144" s="56"/>
      <c r="C144" s="48"/>
      <c r="D144" s="6"/>
      <c r="E144" s="6"/>
      <c r="F144" s="5"/>
      <c r="G144" s="6"/>
      <c r="H144" s="65"/>
      <c r="I144" s="32"/>
      <c r="J144" s="21"/>
      <c r="K144" s="21"/>
      <c r="L144" s="21"/>
      <c r="M144" s="22"/>
      <c r="N144" s="53"/>
      <c r="O144" s="53"/>
      <c r="P144" s="53"/>
      <c r="Q144" s="53"/>
      <c r="R144" s="53"/>
      <c r="S144" s="53"/>
      <c r="T144" s="53"/>
      <c r="U144" s="53"/>
      <c r="V144" s="53"/>
      <c r="W144" s="54">
        <f t="shared" si="6"/>
        <v>0</v>
      </c>
      <c r="Y144"/>
    </row>
    <row r="145" spans="1:25" hidden="1" x14ac:dyDescent="0.25">
      <c r="A145" s="22"/>
      <c r="B145" s="56"/>
      <c r="C145" s="48"/>
      <c r="D145" s="6"/>
      <c r="E145" s="6"/>
      <c r="F145" s="5"/>
      <c r="G145" s="6"/>
      <c r="H145" s="65"/>
      <c r="I145" s="32"/>
      <c r="J145" s="21"/>
      <c r="K145" s="21"/>
      <c r="L145" s="21"/>
      <c r="M145" s="22"/>
      <c r="N145" s="53"/>
      <c r="O145" s="53"/>
      <c r="P145" s="53"/>
      <c r="Q145" s="53"/>
      <c r="R145" s="53"/>
      <c r="S145" s="53"/>
      <c r="T145" s="53"/>
      <c r="U145" s="53"/>
      <c r="V145" s="53"/>
      <c r="W145" s="54">
        <f t="shared" si="6"/>
        <v>0</v>
      </c>
      <c r="Y145"/>
    </row>
    <row r="146" spans="1:25" hidden="1" x14ac:dyDescent="0.25">
      <c r="A146" s="22"/>
      <c r="B146" s="56"/>
      <c r="C146" s="48"/>
      <c r="D146" s="6"/>
      <c r="E146" s="6"/>
      <c r="F146" s="5"/>
      <c r="G146" s="6"/>
      <c r="H146" s="65"/>
      <c r="I146" s="32"/>
      <c r="J146" s="21"/>
      <c r="K146" s="21"/>
      <c r="L146" s="21"/>
      <c r="M146" s="22"/>
      <c r="N146" s="53"/>
      <c r="O146" s="53"/>
      <c r="P146" s="53"/>
      <c r="Q146" s="53"/>
      <c r="R146" s="53"/>
      <c r="S146" s="53"/>
      <c r="T146" s="53"/>
      <c r="U146" s="53"/>
      <c r="V146" s="53"/>
      <c r="W146" s="54">
        <f t="shared" si="6"/>
        <v>0</v>
      </c>
      <c r="Y146"/>
    </row>
    <row r="147" spans="1:25" hidden="1" x14ac:dyDescent="0.25">
      <c r="A147" s="22"/>
      <c r="B147" s="56"/>
      <c r="C147" s="48"/>
      <c r="D147" s="6"/>
      <c r="E147" s="6"/>
      <c r="F147" s="5"/>
      <c r="G147" s="6"/>
      <c r="H147" s="65"/>
      <c r="I147" s="32"/>
      <c r="J147" s="21"/>
      <c r="K147" s="21"/>
      <c r="L147" s="21"/>
      <c r="M147" s="22"/>
      <c r="N147" s="53"/>
      <c r="O147" s="53"/>
      <c r="P147" s="53"/>
      <c r="Q147" s="53"/>
      <c r="R147" s="53"/>
      <c r="S147" s="53"/>
      <c r="T147" s="53"/>
      <c r="U147" s="53"/>
      <c r="V147" s="53"/>
      <c r="W147" s="54">
        <f t="shared" si="6"/>
        <v>0</v>
      </c>
      <c r="Y147"/>
    </row>
    <row r="148" spans="1:25" hidden="1" x14ac:dyDescent="0.25">
      <c r="A148" s="22"/>
      <c r="B148" s="56"/>
      <c r="C148" s="48"/>
      <c r="D148" s="6"/>
      <c r="E148" s="6"/>
      <c r="F148" s="5"/>
      <c r="G148" s="6"/>
      <c r="H148" s="65"/>
      <c r="I148" s="32"/>
      <c r="J148" s="21"/>
      <c r="K148" s="21"/>
      <c r="L148" s="21"/>
      <c r="M148" s="22"/>
      <c r="N148" s="53"/>
      <c r="O148" s="53"/>
      <c r="P148" s="53"/>
      <c r="Q148" s="53"/>
      <c r="R148" s="53"/>
      <c r="S148" s="53"/>
      <c r="T148" s="53"/>
      <c r="U148" s="53"/>
      <c r="V148" s="53"/>
      <c r="W148" s="54">
        <f t="shared" si="6"/>
        <v>0</v>
      </c>
      <c r="Y148"/>
    </row>
    <row r="149" spans="1:25" hidden="1" x14ac:dyDescent="0.25">
      <c r="A149" s="22"/>
      <c r="B149" s="56"/>
      <c r="C149" s="45"/>
      <c r="D149" s="6"/>
      <c r="E149" s="6"/>
      <c r="F149" s="5"/>
      <c r="G149" s="6"/>
      <c r="H149" s="65"/>
      <c r="I149" s="32"/>
      <c r="J149" s="21"/>
      <c r="K149" s="21"/>
      <c r="L149" s="21"/>
      <c r="M149" s="22"/>
      <c r="N149" s="53"/>
      <c r="O149" s="53"/>
      <c r="P149" s="53"/>
      <c r="Q149" s="53"/>
      <c r="R149" s="53"/>
      <c r="S149" s="53"/>
      <c r="T149" s="53"/>
      <c r="U149" s="53"/>
      <c r="V149" s="53"/>
      <c r="W149" s="54">
        <f t="shared" si="6"/>
        <v>0</v>
      </c>
      <c r="Y149"/>
    </row>
    <row r="150" spans="1:25" hidden="1" x14ac:dyDescent="0.25">
      <c r="A150" s="22"/>
      <c r="B150" s="56"/>
      <c r="C150" s="48"/>
      <c r="D150" s="6"/>
      <c r="E150" s="6"/>
      <c r="F150" s="5"/>
      <c r="G150" s="6"/>
      <c r="H150" s="65"/>
      <c r="I150" s="32"/>
      <c r="J150" s="21"/>
      <c r="K150" s="21"/>
      <c r="L150" s="21"/>
      <c r="M150" s="22"/>
      <c r="N150" s="53"/>
      <c r="O150" s="53"/>
      <c r="P150" s="53"/>
      <c r="Q150" s="53"/>
      <c r="R150" s="53"/>
      <c r="S150" s="53"/>
      <c r="T150" s="53"/>
      <c r="U150" s="53"/>
      <c r="V150" s="53"/>
      <c r="W150" s="54">
        <f t="shared" si="6"/>
        <v>0</v>
      </c>
      <c r="Y150"/>
    </row>
    <row r="151" spans="1:25" hidden="1" x14ac:dyDescent="0.25">
      <c r="A151" s="22"/>
      <c r="B151" s="56"/>
      <c r="C151" s="48"/>
      <c r="D151" s="6"/>
      <c r="E151" s="6"/>
      <c r="F151" s="5"/>
      <c r="G151" s="6"/>
      <c r="H151" s="65"/>
      <c r="I151" s="32"/>
      <c r="J151" s="21"/>
      <c r="K151" s="21"/>
      <c r="L151" s="21"/>
      <c r="M151" s="22"/>
      <c r="N151" s="53"/>
      <c r="O151" s="53"/>
      <c r="P151" s="53"/>
      <c r="Q151" s="53"/>
      <c r="R151" s="53"/>
      <c r="S151" s="53"/>
      <c r="T151" s="53"/>
      <c r="U151" s="53"/>
      <c r="V151" s="53"/>
      <c r="W151" s="54">
        <f t="shared" si="6"/>
        <v>0</v>
      </c>
      <c r="Y151"/>
    </row>
    <row r="152" spans="1:25" hidden="1" x14ac:dyDescent="0.25">
      <c r="A152" s="22"/>
      <c r="B152" s="56"/>
      <c r="C152" s="48"/>
      <c r="D152" s="6"/>
      <c r="E152" s="6"/>
      <c r="F152" s="5"/>
      <c r="G152" s="6"/>
      <c r="H152" s="65"/>
      <c r="I152" s="32"/>
      <c r="J152" s="21"/>
      <c r="K152" s="21"/>
      <c r="L152" s="21"/>
      <c r="M152" s="22"/>
      <c r="N152" s="53"/>
      <c r="O152" s="53"/>
      <c r="P152" s="53"/>
      <c r="Q152" s="53"/>
      <c r="R152" s="53"/>
      <c r="S152" s="53"/>
      <c r="T152" s="53"/>
      <c r="U152" s="53"/>
      <c r="V152" s="53"/>
      <c r="W152" s="54">
        <f t="shared" si="6"/>
        <v>0</v>
      </c>
      <c r="Y152"/>
    </row>
    <row r="153" spans="1:25" hidden="1" x14ac:dyDescent="0.25">
      <c r="A153" s="22"/>
      <c r="B153" s="56"/>
      <c r="C153" s="48"/>
      <c r="D153" s="6"/>
      <c r="E153" s="6"/>
      <c r="F153" s="5"/>
      <c r="G153" s="6"/>
      <c r="H153" s="65"/>
      <c r="I153" s="32"/>
      <c r="J153" s="21"/>
      <c r="K153" s="21"/>
      <c r="L153" s="21"/>
      <c r="M153" s="22"/>
      <c r="N153" s="53"/>
      <c r="O153" s="53"/>
      <c r="P153" s="53"/>
      <c r="Q153" s="53"/>
      <c r="R153" s="53"/>
      <c r="S153" s="53"/>
      <c r="T153" s="53"/>
      <c r="U153" s="53"/>
      <c r="V153" s="53"/>
      <c r="W153" s="54">
        <f t="shared" si="6"/>
        <v>0</v>
      </c>
      <c r="Y153"/>
    </row>
    <row r="154" spans="1:25" hidden="1" x14ac:dyDescent="0.25">
      <c r="A154" s="22"/>
      <c r="B154" s="56"/>
      <c r="C154" s="48"/>
      <c r="D154" s="6"/>
      <c r="E154" s="6"/>
      <c r="F154" s="5"/>
      <c r="G154" s="6"/>
      <c r="H154" s="65"/>
      <c r="I154" s="32"/>
      <c r="J154" s="21"/>
      <c r="K154" s="21"/>
      <c r="L154" s="21"/>
      <c r="M154" s="22"/>
      <c r="N154" s="53"/>
      <c r="O154" s="53"/>
      <c r="P154" s="53"/>
      <c r="Q154" s="53"/>
      <c r="R154" s="53"/>
      <c r="S154" s="53"/>
      <c r="T154" s="53"/>
      <c r="U154" s="53"/>
      <c r="V154" s="53"/>
      <c r="W154" s="54">
        <f t="shared" si="6"/>
        <v>0</v>
      </c>
      <c r="Y154"/>
    </row>
    <row r="155" spans="1:25" hidden="1" x14ac:dyDescent="0.25">
      <c r="A155" s="22"/>
      <c r="B155" s="56"/>
      <c r="C155" s="48"/>
      <c r="D155" s="6"/>
      <c r="E155" s="6"/>
      <c r="F155" s="5"/>
      <c r="G155" s="6"/>
      <c r="H155" s="65"/>
      <c r="I155" s="32"/>
      <c r="J155" s="21"/>
      <c r="K155" s="21"/>
      <c r="L155" s="21"/>
      <c r="M155" s="22"/>
      <c r="N155" s="53"/>
      <c r="O155" s="53"/>
      <c r="P155" s="53"/>
      <c r="Q155" s="53"/>
      <c r="R155" s="53"/>
      <c r="S155" s="53"/>
      <c r="T155" s="53"/>
      <c r="U155" s="53"/>
      <c r="V155" s="53"/>
      <c r="W155" s="54">
        <f t="shared" si="6"/>
        <v>0</v>
      </c>
      <c r="Y155"/>
    </row>
    <row r="156" spans="1:25" hidden="1" x14ac:dyDescent="0.25">
      <c r="A156" s="22"/>
      <c r="B156" s="56"/>
      <c r="C156" s="48"/>
      <c r="D156" s="6"/>
      <c r="E156" s="6"/>
      <c r="F156" s="5"/>
      <c r="G156" s="6"/>
      <c r="H156" s="65"/>
      <c r="I156" s="32"/>
      <c r="J156" s="21"/>
      <c r="K156" s="21"/>
      <c r="L156" s="21"/>
      <c r="M156" s="22"/>
      <c r="N156" s="53"/>
      <c r="O156" s="53"/>
      <c r="P156" s="53"/>
      <c r="Q156" s="53"/>
      <c r="R156" s="53"/>
      <c r="S156" s="53"/>
      <c r="T156" s="53"/>
      <c r="U156" s="53"/>
      <c r="V156" s="53"/>
      <c r="W156" s="54">
        <f t="shared" si="6"/>
        <v>0</v>
      </c>
      <c r="Y156"/>
    </row>
    <row r="157" spans="1:25" hidden="1" x14ac:dyDescent="0.25">
      <c r="A157" s="22"/>
      <c r="B157" s="56"/>
      <c r="C157" s="48"/>
      <c r="D157" s="6"/>
      <c r="E157" s="6"/>
      <c r="F157" s="5"/>
      <c r="G157" s="6"/>
      <c r="H157" s="65"/>
      <c r="I157" s="32"/>
      <c r="J157" s="21"/>
      <c r="K157" s="21"/>
      <c r="L157" s="21"/>
      <c r="M157" s="22"/>
      <c r="N157" s="53"/>
      <c r="O157" s="53"/>
      <c r="P157" s="53"/>
      <c r="Q157" s="53"/>
      <c r="R157" s="53"/>
      <c r="S157" s="53"/>
      <c r="T157" s="53"/>
      <c r="U157" s="53"/>
      <c r="V157" s="53"/>
      <c r="W157" s="54">
        <f t="shared" si="6"/>
        <v>0</v>
      </c>
      <c r="Y157"/>
    </row>
    <row r="158" spans="1:25" hidden="1" x14ac:dyDescent="0.25">
      <c r="A158" s="22"/>
      <c r="B158" s="56"/>
      <c r="C158" s="48"/>
      <c r="D158" s="6"/>
      <c r="E158" s="6"/>
      <c r="F158" s="5"/>
      <c r="G158" s="6"/>
      <c r="H158" s="65"/>
      <c r="I158" s="32"/>
      <c r="J158" s="21"/>
      <c r="K158" s="21"/>
      <c r="L158" s="21"/>
      <c r="M158" s="22"/>
      <c r="N158" s="53"/>
      <c r="O158" s="53"/>
      <c r="P158" s="53"/>
      <c r="Q158" s="53"/>
      <c r="R158" s="53"/>
      <c r="S158" s="53"/>
      <c r="T158" s="53"/>
      <c r="U158" s="53"/>
      <c r="V158" s="53"/>
      <c r="W158" s="54">
        <f t="shared" si="6"/>
        <v>0</v>
      </c>
      <c r="Y158"/>
    </row>
    <row r="159" spans="1:25" hidden="1" x14ac:dyDescent="0.25">
      <c r="A159" s="22"/>
      <c r="B159" s="56"/>
      <c r="C159" s="48"/>
      <c r="D159" s="6"/>
      <c r="E159" s="6"/>
      <c r="F159" s="5"/>
      <c r="G159" s="6"/>
      <c r="H159" s="65"/>
      <c r="I159" s="32"/>
      <c r="J159" s="21"/>
      <c r="K159" s="21"/>
      <c r="L159" s="21"/>
      <c r="M159" s="22"/>
      <c r="N159" s="53"/>
      <c r="O159" s="53"/>
      <c r="P159" s="53"/>
      <c r="Q159" s="53"/>
      <c r="R159" s="53"/>
      <c r="S159" s="53"/>
      <c r="T159" s="53"/>
      <c r="U159" s="53"/>
      <c r="V159" s="53"/>
      <c r="W159" s="54">
        <f t="shared" si="6"/>
        <v>0</v>
      </c>
      <c r="Y159"/>
    </row>
    <row r="160" spans="1:25" hidden="1" x14ac:dyDescent="0.25">
      <c r="A160" s="22"/>
      <c r="B160" s="56"/>
      <c r="C160" s="48"/>
      <c r="D160" s="6"/>
      <c r="E160" s="6"/>
      <c r="F160" s="5"/>
      <c r="G160" s="6"/>
      <c r="H160" s="65"/>
      <c r="I160" s="32"/>
      <c r="J160" s="21"/>
      <c r="K160" s="21"/>
      <c r="L160" s="21"/>
      <c r="M160" s="22"/>
      <c r="N160" s="53"/>
      <c r="O160" s="53"/>
      <c r="P160" s="53"/>
      <c r="Q160" s="53"/>
      <c r="R160" s="53"/>
      <c r="S160" s="53"/>
      <c r="T160" s="53"/>
      <c r="U160" s="53"/>
      <c r="V160" s="53"/>
      <c r="W160" s="54">
        <f t="shared" si="6"/>
        <v>0</v>
      </c>
      <c r="Y160"/>
    </row>
    <row r="161" spans="1:26" hidden="1" x14ac:dyDescent="0.25">
      <c r="A161" s="22"/>
      <c r="B161" s="56"/>
      <c r="C161" s="48"/>
      <c r="D161" s="6"/>
      <c r="E161" s="6"/>
      <c r="F161" s="5"/>
      <c r="G161" s="6"/>
      <c r="H161" s="65"/>
      <c r="I161" s="32"/>
      <c r="J161" s="21"/>
      <c r="K161" s="21"/>
      <c r="L161" s="21"/>
      <c r="M161" s="22"/>
      <c r="N161" s="53"/>
      <c r="O161" s="53"/>
      <c r="P161" s="53"/>
      <c r="Q161" s="53"/>
      <c r="R161" s="53"/>
      <c r="S161" s="53"/>
      <c r="T161" s="53"/>
      <c r="U161" s="53"/>
      <c r="V161" s="53"/>
      <c r="W161" s="54">
        <f t="shared" si="6"/>
        <v>0</v>
      </c>
      <c r="Y161"/>
    </row>
    <row r="162" spans="1:26" hidden="1" x14ac:dyDescent="0.25">
      <c r="A162" s="22"/>
      <c r="B162" s="56"/>
      <c r="C162" s="48"/>
      <c r="D162" s="6"/>
      <c r="E162" s="6"/>
      <c r="F162" s="5"/>
      <c r="G162" s="6"/>
      <c r="H162" s="65"/>
      <c r="I162" s="32"/>
      <c r="J162" s="21"/>
      <c r="K162" s="21"/>
      <c r="L162" s="21"/>
      <c r="M162" s="22"/>
      <c r="N162" s="53"/>
      <c r="O162" s="53"/>
      <c r="P162" s="53"/>
      <c r="Q162" s="53"/>
      <c r="R162" s="53"/>
      <c r="S162" s="53"/>
      <c r="T162" s="53"/>
      <c r="U162" s="53"/>
      <c r="V162" s="53"/>
      <c r="W162" s="54">
        <f t="shared" si="6"/>
        <v>0</v>
      </c>
      <c r="Y162"/>
    </row>
    <row r="163" spans="1:26" hidden="1" x14ac:dyDescent="0.25">
      <c r="A163" s="22"/>
      <c r="B163" s="56"/>
      <c r="C163" s="48"/>
      <c r="D163" s="6"/>
      <c r="E163" s="6"/>
      <c r="F163" s="5"/>
      <c r="G163" s="6"/>
      <c r="H163" s="65"/>
      <c r="I163" s="32"/>
      <c r="J163" s="21"/>
      <c r="K163" s="21"/>
      <c r="L163" s="21"/>
      <c r="M163" s="22"/>
      <c r="N163" s="53"/>
      <c r="O163" s="53"/>
      <c r="P163" s="53"/>
      <c r="Q163" s="53"/>
      <c r="R163" s="53"/>
      <c r="S163" s="53"/>
      <c r="T163" s="53"/>
      <c r="U163" s="53"/>
      <c r="V163" s="53"/>
      <c r="W163" s="54">
        <f t="shared" si="6"/>
        <v>0</v>
      </c>
      <c r="Y163"/>
    </row>
    <row r="164" spans="1:26" hidden="1" x14ac:dyDescent="0.25">
      <c r="A164" s="22"/>
      <c r="B164" s="56"/>
      <c r="C164" s="48"/>
      <c r="D164" s="6"/>
      <c r="E164" s="6"/>
      <c r="F164" s="5"/>
      <c r="G164" s="6"/>
      <c r="H164" s="65"/>
      <c r="I164" s="32"/>
      <c r="J164" s="21"/>
      <c r="K164" s="21"/>
      <c r="L164" s="21"/>
      <c r="M164" s="22"/>
      <c r="N164" s="53"/>
      <c r="O164" s="53"/>
      <c r="P164" s="53"/>
      <c r="Q164" s="53"/>
      <c r="R164" s="53"/>
      <c r="S164" s="53"/>
      <c r="T164" s="53"/>
      <c r="U164" s="53"/>
      <c r="V164" s="53"/>
      <c r="W164" s="54">
        <f t="shared" si="6"/>
        <v>0</v>
      </c>
    </row>
    <row r="165" spans="1:26" hidden="1" x14ac:dyDescent="0.25">
      <c r="A165" s="22"/>
      <c r="B165" s="56"/>
      <c r="C165" s="48"/>
      <c r="D165" s="6"/>
      <c r="E165" s="6"/>
      <c r="F165" s="5"/>
      <c r="G165" s="6"/>
      <c r="H165" s="65"/>
      <c r="I165" s="32"/>
      <c r="J165" s="21"/>
      <c r="K165" s="21"/>
      <c r="L165" s="21"/>
      <c r="M165" s="22"/>
      <c r="N165" s="53"/>
      <c r="O165" s="53"/>
      <c r="P165" s="53"/>
      <c r="Q165" s="53"/>
      <c r="R165" s="53"/>
      <c r="S165" s="53"/>
      <c r="T165" s="53"/>
      <c r="U165" s="53"/>
      <c r="V165" s="53"/>
      <c r="W165" s="54">
        <f t="shared" si="6"/>
        <v>0</v>
      </c>
    </row>
    <row r="166" spans="1:26" hidden="1" x14ac:dyDescent="0.25">
      <c r="A166" s="22"/>
      <c r="B166" s="56"/>
      <c r="C166" s="48"/>
      <c r="D166" s="6"/>
      <c r="E166" s="6"/>
      <c r="F166" s="5"/>
      <c r="G166" s="6"/>
      <c r="H166" s="65"/>
      <c r="I166" s="32"/>
      <c r="J166" s="21"/>
      <c r="K166" s="21"/>
      <c r="L166" s="21"/>
      <c r="M166" s="22"/>
      <c r="N166" s="53"/>
      <c r="O166" s="53"/>
      <c r="P166" s="53"/>
      <c r="Q166" s="53"/>
      <c r="R166" s="53"/>
      <c r="S166" s="53"/>
      <c r="T166" s="53"/>
      <c r="U166" s="53"/>
      <c r="V166" s="53"/>
      <c r="W166" s="54">
        <f t="shared" si="6"/>
        <v>0</v>
      </c>
    </row>
    <row r="167" spans="1:26" hidden="1" x14ac:dyDescent="0.25">
      <c r="A167" s="22"/>
      <c r="B167" s="56"/>
      <c r="C167" s="48"/>
      <c r="D167" s="6"/>
      <c r="E167" s="6"/>
      <c r="F167" s="5"/>
      <c r="G167" s="6"/>
      <c r="H167" s="65"/>
      <c r="I167" s="32"/>
      <c r="J167" s="21"/>
      <c r="K167" s="21"/>
      <c r="L167" s="21"/>
      <c r="M167" s="22"/>
      <c r="N167" s="53"/>
      <c r="O167" s="53"/>
      <c r="P167" s="53"/>
      <c r="Q167" s="53"/>
      <c r="R167" s="53"/>
      <c r="S167" s="53"/>
      <c r="T167" s="53"/>
      <c r="U167" s="53"/>
      <c r="V167" s="53"/>
      <c r="W167" s="54">
        <f t="shared" si="6"/>
        <v>0</v>
      </c>
    </row>
    <row r="168" spans="1:26" hidden="1" x14ac:dyDescent="0.25">
      <c r="A168" s="22"/>
      <c r="B168" s="56"/>
      <c r="C168" s="48"/>
      <c r="D168" s="6"/>
      <c r="E168" s="6"/>
      <c r="F168" s="5"/>
      <c r="G168" s="6"/>
      <c r="H168" s="65"/>
      <c r="I168" s="32"/>
      <c r="J168" s="21"/>
      <c r="K168" s="21"/>
      <c r="L168" s="21"/>
      <c r="M168" s="22"/>
      <c r="N168" s="53"/>
      <c r="O168" s="53"/>
      <c r="P168" s="53"/>
      <c r="Q168" s="53"/>
      <c r="R168" s="53"/>
      <c r="S168" s="53"/>
      <c r="T168" s="53"/>
      <c r="U168" s="53"/>
      <c r="V168" s="53"/>
      <c r="W168" s="54">
        <f t="shared" si="6"/>
        <v>0</v>
      </c>
    </row>
    <row r="169" spans="1:26" hidden="1" x14ac:dyDescent="0.25">
      <c r="A169" s="22"/>
      <c r="B169" s="56"/>
      <c r="C169" s="48"/>
      <c r="D169" s="6"/>
      <c r="E169" s="6"/>
      <c r="F169" s="5"/>
      <c r="G169" s="6"/>
      <c r="H169" s="65"/>
      <c r="I169" s="32"/>
      <c r="J169" s="21"/>
      <c r="K169" s="21"/>
      <c r="L169" s="21"/>
      <c r="M169" s="22"/>
      <c r="N169" s="53"/>
      <c r="O169" s="53"/>
      <c r="P169" s="53"/>
      <c r="Q169" s="53"/>
      <c r="R169" s="53"/>
      <c r="S169" s="53"/>
      <c r="T169" s="53"/>
      <c r="U169" s="53"/>
      <c r="V169" s="53"/>
      <c r="W169" s="54">
        <f t="shared" si="6"/>
        <v>0</v>
      </c>
    </row>
    <row r="170" spans="1:26" hidden="1" x14ac:dyDescent="0.25">
      <c r="A170" s="22"/>
      <c r="B170" s="56"/>
      <c r="C170" s="48"/>
      <c r="D170" s="6"/>
      <c r="E170" s="6"/>
      <c r="F170" s="5"/>
      <c r="G170" s="6"/>
      <c r="H170" s="65"/>
      <c r="I170" s="32"/>
      <c r="J170" s="21"/>
      <c r="K170" s="21"/>
      <c r="L170" s="21"/>
      <c r="M170" s="22"/>
      <c r="N170" s="53"/>
      <c r="O170" s="53"/>
      <c r="P170" s="53"/>
      <c r="Q170" s="53"/>
      <c r="R170" s="53"/>
      <c r="S170" s="53"/>
      <c r="T170" s="53"/>
      <c r="U170" s="53"/>
      <c r="V170" s="53"/>
      <c r="W170" s="54">
        <f t="shared" si="6"/>
        <v>0</v>
      </c>
    </row>
    <row r="171" spans="1:26" hidden="1" x14ac:dyDescent="0.25">
      <c r="A171" s="22"/>
      <c r="B171" s="56"/>
      <c r="C171" s="48"/>
      <c r="D171" s="6"/>
      <c r="E171" s="6"/>
      <c r="F171" s="5"/>
      <c r="G171" s="6"/>
      <c r="H171" s="65"/>
      <c r="I171" s="32"/>
      <c r="J171" s="21"/>
      <c r="K171" s="21"/>
      <c r="L171" s="21"/>
      <c r="M171" s="22"/>
      <c r="N171" s="53"/>
      <c r="O171" s="53"/>
      <c r="P171" s="53"/>
      <c r="Q171" s="53"/>
      <c r="R171" s="53"/>
      <c r="S171" s="53"/>
      <c r="T171" s="53"/>
      <c r="U171" s="53"/>
      <c r="V171" s="53"/>
      <c r="W171" s="54">
        <f t="shared" si="6"/>
        <v>0</v>
      </c>
      <c r="Z171" s="61"/>
    </row>
    <row r="172" spans="1:26" hidden="1" x14ac:dyDescent="0.25">
      <c r="A172" s="22"/>
      <c r="B172" s="56"/>
      <c r="C172" s="48"/>
      <c r="D172" s="6"/>
      <c r="E172" s="6"/>
      <c r="F172" s="5"/>
      <c r="G172" s="6"/>
      <c r="H172" s="65"/>
      <c r="I172" s="32"/>
      <c r="J172" s="21"/>
      <c r="K172" s="21"/>
      <c r="L172" s="21"/>
      <c r="M172" s="22"/>
      <c r="N172" s="53"/>
      <c r="O172" s="53"/>
      <c r="P172" s="53"/>
      <c r="Q172" s="53"/>
      <c r="R172" s="53"/>
      <c r="S172" s="53"/>
      <c r="T172" s="53"/>
      <c r="U172" s="53"/>
      <c r="V172" s="53"/>
      <c r="W172" s="54">
        <f t="shared" si="6"/>
        <v>0</v>
      </c>
      <c r="Y172" s="60"/>
    </row>
    <row r="173" spans="1:26" hidden="1" x14ac:dyDescent="0.25">
      <c r="A173" s="22"/>
      <c r="B173" s="56"/>
      <c r="C173" s="48"/>
      <c r="D173" s="6"/>
      <c r="E173" s="6"/>
      <c r="F173" s="5"/>
      <c r="G173" s="6"/>
      <c r="H173" s="65"/>
      <c r="I173" s="32"/>
      <c r="J173" s="21"/>
      <c r="K173" s="21"/>
      <c r="L173" s="21"/>
      <c r="M173" s="22"/>
      <c r="N173" s="53"/>
      <c r="O173" s="53"/>
      <c r="P173" s="53"/>
      <c r="Q173" s="53"/>
      <c r="R173" s="53"/>
      <c r="S173" s="53"/>
      <c r="T173" s="53"/>
      <c r="U173" s="53"/>
      <c r="V173" s="53"/>
      <c r="W173" s="54">
        <f t="shared" si="6"/>
        <v>0</v>
      </c>
      <c r="Y173" s="60"/>
    </row>
    <row r="174" spans="1:26" hidden="1" x14ac:dyDescent="0.25">
      <c r="A174" s="22"/>
      <c r="B174" s="56"/>
      <c r="C174" s="48"/>
      <c r="D174" s="6"/>
      <c r="E174" s="6"/>
      <c r="F174" s="5"/>
      <c r="G174" s="6"/>
      <c r="H174" s="65"/>
      <c r="I174" s="32"/>
      <c r="J174" s="21"/>
      <c r="K174" s="21"/>
      <c r="L174" s="21"/>
      <c r="M174" s="22"/>
      <c r="N174" s="53"/>
      <c r="O174" s="53"/>
      <c r="P174" s="53"/>
      <c r="Q174" s="53"/>
      <c r="R174" s="53"/>
      <c r="S174" s="53"/>
      <c r="T174" s="53"/>
      <c r="U174" s="53"/>
      <c r="V174" s="53"/>
      <c r="W174" s="54">
        <f t="shared" si="6"/>
        <v>0</v>
      </c>
    </row>
    <row r="175" spans="1:26" hidden="1" x14ac:dyDescent="0.25">
      <c r="A175" s="22"/>
      <c r="B175" s="56"/>
      <c r="C175" s="48"/>
      <c r="D175" s="6"/>
      <c r="E175" s="6"/>
      <c r="F175" s="5"/>
      <c r="G175" s="6"/>
      <c r="H175" s="65"/>
      <c r="I175" s="32"/>
      <c r="J175" s="21"/>
      <c r="K175" s="21"/>
      <c r="L175" s="21"/>
      <c r="M175" s="22"/>
      <c r="N175" s="53"/>
      <c r="O175" s="53"/>
      <c r="P175" s="53"/>
      <c r="Q175" s="53"/>
      <c r="R175" s="53"/>
      <c r="S175" s="53"/>
      <c r="T175" s="53"/>
      <c r="U175" s="53"/>
      <c r="V175" s="53"/>
      <c r="W175" s="54">
        <f t="shared" si="6"/>
        <v>0</v>
      </c>
    </row>
    <row r="176" spans="1:26" hidden="1" x14ac:dyDescent="0.25">
      <c r="A176" s="22"/>
      <c r="B176" s="56"/>
      <c r="C176" s="48"/>
      <c r="D176" s="6"/>
      <c r="E176" s="6"/>
      <c r="F176" s="5"/>
      <c r="G176" s="6"/>
      <c r="H176" s="65"/>
      <c r="I176" s="32"/>
      <c r="J176" s="21"/>
      <c r="K176" s="21"/>
      <c r="L176" s="21"/>
      <c r="M176" s="22"/>
      <c r="N176" s="53"/>
      <c r="O176" s="53"/>
      <c r="P176" s="53"/>
      <c r="Q176" s="53"/>
      <c r="R176" s="53"/>
      <c r="S176" s="53"/>
      <c r="T176" s="53"/>
      <c r="U176" s="53"/>
      <c r="V176" s="53"/>
      <c r="W176" s="54">
        <f t="shared" si="6"/>
        <v>0</v>
      </c>
    </row>
    <row r="177" spans="1:23" hidden="1" x14ac:dyDescent="0.25">
      <c r="A177" s="22"/>
      <c r="B177" s="56"/>
      <c r="C177" s="48"/>
      <c r="D177" s="6"/>
      <c r="E177" s="6"/>
      <c r="F177" s="5"/>
      <c r="G177" s="6"/>
      <c r="H177" s="65"/>
      <c r="I177" s="32"/>
      <c r="J177" s="21"/>
      <c r="K177" s="21"/>
      <c r="L177" s="21"/>
      <c r="M177" s="22"/>
      <c r="N177" s="53"/>
      <c r="O177" s="53"/>
      <c r="P177" s="53"/>
      <c r="Q177" s="53"/>
      <c r="R177" s="53"/>
      <c r="S177" s="53"/>
      <c r="T177" s="53"/>
      <c r="U177" s="53"/>
      <c r="V177" s="53"/>
      <c r="W177" s="54">
        <f t="shared" si="6"/>
        <v>0</v>
      </c>
    </row>
    <row r="178" spans="1:23" hidden="1" x14ac:dyDescent="0.25">
      <c r="A178" s="22"/>
      <c r="B178" s="56"/>
      <c r="C178" s="48"/>
      <c r="D178" s="6"/>
      <c r="E178" s="6"/>
      <c r="F178" s="5"/>
      <c r="G178" s="6"/>
      <c r="H178" s="65"/>
      <c r="I178" s="32"/>
      <c r="J178" s="21"/>
      <c r="K178" s="21"/>
      <c r="L178" s="21"/>
      <c r="M178" s="22"/>
      <c r="N178" s="53"/>
      <c r="O178" s="53"/>
      <c r="P178" s="53"/>
      <c r="Q178" s="53"/>
      <c r="R178" s="53"/>
      <c r="S178" s="53"/>
      <c r="T178" s="53"/>
      <c r="U178" s="53"/>
      <c r="V178" s="53"/>
      <c r="W178" s="54">
        <f t="shared" si="6"/>
        <v>0</v>
      </c>
    </row>
    <row r="179" spans="1:23" hidden="1" x14ac:dyDescent="0.25">
      <c r="A179" s="22"/>
      <c r="B179" s="56"/>
      <c r="C179" s="48"/>
      <c r="D179" s="6"/>
      <c r="E179" s="6"/>
      <c r="F179" s="5"/>
      <c r="G179" s="6"/>
      <c r="H179" s="65"/>
      <c r="I179" s="32"/>
      <c r="J179" s="21"/>
      <c r="K179" s="21"/>
      <c r="L179" s="21"/>
      <c r="M179" s="22"/>
      <c r="N179" s="53"/>
      <c r="O179" s="53"/>
      <c r="P179" s="53"/>
      <c r="Q179" s="53"/>
      <c r="R179" s="53"/>
      <c r="S179" s="53"/>
      <c r="T179" s="53"/>
      <c r="U179" s="53"/>
      <c r="V179" s="53"/>
      <c r="W179" s="54">
        <f t="shared" si="6"/>
        <v>0</v>
      </c>
    </row>
    <row r="180" spans="1:23" hidden="1" x14ac:dyDescent="0.25">
      <c r="A180" s="22"/>
      <c r="B180" s="56"/>
      <c r="C180" s="48"/>
      <c r="D180" s="6"/>
      <c r="E180" s="6"/>
      <c r="F180" s="5"/>
      <c r="G180" s="6"/>
      <c r="H180" s="65"/>
      <c r="I180" s="32"/>
      <c r="J180" s="21"/>
      <c r="K180" s="21"/>
      <c r="L180" s="21"/>
      <c r="M180" s="22"/>
      <c r="N180" s="53"/>
      <c r="O180" s="53"/>
      <c r="P180" s="53"/>
      <c r="Q180" s="53"/>
      <c r="R180" s="53"/>
      <c r="S180" s="53"/>
      <c r="T180" s="53"/>
      <c r="U180" s="53"/>
      <c r="V180" s="53"/>
      <c r="W180" s="54">
        <f t="shared" si="6"/>
        <v>0</v>
      </c>
    </row>
    <row r="181" spans="1:23" hidden="1" x14ac:dyDescent="0.25">
      <c r="A181" s="22"/>
      <c r="B181" s="56"/>
      <c r="C181" s="48"/>
      <c r="D181" s="6"/>
      <c r="E181" s="6"/>
      <c r="F181" s="5"/>
      <c r="G181" s="6"/>
      <c r="H181" s="65"/>
      <c r="I181" s="32"/>
      <c r="J181" s="21"/>
      <c r="K181" s="21"/>
      <c r="L181" s="21"/>
      <c r="M181" s="22"/>
      <c r="N181" s="53"/>
      <c r="O181" s="53"/>
      <c r="P181" s="53"/>
      <c r="Q181" s="53"/>
      <c r="R181" s="53"/>
      <c r="S181" s="53"/>
      <c r="T181" s="53"/>
      <c r="U181" s="53"/>
      <c r="V181" s="53"/>
      <c r="W181" s="54">
        <f t="shared" si="6"/>
        <v>0</v>
      </c>
    </row>
    <row r="182" spans="1:23" hidden="1" x14ac:dyDescent="0.25">
      <c r="A182" s="22"/>
      <c r="B182" s="56"/>
      <c r="C182" s="48"/>
      <c r="D182" s="6"/>
      <c r="E182" s="6"/>
      <c r="F182" s="5"/>
      <c r="G182" s="6"/>
      <c r="H182" s="65"/>
      <c r="I182" s="32"/>
      <c r="J182" s="21"/>
      <c r="K182" s="21"/>
      <c r="L182" s="21"/>
      <c r="M182" s="22"/>
      <c r="N182" s="53"/>
      <c r="O182" s="53"/>
      <c r="P182" s="53"/>
      <c r="Q182" s="53"/>
      <c r="R182" s="53"/>
      <c r="S182" s="53"/>
      <c r="T182" s="53"/>
      <c r="U182" s="53"/>
      <c r="V182" s="53"/>
      <c r="W182" s="54">
        <f t="shared" si="6"/>
        <v>0</v>
      </c>
    </row>
    <row r="183" spans="1:23" hidden="1" x14ac:dyDescent="0.25">
      <c r="A183" s="22"/>
      <c r="B183" s="56"/>
      <c r="C183" s="48"/>
      <c r="D183" s="6"/>
      <c r="E183" s="6"/>
      <c r="F183" s="5"/>
      <c r="G183" s="6"/>
      <c r="H183" s="65"/>
      <c r="I183" s="32"/>
      <c r="J183" s="21"/>
      <c r="K183" s="21"/>
      <c r="L183" s="21"/>
      <c r="M183" s="22"/>
      <c r="N183" s="53"/>
      <c r="O183" s="53"/>
      <c r="P183" s="53"/>
      <c r="Q183" s="53"/>
      <c r="R183" s="53"/>
      <c r="S183" s="53"/>
      <c r="T183" s="53"/>
      <c r="U183" s="53"/>
      <c r="V183" s="53"/>
      <c r="W183" s="54">
        <f t="shared" ref="W183:W246" si="7">SUM(M183:V183)</f>
        <v>0</v>
      </c>
    </row>
    <row r="184" spans="1:23" hidden="1" x14ac:dyDescent="0.25">
      <c r="A184" s="22"/>
      <c r="B184" s="56"/>
      <c r="C184" s="48"/>
      <c r="D184" s="6"/>
      <c r="E184" s="6"/>
      <c r="F184" s="5"/>
      <c r="G184" s="6"/>
      <c r="H184" s="65"/>
      <c r="I184" s="32"/>
      <c r="J184" s="21"/>
      <c r="K184" s="21"/>
      <c r="L184" s="21"/>
      <c r="M184" s="22"/>
      <c r="N184" s="53"/>
      <c r="O184" s="53"/>
      <c r="P184" s="53"/>
      <c r="Q184" s="53"/>
      <c r="R184" s="53"/>
      <c r="S184" s="53"/>
      <c r="T184" s="53"/>
      <c r="U184" s="53"/>
      <c r="V184" s="53"/>
      <c r="W184" s="54">
        <f t="shared" si="7"/>
        <v>0</v>
      </c>
    </row>
    <row r="185" spans="1:23" hidden="1" x14ac:dyDescent="0.25">
      <c r="A185" s="22"/>
      <c r="B185" s="56"/>
      <c r="C185" s="48"/>
      <c r="D185" s="6"/>
      <c r="E185" s="6"/>
      <c r="F185" s="5"/>
      <c r="G185" s="6"/>
      <c r="H185" s="65"/>
      <c r="I185" s="32"/>
      <c r="J185" s="21"/>
      <c r="K185" s="21"/>
      <c r="L185" s="21"/>
      <c r="M185" s="22"/>
      <c r="N185" s="53"/>
      <c r="O185" s="53"/>
      <c r="P185" s="53"/>
      <c r="Q185" s="53"/>
      <c r="R185" s="53"/>
      <c r="S185" s="53"/>
      <c r="T185" s="53"/>
      <c r="U185" s="53"/>
      <c r="V185" s="53"/>
      <c r="W185" s="54">
        <f t="shared" si="7"/>
        <v>0</v>
      </c>
    </row>
    <row r="186" spans="1:23" hidden="1" x14ac:dyDescent="0.25">
      <c r="A186" s="22"/>
      <c r="B186" s="56"/>
      <c r="C186" s="48"/>
      <c r="D186" s="6"/>
      <c r="E186" s="6"/>
      <c r="F186" s="5"/>
      <c r="G186" s="6"/>
      <c r="H186" s="65"/>
      <c r="I186" s="32"/>
      <c r="J186" s="21"/>
      <c r="K186" s="21"/>
      <c r="L186" s="21"/>
      <c r="M186" s="22"/>
      <c r="N186" s="53"/>
      <c r="O186" s="53"/>
      <c r="P186" s="53"/>
      <c r="Q186" s="53"/>
      <c r="R186" s="53"/>
      <c r="S186" s="53"/>
      <c r="T186" s="53"/>
      <c r="U186" s="53"/>
      <c r="V186" s="53"/>
      <c r="W186" s="54">
        <f t="shared" si="7"/>
        <v>0</v>
      </c>
    </row>
    <row r="187" spans="1:23" hidden="1" x14ac:dyDescent="0.25">
      <c r="A187" s="22"/>
      <c r="B187" s="56"/>
      <c r="C187" s="48"/>
      <c r="D187" s="6"/>
      <c r="E187" s="6"/>
      <c r="F187" s="5"/>
      <c r="G187" s="6"/>
      <c r="H187" s="65"/>
      <c r="I187" s="32"/>
      <c r="J187" s="21"/>
      <c r="K187" s="21"/>
      <c r="L187" s="21"/>
      <c r="M187" s="22"/>
      <c r="N187" s="53"/>
      <c r="O187" s="53"/>
      <c r="P187" s="53"/>
      <c r="Q187" s="53"/>
      <c r="R187" s="53"/>
      <c r="S187" s="53"/>
      <c r="T187" s="53"/>
      <c r="U187" s="53"/>
      <c r="V187" s="53"/>
      <c r="W187" s="54">
        <f t="shared" si="7"/>
        <v>0</v>
      </c>
    </row>
    <row r="188" spans="1:23" hidden="1" x14ac:dyDescent="0.25">
      <c r="A188" s="22"/>
      <c r="B188" s="56"/>
      <c r="C188" s="48"/>
      <c r="D188" s="6"/>
      <c r="E188" s="6"/>
      <c r="F188" s="5"/>
      <c r="G188" s="6"/>
      <c r="H188" s="65"/>
      <c r="I188" s="32"/>
      <c r="J188" s="21"/>
      <c r="K188" s="21"/>
      <c r="L188" s="21"/>
      <c r="M188" s="22"/>
      <c r="N188" s="53"/>
      <c r="O188" s="53"/>
      <c r="P188" s="53"/>
      <c r="Q188" s="53"/>
      <c r="R188" s="53"/>
      <c r="S188" s="53"/>
      <c r="T188" s="53"/>
      <c r="U188" s="53"/>
      <c r="V188" s="53"/>
      <c r="W188" s="54">
        <f t="shared" si="7"/>
        <v>0</v>
      </c>
    </row>
    <row r="189" spans="1:23" hidden="1" x14ac:dyDescent="0.25">
      <c r="A189" s="22"/>
      <c r="B189" s="56"/>
      <c r="C189" s="48"/>
      <c r="D189" s="6"/>
      <c r="E189" s="6"/>
      <c r="F189" s="5"/>
      <c r="G189" s="6"/>
      <c r="H189" s="65"/>
      <c r="I189" s="32"/>
      <c r="J189" s="21"/>
      <c r="K189" s="21"/>
      <c r="L189" s="21"/>
      <c r="M189" s="22"/>
      <c r="N189" s="53"/>
      <c r="O189" s="53"/>
      <c r="P189" s="53"/>
      <c r="Q189" s="53"/>
      <c r="R189" s="53"/>
      <c r="S189" s="53"/>
      <c r="T189" s="53"/>
      <c r="U189" s="53"/>
      <c r="V189" s="53"/>
      <c r="W189" s="54">
        <f t="shared" si="7"/>
        <v>0</v>
      </c>
    </row>
    <row r="190" spans="1:23" hidden="1" x14ac:dyDescent="0.25">
      <c r="A190" s="22"/>
      <c r="B190" s="56"/>
      <c r="C190" s="48"/>
      <c r="D190" s="6"/>
      <c r="E190" s="6"/>
      <c r="F190" s="5"/>
      <c r="G190" s="6"/>
      <c r="H190" s="65"/>
      <c r="I190" s="32"/>
      <c r="J190" s="21"/>
      <c r="K190" s="21"/>
      <c r="L190" s="21"/>
      <c r="M190" s="22"/>
      <c r="N190" s="53"/>
      <c r="O190" s="53"/>
      <c r="P190" s="53"/>
      <c r="Q190" s="53"/>
      <c r="R190" s="53"/>
      <c r="S190" s="53"/>
      <c r="T190" s="53"/>
      <c r="U190" s="53"/>
      <c r="V190" s="53"/>
      <c r="W190" s="54">
        <f t="shared" si="7"/>
        <v>0</v>
      </c>
    </row>
    <row r="191" spans="1:23" hidden="1" x14ac:dyDescent="0.25">
      <c r="A191" s="22"/>
      <c r="B191" s="56"/>
      <c r="C191" s="48"/>
      <c r="D191" s="6"/>
      <c r="E191" s="6"/>
      <c r="F191" s="5"/>
      <c r="G191" s="6"/>
      <c r="H191" s="65"/>
      <c r="I191" s="32"/>
      <c r="J191" s="21"/>
      <c r="K191" s="21"/>
      <c r="L191" s="21"/>
      <c r="M191" s="22"/>
      <c r="N191" s="53"/>
      <c r="O191" s="53"/>
      <c r="P191" s="53"/>
      <c r="Q191" s="53"/>
      <c r="R191" s="53"/>
      <c r="S191" s="53"/>
      <c r="T191" s="53"/>
      <c r="U191" s="53"/>
      <c r="V191" s="53"/>
      <c r="W191" s="54">
        <f t="shared" si="7"/>
        <v>0</v>
      </c>
    </row>
    <row r="192" spans="1:23" hidden="1" x14ac:dyDescent="0.25">
      <c r="A192" s="22"/>
      <c r="B192" s="56"/>
      <c r="C192" s="48"/>
      <c r="D192" s="6"/>
      <c r="E192" s="6"/>
      <c r="F192" s="5"/>
      <c r="G192" s="6"/>
      <c r="H192" s="65"/>
      <c r="I192" s="32"/>
      <c r="J192" s="21"/>
      <c r="K192" s="21"/>
      <c r="L192" s="21"/>
      <c r="M192" s="22"/>
      <c r="N192" s="53"/>
      <c r="O192" s="53"/>
      <c r="P192" s="53"/>
      <c r="Q192" s="53"/>
      <c r="R192" s="53"/>
      <c r="S192" s="53"/>
      <c r="T192" s="53"/>
      <c r="U192" s="53"/>
      <c r="V192" s="53"/>
      <c r="W192" s="54">
        <f t="shared" si="7"/>
        <v>0</v>
      </c>
    </row>
    <row r="193" spans="1:23" hidden="1" x14ac:dyDescent="0.25">
      <c r="A193" s="22"/>
      <c r="B193" s="56"/>
      <c r="C193" s="48"/>
      <c r="D193" s="6"/>
      <c r="E193" s="6"/>
      <c r="F193" s="5"/>
      <c r="G193" s="6"/>
      <c r="H193" s="65"/>
      <c r="I193" s="32"/>
      <c r="J193" s="21"/>
      <c r="K193" s="21"/>
      <c r="L193" s="21"/>
      <c r="M193" s="22"/>
      <c r="N193" s="53"/>
      <c r="O193" s="53"/>
      <c r="P193" s="53"/>
      <c r="Q193" s="53"/>
      <c r="R193" s="53"/>
      <c r="S193" s="53"/>
      <c r="T193" s="53"/>
      <c r="U193" s="53"/>
      <c r="V193" s="53"/>
      <c r="W193" s="54">
        <f t="shared" si="7"/>
        <v>0</v>
      </c>
    </row>
    <row r="194" spans="1:23" hidden="1" x14ac:dyDescent="0.25">
      <c r="A194" s="22"/>
      <c r="B194" s="56"/>
      <c r="C194" s="48"/>
      <c r="D194" s="6"/>
      <c r="E194" s="6"/>
      <c r="F194" s="5"/>
      <c r="G194" s="6"/>
      <c r="H194" s="65"/>
      <c r="I194" s="32"/>
      <c r="J194" s="21"/>
      <c r="K194" s="21"/>
      <c r="L194" s="21"/>
      <c r="M194" s="22"/>
      <c r="N194" s="53"/>
      <c r="O194" s="53"/>
      <c r="P194" s="53"/>
      <c r="Q194" s="53"/>
      <c r="R194" s="53"/>
      <c r="S194" s="53"/>
      <c r="T194" s="53"/>
      <c r="U194" s="53"/>
      <c r="V194" s="53"/>
      <c r="W194" s="54">
        <f t="shared" si="7"/>
        <v>0</v>
      </c>
    </row>
    <row r="195" spans="1:23" hidden="1" x14ac:dyDescent="0.25">
      <c r="A195" s="22"/>
      <c r="B195" s="56"/>
      <c r="C195" s="48"/>
      <c r="D195" s="6"/>
      <c r="E195" s="6"/>
      <c r="F195" s="5"/>
      <c r="G195" s="6"/>
      <c r="H195" s="65"/>
      <c r="I195" s="32"/>
      <c r="J195" s="21"/>
      <c r="K195" s="21"/>
      <c r="L195" s="21"/>
      <c r="M195" s="22"/>
      <c r="N195" s="53"/>
      <c r="O195" s="53"/>
      <c r="P195" s="53"/>
      <c r="Q195" s="53"/>
      <c r="R195" s="53"/>
      <c r="S195" s="53"/>
      <c r="T195" s="53"/>
      <c r="U195" s="53"/>
      <c r="V195" s="53"/>
      <c r="W195" s="54">
        <f t="shared" si="7"/>
        <v>0</v>
      </c>
    </row>
    <row r="196" spans="1:23" hidden="1" x14ac:dyDescent="0.25">
      <c r="A196" s="22"/>
      <c r="B196" s="56"/>
      <c r="C196" s="48"/>
      <c r="D196" s="6"/>
      <c r="E196" s="6"/>
      <c r="F196" s="5"/>
      <c r="G196" s="6"/>
      <c r="H196" s="65"/>
      <c r="I196" s="32"/>
      <c r="J196" s="21"/>
      <c r="K196" s="21"/>
      <c r="L196" s="21"/>
      <c r="M196" s="22"/>
      <c r="N196" s="53"/>
      <c r="O196" s="53"/>
      <c r="P196" s="53"/>
      <c r="Q196" s="53"/>
      <c r="R196" s="53"/>
      <c r="S196" s="53"/>
      <c r="T196" s="53"/>
      <c r="U196" s="53"/>
      <c r="V196" s="53"/>
      <c r="W196" s="54">
        <f t="shared" si="7"/>
        <v>0</v>
      </c>
    </row>
    <row r="197" spans="1:23" hidden="1" x14ac:dyDescent="0.25">
      <c r="A197" s="22"/>
      <c r="B197" s="56"/>
      <c r="C197" s="48"/>
      <c r="D197" s="6"/>
      <c r="E197" s="6"/>
      <c r="F197" s="5"/>
      <c r="G197" s="6"/>
      <c r="H197" s="65"/>
      <c r="I197" s="32"/>
      <c r="J197" s="21"/>
      <c r="K197" s="21"/>
      <c r="L197" s="21"/>
      <c r="M197" s="22"/>
      <c r="N197" s="53"/>
      <c r="O197" s="53"/>
      <c r="P197" s="53"/>
      <c r="Q197" s="53"/>
      <c r="R197" s="53"/>
      <c r="S197" s="53"/>
      <c r="T197" s="53"/>
      <c r="U197" s="53"/>
      <c r="V197" s="53"/>
      <c r="W197" s="54">
        <f t="shared" si="7"/>
        <v>0</v>
      </c>
    </row>
    <row r="198" spans="1:23" hidden="1" x14ac:dyDescent="0.25">
      <c r="A198" s="22"/>
      <c r="B198" s="56"/>
      <c r="C198" s="48"/>
      <c r="D198" s="6"/>
      <c r="E198" s="6"/>
      <c r="F198" s="5"/>
      <c r="G198" s="6"/>
      <c r="H198" s="65"/>
      <c r="I198" s="32"/>
      <c r="J198" s="21"/>
      <c r="K198" s="21"/>
      <c r="L198" s="21"/>
      <c r="M198" s="22"/>
      <c r="N198" s="53"/>
      <c r="O198" s="53"/>
      <c r="P198" s="53"/>
      <c r="Q198" s="53"/>
      <c r="R198" s="53"/>
      <c r="S198" s="53"/>
      <c r="T198" s="53"/>
      <c r="U198" s="53"/>
      <c r="V198" s="53"/>
      <c r="W198" s="54">
        <f t="shared" si="7"/>
        <v>0</v>
      </c>
    </row>
    <row r="199" spans="1:23" hidden="1" x14ac:dyDescent="0.25">
      <c r="A199" s="22"/>
      <c r="B199" s="56"/>
      <c r="C199" s="48"/>
      <c r="D199" s="6"/>
      <c r="E199" s="6"/>
      <c r="F199" s="5"/>
      <c r="G199" s="6"/>
      <c r="H199" s="65"/>
      <c r="I199" s="32"/>
      <c r="J199" s="21"/>
      <c r="K199" s="21"/>
      <c r="L199" s="21"/>
      <c r="M199" s="22"/>
      <c r="N199" s="53"/>
      <c r="O199" s="53"/>
      <c r="P199" s="53"/>
      <c r="Q199" s="53"/>
      <c r="R199" s="53"/>
      <c r="S199" s="53"/>
      <c r="T199" s="53"/>
      <c r="U199" s="53"/>
      <c r="V199" s="53"/>
      <c r="W199" s="54">
        <f t="shared" si="7"/>
        <v>0</v>
      </c>
    </row>
    <row r="200" spans="1:23" hidden="1" x14ac:dyDescent="0.25">
      <c r="A200" s="22"/>
      <c r="B200" s="56"/>
      <c r="C200" s="48"/>
      <c r="D200" s="6"/>
      <c r="E200" s="6"/>
      <c r="F200" s="5"/>
      <c r="G200" s="6"/>
      <c r="H200" s="65"/>
      <c r="I200" s="32"/>
      <c r="J200" s="21"/>
      <c r="K200" s="21"/>
      <c r="L200" s="21"/>
      <c r="M200" s="22"/>
      <c r="N200" s="53"/>
      <c r="O200" s="53"/>
      <c r="P200" s="53"/>
      <c r="Q200" s="53"/>
      <c r="R200" s="53"/>
      <c r="S200" s="53"/>
      <c r="T200" s="53"/>
      <c r="U200" s="53"/>
      <c r="V200" s="53"/>
      <c r="W200" s="54">
        <f t="shared" si="7"/>
        <v>0</v>
      </c>
    </row>
    <row r="201" spans="1:23" hidden="1" x14ac:dyDescent="0.25">
      <c r="A201" s="22"/>
      <c r="B201" s="56"/>
      <c r="C201" s="48"/>
      <c r="D201" s="6"/>
      <c r="E201" s="6"/>
      <c r="F201" s="5"/>
      <c r="G201" s="6"/>
      <c r="H201" s="65"/>
      <c r="I201" s="32"/>
      <c r="J201" s="21"/>
      <c r="K201" s="21"/>
      <c r="L201" s="21"/>
      <c r="M201" s="22"/>
      <c r="N201" s="53"/>
      <c r="O201" s="53"/>
      <c r="P201" s="53"/>
      <c r="Q201" s="53"/>
      <c r="R201" s="53"/>
      <c r="S201" s="53"/>
      <c r="T201" s="53"/>
      <c r="U201" s="53"/>
      <c r="V201" s="53"/>
      <c r="W201" s="54">
        <f t="shared" si="7"/>
        <v>0</v>
      </c>
    </row>
    <row r="202" spans="1:23" hidden="1" x14ac:dyDescent="0.25">
      <c r="A202" s="22"/>
      <c r="B202" s="56"/>
      <c r="C202" s="48"/>
      <c r="D202" s="6"/>
      <c r="E202" s="6"/>
      <c r="F202" s="5"/>
      <c r="G202" s="6"/>
      <c r="H202" s="65"/>
      <c r="I202" s="32"/>
      <c r="J202" s="21"/>
      <c r="K202" s="21"/>
      <c r="L202" s="21"/>
      <c r="M202" s="22"/>
      <c r="N202" s="53"/>
      <c r="O202" s="53"/>
      <c r="P202" s="53"/>
      <c r="Q202" s="53"/>
      <c r="R202" s="53"/>
      <c r="S202" s="53"/>
      <c r="T202" s="53"/>
      <c r="U202" s="53"/>
      <c r="V202" s="53"/>
      <c r="W202" s="54">
        <f t="shared" si="7"/>
        <v>0</v>
      </c>
    </row>
    <row r="203" spans="1:23" hidden="1" x14ac:dyDescent="0.25">
      <c r="A203" s="22"/>
      <c r="B203" s="56"/>
      <c r="C203" s="48"/>
      <c r="D203" s="6"/>
      <c r="E203" s="6"/>
      <c r="F203" s="5"/>
      <c r="G203" s="6"/>
      <c r="H203" s="65"/>
      <c r="I203" s="32"/>
      <c r="J203" s="21"/>
      <c r="K203" s="21"/>
      <c r="L203" s="21"/>
      <c r="M203" s="22"/>
      <c r="N203" s="53"/>
      <c r="O203" s="53"/>
      <c r="P203" s="53"/>
      <c r="Q203" s="53"/>
      <c r="R203" s="53"/>
      <c r="S203" s="53"/>
      <c r="T203" s="53"/>
      <c r="U203" s="53"/>
      <c r="V203" s="53"/>
      <c r="W203" s="54">
        <f t="shared" si="7"/>
        <v>0</v>
      </c>
    </row>
    <row r="204" spans="1:23" hidden="1" x14ac:dyDescent="0.25">
      <c r="A204" s="22"/>
      <c r="B204" s="56"/>
      <c r="C204" s="48"/>
      <c r="D204" s="6"/>
      <c r="E204" s="6"/>
      <c r="F204" s="5"/>
      <c r="G204" s="6"/>
      <c r="H204" s="65"/>
      <c r="I204" s="32"/>
      <c r="J204" s="21"/>
      <c r="K204" s="21"/>
      <c r="L204" s="21"/>
      <c r="M204" s="22"/>
      <c r="N204" s="53"/>
      <c r="O204" s="53"/>
      <c r="P204" s="53"/>
      <c r="Q204" s="53"/>
      <c r="R204" s="53"/>
      <c r="S204" s="53"/>
      <c r="T204" s="53"/>
      <c r="U204" s="53"/>
      <c r="V204" s="53"/>
      <c r="W204" s="54">
        <f t="shared" si="7"/>
        <v>0</v>
      </c>
    </row>
    <row r="205" spans="1:23" hidden="1" x14ac:dyDescent="0.25">
      <c r="A205" s="22"/>
      <c r="B205" s="56"/>
      <c r="C205" s="48"/>
      <c r="D205" s="6"/>
      <c r="E205" s="6"/>
      <c r="F205" s="5"/>
      <c r="G205" s="6"/>
      <c r="H205" s="65"/>
      <c r="I205" s="32"/>
      <c r="J205" s="21"/>
      <c r="K205" s="21"/>
      <c r="L205" s="21"/>
      <c r="M205" s="22"/>
      <c r="N205" s="53"/>
      <c r="O205" s="53"/>
      <c r="P205" s="53"/>
      <c r="Q205" s="53"/>
      <c r="R205" s="53"/>
      <c r="S205" s="53"/>
      <c r="T205" s="53"/>
      <c r="U205" s="53"/>
      <c r="V205" s="53"/>
      <c r="W205" s="54">
        <f t="shared" si="7"/>
        <v>0</v>
      </c>
    </row>
    <row r="206" spans="1:23" hidden="1" x14ac:dyDescent="0.25">
      <c r="A206" s="22"/>
      <c r="B206" s="56"/>
      <c r="C206" s="48"/>
      <c r="D206" s="6"/>
      <c r="E206" s="6"/>
      <c r="F206" s="5"/>
      <c r="G206" s="6"/>
      <c r="H206" s="65"/>
      <c r="I206" s="32"/>
      <c r="J206" s="21"/>
      <c r="K206" s="21"/>
      <c r="L206" s="21"/>
      <c r="M206" s="22"/>
      <c r="N206" s="53"/>
      <c r="O206" s="53"/>
      <c r="P206" s="53"/>
      <c r="Q206" s="53"/>
      <c r="R206" s="53"/>
      <c r="S206" s="53"/>
      <c r="T206" s="53"/>
      <c r="U206" s="53"/>
      <c r="V206" s="53"/>
      <c r="W206" s="54">
        <f t="shared" si="7"/>
        <v>0</v>
      </c>
    </row>
    <row r="207" spans="1:23" hidden="1" x14ac:dyDescent="0.25">
      <c r="A207" s="22"/>
      <c r="B207" s="56"/>
      <c r="C207" s="48"/>
      <c r="D207" s="6"/>
      <c r="E207" s="6"/>
      <c r="F207" s="5"/>
      <c r="G207" s="6"/>
      <c r="H207" s="65"/>
      <c r="I207" s="32"/>
      <c r="J207" s="21"/>
      <c r="K207" s="21"/>
      <c r="L207" s="21"/>
      <c r="M207" s="22"/>
      <c r="N207" s="53"/>
      <c r="O207" s="53"/>
      <c r="P207" s="53"/>
      <c r="Q207" s="53"/>
      <c r="R207" s="53"/>
      <c r="S207" s="53"/>
      <c r="T207" s="53"/>
      <c r="U207" s="53"/>
      <c r="V207" s="53"/>
      <c r="W207" s="54">
        <f t="shared" si="7"/>
        <v>0</v>
      </c>
    </row>
    <row r="208" spans="1:23" hidden="1" x14ac:dyDescent="0.25">
      <c r="A208" s="22"/>
      <c r="B208" s="56"/>
      <c r="C208" s="48"/>
      <c r="D208" s="6"/>
      <c r="E208" s="6"/>
      <c r="F208" s="5"/>
      <c r="G208" s="6"/>
      <c r="H208" s="65"/>
      <c r="I208" s="32"/>
      <c r="J208" s="21"/>
      <c r="K208" s="21"/>
      <c r="L208" s="21"/>
      <c r="M208" s="22"/>
      <c r="N208" s="53"/>
      <c r="O208" s="53"/>
      <c r="P208" s="53"/>
      <c r="Q208" s="53"/>
      <c r="R208" s="53"/>
      <c r="S208" s="53"/>
      <c r="T208" s="53"/>
      <c r="U208" s="53"/>
      <c r="V208" s="53"/>
      <c r="W208" s="54">
        <f t="shared" si="7"/>
        <v>0</v>
      </c>
    </row>
    <row r="209" spans="1:23" hidden="1" x14ac:dyDescent="0.25">
      <c r="A209" s="22"/>
      <c r="B209" s="56"/>
      <c r="C209" s="48"/>
      <c r="D209" s="6"/>
      <c r="E209" s="6"/>
      <c r="F209" s="5"/>
      <c r="G209" s="6"/>
      <c r="H209" s="65"/>
      <c r="I209" s="32"/>
      <c r="J209" s="21"/>
      <c r="K209" s="21"/>
      <c r="L209" s="21"/>
      <c r="M209" s="22"/>
      <c r="N209" s="53"/>
      <c r="O209" s="53"/>
      <c r="P209" s="53"/>
      <c r="Q209" s="53"/>
      <c r="R209" s="53"/>
      <c r="S209" s="53"/>
      <c r="T209" s="53"/>
      <c r="U209" s="53"/>
      <c r="V209" s="53"/>
      <c r="W209" s="54">
        <f t="shared" si="7"/>
        <v>0</v>
      </c>
    </row>
    <row r="210" spans="1:23" hidden="1" x14ac:dyDescent="0.25">
      <c r="A210" s="22"/>
      <c r="B210" s="56"/>
      <c r="C210" s="48"/>
      <c r="D210" s="6"/>
      <c r="E210" s="6"/>
      <c r="F210" s="5"/>
      <c r="G210" s="6"/>
      <c r="H210" s="65"/>
      <c r="I210" s="32"/>
      <c r="J210" s="21"/>
      <c r="K210" s="21"/>
      <c r="L210" s="21"/>
      <c r="M210" s="22"/>
      <c r="N210" s="53"/>
      <c r="O210" s="53"/>
      <c r="P210" s="53"/>
      <c r="Q210" s="53"/>
      <c r="R210" s="53"/>
      <c r="S210" s="53"/>
      <c r="T210" s="53"/>
      <c r="U210" s="53"/>
      <c r="V210" s="53"/>
      <c r="W210" s="54">
        <f t="shared" si="7"/>
        <v>0</v>
      </c>
    </row>
    <row r="211" spans="1:23" hidden="1" x14ac:dyDescent="0.25">
      <c r="A211" s="22"/>
      <c r="B211" s="56"/>
      <c r="C211" s="48"/>
      <c r="D211" s="6"/>
      <c r="E211" s="6"/>
      <c r="F211" s="5"/>
      <c r="G211" s="6"/>
      <c r="H211" s="65"/>
      <c r="I211" s="32"/>
      <c r="J211" s="21"/>
      <c r="K211" s="21"/>
      <c r="L211" s="21"/>
      <c r="M211" s="22"/>
      <c r="N211" s="53"/>
      <c r="O211" s="53"/>
      <c r="P211" s="53"/>
      <c r="Q211" s="53"/>
      <c r="R211" s="53"/>
      <c r="S211" s="53"/>
      <c r="T211" s="53"/>
      <c r="U211" s="53"/>
      <c r="V211" s="53"/>
      <c r="W211" s="54">
        <f t="shared" si="7"/>
        <v>0</v>
      </c>
    </row>
    <row r="212" spans="1:23" hidden="1" x14ac:dyDescent="0.25">
      <c r="A212" s="22"/>
      <c r="B212" s="56"/>
      <c r="C212" s="48"/>
      <c r="D212" s="6"/>
      <c r="E212" s="6"/>
      <c r="F212" s="5"/>
      <c r="G212" s="6"/>
      <c r="H212" s="65"/>
      <c r="I212" s="32"/>
      <c r="J212" s="21"/>
      <c r="K212" s="21"/>
      <c r="L212" s="21"/>
      <c r="M212" s="22"/>
      <c r="N212" s="53"/>
      <c r="O212" s="53"/>
      <c r="P212" s="53"/>
      <c r="Q212" s="53"/>
      <c r="R212" s="53"/>
      <c r="S212" s="53"/>
      <c r="T212" s="53"/>
      <c r="U212" s="53"/>
      <c r="V212" s="53"/>
      <c r="W212" s="54">
        <f t="shared" si="7"/>
        <v>0</v>
      </c>
    </row>
    <row r="213" spans="1:23" hidden="1" x14ac:dyDescent="0.25">
      <c r="A213" s="22"/>
      <c r="B213" s="56"/>
      <c r="C213" s="48"/>
      <c r="D213" s="6"/>
      <c r="E213" s="6"/>
      <c r="F213" s="5"/>
      <c r="G213" s="6"/>
      <c r="H213" s="65"/>
      <c r="I213" s="32"/>
      <c r="J213" s="21"/>
      <c r="K213" s="21"/>
      <c r="L213" s="21"/>
      <c r="M213" s="22"/>
      <c r="N213" s="53"/>
      <c r="O213" s="53"/>
      <c r="P213" s="53"/>
      <c r="Q213" s="53"/>
      <c r="R213" s="53"/>
      <c r="S213" s="53"/>
      <c r="T213" s="53"/>
      <c r="U213" s="53"/>
      <c r="V213" s="53"/>
      <c r="W213" s="54">
        <f t="shared" si="7"/>
        <v>0</v>
      </c>
    </row>
    <row r="214" spans="1:23" hidden="1" x14ac:dyDescent="0.25">
      <c r="A214" s="22"/>
      <c r="B214" s="56"/>
      <c r="C214" s="48"/>
      <c r="D214" s="6"/>
      <c r="E214" s="6"/>
      <c r="F214" s="5"/>
      <c r="G214" s="6"/>
      <c r="H214" s="65"/>
      <c r="I214" s="32"/>
      <c r="J214" s="21"/>
      <c r="K214" s="21"/>
      <c r="L214" s="21"/>
      <c r="M214" s="22"/>
      <c r="N214" s="53"/>
      <c r="O214" s="53"/>
      <c r="P214" s="53"/>
      <c r="Q214" s="53"/>
      <c r="R214" s="53"/>
      <c r="S214" s="53"/>
      <c r="T214" s="53"/>
      <c r="U214" s="53"/>
      <c r="V214" s="53"/>
      <c r="W214" s="54">
        <f t="shared" si="7"/>
        <v>0</v>
      </c>
    </row>
    <row r="215" spans="1:23" hidden="1" x14ac:dyDescent="0.25">
      <c r="A215" s="22"/>
      <c r="B215" s="56"/>
      <c r="C215" s="48"/>
      <c r="D215" s="6"/>
      <c r="E215" s="6"/>
      <c r="F215" s="5"/>
      <c r="G215" s="6"/>
      <c r="H215" s="65"/>
      <c r="I215" s="32"/>
      <c r="J215" s="21"/>
      <c r="K215" s="21"/>
      <c r="L215" s="21"/>
      <c r="M215" s="22"/>
      <c r="N215" s="53"/>
      <c r="O215" s="53"/>
      <c r="P215" s="53"/>
      <c r="Q215" s="53"/>
      <c r="R215" s="53"/>
      <c r="S215" s="53"/>
      <c r="T215" s="53"/>
      <c r="U215" s="53"/>
      <c r="V215" s="53"/>
      <c r="W215" s="54">
        <f t="shared" si="7"/>
        <v>0</v>
      </c>
    </row>
    <row r="216" spans="1:23" hidden="1" x14ac:dyDescent="0.25">
      <c r="A216" s="22"/>
      <c r="B216" s="56"/>
      <c r="C216" s="48"/>
      <c r="D216" s="6"/>
      <c r="E216" s="6"/>
      <c r="F216" s="5"/>
      <c r="G216" s="6"/>
      <c r="H216" s="65"/>
      <c r="I216" s="32"/>
      <c r="J216" s="21"/>
      <c r="K216" s="21"/>
      <c r="L216" s="21"/>
      <c r="M216" s="22"/>
      <c r="N216" s="53"/>
      <c r="O216" s="53"/>
      <c r="P216" s="53"/>
      <c r="Q216" s="53"/>
      <c r="R216" s="53"/>
      <c r="S216" s="53"/>
      <c r="T216" s="53"/>
      <c r="U216" s="53"/>
      <c r="V216" s="53"/>
      <c r="W216" s="54">
        <f t="shared" si="7"/>
        <v>0</v>
      </c>
    </row>
    <row r="217" spans="1:23" hidden="1" x14ac:dyDescent="0.25">
      <c r="A217" s="22"/>
      <c r="B217" s="56"/>
      <c r="C217" s="48"/>
      <c r="D217" s="6"/>
      <c r="E217" s="6"/>
      <c r="F217" s="5"/>
      <c r="G217" s="6"/>
      <c r="H217" s="65"/>
      <c r="I217" s="32"/>
      <c r="J217" s="21"/>
      <c r="K217" s="21"/>
      <c r="L217" s="21"/>
      <c r="M217" s="22"/>
      <c r="N217" s="53"/>
      <c r="O217" s="53"/>
      <c r="P217" s="53"/>
      <c r="Q217" s="53"/>
      <c r="R217" s="53"/>
      <c r="S217" s="53"/>
      <c r="T217" s="53"/>
      <c r="U217" s="53"/>
      <c r="V217" s="53"/>
      <c r="W217" s="54">
        <f t="shared" si="7"/>
        <v>0</v>
      </c>
    </row>
    <row r="218" spans="1:23" hidden="1" x14ac:dyDescent="0.25">
      <c r="A218" s="22"/>
      <c r="B218" s="56"/>
      <c r="C218" s="48"/>
      <c r="D218" s="6"/>
      <c r="E218" s="6"/>
      <c r="F218" s="5"/>
      <c r="G218" s="6"/>
      <c r="H218" s="65"/>
      <c r="I218" s="32"/>
      <c r="J218" s="21"/>
      <c r="K218" s="21"/>
      <c r="L218" s="21"/>
      <c r="M218" s="22"/>
      <c r="N218" s="53"/>
      <c r="O218" s="53"/>
      <c r="P218" s="53"/>
      <c r="Q218" s="53"/>
      <c r="R218" s="53"/>
      <c r="S218" s="53"/>
      <c r="T218" s="53"/>
      <c r="U218" s="53"/>
      <c r="V218" s="53"/>
      <c r="W218" s="54">
        <f t="shared" si="7"/>
        <v>0</v>
      </c>
    </row>
    <row r="219" spans="1:23" hidden="1" x14ac:dyDescent="0.25">
      <c r="A219" s="22"/>
      <c r="B219" s="56"/>
      <c r="C219" s="48"/>
      <c r="D219" s="6"/>
      <c r="E219" s="6"/>
      <c r="F219" s="5"/>
      <c r="G219" s="6"/>
      <c r="H219" s="65"/>
      <c r="I219" s="32"/>
      <c r="J219" s="21"/>
      <c r="K219" s="21"/>
      <c r="L219" s="21"/>
      <c r="M219" s="22"/>
      <c r="N219" s="53"/>
      <c r="O219" s="53"/>
      <c r="P219" s="53"/>
      <c r="Q219" s="53"/>
      <c r="R219" s="53"/>
      <c r="S219" s="53"/>
      <c r="T219" s="53"/>
      <c r="U219" s="53"/>
      <c r="V219" s="53"/>
      <c r="W219" s="54">
        <f t="shared" si="7"/>
        <v>0</v>
      </c>
    </row>
    <row r="220" spans="1:23" hidden="1" x14ac:dyDescent="0.25">
      <c r="A220" s="22"/>
      <c r="B220" s="56"/>
      <c r="C220" s="48"/>
      <c r="D220" s="6"/>
      <c r="E220" s="6"/>
      <c r="F220" s="5"/>
      <c r="G220" s="6"/>
      <c r="H220" s="65"/>
      <c r="I220" s="32"/>
      <c r="J220" s="21"/>
      <c r="K220" s="21"/>
      <c r="L220" s="21"/>
      <c r="M220" s="22"/>
      <c r="N220" s="53"/>
      <c r="O220" s="53"/>
      <c r="P220" s="53"/>
      <c r="Q220" s="53"/>
      <c r="R220" s="53"/>
      <c r="S220" s="53"/>
      <c r="T220" s="53"/>
      <c r="U220" s="53"/>
      <c r="V220" s="53"/>
      <c r="W220" s="54">
        <f t="shared" si="7"/>
        <v>0</v>
      </c>
    </row>
    <row r="221" spans="1:23" hidden="1" x14ac:dyDescent="0.25">
      <c r="A221" s="22"/>
      <c r="B221" s="56"/>
      <c r="C221" s="48"/>
      <c r="D221" s="6"/>
      <c r="E221" s="6"/>
      <c r="F221" s="5"/>
      <c r="G221" s="6"/>
      <c r="H221" s="65"/>
      <c r="I221" s="32"/>
      <c r="J221" s="21"/>
      <c r="K221" s="21"/>
      <c r="L221" s="21"/>
      <c r="M221" s="22"/>
      <c r="N221" s="53"/>
      <c r="O221" s="53"/>
      <c r="P221" s="53"/>
      <c r="Q221" s="53"/>
      <c r="R221" s="53"/>
      <c r="S221" s="53"/>
      <c r="T221" s="53"/>
      <c r="U221" s="53"/>
      <c r="V221" s="53"/>
      <c r="W221" s="54">
        <f t="shared" si="7"/>
        <v>0</v>
      </c>
    </row>
    <row r="222" spans="1:23" hidden="1" x14ac:dyDescent="0.25">
      <c r="A222" s="22"/>
      <c r="B222" s="56"/>
      <c r="C222" s="48"/>
      <c r="D222" s="6"/>
      <c r="E222" s="6"/>
      <c r="F222" s="5"/>
      <c r="G222" s="6"/>
      <c r="H222" s="65"/>
      <c r="I222" s="32"/>
      <c r="J222" s="21"/>
      <c r="K222" s="21"/>
      <c r="L222" s="21"/>
      <c r="M222" s="22"/>
      <c r="N222" s="53"/>
      <c r="O222" s="53"/>
      <c r="P222" s="53"/>
      <c r="Q222" s="53"/>
      <c r="R222" s="53"/>
      <c r="S222" s="53"/>
      <c r="T222" s="53"/>
      <c r="U222" s="53"/>
      <c r="V222" s="53"/>
      <c r="W222" s="54">
        <f t="shared" si="7"/>
        <v>0</v>
      </c>
    </row>
    <row r="223" spans="1:23" hidden="1" x14ac:dyDescent="0.25">
      <c r="A223" s="22"/>
      <c r="B223" s="56"/>
      <c r="C223" s="48"/>
      <c r="D223" s="6"/>
      <c r="E223" s="6"/>
      <c r="F223" s="5"/>
      <c r="G223" s="6"/>
      <c r="H223" s="65"/>
      <c r="I223" s="32"/>
      <c r="J223" s="21"/>
      <c r="K223" s="21"/>
      <c r="L223" s="21"/>
      <c r="M223" s="22"/>
      <c r="N223" s="53"/>
      <c r="O223" s="53"/>
      <c r="P223" s="53"/>
      <c r="Q223" s="53"/>
      <c r="R223" s="53"/>
      <c r="S223" s="53"/>
      <c r="T223" s="53"/>
      <c r="U223" s="53"/>
      <c r="V223" s="53"/>
      <c r="W223" s="54">
        <f t="shared" si="7"/>
        <v>0</v>
      </c>
    </row>
    <row r="224" spans="1:23" hidden="1" x14ac:dyDescent="0.25">
      <c r="A224" s="22"/>
      <c r="B224" s="56"/>
      <c r="C224" s="48"/>
      <c r="D224" s="6"/>
      <c r="E224" s="6"/>
      <c r="F224" s="5"/>
      <c r="G224" s="6"/>
      <c r="H224" s="65"/>
      <c r="I224" s="32"/>
      <c r="J224" s="21"/>
      <c r="K224" s="21"/>
      <c r="L224" s="21"/>
      <c r="M224" s="22"/>
      <c r="N224" s="53"/>
      <c r="O224" s="53"/>
      <c r="P224" s="53"/>
      <c r="Q224" s="53"/>
      <c r="R224" s="53"/>
      <c r="S224" s="53"/>
      <c r="T224" s="53"/>
      <c r="U224" s="53"/>
      <c r="V224" s="53"/>
      <c r="W224" s="54">
        <f t="shared" si="7"/>
        <v>0</v>
      </c>
    </row>
    <row r="225" spans="1:23" hidden="1" x14ac:dyDescent="0.25">
      <c r="A225" s="22"/>
      <c r="B225" s="56"/>
      <c r="C225" s="48"/>
      <c r="D225" s="6"/>
      <c r="E225" s="6"/>
      <c r="F225" s="5"/>
      <c r="G225" s="6"/>
      <c r="H225" s="65"/>
      <c r="I225" s="32"/>
      <c r="J225" s="21"/>
      <c r="K225" s="21"/>
      <c r="L225" s="21"/>
      <c r="M225" s="22"/>
      <c r="N225" s="53"/>
      <c r="O225" s="53"/>
      <c r="P225" s="53"/>
      <c r="Q225" s="53"/>
      <c r="R225" s="53"/>
      <c r="S225" s="53"/>
      <c r="T225" s="53"/>
      <c r="U225" s="53"/>
      <c r="V225" s="53"/>
      <c r="W225" s="54">
        <f t="shared" si="7"/>
        <v>0</v>
      </c>
    </row>
    <row r="226" spans="1:23" hidden="1" x14ac:dyDescent="0.25">
      <c r="A226" s="22"/>
      <c r="B226" s="56"/>
      <c r="C226" s="48"/>
      <c r="D226" s="6"/>
      <c r="E226" s="6"/>
      <c r="F226" s="5"/>
      <c r="G226" s="6"/>
      <c r="H226" s="65"/>
      <c r="I226" s="32"/>
      <c r="J226" s="21"/>
      <c r="K226" s="21"/>
      <c r="L226" s="21"/>
      <c r="M226" s="22"/>
      <c r="N226" s="53"/>
      <c r="O226" s="53"/>
      <c r="P226" s="53"/>
      <c r="Q226" s="53"/>
      <c r="R226" s="53"/>
      <c r="S226" s="53"/>
      <c r="T226" s="53"/>
      <c r="U226" s="53"/>
      <c r="V226" s="53"/>
      <c r="W226" s="54">
        <f t="shared" si="7"/>
        <v>0</v>
      </c>
    </row>
    <row r="227" spans="1:23" hidden="1" x14ac:dyDescent="0.25">
      <c r="A227" s="22"/>
      <c r="B227" s="56"/>
      <c r="C227" s="48"/>
      <c r="D227" s="6"/>
      <c r="E227" s="6"/>
      <c r="F227" s="5"/>
      <c r="G227" s="6"/>
      <c r="H227" s="65"/>
      <c r="I227" s="32"/>
      <c r="J227" s="21"/>
      <c r="K227" s="21"/>
      <c r="L227" s="21"/>
      <c r="M227" s="22"/>
      <c r="N227" s="53"/>
      <c r="O227" s="53"/>
      <c r="P227" s="53"/>
      <c r="Q227" s="53"/>
      <c r="R227" s="53"/>
      <c r="S227" s="53"/>
      <c r="T227" s="53"/>
      <c r="U227" s="53"/>
      <c r="V227" s="53"/>
      <c r="W227" s="54">
        <f t="shared" si="7"/>
        <v>0</v>
      </c>
    </row>
    <row r="228" spans="1:23" hidden="1" x14ac:dyDescent="0.25">
      <c r="A228" s="22"/>
      <c r="B228" s="56"/>
      <c r="C228" s="48"/>
      <c r="D228" s="6"/>
      <c r="E228" s="6"/>
      <c r="F228" s="5"/>
      <c r="G228" s="6"/>
      <c r="H228" s="65"/>
      <c r="I228" s="32"/>
      <c r="J228" s="21"/>
      <c r="K228" s="21"/>
      <c r="L228" s="21"/>
      <c r="M228" s="22"/>
      <c r="N228" s="53"/>
      <c r="O228" s="53"/>
      <c r="P228" s="53"/>
      <c r="Q228" s="53"/>
      <c r="R228" s="53"/>
      <c r="S228" s="53"/>
      <c r="T228" s="53"/>
      <c r="U228" s="53"/>
      <c r="V228" s="53"/>
      <c r="W228" s="54">
        <f t="shared" si="7"/>
        <v>0</v>
      </c>
    </row>
    <row r="229" spans="1:23" hidden="1" x14ac:dyDescent="0.25">
      <c r="A229" s="22"/>
      <c r="B229" s="56"/>
      <c r="C229" s="48"/>
      <c r="D229" s="6"/>
      <c r="E229" s="6"/>
      <c r="F229" s="5"/>
      <c r="G229" s="6"/>
      <c r="H229" s="65"/>
      <c r="I229" s="32"/>
      <c r="J229" s="21"/>
      <c r="K229" s="21"/>
      <c r="L229" s="21"/>
      <c r="M229" s="22"/>
      <c r="N229" s="53"/>
      <c r="O229" s="53"/>
      <c r="P229" s="53"/>
      <c r="Q229" s="53"/>
      <c r="R229" s="53"/>
      <c r="S229" s="53"/>
      <c r="T229" s="53"/>
      <c r="U229" s="53"/>
      <c r="V229" s="53"/>
      <c r="W229" s="54">
        <f t="shared" si="7"/>
        <v>0</v>
      </c>
    </row>
    <row r="230" spans="1:23" hidden="1" x14ac:dyDescent="0.25">
      <c r="A230" s="22"/>
      <c r="B230" s="56"/>
      <c r="C230" s="48"/>
      <c r="D230" s="6"/>
      <c r="E230" s="6"/>
      <c r="F230" s="5"/>
      <c r="G230" s="6"/>
      <c r="H230" s="65"/>
      <c r="I230" s="32"/>
      <c r="J230" s="21"/>
      <c r="K230" s="21"/>
      <c r="L230" s="21"/>
      <c r="M230" s="22"/>
      <c r="N230" s="53"/>
      <c r="O230" s="53"/>
      <c r="P230" s="53"/>
      <c r="Q230" s="53"/>
      <c r="R230" s="53"/>
      <c r="S230" s="53"/>
      <c r="T230" s="53"/>
      <c r="U230" s="53"/>
      <c r="V230" s="53"/>
      <c r="W230" s="54">
        <f t="shared" si="7"/>
        <v>0</v>
      </c>
    </row>
    <row r="231" spans="1:23" hidden="1" x14ac:dyDescent="0.25">
      <c r="A231" s="22"/>
      <c r="B231" s="56"/>
      <c r="C231" s="48"/>
      <c r="D231" s="6"/>
      <c r="E231" s="6"/>
      <c r="F231" s="5"/>
      <c r="G231" s="6"/>
      <c r="H231" s="65"/>
      <c r="I231" s="32"/>
      <c r="J231" s="21"/>
      <c r="K231" s="21"/>
      <c r="L231" s="21"/>
      <c r="M231" s="22"/>
      <c r="N231" s="53"/>
      <c r="O231" s="53"/>
      <c r="P231" s="53"/>
      <c r="Q231" s="53"/>
      <c r="R231" s="53"/>
      <c r="S231" s="53"/>
      <c r="T231" s="53"/>
      <c r="U231" s="53"/>
      <c r="V231" s="53"/>
      <c r="W231" s="54">
        <f t="shared" si="7"/>
        <v>0</v>
      </c>
    </row>
    <row r="232" spans="1:23" hidden="1" x14ac:dyDescent="0.25">
      <c r="A232" s="22"/>
      <c r="B232" s="56"/>
      <c r="C232" s="48"/>
      <c r="D232" s="6"/>
      <c r="E232" s="6"/>
      <c r="F232" s="5"/>
      <c r="G232" s="6"/>
      <c r="H232" s="65"/>
      <c r="I232" s="32"/>
      <c r="J232" s="21"/>
      <c r="K232" s="21"/>
      <c r="L232" s="21"/>
      <c r="M232" s="22"/>
      <c r="N232" s="53"/>
      <c r="O232" s="53"/>
      <c r="P232" s="53"/>
      <c r="Q232" s="53"/>
      <c r="R232" s="53"/>
      <c r="S232" s="53"/>
      <c r="T232" s="53"/>
      <c r="U232" s="53"/>
      <c r="V232" s="53"/>
      <c r="W232" s="54">
        <f t="shared" si="7"/>
        <v>0</v>
      </c>
    </row>
    <row r="233" spans="1:23" hidden="1" x14ac:dyDescent="0.25">
      <c r="A233" s="22"/>
      <c r="B233" s="56"/>
      <c r="C233" s="48"/>
      <c r="D233" s="6"/>
      <c r="E233" s="6"/>
      <c r="F233" s="5"/>
      <c r="G233" s="6"/>
      <c r="H233" s="65"/>
      <c r="I233" s="32"/>
      <c r="J233" s="21"/>
      <c r="K233" s="21"/>
      <c r="L233" s="21"/>
      <c r="M233" s="22"/>
      <c r="N233" s="53"/>
      <c r="O233" s="53"/>
      <c r="P233" s="53"/>
      <c r="Q233" s="53"/>
      <c r="R233" s="53"/>
      <c r="S233" s="53"/>
      <c r="T233" s="53"/>
      <c r="U233" s="53"/>
      <c r="V233" s="53"/>
      <c r="W233" s="54">
        <f t="shared" si="7"/>
        <v>0</v>
      </c>
    </row>
    <row r="234" spans="1:23" hidden="1" x14ac:dyDescent="0.25">
      <c r="A234" s="22"/>
      <c r="B234" s="56"/>
      <c r="C234" s="48"/>
      <c r="D234" s="6"/>
      <c r="E234" s="6"/>
      <c r="F234" s="5"/>
      <c r="G234" s="6"/>
      <c r="H234" s="65"/>
      <c r="I234" s="32"/>
      <c r="J234" s="21"/>
      <c r="K234" s="21"/>
      <c r="L234" s="21"/>
      <c r="M234" s="22"/>
      <c r="N234" s="53"/>
      <c r="O234" s="53"/>
      <c r="P234" s="53"/>
      <c r="Q234" s="53"/>
      <c r="R234" s="53"/>
      <c r="S234" s="53"/>
      <c r="T234" s="53"/>
      <c r="U234" s="53"/>
      <c r="V234" s="53"/>
      <c r="W234" s="54">
        <f t="shared" si="7"/>
        <v>0</v>
      </c>
    </row>
    <row r="235" spans="1:23" hidden="1" x14ac:dyDescent="0.25">
      <c r="A235" s="22"/>
      <c r="B235" s="56"/>
      <c r="C235" s="48"/>
      <c r="D235" s="6"/>
      <c r="E235" s="6"/>
      <c r="F235" s="5"/>
      <c r="G235" s="6"/>
      <c r="H235" s="65"/>
      <c r="I235" s="32"/>
      <c r="J235" s="21"/>
      <c r="K235" s="21"/>
      <c r="L235" s="21"/>
      <c r="M235" s="22"/>
      <c r="N235" s="53"/>
      <c r="O235" s="53"/>
      <c r="P235" s="53"/>
      <c r="Q235" s="53"/>
      <c r="R235" s="53"/>
      <c r="S235" s="53"/>
      <c r="T235" s="53"/>
      <c r="U235" s="53"/>
      <c r="V235" s="53"/>
      <c r="W235" s="54">
        <f t="shared" si="7"/>
        <v>0</v>
      </c>
    </row>
    <row r="236" spans="1:23" hidden="1" x14ac:dyDescent="0.25">
      <c r="A236" s="22"/>
      <c r="B236" s="56"/>
      <c r="C236" s="48"/>
      <c r="D236" s="6"/>
      <c r="E236" s="6"/>
      <c r="F236" s="5"/>
      <c r="G236" s="6"/>
      <c r="H236" s="65"/>
      <c r="I236" s="32"/>
      <c r="J236" s="21"/>
      <c r="K236" s="21"/>
      <c r="L236" s="21"/>
      <c r="M236" s="22"/>
      <c r="N236" s="53"/>
      <c r="O236" s="53"/>
      <c r="P236" s="53"/>
      <c r="Q236" s="53"/>
      <c r="R236" s="53"/>
      <c r="S236" s="53"/>
      <c r="T236" s="53"/>
      <c r="U236" s="53"/>
      <c r="V236" s="53"/>
      <c r="W236" s="54">
        <f t="shared" si="7"/>
        <v>0</v>
      </c>
    </row>
    <row r="237" spans="1:23" hidden="1" x14ac:dyDescent="0.25">
      <c r="A237" s="22"/>
      <c r="B237" s="56"/>
      <c r="C237" s="48"/>
      <c r="D237" s="6"/>
      <c r="E237" s="6"/>
      <c r="F237" s="5"/>
      <c r="G237" s="6"/>
      <c r="H237" s="65"/>
      <c r="I237" s="32"/>
      <c r="J237" s="21"/>
      <c r="K237" s="21"/>
      <c r="L237" s="21"/>
      <c r="M237" s="22"/>
      <c r="N237" s="53"/>
      <c r="O237" s="53"/>
      <c r="P237" s="53"/>
      <c r="Q237" s="53"/>
      <c r="R237" s="53"/>
      <c r="S237" s="53"/>
      <c r="T237" s="53"/>
      <c r="U237" s="53"/>
      <c r="V237" s="53"/>
      <c r="W237" s="54">
        <f t="shared" si="7"/>
        <v>0</v>
      </c>
    </row>
    <row r="238" spans="1:23" hidden="1" x14ac:dyDescent="0.25">
      <c r="A238" s="22"/>
      <c r="B238" s="56"/>
      <c r="C238" s="48"/>
      <c r="D238" s="6"/>
      <c r="E238" s="6"/>
      <c r="F238" s="5"/>
      <c r="G238" s="6"/>
      <c r="H238" s="65"/>
      <c r="I238" s="32"/>
      <c r="J238" s="21"/>
      <c r="K238" s="21"/>
      <c r="L238" s="21"/>
      <c r="M238" s="22"/>
      <c r="N238" s="53"/>
      <c r="O238" s="53"/>
      <c r="P238" s="53"/>
      <c r="Q238" s="53"/>
      <c r="R238" s="53"/>
      <c r="S238" s="53"/>
      <c r="T238" s="53"/>
      <c r="U238" s="53"/>
      <c r="V238" s="53"/>
      <c r="W238" s="54">
        <f t="shared" si="7"/>
        <v>0</v>
      </c>
    </row>
    <row r="239" spans="1:23" hidden="1" x14ac:dyDescent="0.25">
      <c r="A239" s="22"/>
      <c r="B239" s="56"/>
      <c r="C239" s="48"/>
      <c r="D239" s="6"/>
      <c r="E239" s="6"/>
      <c r="F239" s="5"/>
      <c r="G239" s="6"/>
      <c r="H239" s="65"/>
      <c r="I239" s="32"/>
      <c r="J239" s="21"/>
      <c r="K239" s="21"/>
      <c r="L239" s="21"/>
      <c r="M239" s="22"/>
      <c r="N239" s="53"/>
      <c r="O239" s="53"/>
      <c r="P239" s="53"/>
      <c r="Q239" s="53"/>
      <c r="R239" s="53"/>
      <c r="S239" s="53"/>
      <c r="T239" s="53"/>
      <c r="U239" s="53"/>
      <c r="V239" s="53"/>
      <c r="W239" s="54">
        <f t="shared" si="7"/>
        <v>0</v>
      </c>
    </row>
    <row r="240" spans="1:23" hidden="1" x14ac:dyDescent="0.25">
      <c r="A240" s="22"/>
      <c r="B240" s="56"/>
      <c r="C240" s="48"/>
      <c r="D240" s="6"/>
      <c r="E240" s="6"/>
      <c r="F240" s="5"/>
      <c r="G240" s="6"/>
      <c r="H240" s="65"/>
      <c r="I240" s="32"/>
      <c r="J240" s="21"/>
      <c r="K240" s="21"/>
      <c r="L240" s="21"/>
      <c r="M240" s="22"/>
      <c r="N240" s="53"/>
      <c r="O240" s="53"/>
      <c r="P240" s="53"/>
      <c r="Q240" s="53"/>
      <c r="R240" s="53"/>
      <c r="S240" s="53"/>
      <c r="T240" s="53"/>
      <c r="U240" s="53"/>
      <c r="V240" s="53"/>
      <c r="W240" s="54">
        <f t="shared" si="7"/>
        <v>0</v>
      </c>
    </row>
    <row r="241" spans="1:23" hidden="1" x14ac:dyDescent="0.25">
      <c r="A241" s="22"/>
      <c r="B241" s="56"/>
      <c r="C241" s="48"/>
      <c r="D241" s="6"/>
      <c r="E241" s="6"/>
      <c r="F241" s="5"/>
      <c r="G241" s="6"/>
      <c r="H241" s="65"/>
      <c r="I241" s="32"/>
      <c r="J241" s="21"/>
      <c r="K241" s="21"/>
      <c r="L241" s="21"/>
      <c r="M241" s="22"/>
      <c r="N241" s="53"/>
      <c r="O241" s="53"/>
      <c r="P241" s="53"/>
      <c r="Q241" s="53"/>
      <c r="R241" s="53"/>
      <c r="S241" s="53"/>
      <c r="T241" s="53"/>
      <c r="U241" s="53"/>
      <c r="V241" s="53"/>
      <c r="W241" s="54">
        <f t="shared" si="7"/>
        <v>0</v>
      </c>
    </row>
    <row r="242" spans="1:23" hidden="1" x14ac:dyDescent="0.25">
      <c r="A242" s="22"/>
      <c r="B242" s="56"/>
      <c r="C242" s="48"/>
      <c r="D242" s="6"/>
      <c r="E242" s="6"/>
      <c r="F242" s="5"/>
      <c r="G242" s="6"/>
      <c r="H242" s="65"/>
      <c r="I242" s="32"/>
      <c r="J242" s="21"/>
      <c r="K242" s="21"/>
      <c r="L242" s="21"/>
      <c r="M242" s="22"/>
      <c r="N242" s="53"/>
      <c r="O242" s="53"/>
      <c r="P242" s="53"/>
      <c r="Q242" s="53"/>
      <c r="R242" s="53"/>
      <c r="S242" s="53"/>
      <c r="T242" s="53"/>
      <c r="U242" s="53"/>
      <c r="V242" s="53"/>
      <c r="W242" s="54">
        <f t="shared" si="7"/>
        <v>0</v>
      </c>
    </row>
    <row r="243" spans="1:23" hidden="1" x14ac:dyDescent="0.25">
      <c r="A243" s="22"/>
      <c r="B243" s="56"/>
      <c r="C243" s="48"/>
      <c r="D243" s="6"/>
      <c r="E243" s="6"/>
      <c r="F243" s="5"/>
      <c r="G243" s="6"/>
      <c r="H243" s="65"/>
      <c r="I243" s="32"/>
      <c r="J243" s="21"/>
      <c r="K243" s="21"/>
      <c r="L243" s="21"/>
      <c r="M243" s="22"/>
      <c r="N243" s="53"/>
      <c r="O243" s="53"/>
      <c r="P243" s="53"/>
      <c r="Q243" s="53"/>
      <c r="R243" s="53"/>
      <c r="S243" s="53"/>
      <c r="T243" s="53"/>
      <c r="U243" s="53"/>
      <c r="V243" s="53"/>
      <c r="W243" s="54">
        <f t="shared" si="7"/>
        <v>0</v>
      </c>
    </row>
    <row r="244" spans="1:23" hidden="1" x14ac:dyDescent="0.25">
      <c r="A244" s="22"/>
      <c r="B244" s="56"/>
      <c r="C244" s="48"/>
      <c r="D244" s="6"/>
      <c r="E244" s="6"/>
      <c r="F244" s="5"/>
      <c r="G244" s="6"/>
      <c r="H244" s="65"/>
      <c r="I244" s="32"/>
      <c r="J244" s="21"/>
      <c r="K244" s="21"/>
      <c r="L244" s="21"/>
      <c r="M244" s="22"/>
      <c r="N244" s="53"/>
      <c r="O244" s="53"/>
      <c r="P244" s="53"/>
      <c r="Q244" s="53"/>
      <c r="R244" s="53"/>
      <c r="S244" s="53"/>
      <c r="T244" s="53"/>
      <c r="U244" s="53"/>
      <c r="V244" s="53"/>
      <c r="W244" s="54">
        <f t="shared" si="7"/>
        <v>0</v>
      </c>
    </row>
    <row r="245" spans="1:23" hidden="1" x14ac:dyDescent="0.25">
      <c r="A245" s="22"/>
      <c r="B245" s="56"/>
      <c r="C245" s="48"/>
      <c r="D245" s="6"/>
      <c r="E245" s="6"/>
      <c r="F245" s="5"/>
      <c r="G245" s="6"/>
      <c r="H245" s="65"/>
      <c r="I245" s="32"/>
      <c r="J245" s="21"/>
      <c r="K245" s="21"/>
      <c r="L245" s="21"/>
      <c r="M245" s="22"/>
      <c r="N245" s="53"/>
      <c r="O245" s="53"/>
      <c r="P245" s="53"/>
      <c r="Q245" s="53"/>
      <c r="R245" s="53"/>
      <c r="S245" s="53"/>
      <c r="T245" s="53"/>
      <c r="U245" s="53"/>
      <c r="V245" s="53"/>
      <c r="W245" s="54">
        <f t="shared" si="7"/>
        <v>0</v>
      </c>
    </row>
    <row r="246" spans="1:23" hidden="1" x14ac:dyDescent="0.25">
      <c r="A246" s="22"/>
      <c r="B246" s="56"/>
      <c r="C246" s="48"/>
      <c r="D246" s="6"/>
      <c r="E246" s="6"/>
      <c r="F246" s="5"/>
      <c r="G246" s="6"/>
      <c r="H246" s="65"/>
      <c r="I246" s="32"/>
      <c r="J246" s="21"/>
      <c r="K246" s="21"/>
      <c r="L246" s="21"/>
      <c r="M246" s="22"/>
      <c r="N246" s="53"/>
      <c r="O246" s="53"/>
      <c r="P246" s="53"/>
      <c r="Q246" s="53"/>
      <c r="R246" s="53"/>
      <c r="S246" s="53"/>
      <c r="T246" s="53"/>
      <c r="U246" s="53"/>
      <c r="V246" s="53"/>
      <c r="W246" s="54">
        <f t="shared" si="7"/>
        <v>0</v>
      </c>
    </row>
    <row r="247" spans="1:23" hidden="1" x14ac:dyDescent="0.25">
      <c r="A247" s="22"/>
      <c r="B247" s="56"/>
      <c r="C247" s="48"/>
      <c r="D247" s="6"/>
      <c r="E247" s="6"/>
      <c r="F247" s="5"/>
      <c r="G247" s="6"/>
      <c r="H247" s="65"/>
      <c r="I247" s="32"/>
      <c r="J247" s="21"/>
      <c r="K247" s="21"/>
      <c r="L247" s="21"/>
      <c r="M247" s="22"/>
      <c r="N247" s="53"/>
      <c r="O247" s="53"/>
      <c r="P247" s="53"/>
      <c r="Q247" s="53"/>
      <c r="R247" s="53"/>
      <c r="S247" s="53"/>
      <c r="T247" s="53"/>
      <c r="U247" s="53"/>
      <c r="V247" s="53"/>
      <c r="W247" s="54">
        <f t="shared" ref="W247:W280" si="8">SUM(M247:V247)</f>
        <v>0</v>
      </c>
    </row>
    <row r="248" spans="1:23" hidden="1" x14ac:dyDescent="0.25">
      <c r="A248" s="22"/>
      <c r="B248" s="56"/>
      <c r="C248" s="48"/>
      <c r="D248" s="6"/>
      <c r="E248" s="6"/>
      <c r="F248" s="5"/>
      <c r="G248" s="6"/>
      <c r="H248" s="65"/>
      <c r="I248" s="32"/>
      <c r="J248" s="21"/>
      <c r="K248" s="21"/>
      <c r="L248" s="21"/>
      <c r="M248" s="22"/>
      <c r="N248" s="53"/>
      <c r="O248" s="53"/>
      <c r="P248" s="53"/>
      <c r="Q248" s="53"/>
      <c r="R248" s="53"/>
      <c r="S248" s="53"/>
      <c r="T248" s="53"/>
      <c r="U248" s="53"/>
      <c r="V248" s="53"/>
      <c r="W248" s="54">
        <f t="shared" si="8"/>
        <v>0</v>
      </c>
    </row>
    <row r="249" spans="1:23" hidden="1" x14ac:dyDescent="0.25">
      <c r="A249" s="22"/>
      <c r="B249" s="56"/>
      <c r="C249" s="48"/>
      <c r="D249" s="6"/>
      <c r="E249" s="6"/>
      <c r="F249" s="5"/>
      <c r="G249" s="6"/>
      <c r="H249" s="65"/>
      <c r="I249" s="32"/>
      <c r="J249" s="21"/>
      <c r="K249" s="21"/>
      <c r="L249" s="21"/>
      <c r="M249" s="22"/>
      <c r="N249" s="53"/>
      <c r="O249" s="53"/>
      <c r="P249" s="53"/>
      <c r="Q249" s="53"/>
      <c r="R249" s="53"/>
      <c r="S249" s="53"/>
      <c r="T249" s="53"/>
      <c r="U249" s="53"/>
      <c r="V249" s="53"/>
      <c r="W249" s="54">
        <f t="shared" si="8"/>
        <v>0</v>
      </c>
    </row>
    <row r="250" spans="1:23" hidden="1" x14ac:dyDescent="0.25">
      <c r="A250" s="22"/>
      <c r="B250" s="56"/>
      <c r="C250" s="48"/>
      <c r="D250" s="6"/>
      <c r="E250" s="6"/>
      <c r="F250" s="5"/>
      <c r="G250" s="6"/>
      <c r="H250" s="65"/>
      <c r="I250" s="32"/>
      <c r="J250" s="21"/>
      <c r="K250" s="21"/>
      <c r="L250" s="21"/>
      <c r="M250" s="30"/>
      <c r="N250" s="65"/>
      <c r="O250" s="65"/>
      <c r="P250" s="65"/>
      <c r="Q250" s="65"/>
      <c r="R250" s="65"/>
      <c r="S250" s="65"/>
      <c r="T250" s="65"/>
      <c r="U250" s="65"/>
      <c r="V250" s="65"/>
      <c r="W250" s="66">
        <f t="shared" si="8"/>
        <v>0</v>
      </c>
    </row>
    <row r="251" spans="1:23" hidden="1" x14ac:dyDescent="0.25">
      <c r="A251" s="22"/>
      <c r="B251" s="56"/>
      <c r="C251" s="48"/>
      <c r="D251" s="6"/>
      <c r="E251" s="6"/>
      <c r="F251" s="5"/>
      <c r="G251" s="6"/>
      <c r="H251" s="65"/>
      <c r="I251" s="32"/>
      <c r="J251" s="21"/>
      <c r="K251" s="21"/>
      <c r="L251" s="21"/>
      <c r="M251" s="22"/>
      <c r="N251" s="53"/>
      <c r="O251" s="53"/>
      <c r="P251" s="53"/>
      <c r="Q251" s="53"/>
      <c r="R251" s="53"/>
      <c r="S251" s="53"/>
      <c r="T251" s="53"/>
      <c r="U251" s="53"/>
      <c r="V251" s="53"/>
      <c r="W251" s="54">
        <f t="shared" si="8"/>
        <v>0</v>
      </c>
    </row>
    <row r="252" spans="1:23" hidden="1" x14ac:dyDescent="0.25">
      <c r="A252" s="22"/>
      <c r="B252" s="56"/>
      <c r="C252" s="48"/>
      <c r="D252" s="6"/>
      <c r="E252" s="6"/>
      <c r="F252" s="5"/>
      <c r="G252" s="6"/>
      <c r="H252" s="65"/>
      <c r="I252" s="32"/>
      <c r="J252" s="21"/>
      <c r="K252" s="21"/>
      <c r="L252" s="21"/>
      <c r="M252" s="22"/>
      <c r="N252" s="53"/>
      <c r="O252" s="53"/>
      <c r="P252" s="53"/>
      <c r="Q252" s="53"/>
      <c r="R252" s="53"/>
      <c r="S252" s="53"/>
      <c r="T252" s="53"/>
      <c r="U252" s="53"/>
      <c r="V252" s="53"/>
      <c r="W252" s="54">
        <f t="shared" si="8"/>
        <v>0</v>
      </c>
    </row>
    <row r="253" spans="1:23" hidden="1" x14ac:dyDescent="0.25">
      <c r="A253" s="22"/>
      <c r="B253" s="56"/>
      <c r="C253" s="48"/>
      <c r="D253" s="6"/>
      <c r="E253" s="6"/>
      <c r="F253" s="5"/>
      <c r="G253" s="6"/>
      <c r="H253" s="65"/>
      <c r="I253" s="32"/>
      <c r="J253" s="21"/>
      <c r="K253" s="21"/>
      <c r="L253" s="21"/>
      <c r="M253" s="22"/>
      <c r="N253" s="53"/>
      <c r="O253" s="53"/>
      <c r="P253" s="53"/>
      <c r="Q253" s="53"/>
      <c r="R253" s="53"/>
      <c r="S253" s="53"/>
      <c r="T253" s="53"/>
      <c r="U253" s="53"/>
      <c r="V253" s="53"/>
      <c r="W253" s="54">
        <f t="shared" si="8"/>
        <v>0</v>
      </c>
    </row>
    <row r="254" spans="1:23" hidden="1" x14ac:dyDescent="0.25">
      <c r="A254" s="22"/>
      <c r="B254" s="56"/>
      <c r="C254" s="48"/>
      <c r="D254" s="6"/>
      <c r="E254" s="6"/>
      <c r="F254" s="5"/>
      <c r="G254" s="6"/>
      <c r="H254" s="65"/>
      <c r="I254" s="32"/>
      <c r="J254" s="21"/>
      <c r="K254" s="21"/>
      <c r="L254" s="21"/>
      <c r="M254" s="22"/>
      <c r="N254" s="53"/>
      <c r="O254" s="53"/>
      <c r="P254" s="53"/>
      <c r="Q254" s="53"/>
      <c r="R254" s="53"/>
      <c r="S254" s="53"/>
      <c r="T254" s="53"/>
      <c r="U254" s="53"/>
      <c r="V254" s="53"/>
      <c r="W254" s="54">
        <f t="shared" si="8"/>
        <v>0</v>
      </c>
    </row>
    <row r="255" spans="1:23" hidden="1" x14ac:dyDescent="0.25">
      <c r="A255" s="22"/>
      <c r="B255" s="56"/>
      <c r="C255" s="48"/>
      <c r="D255" s="6"/>
      <c r="E255" s="6"/>
      <c r="F255" s="5"/>
      <c r="G255" s="6"/>
      <c r="H255" s="65"/>
      <c r="I255" s="32"/>
      <c r="J255" s="21"/>
      <c r="K255" s="21"/>
      <c r="L255" s="21"/>
      <c r="M255" s="22"/>
      <c r="N255" s="53"/>
      <c r="O255" s="53"/>
      <c r="P255" s="53"/>
      <c r="Q255" s="53"/>
      <c r="R255" s="53"/>
      <c r="S255" s="53"/>
      <c r="T255" s="53"/>
      <c r="U255" s="53"/>
      <c r="V255" s="53"/>
      <c r="W255" s="54">
        <f t="shared" si="8"/>
        <v>0</v>
      </c>
    </row>
    <row r="256" spans="1:23" hidden="1" x14ac:dyDescent="0.25">
      <c r="A256" s="22"/>
      <c r="B256" s="56"/>
      <c r="C256" s="48"/>
      <c r="D256" s="6"/>
      <c r="E256" s="6"/>
      <c r="F256" s="5"/>
      <c r="G256" s="6"/>
      <c r="H256" s="65"/>
      <c r="I256" s="32"/>
      <c r="J256" s="21"/>
      <c r="K256" s="21"/>
      <c r="L256" s="21"/>
      <c r="M256" s="22"/>
      <c r="N256" s="53"/>
      <c r="O256" s="53"/>
      <c r="P256" s="53"/>
      <c r="Q256" s="53"/>
      <c r="R256" s="53"/>
      <c r="S256" s="53"/>
      <c r="T256" s="53"/>
      <c r="U256" s="53"/>
      <c r="V256" s="53"/>
      <c r="W256" s="54">
        <f t="shared" si="8"/>
        <v>0</v>
      </c>
    </row>
    <row r="257" spans="1:23" hidden="1" x14ac:dyDescent="0.25">
      <c r="A257" s="22"/>
      <c r="B257" s="56"/>
      <c r="C257" s="48"/>
      <c r="D257" s="6"/>
      <c r="E257" s="6"/>
      <c r="F257" s="5"/>
      <c r="G257" s="6"/>
      <c r="H257" s="65"/>
      <c r="I257" s="32"/>
      <c r="J257" s="21"/>
      <c r="K257" s="21"/>
      <c r="L257" s="21"/>
      <c r="M257" s="22"/>
      <c r="N257" s="53"/>
      <c r="O257" s="53"/>
      <c r="P257" s="53"/>
      <c r="Q257" s="53"/>
      <c r="R257" s="53"/>
      <c r="S257" s="53"/>
      <c r="T257" s="53"/>
      <c r="U257" s="53"/>
      <c r="V257" s="53"/>
      <c r="W257" s="54">
        <f t="shared" si="8"/>
        <v>0</v>
      </c>
    </row>
    <row r="258" spans="1:23" hidden="1" x14ac:dyDescent="0.25">
      <c r="A258" s="22"/>
      <c r="B258" s="56"/>
      <c r="C258" s="48"/>
      <c r="D258" s="6"/>
      <c r="E258" s="6"/>
      <c r="F258" s="5"/>
      <c r="G258" s="6"/>
      <c r="H258" s="65"/>
      <c r="I258" s="32"/>
      <c r="J258" s="21"/>
      <c r="K258" s="21"/>
      <c r="L258" s="21"/>
      <c r="M258" s="22"/>
      <c r="N258" s="53"/>
      <c r="O258" s="53"/>
      <c r="P258" s="53"/>
      <c r="Q258" s="53"/>
      <c r="R258" s="53"/>
      <c r="S258" s="53"/>
      <c r="T258" s="53"/>
      <c r="U258" s="53"/>
      <c r="V258" s="53"/>
      <c r="W258" s="54">
        <f t="shared" si="8"/>
        <v>0</v>
      </c>
    </row>
    <row r="259" spans="1:23" hidden="1" x14ac:dyDescent="0.25">
      <c r="A259" s="22"/>
      <c r="B259" s="56"/>
      <c r="C259" s="48"/>
      <c r="D259" s="6"/>
      <c r="E259" s="6"/>
      <c r="F259" s="5"/>
      <c r="G259" s="6"/>
      <c r="H259" s="65"/>
      <c r="I259" s="32"/>
      <c r="J259" s="21"/>
      <c r="K259" s="21"/>
      <c r="L259" s="21"/>
      <c r="M259" s="22"/>
      <c r="N259" s="53"/>
      <c r="O259" s="53"/>
      <c r="P259" s="53"/>
      <c r="Q259" s="53"/>
      <c r="R259" s="53"/>
      <c r="S259" s="53"/>
      <c r="T259" s="53"/>
      <c r="U259" s="53"/>
      <c r="V259" s="53"/>
      <c r="W259" s="54">
        <f t="shared" si="8"/>
        <v>0</v>
      </c>
    </row>
    <row r="260" spans="1:23" hidden="1" x14ac:dyDescent="0.25">
      <c r="A260" s="22"/>
      <c r="B260" s="56"/>
      <c r="C260" s="48"/>
      <c r="D260" s="6"/>
      <c r="E260" s="6"/>
      <c r="F260" s="5"/>
      <c r="G260" s="6"/>
      <c r="H260" s="65"/>
      <c r="I260" s="32"/>
      <c r="J260" s="21"/>
      <c r="K260" s="21"/>
      <c r="L260" s="21"/>
      <c r="M260" s="22"/>
      <c r="N260" s="53"/>
      <c r="O260" s="53"/>
      <c r="P260" s="53"/>
      <c r="Q260" s="53"/>
      <c r="R260" s="53"/>
      <c r="S260" s="53"/>
      <c r="T260" s="53"/>
      <c r="U260" s="53"/>
      <c r="V260" s="53"/>
      <c r="W260" s="54">
        <f t="shared" si="8"/>
        <v>0</v>
      </c>
    </row>
    <row r="261" spans="1:23" hidden="1" x14ac:dyDescent="0.25">
      <c r="A261" s="22"/>
      <c r="B261" s="56"/>
      <c r="C261" s="48"/>
      <c r="D261" s="6"/>
      <c r="E261" s="6"/>
      <c r="F261" s="5"/>
      <c r="G261" s="6"/>
      <c r="H261" s="65"/>
      <c r="I261" s="32"/>
      <c r="J261" s="21"/>
      <c r="K261" s="21"/>
      <c r="L261" s="21"/>
      <c r="M261" s="22"/>
      <c r="N261" s="53"/>
      <c r="O261" s="53"/>
      <c r="P261" s="53"/>
      <c r="Q261" s="53"/>
      <c r="R261" s="53"/>
      <c r="S261" s="53"/>
      <c r="T261" s="53"/>
      <c r="U261" s="53"/>
      <c r="V261" s="53"/>
      <c r="W261" s="54">
        <f t="shared" si="8"/>
        <v>0</v>
      </c>
    </row>
    <row r="262" spans="1:23" hidden="1" x14ac:dyDescent="0.25">
      <c r="A262" s="22"/>
      <c r="B262" s="56"/>
      <c r="C262" s="48"/>
      <c r="D262" s="6"/>
      <c r="E262" s="6"/>
      <c r="F262" s="5"/>
      <c r="G262" s="6"/>
      <c r="H262" s="65"/>
      <c r="I262" s="32"/>
      <c r="J262" s="21"/>
      <c r="K262" s="21"/>
      <c r="L262" s="21"/>
      <c r="M262" s="22"/>
      <c r="N262" s="76"/>
      <c r="O262" s="76"/>
      <c r="P262" s="76"/>
      <c r="Q262" s="76"/>
      <c r="R262" s="76"/>
      <c r="S262" s="76"/>
      <c r="T262" s="76"/>
      <c r="U262" s="76"/>
      <c r="V262" s="76"/>
      <c r="W262" s="78">
        <f t="shared" si="8"/>
        <v>0</v>
      </c>
    </row>
    <row r="263" spans="1:23" hidden="1" x14ac:dyDescent="0.25">
      <c r="A263" s="22"/>
      <c r="B263" s="56"/>
      <c r="C263" s="48"/>
      <c r="D263" s="6"/>
      <c r="E263" s="6"/>
      <c r="F263" s="5"/>
      <c r="G263" s="6"/>
      <c r="H263" s="65"/>
      <c r="I263" s="32"/>
      <c r="J263" s="21"/>
      <c r="K263" s="21"/>
      <c r="L263" s="21"/>
      <c r="M263" s="22"/>
      <c r="N263" s="76"/>
      <c r="O263" s="76"/>
      <c r="P263" s="76"/>
      <c r="Q263" s="76"/>
      <c r="R263" s="76"/>
      <c r="S263" s="76"/>
      <c r="T263" s="76"/>
      <c r="U263" s="76"/>
      <c r="V263" s="76"/>
      <c r="W263" s="78">
        <f t="shared" si="8"/>
        <v>0</v>
      </c>
    </row>
    <row r="264" spans="1:23" hidden="1" x14ac:dyDescent="0.25">
      <c r="A264" s="22"/>
      <c r="B264" s="56"/>
      <c r="C264" s="48"/>
      <c r="D264" s="6"/>
      <c r="E264" s="6"/>
      <c r="F264" s="5"/>
      <c r="G264" s="6"/>
      <c r="H264" s="65"/>
      <c r="I264" s="32"/>
      <c r="J264" s="21"/>
      <c r="K264" s="21"/>
      <c r="L264" s="21"/>
      <c r="M264" s="22"/>
      <c r="N264" s="76"/>
      <c r="O264" s="76"/>
      <c r="P264" s="76"/>
      <c r="Q264" s="76"/>
      <c r="R264" s="76"/>
      <c r="S264" s="76"/>
      <c r="T264" s="76"/>
      <c r="U264" s="76"/>
      <c r="V264" s="76"/>
      <c r="W264" s="78">
        <f t="shared" si="8"/>
        <v>0</v>
      </c>
    </row>
    <row r="265" spans="1:23" hidden="1" x14ac:dyDescent="0.25">
      <c r="A265" s="22"/>
      <c r="B265" s="56"/>
      <c r="C265" s="48"/>
      <c r="D265" s="6"/>
      <c r="E265" s="6"/>
      <c r="F265" s="5"/>
      <c r="G265" s="6"/>
      <c r="H265" s="65"/>
      <c r="I265" s="32"/>
      <c r="J265" s="21"/>
      <c r="K265" s="21"/>
      <c r="L265" s="21"/>
      <c r="M265" s="22"/>
      <c r="N265" s="76"/>
      <c r="O265" s="76"/>
      <c r="P265" s="76"/>
      <c r="Q265" s="76"/>
      <c r="R265" s="76"/>
      <c r="S265" s="76"/>
      <c r="T265" s="76"/>
      <c r="U265" s="76"/>
      <c r="V265" s="76"/>
      <c r="W265" s="78">
        <f t="shared" si="8"/>
        <v>0</v>
      </c>
    </row>
    <row r="266" spans="1:23" hidden="1" x14ac:dyDescent="0.25">
      <c r="A266" s="22"/>
      <c r="B266" s="56"/>
      <c r="C266" s="48"/>
      <c r="D266" s="6"/>
      <c r="E266" s="6"/>
      <c r="F266" s="5"/>
      <c r="G266" s="6"/>
      <c r="H266" s="65"/>
      <c r="I266" s="32"/>
      <c r="J266" s="21"/>
      <c r="K266" s="21"/>
      <c r="L266" s="21"/>
      <c r="M266" s="22"/>
      <c r="N266" s="76"/>
      <c r="O266" s="76"/>
      <c r="P266" s="76"/>
      <c r="Q266" s="76"/>
      <c r="R266" s="76"/>
      <c r="S266" s="76"/>
      <c r="T266" s="76"/>
      <c r="U266" s="76"/>
      <c r="V266" s="76"/>
      <c r="W266" s="78">
        <f t="shared" si="8"/>
        <v>0</v>
      </c>
    </row>
    <row r="267" spans="1:23" hidden="1" x14ac:dyDescent="0.25">
      <c r="A267" s="22"/>
      <c r="B267" s="56"/>
      <c r="C267" s="48"/>
      <c r="D267" s="6"/>
      <c r="E267" s="6"/>
      <c r="F267" s="5"/>
      <c r="G267" s="6"/>
      <c r="H267" s="65"/>
      <c r="I267" s="32"/>
      <c r="J267" s="21"/>
      <c r="K267" s="21"/>
      <c r="L267" s="21"/>
      <c r="M267" s="22"/>
      <c r="N267" s="76"/>
      <c r="O267" s="76"/>
      <c r="P267" s="76"/>
      <c r="Q267" s="76"/>
      <c r="R267" s="76"/>
      <c r="S267" s="76"/>
      <c r="T267" s="76"/>
      <c r="U267" s="76"/>
      <c r="V267" s="76"/>
      <c r="W267" s="78">
        <f t="shared" si="8"/>
        <v>0</v>
      </c>
    </row>
    <row r="268" spans="1:23" hidden="1" x14ac:dyDescent="0.25">
      <c r="A268" s="22"/>
      <c r="B268" s="56"/>
      <c r="C268" s="48"/>
      <c r="D268" s="6"/>
      <c r="E268" s="6"/>
      <c r="F268" s="5"/>
      <c r="G268" s="6"/>
      <c r="H268" s="65"/>
      <c r="I268" s="32"/>
      <c r="J268" s="21"/>
      <c r="K268" s="21"/>
      <c r="L268" s="21"/>
      <c r="M268" s="22"/>
      <c r="N268" s="76"/>
      <c r="O268" s="76"/>
      <c r="P268" s="76"/>
      <c r="Q268" s="76"/>
      <c r="R268" s="76"/>
      <c r="S268" s="76"/>
      <c r="T268" s="76"/>
      <c r="U268" s="76"/>
      <c r="V268" s="76"/>
      <c r="W268" s="78">
        <f t="shared" si="8"/>
        <v>0</v>
      </c>
    </row>
    <row r="269" spans="1:23" hidden="1" x14ac:dyDescent="0.25">
      <c r="A269" s="22"/>
      <c r="B269" s="56"/>
      <c r="C269" s="48"/>
      <c r="D269" s="6"/>
      <c r="E269" s="6"/>
      <c r="F269" s="5"/>
      <c r="G269" s="6"/>
      <c r="H269" s="65"/>
      <c r="I269" s="32"/>
      <c r="J269" s="21"/>
      <c r="K269" s="21"/>
      <c r="L269" s="21"/>
      <c r="M269" s="22"/>
      <c r="N269" s="76"/>
      <c r="O269" s="76"/>
      <c r="P269" s="76"/>
      <c r="Q269" s="76"/>
      <c r="R269" s="76"/>
      <c r="S269" s="76"/>
      <c r="T269" s="76"/>
      <c r="U269" s="76"/>
      <c r="V269" s="76"/>
      <c r="W269" s="78">
        <f t="shared" si="8"/>
        <v>0</v>
      </c>
    </row>
    <row r="270" spans="1:23" hidden="1" x14ac:dyDescent="0.25">
      <c r="A270" s="22"/>
      <c r="B270" s="56"/>
      <c r="C270" s="48"/>
      <c r="D270" s="6"/>
      <c r="E270" s="6"/>
      <c r="F270" s="5"/>
      <c r="G270" s="6"/>
      <c r="H270" s="65"/>
      <c r="I270" s="32"/>
      <c r="J270" s="21"/>
      <c r="K270" s="21"/>
      <c r="L270" s="21"/>
      <c r="M270" s="22"/>
      <c r="N270" s="76"/>
      <c r="O270" s="76"/>
      <c r="P270" s="76"/>
      <c r="Q270" s="76"/>
      <c r="R270" s="76"/>
      <c r="S270" s="76"/>
      <c r="T270" s="76"/>
      <c r="U270" s="76"/>
      <c r="V270" s="76"/>
      <c r="W270" s="78">
        <f t="shared" si="8"/>
        <v>0</v>
      </c>
    </row>
    <row r="271" spans="1:23" hidden="1" x14ac:dyDescent="0.25">
      <c r="A271" s="22"/>
      <c r="B271" s="56"/>
      <c r="C271" s="48"/>
      <c r="D271" s="6"/>
      <c r="E271" s="6"/>
      <c r="F271" s="5"/>
      <c r="G271" s="6"/>
      <c r="H271" s="65"/>
      <c r="I271" s="32"/>
      <c r="J271" s="21"/>
      <c r="K271" s="21"/>
      <c r="L271" s="21"/>
      <c r="M271" s="22"/>
      <c r="N271" s="76"/>
      <c r="O271" s="76"/>
      <c r="P271" s="76"/>
      <c r="Q271" s="76"/>
      <c r="R271" s="76"/>
      <c r="S271" s="76"/>
      <c r="T271" s="76"/>
      <c r="U271" s="76"/>
      <c r="V271" s="76"/>
      <c r="W271" s="78">
        <f t="shared" si="8"/>
        <v>0</v>
      </c>
    </row>
    <row r="272" spans="1:23" hidden="1" x14ac:dyDescent="0.25">
      <c r="A272" s="22"/>
      <c r="B272" s="56"/>
      <c r="C272" s="48"/>
      <c r="D272" s="6"/>
      <c r="E272" s="6"/>
      <c r="F272" s="5"/>
      <c r="G272" s="6"/>
      <c r="H272" s="65"/>
      <c r="I272" s="32"/>
      <c r="J272" s="21"/>
      <c r="K272" s="21"/>
      <c r="L272" s="21"/>
      <c r="M272" s="22"/>
      <c r="N272" s="76"/>
      <c r="O272" s="76"/>
      <c r="P272" s="76"/>
      <c r="Q272" s="76"/>
      <c r="R272" s="76"/>
      <c r="S272" s="76"/>
      <c r="T272" s="76"/>
      <c r="U272" s="76"/>
      <c r="V272" s="76"/>
      <c r="W272" s="78">
        <f t="shared" si="8"/>
        <v>0</v>
      </c>
    </row>
    <row r="273" spans="1:23" hidden="1" x14ac:dyDescent="0.25">
      <c r="A273" s="22"/>
      <c r="B273" s="56"/>
      <c r="C273" s="48"/>
      <c r="D273" s="6"/>
      <c r="E273" s="6"/>
      <c r="F273" s="5"/>
      <c r="G273" s="6"/>
      <c r="H273" s="65"/>
      <c r="I273" s="32"/>
      <c r="J273" s="21"/>
      <c r="K273" s="21"/>
      <c r="L273" s="21"/>
      <c r="M273" s="22"/>
      <c r="N273" s="76"/>
      <c r="O273" s="76"/>
      <c r="P273" s="76"/>
      <c r="Q273" s="76"/>
      <c r="R273" s="76"/>
      <c r="S273" s="76"/>
      <c r="T273" s="76"/>
      <c r="U273" s="76"/>
      <c r="V273" s="76"/>
      <c r="W273" s="78">
        <f t="shared" si="8"/>
        <v>0</v>
      </c>
    </row>
    <row r="274" spans="1:23" hidden="1" x14ac:dyDescent="0.25">
      <c r="A274" s="22"/>
      <c r="B274" s="56"/>
      <c r="C274" s="48"/>
      <c r="D274" s="6"/>
      <c r="E274" s="6"/>
      <c r="F274" s="5"/>
      <c r="G274" s="6"/>
      <c r="H274" s="65"/>
      <c r="I274" s="32"/>
      <c r="J274" s="21"/>
      <c r="K274" s="21"/>
      <c r="L274" s="21"/>
      <c r="M274" s="22"/>
      <c r="N274" s="76"/>
      <c r="O274" s="76"/>
      <c r="P274" s="76"/>
      <c r="Q274" s="76"/>
      <c r="R274" s="76"/>
      <c r="S274" s="76"/>
      <c r="T274" s="76"/>
      <c r="U274" s="76"/>
      <c r="V274" s="76"/>
      <c r="W274" s="78">
        <f t="shared" si="8"/>
        <v>0</v>
      </c>
    </row>
    <row r="275" spans="1:23" hidden="1" x14ac:dyDescent="0.25">
      <c r="A275" s="22"/>
      <c r="B275" s="56"/>
      <c r="C275" s="48"/>
      <c r="D275" s="6"/>
      <c r="E275" s="6"/>
      <c r="F275" s="5"/>
      <c r="G275" s="6"/>
      <c r="H275" s="65"/>
      <c r="I275" s="32"/>
      <c r="J275" s="21"/>
      <c r="K275" s="21"/>
      <c r="L275" s="21"/>
      <c r="M275" s="22"/>
      <c r="N275" s="76"/>
      <c r="O275" s="76"/>
      <c r="P275" s="76"/>
      <c r="Q275" s="76"/>
      <c r="R275" s="76"/>
      <c r="S275" s="76"/>
      <c r="T275" s="76"/>
      <c r="U275" s="76"/>
      <c r="V275" s="76"/>
      <c r="W275" s="78">
        <f t="shared" si="8"/>
        <v>0</v>
      </c>
    </row>
    <row r="276" spans="1:23" hidden="1" x14ac:dyDescent="0.25">
      <c r="A276" s="22"/>
      <c r="B276" s="56"/>
      <c r="C276" s="48"/>
      <c r="D276" s="6"/>
      <c r="E276" s="6"/>
      <c r="F276" s="5"/>
      <c r="G276" s="6"/>
      <c r="H276" s="65"/>
      <c r="I276" s="32"/>
      <c r="J276" s="21"/>
      <c r="K276" s="21"/>
      <c r="L276" s="21"/>
      <c r="M276" s="22"/>
      <c r="N276" s="76"/>
      <c r="O276" s="76"/>
      <c r="P276" s="76"/>
      <c r="Q276" s="76"/>
      <c r="R276" s="76"/>
      <c r="S276" s="76"/>
      <c r="T276" s="76"/>
      <c r="U276" s="76"/>
      <c r="V276" s="76"/>
      <c r="W276" s="78">
        <f t="shared" si="8"/>
        <v>0</v>
      </c>
    </row>
    <row r="277" spans="1:23" hidden="1" x14ac:dyDescent="0.25">
      <c r="A277" s="22"/>
      <c r="B277" s="56"/>
      <c r="C277" s="48"/>
      <c r="D277" s="6"/>
      <c r="E277" s="6"/>
      <c r="F277" s="5"/>
      <c r="G277" s="6"/>
      <c r="H277" s="65"/>
      <c r="I277" s="32"/>
      <c r="J277" s="21"/>
      <c r="K277" s="21"/>
      <c r="L277" s="21"/>
      <c r="M277" s="22"/>
      <c r="N277" s="76"/>
      <c r="O277" s="76"/>
      <c r="P277" s="76"/>
      <c r="Q277" s="76"/>
      <c r="R277" s="76"/>
      <c r="S277" s="76"/>
      <c r="T277" s="76"/>
      <c r="U277" s="76"/>
      <c r="V277" s="76"/>
      <c r="W277" s="78">
        <f t="shared" si="8"/>
        <v>0</v>
      </c>
    </row>
    <row r="278" spans="1:23" hidden="1" x14ac:dyDescent="0.25">
      <c r="A278" s="22"/>
      <c r="B278" s="56"/>
      <c r="C278" s="48"/>
      <c r="D278" s="6"/>
      <c r="E278" s="6"/>
      <c r="F278" s="5"/>
      <c r="G278" s="6"/>
      <c r="H278" s="65"/>
      <c r="I278" s="32"/>
      <c r="J278" s="21"/>
      <c r="K278" s="21"/>
      <c r="L278" s="21"/>
      <c r="M278" s="22"/>
      <c r="N278" s="76"/>
      <c r="O278" s="76"/>
      <c r="P278" s="76"/>
      <c r="Q278" s="76"/>
      <c r="R278" s="76"/>
      <c r="S278" s="76"/>
      <c r="T278" s="76"/>
      <c r="U278" s="76"/>
      <c r="V278" s="76"/>
      <c r="W278" s="78">
        <f t="shared" si="8"/>
        <v>0</v>
      </c>
    </row>
    <row r="279" spans="1:23" hidden="1" x14ac:dyDescent="0.25">
      <c r="A279" s="22"/>
      <c r="B279" s="56"/>
      <c r="C279" s="48"/>
      <c r="D279" s="6"/>
      <c r="E279" s="6"/>
      <c r="F279" s="5"/>
      <c r="G279" s="6"/>
      <c r="H279" s="65"/>
      <c r="I279" s="32"/>
      <c r="J279" s="77"/>
      <c r="K279" s="77"/>
      <c r="L279" s="77"/>
      <c r="M279" s="22"/>
      <c r="N279" s="76"/>
      <c r="O279" s="76"/>
      <c r="P279" s="76"/>
      <c r="Q279" s="76"/>
      <c r="R279" s="76"/>
      <c r="S279" s="76"/>
      <c r="T279" s="76"/>
      <c r="U279" s="76"/>
      <c r="V279" s="76"/>
      <c r="W279" s="78">
        <f t="shared" si="8"/>
        <v>0</v>
      </c>
    </row>
    <row r="280" spans="1:23" hidden="1" x14ac:dyDescent="0.25">
      <c r="A280" s="22"/>
      <c r="B280" s="56"/>
      <c r="C280" s="48"/>
      <c r="D280" s="6"/>
      <c r="E280" s="6"/>
      <c r="F280" s="5"/>
      <c r="G280" s="6"/>
      <c r="H280" s="65"/>
      <c r="I280" s="32"/>
      <c r="J280" s="77"/>
      <c r="K280" s="77"/>
      <c r="L280" s="77"/>
      <c r="M280" s="22"/>
      <c r="N280" s="76"/>
      <c r="O280" s="76"/>
      <c r="P280" s="76"/>
      <c r="Q280" s="76"/>
      <c r="R280" s="76"/>
      <c r="S280" s="76"/>
      <c r="T280" s="76"/>
      <c r="U280" s="76"/>
      <c r="V280" s="76"/>
      <c r="W280" s="78">
        <f t="shared" si="8"/>
        <v>0</v>
      </c>
    </row>
  </sheetData>
  <sheetCalcPr fullCalcOnLoad="1"/>
  <mergeCells count="1">
    <mergeCell ref="A1:L1"/>
  </mergeCells>
  <conditionalFormatting sqref="Z1:Z2 Z164:Z170 X3:X163 Z172:Z65536">
    <cfRule type="cellIs" dxfId="136" priority="12" operator="lessThan">
      <formula>0</formula>
    </cfRule>
  </conditionalFormatting>
  <conditionalFormatting sqref="A253:A279">
    <cfRule type="duplicateValues" dxfId="135" priority="8" stopIfTrue="1"/>
  </conditionalFormatting>
  <conditionalFormatting sqref="A280">
    <cfRule type="duplicateValues" dxfId="134" priority="9" stopIfTrue="1"/>
  </conditionalFormatting>
  <conditionalFormatting sqref="A253:A280">
    <cfRule type="duplicateValues" dxfId="133" priority="10" stopIfTrue="1"/>
  </conditionalFormatting>
  <conditionalFormatting sqref="A253:A280">
    <cfRule type="duplicateValues" dxfId="132" priority="11" stopIfTrue="1"/>
  </conditionalFormatting>
  <conditionalFormatting sqref="A225:A252">
    <cfRule type="duplicateValues" dxfId="131" priority="5" stopIfTrue="1"/>
  </conditionalFormatting>
  <conditionalFormatting sqref="A225:A252">
    <cfRule type="duplicateValues" dxfId="130" priority="6" stopIfTrue="1"/>
  </conditionalFormatting>
  <conditionalFormatting sqref="A225:A252">
    <cfRule type="duplicateValues" dxfId="129" priority="7" stopIfTrue="1"/>
  </conditionalFormatting>
  <conditionalFormatting sqref="A133:A224">
    <cfRule type="expression" dxfId="128" priority="2" stopIfTrue="1">
      <formula>AND(COUNTIF($I$273:$I$273, A133)+COUNTIF($E$2:$E$251, A133)+COUNTIF($I$236:$I$239, A133)+COUNTIF($I$242:$I$254, A133)&gt;1,NOT(ISBLANK(A133)))</formula>
    </cfRule>
  </conditionalFormatting>
  <conditionalFormatting sqref="A133:A224">
    <cfRule type="duplicateValues" dxfId="127" priority="3" stopIfTrue="1"/>
  </conditionalFormatting>
  <conditionalFormatting sqref="A133:A224">
    <cfRule type="duplicateValues" dxfId="126" priority="4" stopIfTrue="1"/>
  </conditionalFormatting>
  <conditionalFormatting sqref="A4:A132">
    <cfRule type="duplicateValues" dxfId="125" priority="1" stopIfTrue="1"/>
  </conditionalFormatting>
  <pageMargins left="0.11811023622047245" right="0.11811023622047245" top="0.39370078740157483" bottom="0.39370078740157483" header="0.31496062992125984" footer="0.31496062992125984"/>
  <pageSetup paperSize="9" scale="93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4FE0-566E-4F05-B757-F685BA45DA5F}">
  <sheetPr>
    <pageSetUpPr fitToPage="1"/>
  </sheetPr>
  <dimension ref="A1:Z280"/>
  <sheetViews>
    <sheetView showGridLines="0" tabSelected="1" zoomScale="80" zoomScaleNormal="80" workbookViewId="0">
      <pane ySplit="3" topLeftCell="A4" activePane="bottomLeft" state="frozen"/>
      <selection pane="bottomLeft" activeCell="G135" sqref="G135"/>
    </sheetView>
  </sheetViews>
  <sheetFormatPr defaultRowHeight="15" x14ac:dyDescent="0.25"/>
  <cols>
    <col min="1" max="1" width="10.7109375" style="1" customWidth="1"/>
    <col min="2" max="2" width="10.28515625" style="19" customWidth="1"/>
    <col min="3" max="3" width="7.5703125" style="19" customWidth="1"/>
    <col min="4" max="4" width="0.5703125" style="7" hidden="1" customWidth="1"/>
    <col min="5" max="5" width="0.28515625" hidden="1" customWidth="1"/>
    <col min="6" max="6" width="22" customWidth="1"/>
    <col min="7" max="7" width="46" customWidth="1"/>
    <col min="8" max="8" width="8.42578125" style="1" customWidth="1"/>
    <col min="9" max="9" width="8.28515625" customWidth="1"/>
    <col min="10" max="10" width="11.28515625" style="12" customWidth="1"/>
    <col min="11" max="11" width="16.140625" style="4" customWidth="1"/>
    <col min="12" max="12" width="15.85546875" style="4" customWidth="1"/>
    <col min="13" max="13" width="6.7109375" style="23" hidden="1" customWidth="1"/>
    <col min="14" max="21" width="6.7109375" style="2" hidden="1" customWidth="1"/>
    <col min="22" max="22" width="8.7109375" style="2" hidden="1" customWidth="1"/>
    <col min="23" max="23" width="10.7109375" style="14" hidden="1" customWidth="1"/>
    <col min="24" max="24" width="13.7109375" customWidth="1"/>
    <col min="25" max="25" width="20.85546875" style="44" customWidth="1"/>
    <col min="26" max="26" width="12.140625" bestFit="1" customWidth="1"/>
    <col min="27" max="27" width="11.42578125" bestFit="1" customWidth="1"/>
  </cols>
  <sheetData>
    <row r="1" spans="1:26" ht="24" thickBot="1" x14ac:dyDescent="0.4">
      <c r="A1" s="89" t="s">
        <v>382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</row>
    <row r="2" spans="1:26" x14ac:dyDescent="0.25">
      <c r="A2"/>
      <c r="B2" s="20"/>
      <c r="C2" s="20"/>
      <c r="D2"/>
      <c r="H2"/>
      <c r="J2" s="58"/>
      <c r="K2"/>
      <c r="L2"/>
      <c r="M2"/>
      <c r="N2"/>
      <c r="O2"/>
      <c r="P2"/>
      <c r="Q2"/>
      <c r="R2"/>
      <c r="S2"/>
      <c r="T2"/>
      <c r="U2"/>
      <c r="V2"/>
      <c r="W2"/>
    </row>
    <row r="3" spans="1:26" s="15" customFormat="1" ht="39.75" customHeight="1" x14ac:dyDescent="0.25">
      <c r="A3" s="11" t="s">
        <v>0</v>
      </c>
      <c r="B3" s="35" t="s">
        <v>11</v>
      </c>
      <c r="C3" s="35" t="s">
        <v>12</v>
      </c>
      <c r="D3" s="36" t="s">
        <v>1</v>
      </c>
      <c r="E3" s="11" t="s">
        <v>2</v>
      </c>
      <c r="F3" s="11" t="s">
        <v>63</v>
      </c>
      <c r="G3" s="11" t="s">
        <v>7</v>
      </c>
      <c r="H3" s="11" t="s">
        <v>3</v>
      </c>
      <c r="I3" s="11" t="s">
        <v>4</v>
      </c>
      <c r="J3" s="37" t="s">
        <v>6</v>
      </c>
      <c r="K3" s="38" t="s">
        <v>30</v>
      </c>
      <c r="L3" s="39" t="s">
        <v>8</v>
      </c>
      <c r="M3" s="28" t="s">
        <v>9</v>
      </c>
      <c r="N3" s="28" t="s">
        <v>13</v>
      </c>
      <c r="O3" s="28" t="s">
        <v>17</v>
      </c>
      <c r="P3" s="28" t="s">
        <v>16</v>
      </c>
      <c r="Q3" s="28" t="s">
        <v>15</v>
      </c>
      <c r="R3" s="28" t="s">
        <v>18</v>
      </c>
      <c r="S3" s="28" t="s">
        <v>19</v>
      </c>
      <c r="T3" s="28" t="s">
        <v>21</v>
      </c>
      <c r="U3" s="28" t="s">
        <v>23</v>
      </c>
      <c r="V3" s="28" t="s">
        <v>26</v>
      </c>
      <c r="W3" s="29" t="s">
        <v>10</v>
      </c>
      <c r="X3" s="49">
        <v>6.6</v>
      </c>
      <c r="Y3" s="67">
        <v>1.7974768518518518E-2</v>
      </c>
    </row>
    <row r="4" spans="1:26" s="2" customFormat="1" x14ac:dyDescent="0.25">
      <c r="A4" s="22">
        <v>395</v>
      </c>
      <c r="B4" s="55">
        <v>1</v>
      </c>
      <c r="C4" s="45">
        <v>1</v>
      </c>
      <c r="D4" s="6" t="str">
        <f>VLOOKUP(A4,'05.kolo prezetácia '!A:G,2,FALSE)</f>
        <v>Marek</v>
      </c>
      <c r="E4" s="6" t="str">
        <f>VLOOKUP(A4,'05.kolo prezetácia '!A:G,3,FALSE)</f>
        <v>Ondriš</v>
      </c>
      <c r="F4" s="5" t="str">
        <f>CONCATENATE('05.kolo výsledky'!$D4," ",'05.kolo výsledky'!$E4)</f>
        <v>Marek Ondriš</v>
      </c>
      <c r="G4" s="6" t="str">
        <f>VLOOKUP(A4,'05.kolo prezetácia '!A:G,4,FALSE)</f>
        <v>Hlohovec</v>
      </c>
      <c r="H4" s="65">
        <f>VLOOKUP(A4,'05.kolo prezetácia '!A:G,5,FALSE)</f>
        <v>1996</v>
      </c>
      <c r="I4" s="32" t="str">
        <f>VLOOKUP(A4,'05.kolo prezetácia '!A:G,7,FALSE)</f>
        <v>Muži B</v>
      </c>
      <c r="J4" s="21">
        <f>VLOOKUP('05.kolo výsledky'!$A4,'05.kolo stopky'!A:C,3,FALSE)</f>
        <v>1.7974780092592593E-2</v>
      </c>
      <c r="K4" s="21">
        <f t="shared" ref="K4:K67" si="0">J4/$X$3</f>
        <v>2.7234515291806958E-3</v>
      </c>
      <c r="L4" s="21">
        <f t="shared" ref="L4:L67" si="1">J4-Y$3</f>
        <v>1.1574074074149898E-8</v>
      </c>
      <c r="M4" s="22"/>
      <c r="N4" s="53"/>
      <c r="O4" s="53"/>
      <c r="P4" s="53"/>
      <c r="Q4" s="53"/>
      <c r="R4" s="53"/>
      <c r="S4" s="53"/>
      <c r="T4" s="53"/>
      <c r="U4" s="53"/>
      <c r="V4" s="53"/>
      <c r="W4" s="54">
        <f t="shared" ref="W4:W35" si="2">SUM(M4:V4)</f>
        <v>0</v>
      </c>
      <c r="X4" s="68"/>
    </row>
    <row r="5" spans="1:26" s="2" customFormat="1" x14ac:dyDescent="0.25">
      <c r="A5" s="22">
        <v>366</v>
      </c>
      <c r="B5" s="55">
        <v>2</v>
      </c>
      <c r="C5" s="45">
        <v>2</v>
      </c>
      <c r="D5" s="6" t="str">
        <f>VLOOKUP(A5,'05.kolo prezetácia '!A:G,2,FALSE)</f>
        <v>Dominik</v>
      </c>
      <c r="E5" s="6" t="str">
        <f>VLOOKUP(A5,'05.kolo prezetácia '!A:G,3,FALSE)</f>
        <v>Bobalik</v>
      </c>
      <c r="F5" s="5" t="str">
        <f>CONCATENATE('05.kolo výsledky'!$D5," ",'05.kolo výsledky'!$E5)</f>
        <v>Dominik Bobalik</v>
      </c>
      <c r="G5" s="6" t="str">
        <f>VLOOKUP(A5,'05.kolo prezetácia '!A:G,4,FALSE)</f>
        <v>Terminovka.sk / Trenčín</v>
      </c>
      <c r="H5" s="65">
        <f>VLOOKUP(A5,'05.kolo prezetácia '!$A$2:$G$515,5,FALSE)</f>
        <v>1993</v>
      </c>
      <c r="I5" s="32" t="str">
        <f>VLOOKUP(A5,'05.kolo prezetácia '!$A$2:$G$515,7,FALSE)</f>
        <v>Muži B</v>
      </c>
      <c r="J5" s="21">
        <f>VLOOKUP('05.kolo výsledky'!$A5,'05.kolo stopky'!A:C,3,FALSE)</f>
        <v>1.8636805555555556E-2</v>
      </c>
      <c r="K5" s="21">
        <f t="shared" si="0"/>
        <v>2.8237584175084176E-3</v>
      </c>
      <c r="L5" s="21">
        <f t="shared" si="1"/>
        <v>6.6203703703703737E-4</v>
      </c>
      <c r="M5" s="22"/>
      <c r="N5" s="53"/>
      <c r="O5" s="53"/>
      <c r="P5" s="53"/>
      <c r="Q5" s="53"/>
      <c r="R5" s="53"/>
      <c r="S5" s="53"/>
      <c r="T5" s="53"/>
      <c r="U5" s="53"/>
      <c r="V5" s="53"/>
      <c r="W5" s="54">
        <f t="shared" si="2"/>
        <v>0</v>
      </c>
    </row>
    <row r="6" spans="1:26" s="2" customFormat="1" x14ac:dyDescent="0.25">
      <c r="A6" s="22">
        <v>172</v>
      </c>
      <c r="B6" s="55">
        <v>3</v>
      </c>
      <c r="C6" s="45">
        <v>1</v>
      </c>
      <c r="D6" s="6" t="str">
        <f>VLOOKUP(A6,'05.kolo prezetácia '!A:G,2,FALSE)</f>
        <v>Lukáš</v>
      </c>
      <c r="E6" s="6" t="str">
        <f>VLOOKUP(A6,'05.kolo prezetácia '!A:G,3,FALSE)</f>
        <v>Trepáč</v>
      </c>
      <c r="F6" s="5" t="str">
        <f>CONCATENATE('05.kolo výsledky'!$D6," ",'05.kolo výsledky'!$E6)</f>
        <v>Lukáš Trepáč</v>
      </c>
      <c r="G6" s="6" t="str">
        <f>VLOOKUP(A6,'05.kolo prezetácia '!A:G,4,FALSE)</f>
        <v>Jogging klub Dubnica / Tuchyňa</v>
      </c>
      <c r="H6" s="65">
        <f>VLOOKUP(A6,'05.kolo prezetácia '!$A$2:$G$515,5,FALSE)</f>
        <v>1985</v>
      </c>
      <c r="I6" s="32" t="str">
        <f>VLOOKUP(A6,'05.kolo prezetácia '!$A$2:$G$515,7,FALSE)</f>
        <v>Muži C</v>
      </c>
      <c r="J6" s="21">
        <f>VLOOKUP('05.kolo výsledky'!$A6,'05.kolo stopky'!A:C,3,FALSE)</f>
        <v>1.8923472222222223E-2</v>
      </c>
      <c r="K6" s="21">
        <f t="shared" si="0"/>
        <v>2.8671927609427612E-3</v>
      </c>
      <c r="L6" s="21">
        <f t="shared" si="1"/>
        <v>9.4870370370370508E-4</v>
      </c>
      <c r="M6" s="22"/>
      <c r="N6" s="53"/>
      <c r="O6" s="53"/>
      <c r="P6" s="53"/>
      <c r="Q6" s="53"/>
      <c r="R6" s="53"/>
      <c r="S6" s="53"/>
      <c r="T6" s="53"/>
      <c r="U6" s="53"/>
      <c r="V6" s="53"/>
      <c r="W6" s="54">
        <f t="shared" si="2"/>
        <v>0</v>
      </c>
      <c r="Z6"/>
    </row>
    <row r="7" spans="1:26" s="2" customFormat="1" x14ac:dyDescent="0.25">
      <c r="A7" s="22">
        <v>120</v>
      </c>
      <c r="B7" s="56">
        <v>4</v>
      </c>
      <c r="C7" s="45">
        <v>3</v>
      </c>
      <c r="D7" s="6" t="str">
        <f>VLOOKUP(A7,'05.kolo prezetácia '!A:G,2,FALSE)</f>
        <v>Martin</v>
      </c>
      <c r="E7" s="6" t="str">
        <f>VLOOKUP(A7,'05.kolo prezetácia '!A:G,3,FALSE)</f>
        <v>Kováčik</v>
      </c>
      <c r="F7" s="5" t="str">
        <f>CONCATENATE('05.kolo výsledky'!$D7," ",'05.kolo výsledky'!$E7)</f>
        <v>Martin Kováčik</v>
      </c>
      <c r="G7" s="6" t="str">
        <f>VLOOKUP(A7,'05.kolo prezetácia '!A:G,4,FALSE)</f>
        <v>Jogging klub Dubnica nad Váhom / Dubnica nad Váhom</v>
      </c>
      <c r="H7" s="65">
        <f>VLOOKUP(A7,'05.kolo prezetácia '!$A$2:$G$515,5,FALSE)</f>
        <v>1990</v>
      </c>
      <c r="I7" s="32" t="str">
        <f>VLOOKUP(A7,'05.kolo prezetácia '!$A$2:$G$515,7,FALSE)</f>
        <v>Muži B</v>
      </c>
      <c r="J7" s="21">
        <f>VLOOKUP('05.kolo výsledky'!$A7,'05.kolo stopky'!A:C,3,FALSE)</f>
        <v>1.9534375E-2</v>
      </c>
      <c r="K7" s="21">
        <f t="shared" si="0"/>
        <v>2.9597537878787881E-3</v>
      </c>
      <c r="L7" s="21">
        <f t="shared" si="1"/>
        <v>1.5596064814814813E-3</v>
      </c>
      <c r="M7" s="22"/>
      <c r="N7" s="53"/>
      <c r="O7" s="53"/>
      <c r="P7" s="53"/>
      <c r="Q7" s="53"/>
      <c r="R7" s="53"/>
      <c r="S7" s="53"/>
      <c r="T7" s="53"/>
      <c r="U7" s="53"/>
      <c r="V7" s="53"/>
      <c r="W7" s="54">
        <f t="shared" si="2"/>
        <v>0</v>
      </c>
    </row>
    <row r="8" spans="1:26" s="2" customFormat="1" x14ac:dyDescent="0.25">
      <c r="A8" s="22">
        <v>116</v>
      </c>
      <c r="B8" s="56">
        <v>5</v>
      </c>
      <c r="C8" s="45">
        <v>2</v>
      </c>
      <c r="D8" s="6" t="str">
        <f>VLOOKUP(A8,'05.kolo prezetácia '!A:G,2,FALSE)</f>
        <v>Daniel</v>
      </c>
      <c r="E8" s="6" t="str">
        <f>VLOOKUP(A8,'05.kolo prezetácia '!A:G,3,FALSE)</f>
        <v>Kopecký</v>
      </c>
      <c r="F8" s="5" t="str">
        <f>CONCATENATE('05.kolo výsledky'!$D8," ",'05.kolo výsledky'!$E8)</f>
        <v>Daniel Kopecký</v>
      </c>
      <c r="G8" s="6" t="str">
        <f>VLOOKUP(A8,'05.kolo prezetácia '!A:G,4,FALSE)</f>
        <v>Dubodiel</v>
      </c>
      <c r="H8" s="65">
        <f>VLOOKUP(A8,'05.kolo prezetácia '!$A$2:$G$515,5,FALSE)</f>
        <v>1985</v>
      </c>
      <c r="I8" s="32" t="str">
        <f>VLOOKUP(A8,'05.kolo prezetácia '!$A$2:$G$515,7,FALSE)</f>
        <v>Muži C</v>
      </c>
      <c r="J8" s="21">
        <f>VLOOKUP('05.kolo výsledky'!$A8,'05.kolo stopky'!A:C,3,FALSE)</f>
        <v>1.9928738425925928E-2</v>
      </c>
      <c r="K8" s="21">
        <f t="shared" si="0"/>
        <v>3.019505822109989E-3</v>
      </c>
      <c r="L8" s="21">
        <f t="shared" si="1"/>
        <v>1.9539699074074095E-3</v>
      </c>
      <c r="M8" s="22"/>
      <c r="N8" s="53"/>
      <c r="O8" s="53"/>
      <c r="P8" s="53"/>
      <c r="Q8" s="53"/>
      <c r="R8" s="53"/>
      <c r="S8" s="53"/>
      <c r="T8" s="53"/>
      <c r="U8" s="53"/>
      <c r="V8" s="53"/>
      <c r="W8" s="54">
        <f t="shared" si="2"/>
        <v>0</v>
      </c>
    </row>
    <row r="9" spans="1:26" x14ac:dyDescent="0.25">
      <c r="A9" s="22">
        <v>4</v>
      </c>
      <c r="B9" s="56">
        <v>6</v>
      </c>
      <c r="C9" s="45">
        <v>3</v>
      </c>
      <c r="D9" s="6" t="str">
        <f>VLOOKUP(A9,'05.kolo prezetácia '!A:G,2,FALSE)</f>
        <v>Peter</v>
      </c>
      <c r="E9" s="6" t="str">
        <f>VLOOKUP(A9,'05.kolo prezetácia '!A:G,3,FALSE)</f>
        <v>Kaňovský</v>
      </c>
      <c r="F9" s="5" t="str">
        <f>CONCATENATE('05.kolo výsledky'!$D9," ",'05.kolo výsledky'!$E9)</f>
        <v>Peter Kaňovský</v>
      </c>
      <c r="G9" s="6" t="str">
        <f>VLOOKUP(A9,'05.kolo prezetácia '!A:G,4,FALSE)</f>
        <v>Raz to pride / Nová Dubnica</v>
      </c>
      <c r="H9" s="65">
        <f>VLOOKUP(A9,'05.kolo prezetácia '!$A$2:$G$515,5,FALSE)</f>
        <v>1978</v>
      </c>
      <c r="I9" s="32" t="str">
        <f>VLOOKUP(A9,'05.kolo prezetácia '!$A$2:$G$515,7,FALSE)</f>
        <v>Muži C</v>
      </c>
      <c r="J9" s="21">
        <f>VLOOKUP('05.kolo výsledky'!$A9,'05.kolo stopky'!A:C,3,FALSE)</f>
        <v>2.0030023148148147E-2</v>
      </c>
      <c r="K9" s="21">
        <f t="shared" si="0"/>
        <v>3.0348519921436588E-3</v>
      </c>
      <c r="L9" s="21">
        <f t="shared" si="1"/>
        <v>2.0552546296296291E-3</v>
      </c>
      <c r="M9" s="22"/>
      <c r="N9" s="53"/>
      <c r="O9" s="53"/>
      <c r="P9" s="53"/>
      <c r="Q9" s="53"/>
      <c r="R9" s="53"/>
      <c r="S9" s="53"/>
      <c r="T9" s="53"/>
      <c r="U9" s="53"/>
      <c r="V9" s="53"/>
      <c r="W9" s="54">
        <f t="shared" si="2"/>
        <v>0</v>
      </c>
      <c r="Y9"/>
    </row>
    <row r="10" spans="1:26" x14ac:dyDescent="0.25">
      <c r="A10" s="22">
        <v>227</v>
      </c>
      <c r="B10" s="56">
        <v>7</v>
      </c>
      <c r="C10" s="45">
        <v>1</v>
      </c>
      <c r="D10" s="6" t="str">
        <f>VLOOKUP(A10,'05.kolo prezetácia '!A:G,2,FALSE)</f>
        <v>Tomáš</v>
      </c>
      <c r="E10" s="6" t="str">
        <f>VLOOKUP(A10,'05.kolo prezetácia '!A:G,3,FALSE)</f>
        <v>Kunic</v>
      </c>
      <c r="F10" s="5" t="str">
        <f>CONCATENATE('05.kolo výsledky'!$D10," ",'05.kolo výsledky'!$E10)</f>
        <v>Tomáš Kunic</v>
      </c>
      <c r="G10" s="6" t="str">
        <f>VLOOKUP(A10,'05.kolo prezetácia '!A:G,4,FALSE)</f>
        <v>Trenčín</v>
      </c>
      <c r="H10" s="65">
        <f>VLOOKUP(A10,'05.kolo prezetácia '!$A$2:$G$515,5,FALSE)</f>
        <v>2003</v>
      </c>
      <c r="I10" s="32" t="str">
        <f>VLOOKUP(A10,'05.kolo prezetácia '!$A$2:$G$515,7,FALSE)</f>
        <v>Muži A</v>
      </c>
      <c r="J10" s="21">
        <f>VLOOKUP('05.kolo výsledky'!$A10,'05.kolo stopky'!A:C,3,FALSE)</f>
        <v>2.0444965277777779E-2</v>
      </c>
      <c r="K10" s="21">
        <f t="shared" si="0"/>
        <v>3.097722011784512E-3</v>
      </c>
      <c r="L10" s="21">
        <f t="shared" si="1"/>
        <v>2.4701967592592605E-3</v>
      </c>
      <c r="M10" s="22"/>
      <c r="N10" s="53"/>
      <c r="O10" s="53"/>
      <c r="P10" s="53"/>
      <c r="Q10" s="53"/>
      <c r="R10" s="53"/>
      <c r="S10" s="53"/>
      <c r="T10" s="53"/>
      <c r="U10" s="53"/>
      <c r="V10" s="53"/>
      <c r="W10" s="54">
        <f t="shared" si="2"/>
        <v>0</v>
      </c>
      <c r="Y10"/>
    </row>
    <row r="11" spans="1:26" x14ac:dyDescent="0.25">
      <c r="A11" s="22">
        <v>416</v>
      </c>
      <c r="B11" s="56">
        <v>8</v>
      </c>
      <c r="C11" s="48">
        <v>4</v>
      </c>
      <c r="D11" s="6" t="str">
        <f>VLOOKUP(A11,'05.kolo prezetácia '!A:G,2,FALSE)</f>
        <v>Maroš</v>
      </c>
      <c r="E11" s="6" t="str">
        <f>VLOOKUP(A11,'05.kolo prezetácia '!A:G,3,FALSE)</f>
        <v>Margetín</v>
      </c>
      <c r="F11" s="5" t="str">
        <f>CONCATENATE('05.kolo výsledky'!$D11," ",'05.kolo výsledky'!$E11)</f>
        <v>Maroš Margetín</v>
      </c>
      <c r="G11" s="6" t="str">
        <f>VLOOKUP(A11,'05.kolo prezetácia '!A:G,4,FALSE)</f>
        <v>Polar Alpin Trenčín / Nové Mesto nad Váhom</v>
      </c>
      <c r="H11" s="65">
        <f>VLOOKUP(A11,'05.kolo prezetácia '!$A$2:$G$515,5,FALSE)</f>
        <v>1989</v>
      </c>
      <c r="I11" s="32" t="str">
        <f>VLOOKUP(A11,'05.kolo prezetácia '!$A$2:$G$515,7,FALSE)</f>
        <v>Muži B</v>
      </c>
      <c r="J11" s="21">
        <f>VLOOKUP('05.kolo výsledky'!$A11,'05.kolo stopky'!A:C,3,FALSE)</f>
        <v>2.0518923611111111E-2</v>
      </c>
      <c r="K11" s="21">
        <f t="shared" si="0"/>
        <v>3.1089278198653202E-3</v>
      </c>
      <c r="L11" s="21">
        <f t="shared" si="1"/>
        <v>2.5441550925925926E-3</v>
      </c>
      <c r="M11" s="22"/>
      <c r="N11" s="42"/>
      <c r="O11" s="42"/>
      <c r="P11" s="42"/>
      <c r="Q11" s="42"/>
      <c r="R11" s="42"/>
      <c r="S11" s="42"/>
      <c r="T11" s="42"/>
      <c r="U11" s="42"/>
      <c r="V11" s="42"/>
      <c r="W11" s="54">
        <f t="shared" si="2"/>
        <v>0</v>
      </c>
      <c r="X11" s="43"/>
      <c r="Y11"/>
    </row>
    <row r="12" spans="1:26" x14ac:dyDescent="0.25">
      <c r="A12" s="22">
        <v>369</v>
      </c>
      <c r="B12" s="56">
        <v>9</v>
      </c>
      <c r="C12" s="45">
        <v>2</v>
      </c>
      <c r="D12" s="6" t="str">
        <f>VLOOKUP(A12,'05.kolo prezetácia '!A:G,2,FALSE)</f>
        <v>Matúš</v>
      </c>
      <c r="E12" s="6" t="str">
        <f>VLOOKUP(A12,'05.kolo prezetácia '!A:G,3,FALSE)</f>
        <v>Hupčík</v>
      </c>
      <c r="F12" s="5" t="str">
        <f>CONCATENATE('05.kolo výsledky'!$D12," ",'05.kolo výsledky'!$E12)</f>
        <v>Matúš Hupčík</v>
      </c>
      <c r="G12" s="6" t="str">
        <f>VLOOKUP(A12,'05.kolo prezetácia '!A:G,4,FALSE)</f>
        <v>Behaj s Radosťou / Nová Dubnica</v>
      </c>
      <c r="H12" s="65">
        <f>VLOOKUP(A12,'05.kolo prezetácia '!$A$2:$G$515,5,FALSE)</f>
        <v>2008</v>
      </c>
      <c r="I12" s="32" t="str">
        <f>VLOOKUP(A12,'05.kolo prezetácia '!$A$2:$G$515,7,FALSE)</f>
        <v>Muži A</v>
      </c>
      <c r="J12" s="21">
        <f>VLOOKUP('05.kolo výsledky'!$A12,'05.kolo stopky'!A:C,3,FALSE)</f>
        <v>2.0758090277777776E-2</v>
      </c>
      <c r="K12" s="21">
        <f t="shared" si="0"/>
        <v>3.1451651936026935E-3</v>
      </c>
      <c r="L12" s="21">
        <f t="shared" si="1"/>
        <v>2.783321759259258E-3</v>
      </c>
      <c r="M12" s="22"/>
      <c r="N12" s="53"/>
      <c r="O12" s="53"/>
      <c r="P12" s="53"/>
      <c r="Q12" s="53"/>
      <c r="R12" s="53"/>
      <c r="S12" s="53"/>
      <c r="T12" s="53"/>
      <c r="U12" s="53"/>
      <c r="V12" s="53"/>
      <c r="W12" s="54">
        <f t="shared" si="2"/>
        <v>0</v>
      </c>
      <c r="Y12"/>
    </row>
    <row r="13" spans="1:26" x14ac:dyDescent="0.25">
      <c r="A13" s="22">
        <v>420</v>
      </c>
      <c r="B13" s="56">
        <v>10</v>
      </c>
      <c r="C13" s="48">
        <v>4</v>
      </c>
      <c r="D13" s="6" t="str">
        <f>VLOOKUP(A13,'05.kolo prezetácia '!A:G,2,FALSE)</f>
        <v>Milan</v>
      </c>
      <c r="E13" s="6" t="str">
        <f>VLOOKUP(A13,'05.kolo prezetácia '!A:G,3,FALSE)</f>
        <v>Makiš</v>
      </c>
      <c r="F13" s="5" t="str">
        <f>CONCATENATE('05.kolo výsledky'!$D13," ",'05.kolo výsledky'!$E13)</f>
        <v>Milan Makiš</v>
      </c>
      <c r="G13" s="6" t="str">
        <f>VLOOKUP(A13,'05.kolo prezetácia '!A:G,4,FALSE)</f>
        <v>RunForRest / Trenčín</v>
      </c>
      <c r="H13" s="65">
        <f>VLOOKUP(A13,'05.kolo prezetácia '!$A$2:$G$515,5,FALSE)</f>
        <v>1983</v>
      </c>
      <c r="I13" s="32" t="str">
        <f>VLOOKUP(A13,'05.kolo prezetácia '!$A$2:$G$515,7,FALSE)</f>
        <v>Muži C</v>
      </c>
      <c r="J13" s="21">
        <f>VLOOKUP('05.kolo výsledky'!$A13,'05.kolo stopky'!A:C,3,FALSE)</f>
        <v>2.09409837962963E-2</v>
      </c>
      <c r="K13" s="21">
        <f t="shared" si="0"/>
        <v>3.1728763327721668E-3</v>
      </c>
      <c r="L13" s="21">
        <f t="shared" si="1"/>
        <v>2.9662152777777812E-3</v>
      </c>
      <c r="M13" s="22"/>
      <c r="N13" s="53"/>
      <c r="O13" s="53"/>
      <c r="P13" s="53"/>
      <c r="Q13" s="53"/>
      <c r="R13" s="53"/>
      <c r="S13" s="53"/>
      <c r="T13" s="53"/>
      <c r="U13" s="53"/>
      <c r="V13" s="53"/>
      <c r="W13" s="54">
        <f t="shared" si="2"/>
        <v>0</v>
      </c>
      <c r="Y13"/>
    </row>
    <row r="14" spans="1:26" x14ac:dyDescent="0.25">
      <c r="A14" s="22">
        <v>27</v>
      </c>
      <c r="B14" s="56">
        <v>11</v>
      </c>
      <c r="C14" s="48">
        <v>5</v>
      </c>
      <c r="D14" s="6" t="str">
        <f>VLOOKUP(A14,'05.kolo prezetácia '!A:G,2,FALSE)</f>
        <v>Peter</v>
      </c>
      <c r="E14" s="6" t="str">
        <f>VLOOKUP(A14,'05.kolo prezetácia '!A:G,3,FALSE)</f>
        <v>Dubina</v>
      </c>
      <c r="F14" s="5" t="str">
        <f>CONCATENATE('05.kolo výsledky'!$D14," ",'05.kolo výsledky'!$E14)</f>
        <v>Peter Dubina</v>
      </c>
      <c r="G14" s="6" t="str">
        <f>VLOOKUP(A14,'05.kolo prezetácia '!A:G,4,FALSE)</f>
        <v>Raz to príde / Trenčín</v>
      </c>
      <c r="H14" s="65">
        <f>VLOOKUP(A14,'05.kolo prezetácia '!$A$2:$G$515,5,FALSE)</f>
        <v>1977</v>
      </c>
      <c r="I14" s="32" t="str">
        <f>VLOOKUP(A14,'05.kolo prezetácia '!$A$2:$G$515,7,FALSE)</f>
        <v>Muži C</v>
      </c>
      <c r="J14" s="21">
        <f>VLOOKUP('05.kolo výsledky'!$A14,'05.kolo stopky'!A:C,3,FALSE)</f>
        <v>2.1106550925925924E-2</v>
      </c>
      <c r="K14" s="21">
        <f t="shared" si="0"/>
        <v>3.1979622615039283E-3</v>
      </c>
      <c r="L14" s="21">
        <f t="shared" si="1"/>
        <v>3.131782407407406E-3</v>
      </c>
      <c r="M14" s="22"/>
      <c r="N14" s="53"/>
      <c r="O14" s="53"/>
      <c r="P14" s="53"/>
      <c r="Q14" s="53"/>
      <c r="R14" s="53"/>
      <c r="S14" s="53"/>
      <c r="T14" s="53"/>
      <c r="U14" s="53"/>
      <c r="V14" s="53"/>
      <c r="W14" s="54">
        <f t="shared" si="2"/>
        <v>0</v>
      </c>
      <c r="Y14"/>
    </row>
    <row r="15" spans="1:26" x14ac:dyDescent="0.25">
      <c r="A15" s="22">
        <v>195</v>
      </c>
      <c r="B15" s="56">
        <v>12</v>
      </c>
      <c r="C15" s="45">
        <v>3</v>
      </c>
      <c r="D15" s="6" t="str">
        <f>VLOOKUP(A15,'05.kolo prezetácia '!A:G,2,FALSE)</f>
        <v>Róbert Gabriel</v>
      </c>
      <c r="E15" s="6" t="str">
        <f>VLOOKUP(A15,'05.kolo prezetácia '!A:G,3,FALSE)</f>
        <v>Ambrož</v>
      </c>
      <c r="F15" s="5" t="str">
        <f>CONCATENATE('05.kolo výsledky'!$D15," ",'05.kolo výsledky'!$E15)</f>
        <v>Róbert Gabriel Ambrož</v>
      </c>
      <c r="G15" s="6" t="str">
        <f>VLOOKUP(A15,'05.kolo prezetácia '!A:G,4,FALSE)</f>
        <v>Demizonrepaku / Trenčín</v>
      </c>
      <c r="H15" s="65">
        <f>VLOOKUP(A15,'05.kolo prezetácia '!$A$2:$G$515,5,FALSE)</f>
        <v>2001</v>
      </c>
      <c r="I15" s="32" t="str">
        <f>VLOOKUP(A15,'05.kolo prezetácia '!$A$2:$G$515,7,FALSE)</f>
        <v>Muži A</v>
      </c>
      <c r="J15" s="21">
        <f>VLOOKUP('05.kolo výsledky'!$A15,'05.kolo stopky'!A:C,3,FALSE)</f>
        <v>2.1108518518518516E-2</v>
      </c>
      <c r="K15" s="21">
        <f t="shared" si="0"/>
        <v>3.1982603815937146E-3</v>
      </c>
      <c r="L15" s="21">
        <f t="shared" si="1"/>
        <v>3.1337499999999976E-3</v>
      </c>
      <c r="M15" s="22"/>
      <c r="N15" s="53"/>
      <c r="O15" s="53"/>
      <c r="P15" s="53"/>
      <c r="Q15" s="53"/>
      <c r="R15" s="53"/>
      <c r="S15" s="53"/>
      <c r="T15" s="53"/>
      <c r="U15" s="53"/>
      <c r="V15" s="53"/>
      <c r="W15" s="54">
        <f t="shared" si="2"/>
        <v>0</v>
      </c>
      <c r="Y15"/>
    </row>
    <row r="16" spans="1:26" x14ac:dyDescent="0.25">
      <c r="A16" s="22">
        <v>56</v>
      </c>
      <c r="B16" s="56">
        <v>13</v>
      </c>
      <c r="C16" s="48">
        <v>6</v>
      </c>
      <c r="D16" s="6" t="str">
        <f>VLOOKUP(A16,'05.kolo prezetácia '!A:G,2,FALSE)</f>
        <v>Martin</v>
      </c>
      <c r="E16" s="6" t="str">
        <f>VLOOKUP(A16,'05.kolo prezetácia '!A:G,3,FALSE)</f>
        <v>Lahký</v>
      </c>
      <c r="F16" s="5" t="str">
        <f>CONCATENATE('05.kolo výsledky'!$D16," ",'05.kolo výsledky'!$E16)</f>
        <v>Martin Lahký</v>
      </c>
      <c r="G16" s="6" t="str">
        <f>VLOOKUP(A16,'05.kolo prezetácia '!A:G,4,FALSE)</f>
        <v>Trencin</v>
      </c>
      <c r="H16" s="65">
        <f>VLOOKUP(A16,'05.kolo prezetácia '!$A$2:$G$515,5,FALSE)</f>
        <v>1983</v>
      </c>
      <c r="I16" s="32" t="str">
        <f>VLOOKUP(A16,'05.kolo prezetácia '!$A$2:$G$515,7,FALSE)</f>
        <v>Muži C</v>
      </c>
      <c r="J16" s="21">
        <f>VLOOKUP('05.kolo výsledky'!$A16,'05.kolo stopky'!A:C,3,FALSE)</f>
        <v>2.1431493055555556E-2</v>
      </c>
      <c r="K16" s="21">
        <f t="shared" si="0"/>
        <v>3.2471959175084178E-3</v>
      </c>
      <c r="L16" s="21">
        <f t="shared" si="1"/>
        <v>3.4567245370370377E-3</v>
      </c>
      <c r="M16" s="22"/>
      <c r="N16" s="53"/>
      <c r="O16" s="53"/>
      <c r="P16" s="53"/>
      <c r="Q16" s="53"/>
      <c r="R16" s="53"/>
      <c r="S16" s="53"/>
      <c r="T16" s="53"/>
      <c r="U16" s="53"/>
      <c r="V16" s="53"/>
      <c r="W16" s="54">
        <f t="shared" si="2"/>
        <v>0</v>
      </c>
      <c r="Y16"/>
    </row>
    <row r="17" spans="1:25" x14ac:dyDescent="0.25">
      <c r="A17" s="22">
        <v>91</v>
      </c>
      <c r="B17" s="56">
        <v>14</v>
      </c>
      <c r="C17" s="48">
        <v>7</v>
      </c>
      <c r="D17" s="6" t="str">
        <f>VLOOKUP(A17,'05.kolo prezetácia '!A:G,2,FALSE)</f>
        <v>Jaroslav</v>
      </c>
      <c r="E17" s="6" t="str">
        <f>VLOOKUP(A17,'05.kolo prezetácia '!A:G,3,FALSE)</f>
        <v>Prokop</v>
      </c>
      <c r="F17" s="5" t="str">
        <f>CONCATENATE('05.kolo výsledky'!$D17," ",'05.kolo výsledky'!$E17)</f>
        <v>Jaroslav Prokop</v>
      </c>
      <c r="G17" s="6" t="str">
        <f>VLOOKUP(A17,'05.kolo prezetácia '!A:G,4,FALSE)</f>
        <v>Dubnica nad Váhom</v>
      </c>
      <c r="H17" s="65">
        <f>VLOOKUP(A17,'05.kolo prezetácia '!$A$2:$G$515,5,FALSE)</f>
        <v>1983</v>
      </c>
      <c r="I17" s="32" t="str">
        <f>VLOOKUP(A17,'05.kolo prezetácia '!$A$2:$G$515,7,FALSE)</f>
        <v>Muži C</v>
      </c>
      <c r="J17" s="21">
        <f>VLOOKUP('05.kolo výsledky'!$A17,'05.kolo stopky'!A:C,3,FALSE)</f>
        <v>2.1924953703703703E-2</v>
      </c>
      <c r="K17" s="21">
        <f t="shared" si="0"/>
        <v>3.3219626823793491E-3</v>
      </c>
      <c r="L17" s="21">
        <f t="shared" si="1"/>
        <v>3.950185185185185E-3</v>
      </c>
      <c r="M17" s="22"/>
      <c r="N17" s="53"/>
      <c r="O17" s="53"/>
      <c r="P17" s="53"/>
      <c r="Q17" s="53"/>
      <c r="R17" s="53"/>
      <c r="S17" s="53"/>
      <c r="T17" s="53"/>
      <c r="U17" s="53"/>
      <c r="V17" s="53"/>
      <c r="W17" s="54">
        <f t="shared" si="2"/>
        <v>0</v>
      </c>
      <c r="Y17"/>
    </row>
    <row r="18" spans="1:25" x14ac:dyDescent="0.25">
      <c r="A18" s="22">
        <v>57</v>
      </c>
      <c r="B18" s="56">
        <v>15</v>
      </c>
      <c r="C18" s="48">
        <v>8</v>
      </c>
      <c r="D18" s="6" t="str">
        <f>VLOOKUP(A18,'05.kolo prezetácia '!A:G,2,FALSE)</f>
        <v>Peter</v>
      </c>
      <c r="E18" s="6" t="str">
        <f>VLOOKUP(A18,'05.kolo prezetácia '!A:G,3,FALSE)</f>
        <v>Rindzák</v>
      </c>
      <c r="F18" s="5" t="str">
        <f>CONCATENATE('05.kolo výsledky'!$D18," ",'05.kolo výsledky'!$E18)</f>
        <v>Peter Rindzák</v>
      </c>
      <c r="G18" s="6" t="str">
        <f>VLOOKUP(A18,'05.kolo prezetácia '!A:G,4,FALSE)</f>
        <v>Trenčín</v>
      </c>
      <c r="H18" s="65">
        <f>VLOOKUP(A18,'05.kolo prezetácia '!$A$2:$G$515,5,FALSE)</f>
        <v>1983</v>
      </c>
      <c r="I18" s="32" t="str">
        <f>VLOOKUP(A18,'05.kolo prezetácia '!$A$2:$G$515,7,FALSE)</f>
        <v>Muži C</v>
      </c>
      <c r="J18" s="21">
        <f>VLOOKUP('05.kolo výsledky'!$A18,'05.kolo stopky'!A:C,3,FALSE)</f>
        <v>2.2322210648148145E-2</v>
      </c>
      <c r="K18" s="21">
        <f t="shared" si="0"/>
        <v>3.3821531285072948E-3</v>
      </c>
      <c r="L18" s="21">
        <f t="shared" si="1"/>
        <v>4.3474421296296265E-3</v>
      </c>
      <c r="M18" s="22"/>
      <c r="N18" s="53"/>
      <c r="O18" s="53"/>
      <c r="P18" s="53"/>
      <c r="Q18" s="53"/>
      <c r="R18" s="53"/>
      <c r="S18" s="53"/>
      <c r="T18" s="53"/>
      <c r="U18" s="53"/>
      <c r="V18" s="53"/>
      <c r="W18" s="54">
        <f t="shared" si="2"/>
        <v>0</v>
      </c>
      <c r="Y18"/>
    </row>
    <row r="19" spans="1:25" x14ac:dyDescent="0.25">
      <c r="A19" s="22">
        <v>197</v>
      </c>
      <c r="B19" s="56">
        <v>16</v>
      </c>
      <c r="C19" s="48">
        <v>5</v>
      </c>
      <c r="D19" s="6" t="str">
        <f>VLOOKUP(A19,'05.kolo prezetácia '!A:G,2,FALSE)</f>
        <v>Tomáš</v>
      </c>
      <c r="E19" s="6" t="str">
        <f>VLOOKUP(A19,'05.kolo prezetácia '!A:G,3,FALSE)</f>
        <v>Mikula</v>
      </c>
      <c r="F19" s="5" t="str">
        <f>CONCATENATE('05.kolo výsledky'!$D19," ",'05.kolo výsledky'!$E19)</f>
        <v>Tomáš Mikula</v>
      </c>
      <c r="G19" s="6" t="str">
        <f>VLOOKUP(A19,'05.kolo prezetácia '!A:G,4,FALSE)</f>
        <v>Dandyho makači / Bolešov</v>
      </c>
      <c r="H19" s="65">
        <f>VLOOKUP(A19,'05.kolo prezetácia '!$A$2:$G$515,5,FALSE)</f>
        <v>1990</v>
      </c>
      <c r="I19" s="32" t="str">
        <f>VLOOKUP(A19,'05.kolo prezetácia '!$A$2:$G$515,7,FALSE)</f>
        <v>Muži B</v>
      </c>
      <c r="J19" s="21">
        <f>VLOOKUP('05.kolo výsledky'!$A19,'05.kolo stopky'!A:C,3,FALSE)</f>
        <v>2.2372581018518519E-2</v>
      </c>
      <c r="K19" s="21">
        <f t="shared" si="0"/>
        <v>3.3897850028058365E-3</v>
      </c>
      <c r="L19" s="21">
        <f t="shared" si="1"/>
        <v>4.3978125000000007E-3</v>
      </c>
      <c r="M19" s="22"/>
      <c r="N19" s="53"/>
      <c r="O19" s="53"/>
      <c r="P19" s="53"/>
      <c r="Q19" s="53"/>
      <c r="R19" s="53"/>
      <c r="S19" s="53"/>
      <c r="T19" s="53"/>
      <c r="U19" s="53"/>
      <c r="V19" s="53"/>
      <c r="W19" s="54">
        <f t="shared" si="2"/>
        <v>0</v>
      </c>
      <c r="Y19"/>
    </row>
    <row r="20" spans="1:25" x14ac:dyDescent="0.25">
      <c r="A20" s="22">
        <v>427</v>
      </c>
      <c r="B20" s="56">
        <v>17</v>
      </c>
      <c r="C20" s="48">
        <v>4</v>
      </c>
      <c r="D20" s="6" t="str">
        <f>VLOOKUP(A20,'05.kolo prezetácia '!A:G,2,FALSE)</f>
        <v>Samuel</v>
      </c>
      <c r="E20" s="6" t="str">
        <f>VLOOKUP(A20,'05.kolo prezetácia '!A:G,3,FALSE)</f>
        <v>Jančich</v>
      </c>
      <c r="F20" s="5" t="str">
        <f>CONCATENATE('05.kolo výsledky'!$D20," ",'05.kolo výsledky'!$E20)</f>
        <v>Samuel Jančich</v>
      </c>
      <c r="G20" s="6" t="str">
        <f>VLOOKUP(A20,'05.kolo prezetácia '!A:G,4,FALSE)</f>
        <v>BK Lysá pod Makytou</v>
      </c>
      <c r="H20" s="65">
        <f>VLOOKUP(A20,'05.kolo prezetácia '!$A$2:$G$515,5,FALSE)</f>
        <v>2009</v>
      </c>
      <c r="I20" s="32" t="str">
        <f>VLOOKUP(A20,'05.kolo prezetácia '!$A$2:$G$515,7,FALSE)</f>
        <v>Muži A</v>
      </c>
      <c r="J20" s="21">
        <f>VLOOKUP('05.kolo výsledky'!$A20,'05.kolo stopky'!A:C,3,FALSE)</f>
        <v>2.2493310185185186E-2</v>
      </c>
      <c r="K20" s="21">
        <f t="shared" si="0"/>
        <v>3.4080773007856345E-3</v>
      </c>
      <c r="L20" s="21">
        <f t="shared" si="1"/>
        <v>4.5185416666666672E-3</v>
      </c>
      <c r="M20" s="22"/>
      <c r="N20" s="53"/>
      <c r="O20" s="53"/>
      <c r="P20" s="53"/>
      <c r="Q20" s="53"/>
      <c r="R20" s="53"/>
      <c r="S20" s="53"/>
      <c r="T20" s="53"/>
      <c r="U20" s="53"/>
      <c r="V20" s="53"/>
      <c r="W20" s="54">
        <f t="shared" si="2"/>
        <v>0</v>
      </c>
      <c r="Y20"/>
    </row>
    <row r="21" spans="1:25" x14ac:dyDescent="0.25">
      <c r="A21" s="22">
        <v>439</v>
      </c>
      <c r="B21" s="56">
        <v>18</v>
      </c>
      <c r="C21" s="48">
        <v>5</v>
      </c>
      <c r="D21" s="6" t="str">
        <f>VLOOKUP(A21,'05.kolo prezetácia '!A:G,2,FALSE)</f>
        <v>Oliver</v>
      </c>
      <c r="E21" s="6" t="str">
        <f>VLOOKUP(A21,'05.kolo prezetácia '!A:G,3,FALSE)</f>
        <v>Spaček</v>
      </c>
      <c r="F21" s="5" t="str">
        <f>CONCATENATE('05.kolo výsledky'!$D21," ",'05.kolo výsledky'!$E21)</f>
        <v>Oliver Spaček</v>
      </c>
      <c r="G21" s="6" t="str">
        <f>VLOOKUP(A21,'05.kolo prezetácia '!A:G,4,FALSE)</f>
        <v>Trenčianska Teplá</v>
      </c>
      <c r="H21" s="65">
        <f>VLOOKUP(A21,'05.kolo prezetácia '!$A$2:$G$515,5,FALSE)</f>
        <v>1999</v>
      </c>
      <c r="I21" s="32" t="str">
        <f>VLOOKUP(A21,'05.kolo prezetácia '!$A$2:$G$515,7,FALSE)</f>
        <v>Muži A</v>
      </c>
      <c r="J21" s="21">
        <f>VLOOKUP('05.kolo výsledky'!$A21,'05.kolo stopky'!A:C,3,FALSE)</f>
        <v>2.279021990740741E-2</v>
      </c>
      <c r="K21" s="21">
        <f t="shared" si="0"/>
        <v>3.4530636223344562E-3</v>
      </c>
      <c r="L21" s="21">
        <f t="shared" si="1"/>
        <v>4.8154513888888917E-3</v>
      </c>
      <c r="M21" s="22"/>
      <c r="N21" s="53"/>
      <c r="O21" s="53"/>
      <c r="P21" s="53"/>
      <c r="Q21" s="53"/>
      <c r="R21" s="53"/>
      <c r="S21" s="53"/>
      <c r="T21" s="53"/>
      <c r="U21" s="53"/>
      <c r="V21" s="53"/>
      <c r="W21" s="54">
        <f t="shared" si="2"/>
        <v>0</v>
      </c>
      <c r="Y21"/>
    </row>
    <row r="22" spans="1:25" x14ac:dyDescent="0.25">
      <c r="A22" s="22">
        <v>23</v>
      </c>
      <c r="B22" s="56">
        <v>19</v>
      </c>
      <c r="C22" s="48">
        <v>9</v>
      </c>
      <c r="D22" s="6" t="str">
        <f>VLOOKUP(A22,'05.kolo prezetácia '!A:G,2,FALSE)</f>
        <v>Tomas</v>
      </c>
      <c r="E22" s="6" t="str">
        <f>VLOOKUP(A22,'05.kolo prezetácia '!A:G,3,FALSE)</f>
        <v>Drobena</v>
      </c>
      <c r="F22" s="5" t="str">
        <f>CONCATENATE('05.kolo výsledky'!$D22," ",'05.kolo výsledky'!$E22)</f>
        <v>Tomas Drobena</v>
      </c>
      <c r="G22" s="6" t="str">
        <f>VLOOKUP(A22,'05.kolo prezetácia '!A:G,4,FALSE)</f>
        <v>Nitra Knights / Trenčín</v>
      </c>
      <c r="H22" s="65">
        <f>VLOOKUP(A22,'05.kolo prezetácia '!$A$2:$G$515,5,FALSE)</f>
        <v>1984</v>
      </c>
      <c r="I22" s="32" t="str">
        <f>VLOOKUP(A22,'05.kolo prezetácia '!$A$2:$G$515,7,FALSE)</f>
        <v>Muži C</v>
      </c>
      <c r="J22" s="21">
        <f>VLOOKUP('05.kolo výsledky'!$A22,'05.kolo stopky'!A:C,3,FALSE)</f>
        <v>2.2930590277777777E-2</v>
      </c>
      <c r="K22" s="21">
        <f t="shared" si="0"/>
        <v>3.4743318602693603E-3</v>
      </c>
      <c r="L22" s="21">
        <f t="shared" si="1"/>
        <v>4.9558217592592588E-3</v>
      </c>
      <c r="M22" s="22"/>
      <c r="N22" s="53"/>
      <c r="O22" s="53"/>
      <c r="P22" s="53"/>
      <c r="Q22" s="53"/>
      <c r="R22" s="53"/>
      <c r="S22" s="53"/>
      <c r="T22" s="53"/>
      <c r="U22" s="53"/>
      <c r="V22" s="53"/>
      <c r="W22" s="54">
        <f t="shared" si="2"/>
        <v>0</v>
      </c>
      <c r="Y22"/>
    </row>
    <row r="23" spans="1:25" x14ac:dyDescent="0.25">
      <c r="A23" s="22">
        <v>21</v>
      </c>
      <c r="B23" s="56">
        <v>20</v>
      </c>
      <c r="C23" s="48">
        <v>10</v>
      </c>
      <c r="D23" s="6" t="str">
        <f>VLOOKUP(A23,'05.kolo prezetácia '!A:G,2,FALSE)</f>
        <v>Marian</v>
      </c>
      <c r="E23" s="6" t="str">
        <f>VLOOKUP(A23,'05.kolo prezetácia '!A:G,3,FALSE)</f>
        <v>Vavro</v>
      </c>
      <c r="F23" s="5" t="str">
        <f>CONCATENATE('05.kolo výsledky'!$D23," ",'05.kolo výsledky'!$E23)</f>
        <v>Marian Vavro</v>
      </c>
      <c r="G23" s="6" t="str">
        <f>VLOOKUP(A23,'05.kolo prezetácia '!A:G,4,FALSE)</f>
        <v>Trencin</v>
      </c>
      <c r="H23" s="65">
        <f>VLOOKUP(A23,'05.kolo prezetácia '!$A$2:$G$515,5,FALSE)</f>
        <v>1985</v>
      </c>
      <c r="I23" s="32" t="str">
        <f>VLOOKUP(A23,'05.kolo prezetácia '!$A$2:$G$515,7,FALSE)</f>
        <v>Muži C</v>
      </c>
      <c r="J23" s="21">
        <f>VLOOKUP('05.kolo výsledky'!$A23,'05.kolo stopky'!A:C,3,FALSE)</f>
        <v>2.3024675925925924E-2</v>
      </c>
      <c r="K23" s="21">
        <f t="shared" si="0"/>
        <v>3.4885872615039279E-3</v>
      </c>
      <c r="L23" s="21">
        <f t="shared" si="1"/>
        <v>5.0499074074074057E-3</v>
      </c>
      <c r="M23" s="22"/>
      <c r="N23" s="53"/>
      <c r="O23" s="53"/>
      <c r="P23" s="53"/>
      <c r="Q23" s="53"/>
      <c r="R23" s="53"/>
      <c r="S23" s="53"/>
      <c r="T23" s="53"/>
      <c r="U23" s="53"/>
      <c r="V23" s="53"/>
      <c r="W23" s="54">
        <f t="shared" si="2"/>
        <v>0</v>
      </c>
      <c r="Y23"/>
    </row>
    <row r="24" spans="1:25" x14ac:dyDescent="0.25">
      <c r="A24" s="22">
        <v>371</v>
      </c>
      <c r="B24" s="56">
        <v>21</v>
      </c>
      <c r="C24" s="45">
        <v>1</v>
      </c>
      <c r="D24" s="6" t="str">
        <f>VLOOKUP(A24,'05.kolo prezetácia '!A:G,2,FALSE)</f>
        <v>Kaidar</v>
      </c>
      <c r="E24" s="6" t="str">
        <f>VLOOKUP(A24,'05.kolo prezetácia '!A:G,3,FALSE)</f>
        <v>Hussar</v>
      </c>
      <c r="F24" s="5" t="str">
        <f>CONCATENATE('05.kolo výsledky'!$D24," ",'05.kolo výsledky'!$E24)</f>
        <v>Kaidar Hussar</v>
      </c>
      <c r="G24" s="6" t="str">
        <f>VLOOKUP(A24,'05.kolo prezetácia '!A:G,4,FALSE)</f>
        <v>Estonia / Tallinn</v>
      </c>
      <c r="H24" s="65">
        <f>VLOOKUP(A24,'05.kolo prezetácia '!$A$2:$G$515,5,FALSE)</f>
        <v>1971</v>
      </c>
      <c r="I24" s="32" t="str">
        <f>VLOOKUP(A24,'05.kolo prezetácia '!$A$2:$G$515,7,FALSE)</f>
        <v>Muži D</v>
      </c>
      <c r="J24" s="21">
        <f>VLOOKUP('05.kolo výsledky'!$A24,'05.kolo stopky'!A:C,3,FALSE)</f>
        <v>2.308246527777778E-2</v>
      </c>
      <c r="K24" s="21">
        <f t="shared" si="0"/>
        <v>3.4973432239057242E-3</v>
      </c>
      <c r="L24" s="21">
        <f t="shared" si="1"/>
        <v>5.1076967592592615E-3</v>
      </c>
      <c r="M24" s="22"/>
      <c r="N24" s="53"/>
      <c r="O24" s="53"/>
      <c r="P24" s="53"/>
      <c r="Q24" s="53"/>
      <c r="R24" s="53"/>
      <c r="S24" s="53"/>
      <c r="T24" s="53"/>
      <c r="U24" s="53"/>
      <c r="V24" s="53"/>
      <c r="W24" s="54">
        <f t="shared" si="2"/>
        <v>0</v>
      </c>
      <c r="Y24"/>
    </row>
    <row r="25" spans="1:25" x14ac:dyDescent="0.25">
      <c r="A25" s="22">
        <v>421</v>
      </c>
      <c r="B25" s="56">
        <v>22</v>
      </c>
      <c r="C25" s="48">
        <v>6</v>
      </c>
      <c r="D25" s="6" t="str">
        <f>VLOOKUP(A25,'05.kolo prezetácia '!A:G,2,FALSE)</f>
        <v>Matúš</v>
      </c>
      <c r="E25" s="6" t="str">
        <f>VLOOKUP(A25,'05.kolo prezetácia '!A:G,3,FALSE)</f>
        <v>Varačka</v>
      </c>
      <c r="F25" s="5" t="str">
        <f>CONCATENATE('05.kolo výsledky'!$D25," ",'05.kolo výsledky'!$E25)</f>
        <v>Matúš Varačka</v>
      </c>
      <c r="G25" s="6" t="str">
        <f>VLOOKUP(A25,'05.kolo prezetácia '!A:G,4,FALSE)</f>
        <v>Raz to pride / Beckov</v>
      </c>
      <c r="H25" s="65">
        <f>VLOOKUP(A25,'05.kolo prezetácia '!$A$2:$G$515,5,FALSE)</f>
        <v>1988</v>
      </c>
      <c r="I25" s="32" t="str">
        <f>VLOOKUP(A25,'05.kolo prezetácia '!$A$2:$G$515,7,FALSE)</f>
        <v>Muži B</v>
      </c>
      <c r="J25" s="21">
        <f>VLOOKUP('05.kolo výsledky'!$A25,'05.kolo stopky'!A:C,3,FALSE)</f>
        <v>2.3289085648148147E-2</v>
      </c>
      <c r="K25" s="21">
        <f t="shared" si="0"/>
        <v>3.5286493406285072E-3</v>
      </c>
      <c r="L25" s="21">
        <f t="shared" si="1"/>
        <v>5.3143171296296289E-3</v>
      </c>
      <c r="M25" s="22"/>
      <c r="N25" s="53"/>
      <c r="O25" s="53"/>
      <c r="P25" s="53"/>
      <c r="Q25" s="53"/>
      <c r="R25" s="53"/>
      <c r="S25" s="53"/>
      <c r="T25" s="53"/>
      <c r="U25" s="53"/>
      <c r="V25" s="53"/>
      <c r="W25" s="54">
        <f t="shared" si="2"/>
        <v>0</v>
      </c>
      <c r="Y25"/>
    </row>
    <row r="26" spans="1:25" x14ac:dyDescent="0.25">
      <c r="A26" s="22">
        <v>234</v>
      </c>
      <c r="B26" s="56">
        <v>23</v>
      </c>
      <c r="C26" s="48">
        <v>6</v>
      </c>
      <c r="D26" s="6" t="str">
        <f>VLOOKUP(A26,'05.kolo prezetácia '!A:G,2,FALSE)</f>
        <v>Michal</v>
      </c>
      <c r="E26" s="6" t="str">
        <f>VLOOKUP(A26,'05.kolo prezetácia '!A:G,3,FALSE)</f>
        <v>Jánošík</v>
      </c>
      <c r="F26" s="5" t="str">
        <f>CONCATENATE('05.kolo výsledky'!$D26," ",'05.kolo výsledky'!$E26)</f>
        <v>Michal Jánošík</v>
      </c>
      <c r="G26" s="6" t="str">
        <f>VLOOKUP(A26,'05.kolo prezetácia '!A:G,4,FALSE)</f>
        <v>Behaj s radosťou / Dubnica nad Váhom</v>
      </c>
      <c r="H26" s="65">
        <f>VLOOKUP(A26,'05.kolo prezetácia '!$A$2:$G$515,5,FALSE)</f>
        <v>2005</v>
      </c>
      <c r="I26" s="32" t="str">
        <f>VLOOKUP(A26,'05.kolo prezetácia '!$A$2:$G$515,7,FALSE)</f>
        <v>Muži A</v>
      </c>
      <c r="J26" s="21">
        <f>VLOOKUP('05.kolo výsledky'!$A26,'05.kolo stopky'!A:C,3,FALSE)</f>
        <v>2.3376203703703701E-2</v>
      </c>
      <c r="K26" s="21">
        <f t="shared" si="0"/>
        <v>3.5418490460157126E-3</v>
      </c>
      <c r="L26" s="21">
        <f t="shared" si="1"/>
        <v>5.4014351851851827E-3</v>
      </c>
      <c r="M26" s="22"/>
      <c r="N26" s="42"/>
      <c r="O26" s="42"/>
      <c r="P26" s="42"/>
      <c r="Q26" s="42"/>
      <c r="R26" s="42"/>
      <c r="S26" s="42"/>
      <c r="T26" s="42"/>
      <c r="U26" s="42"/>
      <c r="V26" s="42"/>
      <c r="W26" s="54">
        <f t="shared" si="2"/>
        <v>0</v>
      </c>
      <c r="Y26"/>
    </row>
    <row r="27" spans="1:25" x14ac:dyDescent="0.25">
      <c r="A27" s="22">
        <v>219</v>
      </c>
      <c r="B27" s="56">
        <v>24</v>
      </c>
      <c r="C27" s="45">
        <v>1</v>
      </c>
      <c r="D27" s="6" t="str">
        <f>VLOOKUP(A27,'05.kolo prezetácia '!A:G,2,FALSE)</f>
        <v>Veronika</v>
      </c>
      <c r="E27" s="6" t="str">
        <f>VLOOKUP(A27,'05.kolo prezetácia '!A:G,3,FALSE)</f>
        <v>Hricková</v>
      </c>
      <c r="F27" s="5" t="str">
        <f>CONCATENATE('05.kolo výsledky'!$D27," ",'05.kolo výsledky'!$E27)</f>
        <v>Veronika Hricková</v>
      </c>
      <c r="G27" s="6" t="str">
        <f>VLOOKUP(A27,'05.kolo prezetácia '!A:G,4,FALSE)</f>
        <v>RunForRest / Zamarovce</v>
      </c>
      <c r="H27" s="65">
        <f>VLOOKUP(A27,'05.kolo prezetácia '!$A$2:$G$515,5,FALSE)</f>
        <v>1987</v>
      </c>
      <c r="I27" s="32" t="str">
        <f>VLOOKUP(A27,'05.kolo prezetácia '!$A$2:$G$515,7,FALSE)</f>
        <v>Ženy B</v>
      </c>
      <c r="J27" s="21">
        <f>VLOOKUP('05.kolo výsledky'!$A27,'05.kolo stopky'!A:C,3,FALSE)</f>
        <v>2.3380868055555556E-2</v>
      </c>
      <c r="K27" s="21">
        <f t="shared" si="0"/>
        <v>3.5425557659932664E-3</v>
      </c>
      <c r="L27" s="21">
        <f t="shared" si="1"/>
        <v>5.4060995370370374E-3</v>
      </c>
      <c r="M27" s="22"/>
      <c r="N27" s="53"/>
      <c r="O27" s="53"/>
      <c r="P27" s="53"/>
      <c r="Q27" s="53"/>
      <c r="R27" s="53"/>
      <c r="S27" s="53"/>
      <c r="T27" s="53"/>
      <c r="U27" s="53"/>
      <c r="V27" s="53"/>
      <c r="W27" s="54">
        <f t="shared" si="2"/>
        <v>0</v>
      </c>
      <c r="Y27"/>
    </row>
    <row r="28" spans="1:25" x14ac:dyDescent="0.25">
      <c r="A28" s="22">
        <v>82</v>
      </c>
      <c r="B28" s="56">
        <v>25</v>
      </c>
      <c r="C28" s="45">
        <v>2</v>
      </c>
      <c r="D28" s="6" t="str">
        <f>VLOOKUP(A28,'05.kolo prezetácia '!A:G,2,FALSE)</f>
        <v>Martin</v>
      </c>
      <c r="E28" s="6" t="str">
        <f>VLOOKUP(A28,'05.kolo prezetácia '!A:G,3,FALSE)</f>
        <v>Lesaj</v>
      </c>
      <c r="F28" s="5" t="str">
        <f>CONCATENATE('05.kolo výsledky'!$D28," ",'05.kolo výsledky'!$E28)</f>
        <v>Martin Lesaj</v>
      </c>
      <c r="G28" s="6" t="str">
        <f>VLOOKUP(A28,'05.kolo prezetácia '!A:G,4,FALSE)</f>
        <v>RunForRest / Trenčín</v>
      </c>
      <c r="H28" s="65">
        <f>VLOOKUP(A28,'05.kolo prezetácia '!$A$2:$G$515,5,FALSE)</f>
        <v>1975</v>
      </c>
      <c r="I28" s="32" t="str">
        <f>VLOOKUP(A28,'05.kolo prezetácia '!$A$2:$G$515,7,FALSE)</f>
        <v>Muži D</v>
      </c>
      <c r="J28" s="21">
        <f>VLOOKUP('05.kolo výsledky'!$A28,'05.kolo stopky'!A:C,3,FALSE)</f>
        <v>2.3397118055555558E-2</v>
      </c>
      <c r="K28" s="21">
        <f t="shared" si="0"/>
        <v>3.5450178872053878E-3</v>
      </c>
      <c r="L28" s="21">
        <f t="shared" si="1"/>
        <v>5.4223495370370398E-3</v>
      </c>
      <c r="M28" s="22"/>
      <c r="N28" s="53"/>
      <c r="O28" s="53"/>
      <c r="P28" s="53"/>
      <c r="Q28" s="53"/>
      <c r="R28" s="53"/>
      <c r="S28" s="53"/>
      <c r="T28" s="53"/>
      <c r="U28" s="53"/>
      <c r="V28" s="53"/>
      <c r="W28" s="54">
        <f t="shared" si="2"/>
        <v>0</v>
      </c>
      <c r="Y28"/>
    </row>
    <row r="29" spans="1:25" x14ac:dyDescent="0.25">
      <c r="A29" s="22">
        <v>52</v>
      </c>
      <c r="B29" s="56">
        <v>26</v>
      </c>
      <c r="C29" s="45">
        <v>1</v>
      </c>
      <c r="D29" s="6" t="str">
        <f>VLOOKUP(A29,'05.kolo prezetácia '!A:G,2,FALSE)</f>
        <v>Jan</v>
      </c>
      <c r="E29" s="6" t="str">
        <f>VLOOKUP(A29,'05.kolo prezetácia '!A:G,3,FALSE)</f>
        <v>Kucharik</v>
      </c>
      <c r="F29" s="5" t="str">
        <f>CONCATENATE('05.kolo výsledky'!$D29," ",'05.kolo výsledky'!$E29)</f>
        <v>Jan Kucharik</v>
      </c>
      <c r="G29" s="6" t="str">
        <f>VLOOKUP(A29,'05.kolo prezetácia '!A:G,4,FALSE)</f>
        <v>Trenčín / Trenčín</v>
      </c>
      <c r="H29" s="65">
        <f>VLOOKUP(A29,'05.kolo prezetácia '!$A$2:$G$515,5,FALSE)</f>
        <v>1965</v>
      </c>
      <c r="I29" s="32" t="str">
        <f>VLOOKUP(A29,'05.kolo prezetácia '!$A$2:$G$515,7,FALSE)</f>
        <v>Muži E</v>
      </c>
      <c r="J29" s="21">
        <f>VLOOKUP('05.kolo výsledky'!$A29,'05.kolo stopky'!A:C,3,FALSE)</f>
        <v>2.3717245370370371E-2</v>
      </c>
      <c r="K29" s="21">
        <f t="shared" si="0"/>
        <v>3.5935220258136928E-3</v>
      </c>
      <c r="L29" s="21">
        <f t="shared" si="1"/>
        <v>5.7424768518518528E-3</v>
      </c>
      <c r="M29" s="22"/>
      <c r="N29" s="53"/>
      <c r="O29" s="53"/>
      <c r="P29" s="53"/>
      <c r="Q29" s="53"/>
      <c r="R29" s="53"/>
      <c r="S29" s="53"/>
      <c r="T29" s="53"/>
      <c r="U29" s="53"/>
      <c r="V29" s="53"/>
      <c r="W29" s="54">
        <f t="shared" si="2"/>
        <v>0</v>
      </c>
      <c r="Y29"/>
    </row>
    <row r="30" spans="1:25" x14ac:dyDescent="0.25">
      <c r="A30" s="22">
        <v>9</v>
      </c>
      <c r="B30" s="56">
        <v>27</v>
      </c>
      <c r="C30" s="48">
        <v>11</v>
      </c>
      <c r="D30" s="6" t="str">
        <f>VLOOKUP(A30,'05.kolo prezetácia '!A:G,2,FALSE)</f>
        <v>Martin</v>
      </c>
      <c r="E30" s="6" t="str">
        <f>VLOOKUP(A30,'05.kolo prezetácia '!A:G,3,FALSE)</f>
        <v>Petrinec</v>
      </c>
      <c r="F30" s="5" t="str">
        <f>CONCATENATE('05.kolo výsledky'!$D30," ",'05.kolo výsledky'!$E30)</f>
        <v>Martin Petrinec</v>
      </c>
      <c r="G30" s="6" t="str">
        <f>VLOOKUP(A30,'05.kolo prezetácia '!A:G,4,FALSE)</f>
        <v>Trenčín</v>
      </c>
      <c r="H30" s="65">
        <f>VLOOKUP(A30,'05.kolo prezetácia '!$A$2:$G$515,5,FALSE)</f>
        <v>1978</v>
      </c>
      <c r="I30" s="32" t="str">
        <f>VLOOKUP(A30,'05.kolo prezetácia '!$A$2:$G$515,7,FALSE)</f>
        <v>Muži C</v>
      </c>
      <c r="J30" s="21">
        <f>VLOOKUP('05.kolo výsledky'!$A30,'05.kolo stopky'!A:C,3,FALSE)</f>
        <v>2.3736770833333337E-2</v>
      </c>
      <c r="K30" s="21">
        <f t="shared" si="0"/>
        <v>3.5964804292929302E-3</v>
      </c>
      <c r="L30" s="21">
        <f t="shared" si="1"/>
        <v>5.7620023148148188E-3</v>
      </c>
      <c r="M30" s="22"/>
      <c r="N30" s="53"/>
      <c r="O30" s="53"/>
      <c r="P30" s="53"/>
      <c r="Q30" s="53"/>
      <c r="R30" s="53"/>
      <c r="S30" s="53"/>
      <c r="T30" s="53"/>
      <c r="U30" s="53"/>
      <c r="V30" s="53"/>
      <c r="W30" s="54">
        <f t="shared" si="2"/>
        <v>0</v>
      </c>
      <c r="Y30"/>
    </row>
    <row r="31" spans="1:25" x14ac:dyDescent="0.25">
      <c r="A31" s="22">
        <v>32</v>
      </c>
      <c r="B31" s="56">
        <v>28</v>
      </c>
      <c r="C31" s="45">
        <v>2</v>
      </c>
      <c r="D31" s="6" t="str">
        <f>VLOOKUP(A31,'05.kolo prezetácia '!A:G,2,FALSE)</f>
        <v>Mária</v>
      </c>
      <c r="E31" s="6" t="str">
        <f>VLOOKUP(A31,'05.kolo prezetácia '!A:G,3,FALSE)</f>
        <v>Koláriková</v>
      </c>
      <c r="F31" s="5" t="str">
        <f>CONCATENATE('05.kolo výsledky'!$D31," ",'05.kolo výsledky'!$E31)</f>
        <v>Mária Koláriková</v>
      </c>
      <c r="G31" s="6" t="str">
        <f>VLOOKUP(A31,'05.kolo prezetácia '!A:G,4,FALSE)</f>
        <v>Visolaje</v>
      </c>
      <c r="H31" s="65">
        <f>VLOOKUP(A31,'05.kolo prezetácia '!$A$2:$G$515,5,FALSE)</f>
        <v>1983</v>
      </c>
      <c r="I31" s="32" t="str">
        <f>VLOOKUP(A31,'05.kolo prezetácia '!$A$2:$G$515,7,FALSE)</f>
        <v>Ženy B</v>
      </c>
      <c r="J31" s="21">
        <f>VLOOKUP('05.kolo výsledky'!$A31,'05.kolo stopky'!A:C,3,FALSE)</f>
        <v>2.3926388888888889E-2</v>
      </c>
      <c r="K31" s="21">
        <f t="shared" si="0"/>
        <v>3.625210437710438E-3</v>
      </c>
      <c r="L31" s="21">
        <f t="shared" si="1"/>
        <v>5.951620370370371E-3</v>
      </c>
      <c r="M31" s="22"/>
      <c r="N31" s="53"/>
      <c r="O31" s="53"/>
      <c r="P31" s="53"/>
      <c r="Q31" s="53"/>
      <c r="R31" s="53"/>
      <c r="S31" s="53"/>
      <c r="T31" s="53"/>
      <c r="U31" s="53"/>
      <c r="V31" s="53"/>
      <c r="W31" s="54">
        <f t="shared" si="2"/>
        <v>0</v>
      </c>
      <c r="Y31"/>
    </row>
    <row r="32" spans="1:25" x14ac:dyDescent="0.25">
      <c r="A32" s="22">
        <v>148</v>
      </c>
      <c r="B32" s="56">
        <v>29</v>
      </c>
      <c r="C32" s="48">
        <v>7</v>
      </c>
      <c r="D32" s="6" t="str">
        <f>VLOOKUP(A32,'05.kolo prezetácia '!A:G,2,FALSE)</f>
        <v>Peter</v>
      </c>
      <c r="E32" s="6" t="str">
        <f>VLOOKUP(A32,'05.kolo prezetácia '!A:G,3,FALSE)</f>
        <v>Bušo</v>
      </c>
      <c r="F32" s="5" t="str">
        <f>CONCATENATE('05.kolo výsledky'!$D32," ",'05.kolo výsledky'!$E32)</f>
        <v>Peter Bušo</v>
      </c>
      <c r="G32" s="6" t="str">
        <f>VLOOKUP(A32,'05.kolo prezetácia '!A:G,4,FALSE)</f>
        <v>Trenčín / Trenčín</v>
      </c>
      <c r="H32" s="65">
        <f>VLOOKUP(A32,'05.kolo prezetácia '!$A$2:$G$515,5,FALSE)</f>
        <v>2007</v>
      </c>
      <c r="I32" s="32" t="str">
        <f>VLOOKUP(A32,'05.kolo prezetácia '!$A$2:$G$515,7,FALSE)</f>
        <v>Muži A</v>
      </c>
      <c r="J32" s="21">
        <f>VLOOKUP('05.kolo výsledky'!$A32,'05.kolo stopky'!A:C,3,FALSE)</f>
        <v>2.4020393518518517E-2</v>
      </c>
      <c r="K32" s="21">
        <f t="shared" si="0"/>
        <v>3.639453563411897E-3</v>
      </c>
      <c r="L32" s="21">
        <f t="shared" si="1"/>
        <v>6.0456249999999989E-3</v>
      </c>
      <c r="M32" s="22"/>
      <c r="N32" s="53"/>
      <c r="O32" s="53"/>
      <c r="P32" s="53"/>
      <c r="Q32" s="53"/>
      <c r="R32" s="53"/>
      <c r="S32" s="53"/>
      <c r="T32" s="53"/>
      <c r="U32" s="53"/>
      <c r="V32" s="53"/>
      <c r="W32" s="54">
        <f t="shared" si="2"/>
        <v>0</v>
      </c>
      <c r="Y32"/>
    </row>
    <row r="33" spans="1:25" x14ac:dyDescent="0.25">
      <c r="A33" s="22">
        <v>214</v>
      </c>
      <c r="B33" s="56">
        <v>30</v>
      </c>
      <c r="C33" s="45">
        <v>2</v>
      </c>
      <c r="D33" s="6" t="str">
        <f>VLOOKUP(A33,'05.kolo prezetácia '!A:G,2,FALSE)</f>
        <v>Stanislav</v>
      </c>
      <c r="E33" s="6" t="str">
        <f>VLOOKUP(A33,'05.kolo prezetácia '!A:G,3,FALSE)</f>
        <v>Ďuriga</v>
      </c>
      <c r="F33" s="5" t="str">
        <f>CONCATENATE('05.kolo výsledky'!$D33," ",'05.kolo výsledky'!$E33)</f>
        <v>Stanislav Ďuriga</v>
      </c>
      <c r="G33" s="6" t="str">
        <f>VLOOKUP(A33,'05.kolo prezetácia '!A:G,4,FALSE)</f>
        <v>Trenčín</v>
      </c>
      <c r="H33" s="65">
        <f>VLOOKUP(A33,'05.kolo prezetácia '!$A$2:$G$515,5,FALSE)</f>
        <v>1961</v>
      </c>
      <c r="I33" s="32" t="str">
        <f>VLOOKUP(A33,'05.kolo prezetácia '!$A$2:$G$515,7,FALSE)</f>
        <v>Muži E</v>
      </c>
      <c r="J33" s="21">
        <f>VLOOKUP('05.kolo výsledky'!$A33,'05.kolo stopky'!A:C,3,FALSE)</f>
        <v>2.4087164351851851E-2</v>
      </c>
      <c r="K33" s="21">
        <f t="shared" si="0"/>
        <v>3.6495703563411896E-3</v>
      </c>
      <c r="L33" s="21">
        <f t="shared" si="1"/>
        <v>6.1123958333333325E-3</v>
      </c>
      <c r="M33" s="22"/>
      <c r="N33" s="53"/>
      <c r="O33" s="53"/>
      <c r="P33" s="53"/>
      <c r="Q33" s="53"/>
      <c r="R33" s="53"/>
      <c r="S33" s="53"/>
      <c r="T33" s="53"/>
      <c r="U33" s="53"/>
      <c r="V33" s="53"/>
      <c r="W33" s="54">
        <f t="shared" si="2"/>
        <v>0</v>
      </c>
      <c r="Y33"/>
    </row>
    <row r="34" spans="1:25" x14ac:dyDescent="0.25">
      <c r="A34" s="22">
        <v>220</v>
      </c>
      <c r="B34" s="56">
        <v>31</v>
      </c>
      <c r="C34" s="45">
        <v>3</v>
      </c>
      <c r="D34" s="6" t="str">
        <f>VLOOKUP(A34,'05.kolo prezetácia '!A:G,2,FALSE)</f>
        <v>Jaroslav</v>
      </c>
      <c r="E34" s="6" t="str">
        <f>VLOOKUP(A34,'05.kolo prezetácia '!A:G,3,FALSE)</f>
        <v>Pavlacký</v>
      </c>
      <c r="F34" s="5" t="str">
        <f>CONCATENATE('05.kolo výsledky'!$D34," ",'05.kolo výsledky'!$E34)</f>
        <v>Jaroslav Pavlacký</v>
      </c>
      <c r="G34" s="6" t="str">
        <f>VLOOKUP(A34,'05.kolo prezetácia '!A:G,4,FALSE)</f>
        <v>Trenčianske Teplice</v>
      </c>
      <c r="H34" s="65">
        <f>VLOOKUP(A34,'05.kolo prezetácia '!$A$2:$G$515,5,FALSE)</f>
        <v>1962</v>
      </c>
      <c r="I34" s="32" t="str">
        <f>VLOOKUP(A34,'05.kolo prezetácia '!$A$2:$G$515,7,FALSE)</f>
        <v>Muži E</v>
      </c>
      <c r="J34" s="21">
        <f>VLOOKUP('05.kolo výsledky'!$A34,'05.kolo stopky'!A:C,3,FALSE)</f>
        <v>2.4107534722222223E-2</v>
      </c>
      <c r="K34" s="21">
        <f t="shared" si="0"/>
        <v>3.6526567760942763E-3</v>
      </c>
      <c r="L34" s="21">
        <f t="shared" si="1"/>
        <v>6.1327662037037045E-3</v>
      </c>
      <c r="M34" s="22"/>
      <c r="N34" s="53"/>
      <c r="O34" s="53"/>
      <c r="P34" s="53"/>
      <c r="Q34" s="53"/>
      <c r="R34" s="53"/>
      <c r="S34" s="53"/>
      <c r="T34" s="53"/>
      <c r="U34" s="53"/>
      <c r="V34" s="53"/>
      <c r="W34" s="54">
        <f t="shared" si="2"/>
        <v>0</v>
      </c>
      <c r="Y34"/>
    </row>
    <row r="35" spans="1:25" x14ac:dyDescent="0.25">
      <c r="A35" s="22">
        <v>440</v>
      </c>
      <c r="B35" s="56">
        <v>32</v>
      </c>
      <c r="C35" s="45">
        <v>1</v>
      </c>
      <c r="D35" s="6" t="str">
        <f>VLOOKUP(A35,'05.kolo prezetácia '!A:G,2,FALSE)</f>
        <v>Katerina</v>
      </c>
      <c r="E35" s="6" t="str">
        <f>VLOOKUP(A35,'05.kolo prezetácia '!A:G,3,FALSE)</f>
        <v>Karakoulaki</v>
      </c>
      <c r="F35" s="5" t="str">
        <f>CONCATENATE('05.kolo výsledky'!$D35," ",'05.kolo výsledky'!$E35)</f>
        <v>Katerina Karakoulaki</v>
      </c>
      <c r="G35" s="6" t="str">
        <f>VLOOKUP(A35,'05.kolo prezetácia '!A:G,4,FALSE)</f>
        <v>Grécko</v>
      </c>
      <c r="H35" s="65">
        <f>VLOOKUP(A35,'05.kolo prezetácia '!$A$2:$G$515,5,FALSE)</f>
        <v>1996</v>
      </c>
      <c r="I35" s="32" t="str">
        <f>VLOOKUP(A35,'05.kolo prezetácia '!$A$2:$G$515,7,FALSE)</f>
        <v>Ženy A</v>
      </c>
      <c r="J35" s="21">
        <f>VLOOKUP('05.kolo výsledky'!$A35,'05.kolo stopky'!A:C,3,FALSE)</f>
        <v>2.4204259259259259E-2</v>
      </c>
      <c r="K35" s="21">
        <f t="shared" si="0"/>
        <v>3.6673120089786757E-3</v>
      </c>
      <c r="L35" s="21">
        <f t="shared" si="1"/>
        <v>6.2294907407407403E-3</v>
      </c>
      <c r="M35" s="22"/>
      <c r="N35" s="53"/>
      <c r="O35" s="53"/>
      <c r="P35" s="53"/>
      <c r="Q35" s="53"/>
      <c r="R35" s="53"/>
      <c r="S35" s="53"/>
      <c r="T35" s="53"/>
      <c r="U35" s="53"/>
      <c r="V35" s="53"/>
      <c r="W35" s="54">
        <f t="shared" si="2"/>
        <v>0</v>
      </c>
      <c r="Y35"/>
    </row>
    <row r="36" spans="1:25" x14ac:dyDescent="0.25">
      <c r="A36" s="22">
        <v>388</v>
      </c>
      <c r="B36" s="56">
        <v>33</v>
      </c>
      <c r="C36" s="48">
        <v>8</v>
      </c>
      <c r="D36" s="6" t="str">
        <f>VLOOKUP(A36,'05.kolo prezetácia '!A:G,2,FALSE)</f>
        <v>Artur</v>
      </c>
      <c r="E36" s="6" t="str">
        <f>VLOOKUP(A36,'05.kolo prezetácia '!A:G,3,FALSE)</f>
        <v>Perets</v>
      </c>
      <c r="F36" s="5" t="str">
        <f>CONCATENATE('05.kolo výsledky'!$D36," ",'05.kolo výsledky'!$E36)</f>
        <v>Artur Perets</v>
      </c>
      <c r="G36" s="6" t="str">
        <f>VLOOKUP(A36,'05.kolo prezetácia '!A:G,4,FALSE)</f>
        <v>Sihot / Trencin</v>
      </c>
      <c r="H36" s="65">
        <f>VLOOKUP(A36,'05.kolo prezetácia '!$A$2:$G$515,5,FALSE)</f>
        <v>2005</v>
      </c>
      <c r="I36" s="32" t="str">
        <f>VLOOKUP(A36,'05.kolo prezetácia '!$A$2:$G$515,7,FALSE)</f>
        <v>Muži A</v>
      </c>
      <c r="J36" s="21">
        <f>VLOOKUP('05.kolo výsledky'!$A36,'05.kolo stopky'!A:C,3,FALSE)</f>
        <v>2.4310833333333334E-2</v>
      </c>
      <c r="K36" s="21">
        <f t="shared" si="0"/>
        <v>3.6834595959595964E-3</v>
      </c>
      <c r="L36" s="21">
        <f t="shared" si="1"/>
        <v>6.3360648148148152E-3</v>
      </c>
      <c r="M36" s="22"/>
      <c r="N36" s="53"/>
      <c r="O36" s="53"/>
      <c r="P36" s="53"/>
      <c r="Q36" s="53"/>
      <c r="R36" s="53"/>
      <c r="S36" s="53"/>
      <c r="T36" s="53"/>
      <c r="U36" s="53"/>
      <c r="V36" s="53"/>
      <c r="W36" s="54">
        <f t="shared" ref="W36:W53" si="3">SUM(M36:V36)</f>
        <v>0</v>
      </c>
      <c r="Y36"/>
    </row>
    <row r="37" spans="1:25" x14ac:dyDescent="0.25">
      <c r="A37" s="22">
        <v>159</v>
      </c>
      <c r="B37" s="56">
        <v>34</v>
      </c>
      <c r="C37" s="48">
        <v>7</v>
      </c>
      <c r="D37" s="6" t="str">
        <f>VLOOKUP(A37,'05.kolo prezetácia '!A:G,2,FALSE)</f>
        <v>Matej</v>
      </c>
      <c r="E37" s="6" t="str">
        <f>VLOOKUP(A37,'05.kolo prezetácia '!A:G,3,FALSE)</f>
        <v>Ďurža</v>
      </c>
      <c r="F37" s="5" t="str">
        <f>CONCATENATE('05.kolo výsledky'!$D37," ",'05.kolo výsledky'!$E37)</f>
        <v>Matej Ďurža</v>
      </c>
      <c r="G37" s="6" t="str">
        <f>VLOOKUP(A37,'05.kolo prezetácia '!A:G,4,FALSE)</f>
        <v>Mníchová Lehota</v>
      </c>
      <c r="H37" s="65">
        <f>VLOOKUP(A37,'05.kolo prezetácia '!$A$2:$G$515,5,FALSE)</f>
        <v>1991</v>
      </c>
      <c r="I37" s="32" t="str">
        <f>VLOOKUP(A37,'05.kolo prezetácia '!$A$2:$G$515,7,FALSE)</f>
        <v>Muži B</v>
      </c>
      <c r="J37" s="21">
        <f>VLOOKUP('05.kolo výsledky'!$A37,'05.kolo stopky'!A:C,3,FALSE)</f>
        <v>2.4313692129629628E-2</v>
      </c>
      <c r="K37" s="21">
        <f t="shared" si="0"/>
        <v>3.6838927469135803E-3</v>
      </c>
      <c r="L37" s="21">
        <f t="shared" si="1"/>
        <v>6.3389236111111094E-3</v>
      </c>
      <c r="M37" s="22"/>
      <c r="N37" s="53"/>
      <c r="O37" s="53"/>
      <c r="P37" s="53"/>
      <c r="Q37" s="53"/>
      <c r="R37" s="53"/>
      <c r="S37" s="53"/>
      <c r="T37" s="53"/>
      <c r="U37" s="53"/>
      <c r="V37" s="53"/>
      <c r="W37" s="54">
        <f t="shared" si="3"/>
        <v>0</v>
      </c>
      <c r="X37" s="2"/>
      <c r="Y37"/>
    </row>
    <row r="38" spans="1:25" x14ac:dyDescent="0.25">
      <c r="A38" s="22">
        <v>367</v>
      </c>
      <c r="B38" s="56">
        <v>35</v>
      </c>
      <c r="C38" s="48">
        <v>12</v>
      </c>
      <c r="D38" s="6" t="str">
        <f>VLOOKUP(A38,'05.kolo prezetácia '!A:G,2,FALSE)</f>
        <v>Peter</v>
      </c>
      <c r="E38" s="6" t="str">
        <f>VLOOKUP(A38,'05.kolo prezetácia '!A:G,3,FALSE)</f>
        <v>Šišovský</v>
      </c>
      <c r="F38" s="5" t="str">
        <f>CONCATENATE('05.kolo výsledky'!$D38," ",'05.kolo výsledky'!$E38)</f>
        <v>Peter Šišovský</v>
      </c>
      <c r="G38" s="6" t="str">
        <f>VLOOKUP(A38,'05.kolo prezetácia '!A:G,4,FALSE)</f>
        <v>Drietoma</v>
      </c>
      <c r="H38" s="65">
        <f>VLOOKUP(A38,'05.kolo prezetácia '!$A$2:$G$515,5,FALSE)</f>
        <v>1978</v>
      </c>
      <c r="I38" s="32" t="str">
        <f>VLOOKUP(A38,'05.kolo prezetácia '!$A$2:$G$515,7,FALSE)</f>
        <v>Muži C</v>
      </c>
      <c r="J38" s="21">
        <f>VLOOKUP('05.kolo výsledky'!$A38,'05.kolo stopky'!A:C,3,FALSE)</f>
        <v>2.4392696759259262E-2</v>
      </c>
      <c r="K38" s="21">
        <f t="shared" si="0"/>
        <v>3.6958631453423126E-3</v>
      </c>
      <c r="L38" s="21">
        <f t="shared" si="1"/>
        <v>6.4179282407407431E-3</v>
      </c>
      <c r="M38" s="22"/>
      <c r="N38" s="53"/>
      <c r="O38" s="53"/>
      <c r="P38" s="53"/>
      <c r="Q38" s="53"/>
      <c r="R38" s="53"/>
      <c r="S38" s="53"/>
      <c r="T38" s="53"/>
      <c r="U38" s="53"/>
      <c r="V38" s="53"/>
      <c r="W38" s="54">
        <f t="shared" si="3"/>
        <v>0</v>
      </c>
      <c r="X38" s="2"/>
      <c r="Y38"/>
    </row>
    <row r="39" spans="1:25" x14ac:dyDescent="0.25">
      <c r="A39" s="22">
        <v>158</v>
      </c>
      <c r="B39" s="56">
        <v>36</v>
      </c>
      <c r="C39" s="48">
        <v>4</v>
      </c>
      <c r="D39" s="6" t="str">
        <f>VLOOKUP(A39,'05.kolo prezetácia '!A:G,2,FALSE)</f>
        <v>Štefan</v>
      </c>
      <c r="E39" s="6" t="str">
        <f>VLOOKUP(A39,'05.kolo prezetácia '!A:G,3,FALSE)</f>
        <v>Červenka</v>
      </c>
      <c r="F39" s="5" t="str">
        <f>CONCATENATE('05.kolo výsledky'!$D39," ",'05.kolo výsledky'!$E39)</f>
        <v>Štefan Červenka</v>
      </c>
      <c r="G39" s="6" t="str">
        <f>VLOOKUP(A39,'05.kolo prezetácia '!A:G,4,FALSE)</f>
        <v>Jogging klub / Dubnica nad Váhom</v>
      </c>
      <c r="H39" s="65">
        <f>VLOOKUP(A39,'05.kolo prezetácia '!$A$2:$G$515,5,FALSE)</f>
        <v>1966</v>
      </c>
      <c r="I39" s="32" t="str">
        <f>VLOOKUP(A39,'05.kolo prezetácia '!$A$2:$G$515,7,FALSE)</f>
        <v>Muži E</v>
      </c>
      <c r="J39" s="21">
        <f>VLOOKUP('05.kolo výsledky'!$A39,'05.kolo stopky'!A:C,3,FALSE)</f>
        <v>2.4553993055555556E-2</v>
      </c>
      <c r="K39" s="21">
        <f t="shared" si="0"/>
        <v>3.7203019781144784E-3</v>
      </c>
      <c r="L39" s="21">
        <f t="shared" si="1"/>
        <v>6.5792245370370379E-3</v>
      </c>
      <c r="M39" s="22"/>
      <c r="N39" s="53"/>
      <c r="O39" s="53"/>
      <c r="P39" s="53"/>
      <c r="Q39" s="53"/>
      <c r="R39" s="53"/>
      <c r="S39" s="53"/>
      <c r="T39" s="53"/>
      <c r="U39" s="53"/>
      <c r="V39" s="53"/>
      <c r="W39" s="54">
        <f t="shared" si="3"/>
        <v>0</v>
      </c>
      <c r="Y39"/>
    </row>
    <row r="40" spans="1:25" x14ac:dyDescent="0.25">
      <c r="A40" s="22">
        <v>103</v>
      </c>
      <c r="B40" s="56">
        <v>37</v>
      </c>
      <c r="C40" s="48">
        <v>8</v>
      </c>
      <c r="D40" s="6" t="str">
        <f>VLOOKUP(A40,'05.kolo prezetácia '!A:G,2,FALSE)</f>
        <v>Marcel</v>
      </c>
      <c r="E40" s="6" t="str">
        <f>VLOOKUP(A40,'05.kolo prezetácia '!A:G,3,FALSE)</f>
        <v>Juríček</v>
      </c>
      <c r="F40" s="5" t="str">
        <f>CONCATENATE('05.kolo výsledky'!$D40," ",'05.kolo výsledky'!$E40)</f>
        <v>Marcel Juríček</v>
      </c>
      <c r="G40" s="6" t="str">
        <f>VLOOKUP(A40,'05.kolo prezetácia '!A:G,4,FALSE)</f>
        <v>Chocholna</v>
      </c>
      <c r="H40" s="65">
        <f>VLOOKUP(A40,'05.kolo prezetácia '!$A$2:$G$515,5,FALSE)</f>
        <v>1988</v>
      </c>
      <c r="I40" s="32" t="str">
        <f>VLOOKUP(A40,'05.kolo prezetácia '!$A$2:$G$515,7,FALSE)</f>
        <v>Muži B</v>
      </c>
      <c r="J40" s="21">
        <f>VLOOKUP('05.kolo výsledky'!$A40,'05.kolo stopky'!A:C,3,FALSE)</f>
        <v>2.4562025462962964E-2</v>
      </c>
      <c r="K40" s="21">
        <f t="shared" si="0"/>
        <v>3.7215190095398433E-3</v>
      </c>
      <c r="L40" s="21">
        <f t="shared" si="1"/>
        <v>6.5872569444444459E-3</v>
      </c>
      <c r="M40" s="22"/>
      <c r="N40" s="53"/>
      <c r="O40" s="53"/>
      <c r="P40" s="53"/>
      <c r="Q40" s="53"/>
      <c r="R40" s="53"/>
      <c r="S40" s="53"/>
      <c r="T40" s="53"/>
      <c r="U40" s="53"/>
      <c r="V40" s="53"/>
      <c r="W40" s="54">
        <f t="shared" si="3"/>
        <v>0</v>
      </c>
      <c r="Y40"/>
    </row>
    <row r="41" spans="1:25" x14ac:dyDescent="0.25">
      <c r="A41" s="22">
        <v>50</v>
      </c>
      <c r="B41" s="56">
        <v>38</v>
      </c>
      <c r="C41" s="88">
        <v>3</v>
      </c>
      <c r="D41" s="6" t="str">
        <f>VLOOKUP(A41,'05.kolo prezetácia '!A:G,2,FALSE)</f>
        <v>Miroslav</v>
      </c>
      <c r="E41" s="6" t="str">
        <f>VLOOKUP(A41,'05.kolo prezetácia '!A:G,3,FALSE)</f>
        <v>Tomčány</v>
      </c>
      <c r="F41" s="5" t="str">
        <f>CONCATENATE('05.kolo výsledky'!$D41," ",'05.kolo výsledky'!$E41)</f>
        <v>Miroslav Tomčány</v>
      </c>
      <c r="G41" s="6" t="str">
        <f>VLOOKUP(A41,'05.kolo prezetácia '!A:G,4,FALSE)</f>
        <v>Behaj s radosťou</v>
      </c>
      <c r="H41" s="65">
        <f>VLOOKUP(A41,'05.kolo prezetácia '!$A$2:$G$515,5,FALSE)</f>
        <v>1971</v>
      </c>
      <c r="I41" s="32" t="str">
        <f>VLOOKUP(A41,'05.kolo prezetácia '!$A$2:$G$515,7,FALSE)</f>
        <v>Muži D</v>
      </c>
      <c r="J41" s="21">
        <f>VLOOKUP('05.kolo výsledky'!$A41,'05.kolo stopky'!A:C,3,FALSE)</f>
        <v>2.4679780092592588E-2</v>
      </c>
      <c r="K41" s="21">
        <f t="shared" si="0"/>
        <v>3.7393606200897861E-3</v>
      </c>
      <c r="L41" s="21">
        <f t="shared" si="1"/>
        <v>6.7050115740740698E-3</v>
      </c>
      <c r="M41" s="22"/>
      <c r="N41" s="53"/>
      <c r="O41" s="53"/>
      <c r="P41" s="53"/>
      <c r="Q41" s="53"/>
      <c r="R41" s="53"/>
      <c r="S41" s="53"/>
      <c r="T41" s="53"/>
      <c r="U41" s="53"/>
      <c r="V41" s="53"/>
      <c r="W41" s="54">
        <f t="shared" si="3"/>
        <v>0</v>
      </c>
      <c r="Y41"/>
    </row>
    <row r="42" spans="1:25" x14ac:dyDescent="0.25">
      <c r="A42" s="22">
        <v>342</v>
      </c>
      <c r="B42" s="56">
        <v>39</v>
      </c>
      <c r="C42" s="45">
        <v>2</v>
      </c>
      <c r="D42" s="6" t="str">
        <f>VLOOKUP(A42,'05.kolo prezetácia '!A:G,2,FALSE)</f>
        <v>Monika</v>
      </c>
      <c r="E42" s="6" t="str">
        <f>VLOOKUP(A42,'05.kolo prezetácia '!A:G,3,FALSE)</f>
        <v>Mokráňová</v>
      </c>
      <c r="F42" s="5" t="str">
        <f>CONCATENATE('05.kolo výsledky'!$D42," ",'05.kolo výsledky'!$E42)</f>
        <v>Monika Mokráňová</v>
      </c>
      <c r="G42" s="6" t="str">
        <f>VLOOKUP(A42,'05.kolo prezetácia '!A:G,4,FALSE)</f>
        <v>Trenčín</v>
      </c>
      <c r="H42" s="65">
        <f>VLOOKUP(A42,'05.kolo prezetácia '!$A$2:$G$515,5,FALSE)</f>
        <v>1997</v>
      </c>
      <c r="I42" s="32" t="str">
        <f>VLOOKUP(A42,'05.kolo prezetácia '!$A$2:$G$515,7,FALSE)</f>
        <v>Ženy A</v>
      </c>
      <c r="J42" s="21">
        <f>VLOOKUP('05.kolo výsledky'!$A42,'05.kolo stopky'!A:C,3,FALSE)</f>
        <v>2.486943287037037E-2</v>
      </c>
      <c r="K42" s="21">
        <f t="shared" si="0"/>
        <v>3.7680958894500561E-3</v>
      </c>
      <c r="L42" s="21">
        <f t="shared" si="1"/>
        <v>6.8946643518518515E-3</v>
      </c>
      <c r="M42" s="22"/>
      <c r="N42" s="53"/>
      <c r="O42" s="53"/>
      <c r="P42" s="53"/>
      <c r="Q42" s="53"/>
      <c r="R42" s="53"/>
      <c r="S42" s="53"/>
      <c r="T42" s="53"/>
      <c r="U42" s="53"/>
      <c r="V42" s="53"/>
      <c r="W42" s="54">
        <f t="shared" si="3"/>
        <v>0</v>
      </c>
      <c r="Y42"/>
    </row>
    <row r="43" spans="1:25" x14ac:dyDescent="0.25">
      <c r="A43" s="22">
        <v>59</v>
      </c>
      <c r="B43" s="56">
        <v>40</v>
      </c>
      <c r="C43" s="48">
        <v>9</v>
      </c>
      <c r="D43" s="6" t="str">
        <f>VLOOKUP(A43,'05.kolo prezetácia '!A:G,2,FALSE)</f>
        <v>Miroslav</v>
      </c>
      <c r="E43" s="6" t="str">
        <f>VLOOKUP(A43,'05.kolo prezetácia '!A:G,3,FALSE)</f>
        <v>Zlocha</v>
      </c>
      <c r="F43" s="5" t="str">
        <f>CONCATENATE('05.kolo výsledky'!$D43," ",'05.kolo výsledky'!$E43)</f>
        <v>Miroslav Zlocha</v>
      </c>
      <c r="G43" s="6" t="str">
        <f>VLOOKUP(A43,'05.kolo prezetácia '!A:G,4,FALSE)</f>
        <v>Raz to príde / Trenčín</v>
      </c>
      <c r="H43" s="65">
        <f>VLOOKUP(A43,'05.kolo prezetácia '!$A$2:$G$515,5,FALSE)</f>
        <v>1989</v>
      </c>
      <c r="I43" s="32" t="str">
        <f>VLOOKUP(A43,'05.kolo prezetácia '!$A$2:$G$515,7,FALSE)</f>
        <v>Muži B</v>
      </c>
      <c r="J43" s="21">
        <f>VLOOKUP('05.kolo výsledky'!$A43,'05.kolo stopky'!A:C,3,FALSE)</f>
        <v>2.5011331018518518E-2</v>
      </c>
      <c r="K43" s="21">
        <f t="shared" si="0"/>
        <v>3.7895956088664423E-3</v>
      </c>
      <c r="L43" s="21">
        <f t="shared" si="1"/>
        <v>7.0365624999999994E-3</v>
      </c>
      <c r="M43" s="22"/>
      <c r="N43" s="53"/>
      <c r="O43" s="53"/>
      <c r="P43" s="53"/>
      <c r="Q43" s="53"/>
      <c r="R43" s="53"/>
      <c r="S43" s="53"/>
      <c r="T43" s="53"/>
      <c r="U43" s="53"/>
      <c r="V43" s="53"/>
      <c r="W43" s="54">
        <f t="shared" si="3"/>
        <v>0</v>
      </c>
      <c r="Y43"/>
    </row>
    <row r="44" spans="1:25" x14ac:dyDescent="0.25">
      <c r="A44" s="22">
        <v>167</v>
      </c>
      <c r="B44" s="56">
        <v>41</v>
      </c>
      <c r="C44" s="48">
        <v>13</v>
      </c>
      <c r="D44" s="6" t="str">
        <f>VLOOKUP(A44,'05.kolo prezetácia '!A:G,2,FALSE)</f>
        <v>František</v>
      </c>
      <c r="E44" s="6" t="str">
        <f>VLOOKUP(A44,'05.kolo prezetácia '!A:G,3,FALSE)</f>
        <v>Jackulik</v>
      </c>
      <c r="F44" s="5" t="str">
        <f>CONCATENATE('05.kolo výsledky'!$D44," ",'05.kolo výsledky'!$E44)</f>
        <v>František Jackulik</v>
      </c>
      <c r="G44" s="6" t="str">
        <f>VLOOKUP(A44,'05.kolo prezetácia '!A:G,4,FALSE)</f>
        <v>Brúsne / Drietoma</v>
      </c>
      <c r="H44" s="65">
        <f>VLOOKUP(A44,'05.kolo prezetácia '!$A$2:$G$515,5,FALSE)</f>
        <v>1978</v>
      </c>
      <c r="I44" s="32" t="str">
        <f>VLOOKUP(A44,'05.kolo prezetácia '!$A$2:$G$515,7,FALSE)</f>
        <v>Muži C</v>
      </c>
      <c r="J44" s="21">
        <f>VLOOKUP('05.kolo výsledky'!$A44,'05.kolo stopky'!A:C,3,FALSE)</f>
        <v>2.5177175925925926E-2</v>
      </c>
      <c r="K44" s="21">
        <f t="shared" si="0"/>
        <v>3.8147236251402919E-3</v>
      </c>
      <c r="L44" s="21">
        <f t="shared" si="1"/>
        <v>7.2024074074074074E-3</v>
      </c>
      <c r="M44" s="22"/>
      <c r="N44" s="53"/>
      <c r="O44" s="53"/>
      <c r="P44" s="53"/>
      <c r="Q44" s="53"/>
      <c r="R44" s="53"/>
      <c r="S44" s="53"/>
      <c r="T44" s="53"/>
      <c r="U44" s="53"/>
      <c r="V44" s="53"/>
      <c r="W44" s="54">
        <f t="shared" si="3"/>
        <v>0</v>
      </c>
      <c r="Y44"/>
    </row>
    <row r="45" spans="1:25" x14ac:dyDescent="0.25">
      <c r="A45" s="22">
        <v>373</v>
      </c>
      <c r="B45" s="56">
        <v>42</v>
      </c>
      <c r="C45" s="48">
        <v>9</v>
      </c>
      <c r="D45" s="6" t="str">
        <f>VLOOKUP(A45,'05.kolo prezetácia '!A:G,2,FALSE)</f>
        <v>Matej</v>
      </c>
      <c r="E45" s="6" t="str">
        <f>VLOOKUP(A45,'05.kolo prezetácia '!A:G,3,FALSE)</f>
        <v>Ondračka</v>
      </c>
      <c r="F45" s="5" t="str">
        <f>CONCATENATE('05.kolo výsledky'!$D45," ",'05.kolo výsledky'!$E45)</f>
        <v>Matej Ondračka</v>
      </c>
      <c r="G45" s="6" t="str">
        <f>VLOOKUP(A45,'05.kolo prezetácia '!A:G,4,FALSE)</f>
        <v>Trenčín</v>
      </c>
      <c r="H45" s="65">
        <f>VLOOKUP(A45,'05.kolo prezetácia '!$A$2:$G$515,5,FALSE)</f>
        <v>2007</v>
      </c>
      <c r="I45" s="32" t="str">
        <f>VLOOKUP(A45,'05.kolo prezetácia '!$A$2:$G$515,7,FALSE)</f>
        <v>Muži A</v>
      </c>
      <c r="J45" s="21">
        <f>VLOOKUP('05.kolo výsledky'!$A45,'05.kolo stopky'!A:C,3,FALSE)</f>
        <v>2.5419189814814818E-2</v>
      </c>
      <c r="K45" s="21">
        <f t="shared" si="0"/>
        <v>3.8513923961840633E-3</v>
      </c>
      <c r="L45" s="21">
        <f t="shared" si="1"/>
        <v>7.4444212962962997E-3</v>
      </c>
      <c r="M45" s="30"/>
      <c r="N45" s="65"/>
      <c r="O45" s="65"/>
      <c r="P45" s="65"/>
      <c r="Q45" s="65"/>
      <c r="R45" s="65"/>
      <c r="S45" s="65"/>
      <c r="T45" s="65"/>
      <c r="U45" s="65"/>
      <c r="V45" s="65"/>
      <c r="W45" s="66">
        <f t="shared" si="3"/>
        <v>0</v>
      </c>
      <c r="Y45"/>
    </row>
    <row r="46" spans="1:25" x14ac:dyDescent="0.25">
      <c r="A46" s="22">
        <v>378</v>
      </c>
      <c r="B46" s="56">
        <v>43</v>
      </c>
      <c r="C46" s="48">
        <v>10</v>
      </c>
      <c r="D46" s="6" t="str">
        <f>VLOOKUP(A46,'05.kolo prezetácia '!A:G,2,FALSE)</f>
        <v>Lukas</v>
      </c>
      <c r="E46" s="6" t="str">
        <f>VLOOKUP(A46,'05.kolo prezetácia '!A:G,3,FALSE)</f>
        <v>Kolárik</v>
      </c>
      <c r="F46" s="5" t="str">
        <f>CONCATENATE('05.kolo výsledky'!$D46," ",'05.kolo výsledky'!$E46)</f>
        <v>Lukas Kolárik</v>
      </c>
      <c r="G46" s="6" t="str">
        <f>VLOOKUP(A46,'05.kolo prezetácia '!A:G,4,FALSE)</f>
        <v>Visolaje</v>
      </c>
      <c r="H46" s="65">
        <f>VLOOKUP(A46,'05.kolo prezetácia '!$A$2:$G$515,5,FALSE)</f>
        <v>2012</v>
      </c>
      <c r="I46" s="32" t="str">
        <f>VLOOKUP(A46,'05.kolo prezetácia '!$A$2:$G$515,7,FALSE)</f>
        <v>Muži A</v>
      </c>
      <c r="J46" s="21">
        <f>VLOOKUP('05.kolo výsledky'!$A46,'05.kolo stopky'!A:C,3,FALSE)</f>
        <v>2.573678240740741E-2</v>
      </c>
      <c r="K46" s="21">
        <f t="shared" si="0"/>
        <v>3.89951248597082E-3</v>
      </c>
      <c r="L46" s="21">
        <f t="shared" si="1"/>
        <v>7.7620138888888912E-3</v>
      </c>
      <c r="M46" s="30"/>
      <c r="N46" s="65"/>
      <c r="O46" s="65"/>
      <c r="P46" s="65"/>
      <c r="Q46" s="65"/>
      <c r="R46" s="65"/>
      <c r="S46" s="65"/>
      <c r="T46" s="65"/>
      <c r="U46" s="65"/>
      <c r="V46" s="65"/>
      <c r="W46" s="66">
        <f t="shared" si="3"/>
        <v>0</v>
      </c>
      <c r="Y46"/>
    </row>
    <row r="47" spans="1:25" x14ac:dyDescent="0.25">
      <c r="A47" s="22">
        <v>435</v>
      </c>
      <c r="B47" s="56">
        <v>44</v>
      </c>
      <c r="C47" s="45">
        <v>3</v>
      </c>
      <c r="D47" s="6" t="str">
        <f>VLOOKUP(A47,'05.kolo prezetácia '!A:G,2,FALSE)</f>
        <v>Veronika</v>
      </c>
      <c r="E47" s="6" t="str">
        <f>VLOOKUP(A47,'05.kolo prezetácia '!A:G,3,FALSE)</f>
        <v>Bakalárová</v>
      </c>
      <c r="F47" s="5" t="str">
        <f>CONCATENATE('05.kolo výsledky'!$D47," ",'05.kolo výsledky'!$E47)</f>
        <v>Veronika Bakalárová</v>
      </c>
      <c r="G47" s="6" t="str">
        <f>VLOOKUP(A47,'05.kolo prezetácia '!A:G,4,FALSE)</f>
        <v>RunForRest / Mníchova Lehota</v>
      </c>
      <c r="H47" s="65">
        <f>VLOOKUP(A47,'05.kolo prezetácia '!$A$2:$G$515,5,FALSE)</f>
        <v>1987</v>
      </c>
      <c r="I47" s="32" t="str">
        <f>VLOOKUP(A47,'05.kolo prezetácia '!$A$2:$G$515,7,FALSE)</f>
        <v>Ženy B</v>
      </c>
      <c r="J47" s="21">
        <f>VLOOKUP('05.kolo výsledky'!$A47,'05.kolo stopky'!A:C,3,FALSE)</f>
        <v>2.5895428240740741E-2</v>
      </c>
      <c r="K47" s="21">
        <f t="shared" si="0"/>
        <v>3.9235497334455674E-3</v>
      </c>
      <c r="L47" s="21">
        <f t="shared" si="1"/>
        <v>7.920659722222223E-3</v>
      </c>
      <c r="M47" s="30"/>
      <c r="N47" s="65"/>
      <c r="O47" s="65"/>
      <c r="P47" s="65"/>
      <c r="Q47" s="65"/>
      <c r="R47" s="65"/>
      <c r="S47" s="65"/>
      <c r="T47" s="65"/>
      <c r="U47" s="65"/>
      <c r="V47" s="65"/>
      <c r="W47" s="66">
        <f t="shared" si="3"/>
        <v>0</v>
      </c>
      <c r="Y47"/>
    </row>
    <row r="48" spans="1:25" x14ac:dyDescent="0.25">
      <c r="A48" s="22">
        <v>312</v>
      </c>
      <c r="B48" s="56">
        <v>45</v>
      </c>
      <c r="C48" s="48">
        <v>10</v>
      </c>
      <c r="D48" s="6" t="str">
        <f>VLOOKUP(A48,'05.kolo prezetácia '!A:G,2,FALSE)</f>
        <v>Michal</v>
      </c>
      <c r="E48" s="6" t="str">
        <f>VLOOKUP(A48,'05.kolo prezetácia '!A:G,3,FALSE)</f>
        <v>Tomanica</v>
      </c>
      <c r="F48" s="5" t="str">
        <f>CONCATENATE('05.kolo výsledky'!$D48," ",'05.kolo výsledky'!$E48)</f>
        <v>Michal Tomanica</v>
      </c>
      <c r="G48" s="6" t="str">
        <f>VLOOKUP(A48,'05.kolo prezetácia '!A:G,4,FALSE)</f>
        <v>Pruské</v>
      </c>
      <c r="H48" s="65">
        <f>VLOOKUP(A48,'05.kolo prezetácia '!$A$2:$G$515,5,FALSE)</f>
        <v>1992</v>
      </c>
      <c r="I48" s="32" t="str">
        <f>VLOOKUP(A48,'05.kolo prezetácia '!$A$2:$G$515,7,FALSE)</f>
        <v>Muži B</v>
      </c>
      <c r="J48" s="21">
        <f>VLOOKUP('05.kolo výsledky'!$A48,'05.kolo stopky'!A:C,3,FALSE)</f>
        <v>2.6057743055555554E-2</v>
      </c>
      <c r="K48" s="21">
        <f t="shared" si="0"/>
        <v>3.9481428872053873E-3</v>
      </c>
      <c r="L48" s="21">
        <f t="shared" si="1"/>
        <v>8.0829745370370361E-3</v>
      </c>
      <c r="M48" s="30"/>
      <c r="N48" s="65"/>
      <c r="O48" s="65"/>
      <c r="P48" s="65"/>
      <c r="Q48" s="65"/>
      <c r="R48" s="65"/>
      <c r="S48" s="65"/>
      <c r="T48" s="65"/>
      <c r="U48" s="65"/>
      <c r="V48" s="65"/>
      <c r="W48" s="66">
        <f t="shared" si="3"/>
        <v>0</v>
      </c>
      <c r="Y48"/>
    </row>
    <row r="49" spans="1:25" x14ac:dyDescent="0.25">
      <c r="A49" s="22">
        <v>136</v>
      </c>
      <c r="B49" s="56">
        <v>46</v>
      </c>
      <c r="C49" s="48">
        <v>14</v>
      </c>
      <c r="D49" s="6" t="str">
        <f>VLOOKUP(A49,'05.kolo prezetácia '!A:G,2,FALSE)</f>
        <v>Branislav</v>
      </c>
      <c r="E49" s="6" t="str">
        <f>VLOOKUP(A49,'05.kolo prezetácia '!A:G,3,FALSE)</f>
        <v>Hromník</v>
      </c>
      <c r="F49" s="5" t="str">
        <f>CONCATENATE('05.kolo výsledky'!$D49," ",'05.kolo výsledky'!$E49)</f>
        <v>Branislav Hromník</v>
      </c>
      <c r="G49" s="6" t="str">
        <f>VLOOKUP(A49,'05.kolo prezetácia '!A:G,4,FALSE)</f>
        <v>Trenčianske Stankovce</v>
      </c>
      <c r="H49" s="65">
        <f>VLOOKUP(A49,'05.kolo prezetácia '!$A$2:$G$515,5,FALSE)</f>
        <v>1979</v>
      </c>
      <c r="I49" s="32" t="str">
        <f>VLOOKUP(A49,'05.kolo prezetácia '!$A$2:$G$515,7,FALSE)</f>
        <v>Muži C</v>
      </c>
      <c r="J49" s="21">
        <f>VLOOKUP('05.kolo výsledky'!$A49,'05.kolo stopky'!A:C,3,FALSE)</f>
        <v>2.6226712962962962E-2</v>
      </c>
      <c r="K49" s="21">
        <f t="shared" si="0"/>
        <v>3.9737443883277219E-3</v>
      </c>
      <c r="L49" s="21">
        <f t="shared" si="1"/>
        <v>8.2519444444444437E-3</v>
      </c>
      <c r="M49" s="30"/>
      <c r="N49" s="65"/>
      <c r="O49" s="65"/>
      <c r="P49" s="65"/>
      <c r="Q49" s="65"/>
      <c r="R49" s="65"/>
      <c r="S49" s="65"/>
      <c r="T49" s="65"/>
      <c r="U49" s="65"/>
      <c r="V49" s="65"/>
      <c r="W49" s="66">
        <f t="shared" si="3"/>
        <v>0</v>
      </c>
      <c r="Y49"/>
    </row>
    <row r="50" spans="1:25" x14ac:dyDescent="0.25">
      <c r="A50" s="22">
        <v>137</v>
      </c>
      <c r="B50" s="56">
        <v>47</v>
      </c>
      <c r="C50" s="45">
        <v>3</v>
      </c>
      <c r="D50" s="6" t="str">
        <f>VLOOKUP(A50,'05.kolo prezetácia '!A:G,2,FALSE)</f>
        <v>Hana</v>
      </c>
      <c r="E50" s="6" t="str">
        <f>VLOOKUP(A50,'05.kolo prezetácia '!A:G,3,FALSE)</f>
        <v>Hromníková</v>
      </c>
      <c r="F50" s="5" t="str">
        <f>CONCATENATE('05.kolo výsledky'!$D50," ",'05.kolo výsledky'!$E50)</f>
        <v>Hana Hromníková</v>
      </c>
      <c r="G50" s="6" t="str">
        <f>VLOOKUP(A50,'05.kolo prezetácia '!A:G,4,FALSE)</f>
        <v>Trenčianske Stankovce</v>
      </c>
      <c r="H50" s="65">
        <f>VLOOKUP(A50,'05.kolo prezetácia '!$A$2:$G$515,5,FALSE)</f>
        <v>2011</v>
      </c>
      <c r="I50" s="32" t="str">
        <f>VLOOKUP(A50,'05.kolo prezetácia '!$A$2:$G$515,7,FALSE)</f>
        <v>Ženy A</v>
      </c>
      <c r="J50" s="21">
        <f>VLOOKUP('05.kolo výsledky'!$A50,'05.kolo stopky'!A:C,3,FALSE)</f>
        <v>2.6234108796296295E-2</v>
      </c>
      <c r="K50" s="21">
        <f t="shared" si="0"/>
        <v>3.9748649691358027E-3</v>
      </c>
      <c r="L50" s="21">
        <f t="shared" si="1"/>
        <v>8.2593402777777769E-3</v>
      </c>
      <c r="M50" s="30"/>
      <c r="N50" s="65"/>
      <c r="O50" s="65"/>
      <c r="P50" s="65"/>
      <c r="Q50" s="65"/>
      <c r="R50" s="65"/>
      <c r="S50" s="65"/>
      <c r="T50" s="65"/>
      <c r="U50" s="65"/>
      <c r="V50" s="65"/>
      <c r="W50" s="66">
        <f t="shared" si="3"/>
        <v>0</v>
      </c>
      <c r="Y50"/>
    </row>
    <row r="51" spans="1:25" x14ac:dyDescent="0.25">
      <c r="A51" s="22">
        <v>61</v>
      </c>
      <c r="B51" s="56">
        <v>48</v>
      </c>
      <c r="C51" s="48">
        <v>11</v>
      </c>
      <c r="D51" s="6" t="str">
        <f>VLOOKUP(A51,'05.kolo prezetácia '!A:G,2,FALSE)</f>
        <v>Damian</v>
      </c>
      <c r="E51" s="6" t="str">
        <f>VLOOKUP(A51,'05.kolo prezetácia '!A:G,3,FALSE)</f>
        <v>Bocko</v>
      </c>
      <c r="F51" s="5" t="str">
        <f>CONCATENATE('05.kolo výsledky'!$D51," ",'05.kolo výsledky'!$E51)</f>
        <v>Damian Bocko</v>
      </c>
      <c r="G51" s="6" t="str">
        <f>VLOOKUP(A51,'05.kolo prezetácia '!A:G,4,FALSE)</f>
        <v>Trencin</v>
      </c>
      <c r="H51" s="65">
        <f>VLOOKUP(A51,'05.kolo prezetácia '!$A$2:$G$515,5,FALSE)</f>
        <v>2012</v>
      </c>
      <c r="I51" s="32" t="str">
        <f>VLOOKUP(A51,'05.kolo prezetácia '!$A$2:$G$515,7,FALSE)</f>
        <v>Muži A</v>
      </c>
      <c r="J51" s="21">
        <f>VLOOKUP('05.kolo výsledky'!$A51,'05.kolo stopky'!A:C,3,FALSE)</f>
        <v>2.6241678240740737E-2</v>
      </c>
      <c r="K51" s="21">
        <f t="shared" si="0"/>
        <v>3.9760118546576873E-3</v>
      </c>
      <c r="L51" s="21">
        <f t="shared" si="1"/>
        <v>8.2669097222222189E-3</v>
      </c>
      <c r="M51" s="30"/>
      <c r="N51" s="65"/>
      <c r="O51" s="65"/>
      <c r="P51" s="65"/>
      <c r="Q51" s="65"/>
      <c r="R51" s="65"/>
      <c r="S51" s="65"/>
      <c r="T51" s="65"/>
      <c r="U51" s="65"/>
      <c r="V51" s="65"/>
      <c r="W51" s="66">
        <f t="shared" si="3"/>
        <v>0</v>
      </c>
      <c r="Y51"/>
    </row>
    <row r="52" spans="1:25" x14ac:dyDescent="0.25">
      <c r="A52" s="22">
        <v>43</v>
      </c>
      <c r="B52" s="56">
        <v>49</v>
      </c>
      <c r="C52" s="48">
        <v>4</v>
      </c>
      <c r="D52" s="6" t="str">
        <f>VLOOKUP(A52,'05.kolo prezetácia '!A:G,2,FALSE)</f>
        <v>Lucia</v>
      </c>
      <c r="E52" s="6" t="str">
        <f>VLOOKUP(A52,'05.kolo prezetácia '!A:G,3,FALSE)</f>
        <v>Zubová</v>
      </c>
      <c r="F52" s="5" t="str">
        <f>CONCATENATE('05.kolo výsledky'!$D52," ",'05.kolo výsledky'!$E52)</f>
        <v>Lucia Zubová</v>
      </c>
      <c r="G52" s="6" t="str">
        <f>VLOOKUP(A52,'05.kolo prezetácia '!A:G,4,FALSE)</f>
        <v>Behaj s radosťou / Kľúčové</v>
      </c>
      <c r="H52" s="65">
        <f>VLOOKUP(A52,'05.kolo prezetácia '!$A$2:$G$515,5,FALSE)</f>
        <v>1988</v>
      </c>
      <c r="I52" s="32" t="str">
        <f>VLOOKUP(A52,'05.kolo prezetácia '!$A$2:$G$515,7,FALSE)</f>
        <v>Ženy B</v>
      </c>
      <c r="J52" s="21">
        <f>VLOOKUP('05.kolo výsledky'!$A52,'05.kolo stopky'!A:C,3,FALSE)</f>
        <v>2.6264768518518517E-2</v>
      </c>
      <c r="K52" s="21">
        <f t="shared" si="0"/>
        <v>3.9795103815937153E-3</v>
      </c>
      <c r="L52" s="21">
        <f t="shared" si="1"/>
        <v>8.2899999999999988E-3</v>
      </c>
      <c r="M52" s="30"/>
      <c r="N52" s="65"/>
      <c r="O52" s="65"/>
      <c r="P52" s="65"/>
      <c r="Q52" s="65"/>
      <c r="R52" s="65"/>
      <c r="S52" s="65"/>
      <c r="T52" s="65"/>
      <c r="U52" s="65"/>
      <c r="V52" s="65"/>
      <c r="W52" s="66">
        <f t="shared" si="3"/>
        <v>0</v>
      </c>
      <c r="Y52"/>
    </row>
    <row r="53" spans="1:25" x14ac:dyDescent="0.25">
      <c r="A53" s="22">
        <v>386</v>
      </c>
      <c r="B53" s="56">
        <v>50</v>
      </c>
      <c r="C53" s="48">
        <v>12</v>
      </c>
      <c r="D53" s="6" t="str">
        <f>VLOOKUP(A53,'05.kolo prezetácia '!A:G,2,FALSE)</f>
        <v>Sebastian</v>
      </c>
      <c r="E53" s="6" t="str">
        <f>VLOOKUP(A53,'05.kolo prezetácia '!A:G,3,FALSE)</f>
        <v>Struhár</v>
      </c>
      <c r="F53" s="5" t="str">
        <f>CONCATENATE('05.kolo výsledky'!$D53," ",'05.kolo výsledky'!$E53)</f>
        <v>Sebastian Struhár</v>
      </c>
      <c r="G53" s="6" t="str">
        <f>VLOOKUP(A53,'05.kolo prezetácia '!A:G,4,FALSE)</f>
        <v>Trenčín</v>
      </c>
      <c r="H53" s="65">
        <f>VLOOKUP(A53,'05.kolo prezetácia '!$A$2:$G$515,5,FALSE)</f>
        <v>2004</v>
      </c>
      <c r="I53" s="32" t="str">
        <f>VLOOKUP(A53,'05.kolo prezetácia '!$A$2:$G$515,7,FALSE)</f>
        <v>Muži A</v>
      </c>
      <c r="J53" s="21">
        <f>VLOOKUP('05.kolo výsledky'!$A53,'05.kolo stopky'!A:C,3,FALSE)</f>
        <v>2.6414733796296299E-2</v>
      </c>
      <c r="K53" s="21">
        <f t="shared" si="0"/>
        <v>4.0022323933782272E-3</v>
      </c>
      <c r="L53" s="21">
        <f t="shared" si="1"/>
        <v>8.4399652777777806E-3</v>
      </c>
      <c r="M53" s="30"/>
      <c r="N53" s="65"/>
      <c r="O53" s="65"/>
      <c r="P53" s="65"/>
      <c r="Q53" s="65"/>
      <c r="R53" s="65"/>
      <c r="S53" s="65"/>
      <c r="T53" s="65"/>
      <c r="U53" s="65"/>
      <c r="V53" s="65"/>
      <c r="W53" s="66">
        <f t="shared" si="3"/>
        <v>0</v>
      </c>
      <c r="Y53"/>
    </row>
    <row r="54" spans="1:25" x14ac:dyDescent="0.25">
      <c r="A54" s="22">
        <v>313</v>
      </c>
      <c r="B54" s="56">
        <v>51</v>
      </c>
      <c r="C54" s="48">
        <v>11</v>
      </c>
      <c r="D54" s="6" t="str">
        <f>VLOOKUP(A54,'05.kolo prezetácia '!A:G,2,FALSE)</f>
        <v>Lukáš</v>
      </c>
      <c r="E54" s="6" t="str">
        <f>VLOOKUP(A54,'05.kolo prezetácia '!A:G,3,FALSE)</f>
        <v>Imrich</v>
      </c>
      <c r="F54" s="5" t="str">
        <f>CONCATENATE('05.kolo výsledky'!$D54," ",'05.kolo výsledky'!$E54)</f>
        <v>Lukáš Imrich</v>
      </c>
      <c r="G54" s="6" t="str">
        <f>VLOOKUP(A54,'05.kolo prezetácia '!A:G,4,FALSE)</f>
        <v>Trenčín / Trenčín</v>
      </c>
      <c r="H54" s="65">
        <f>VLOOKUP(A54,'05.kolo prezetácia '!$A$2:$G$515,5,FALSE)</f>
        <v>1996</v>
      </c>
      <c r="I54" s="32" t="str">
        <f>VLOOKUP(A54,'05.kolo prezetácia '!$A$2:$G$515,7,FALSE)</f>
        <v>Muži B</v>
      </c>
      <c r="J54" s="21">
        <f>VLOOKUP('05.kolo výsledky'!$A54,'05.kolo stopky'!A:C,3,FALSE)</f>
        <v>2.6474629629629629E-2</v>
      </c>
      <c r="K54" s="21">
        <f t="shared" si="0"/>
        <v>4.0113075196408533E-3</v>
      </c>
      <c r="L54" s="21">
        <f t="shared" si="1"/>
        <v>8.4998611111111108E-3</v>
      </c>
      <c r="M54" s="30"/>
      <c r="N54" s="65"/>
      <c r="O54" s="65"/>
      <c r="P54" s="65"/>
      <c r="Q54" s="65"/>
      <c r="R54" s="65"/>
      <c r="S54" s="65"/>
      <c r="T54" s="65"/>
      <c r="U54" s="65"/>
      <c r="V54" s="65"/>
      <c r="W54" s="66"/>
      <c r="Y54"/>
    </row>
    <row r="55" spans="1:25" x14ac:dyDescent="0.25">
      <c r="A55" s="22">
        <v>392</v>
      </c>
      <c r="B55" s="56">
        <v>52</v>
      </c>
      <c r="C55" s="48">
        <v>12</v>
      </c>
      <c r="D55" s="6" t="str">
        <f>VLOOKUP(A55,'05.kolo prezetácia '!A:G,2,FALSE)</f>
        <v>Ivan</v>
      </c>
      <c r="E55" s="6" t="str">
        <f>VLOOKUP(A55,'05.kolo prezetácia '!A:G,3,FALSE)</f>
        <v>Mojto</v>
      </c>
      <c r="F55" s="5" t="str">
        <f>CONCATENATE('05.kolo výsledky'!$D55," ",'05.kolo výsledky'!$E55)</f>
        <v>Ivan Mojto</v>
      </c>
      <c r="G55" s="6" t="str">
        <f>VLOOKUP(A55,'05.kolo prezetácia '!A:G,4,FALSE)</f>
        <v>Bohunice</v>
      </c>
      <c r="H55" s="65">
        <f>VLOOKUP(A55,'05.kolo prezetácia '!$A$2:$G$515,5,FALSE)</f>
        <v>1989</v>
      </c>
      <c r="I55" s="32" t="str">
        <f>VLOOKUP(A55,'05.kolo prezetácia '!$A$2:$G$515,7,FALSE)</f>
        <v>Muži B</v>
      </c>
      <c r="J55" s="21">
        <f>VLOOKUP('05.kolo výsledky'!$A55,'05.kolo stopky'!A:C,3,FALSE)</f>
        <v>2.6681087962962962E-2</v>
      </c>
      <c r="K55" s="21">
        <f t="shared" si="0"/>
        <v>4.0425890852974185E-3</v>
      </c>
      <c r="L55" s="21">
        <f t="shared" si="1"/>
        <v>8.7063194444444436E-3</v>
      </c>
      <c r="M55" s="30"/>
      <c r="N55" s="65"/>
      <c r="O55" s="65"/>
      <c r="P55" s="65"/>
      <c r="Q55" s="65"/>
      <c r="R55" s="65"/>
      <c r="S55" s="65"/>
      <c r="T55" s="65"/>
      <c r="U55" s="65"/>
      <c r="V55" s="65"/>
      <c r="W55" s="66">
        <f t="shared" ref="W55:W118" si="4">SUM(M55:V55)</f>
        <v>0</v>
      </c>
      <c r="Y55"/>
    </row>
    <row r="56" spans="1:25" x14ac:dyDescent="0.25">
      <c r="A56" s="22">
        <v>431</v>
      </c>
      <c r="B56" s="56">
        <v>53</v>
      </c>
      <c r="C56" s="48">
        <v>13</v>
      </c>
      <c r="D56" s="6" t="str">
        <f>VLOOKUP(A56,'05.kolo prezetácia '!A:G,2,FALSE)</f>
        <v>Adam</v>
      </c>
      <c r="E56" s="6" t="str">
        <f>VLOOKUP(A56,'05.kolo prezetácia '!A:G,3,FALSE)</f>
        <v>Bahelka</v>
      </c>
      <c r="F56" s="5" t="str">
        <f>CONCATENATE('05.kolo výsledky'!$D56," ",'05.kolo výsledky'!$E56)</f>
        <v>Adam Bahelka</v>
      </c>
      <c r="G56" s="6" t="str">
        <f>VLOOKUP(A56,'05.kolo prezetácia '!A:G,4,FALSE)</f>
        <v>Drietoma</v>
      </c>
      <c r="H56" s="65">
        <f>VLOOKUP(A56,'05.kolo prezetácia '!$A$2:$G$515,5,FALSE)</f>
        <v>2001</v>
      </c>
      <c r="I56" s="32" t="str">
        <f>VLOOKUP(A56,'05.kolo prezetácia '!$A$2:$G$515,7,FALSE)</f>
        <v>Muži A</v>
      </c>
      <c r="J56" s="21">
        <f>VLOOKUP('05.kolo výsledky'!$A56,'05.kolo stopky'!A:C,3,FALSE)</f>
        <v>2.6793159722222223E-2</v>
      </c>
      <c r="K56" s="21">
        <f t="shared" si="0"/>
        <v>4.0595696548821553E-3</v>
      </c>
      <c r="L56" s="21">
        <f t="shared" si="1"/>
        <v>8.818391203703705E-3</v>
      </c>
      <c r="M56" s="30"/>
      <c r="N56" s="65"/>
      <c r="O56" s="65"/>
      <c r="P56" s="65"/>
      <c r="Q56" s="65"/>
      <c r="R56" s="65"/>
      <c r="S56" s="65"/>
      <c r="T56" s="65"/>
      <c r="U56" s="65"/>
      <c r="V56" s="65"/>
      <c r="W56" s="66">
        <f t="shared" si="4"/>
        <v>0</v>
      </c>
      <c r="Y56"/>
    </row>
    <row r="57" spans="1:25" x14ac:dyDescent="0.25">
      <c r="A57" s="22">
        <v>96</v>
      </c>
      <c r="B57" s="56">
        <v>54</v>
      </c>
      <c r="C57" s="48">
        <v>15</v>
      </c>
      <c r="D57" s="6" t="str">
        <f>VLOOKUP(A57,'05.kolo prezetácia '!A:G,2,FALSE)</f>
        <v>Lukáš</v>
      </c>
      <c r="E57" s="6" t="str">
        <f>VLOOKUP(A57,'05.kolo prezetácia '!A:G,3,FALSE)</f>
        <v>Bečár</v>
      </c>
      <c r="F57" s="5" t="str">
        <f>CONCATENATE('05.kolo výsledky'!$D57," ",'05.kolo výsledky'!$E57)</f>
        <v>Lukáš Bečár</v>
      </c>
      <c r="G57" s="6" t="str">
        <f>VLOOKUP(A57,'05.kolo prezetácia '!A:G,4,FALSE)</f>
        <v>Adamovské Kochanovce</v>
      </c>
      <c r="H57" s="65">
        <f>VLOOKUP(A57,'05.kolo prezetácia '!$A$2:$G$515,5,FALSE)</f>
        <v>1986</v>
      </c>
      <c r="I57" s="32" t="str">
        <f>VLOOKUP(A57,'05.kolo prezetácia '!$A$2:$G$515,7,FALSE)</f>
        <v>Muži C</v>
      </c>
      <c r="J57" s="21">
        <f>VLOOKUP('05.kolo výsledky'!$A57,'05.kolo stopky'!A:C,3,FALSE)</f>
        <v>2.6800671296296295E-2</v>
      </c>
      <c r="K57" s="21">
        <f t="shared" si="0"/>
        <v>4.0607077721661056E-3</v>
      </c>
      <c r="L57" s="21">
        <f t="shared" si="1"/>
        <v>8.8259027777777763E-3</v>
      </c>
      <c r="M57" s="30"/>
      <c r="N57" s="65"/>
      <c r="O57" s="65"/>
      <c r="P57" s="65"/>
      <c r="Q57" s="65"/>
      <c r="R57" s="65"/>
      <c r="S57" s="65"/>
      <c r="T57" s="65"/>
      <c r="U57" s="65"/>
      <c r="V57" s="65"/>
      <c r="W57" s="66">
        <f t="shared" si="4"/>
        <v>0</v>
      </c>
      <c r="Y57"/>
    </row>
    <row r="58" spans="1:25" x14ac:dyDescent="0.25">
      <c r="A58" s="22">
        <v>425</v>
      </c>
      <c r="B58" s="56">
        <v>55</v>
      </c>
      <c r="C58" s="48">
        <v>4</v>
      </c>
      <c r="D58" s="6" t="str">
        <f>VLOOKUP(A58,'05.kolo prezetácia '!A:G,2,FALSE)</f>
        <v>Jozef</v>
      </c>
      <c r="E58" s="6" t="str">
        <f>VLOOKUP(A58,'05.kolo prezetácia '!A:G,3,FALSE)</f>
        <v>Jančich</v>
      </c>
      <c r="F58" s="5" t="str">
        <f>CONCATENATE('05.kolo výsledky'!$D58," ",'05.kolo výsledky'!$E58)</f>
        <v>Jozef Jančich</v>
      </c>
      <c r="G58" s="6" t="str">
        <f>VLOOKUP(A58,'05.kolo prezetácia '!A:G,4,FALSE)</f>
        <v>Lednické Rovne</v>
      </c>
      <c r="H58" s="65">
        <f>VLOOKUP(A58,'05.kolo prezetácia '!$A$2:$G$515,5,FALSE)</f>
        <v>1975</v>
      </c>
      <c r="I58" s="32" t="str">
        <f>VLOOKUP(A58,'05.kolo prezetácia '!$A$2:$G$515,7,FALSE)</f>
        <v>Muži D</v>
      </c>
      <c r="J58" s="21">
        <f>VLOOKUP('05.kolo výsledky'!$A58,'05.kolo stopky'!A:C,3,FALSE)</f>
        <v>2.6823726851851856E-2</v>
      </c>
      <c r="K58" s="21">
        <f t="shared" si="0"/>
        <v>4.0642010381593723E-3</v>
      </c>
      <c r="L58" s="21">
        <f t="shared" si="1"/>
        <v>8.8489583333333371E-3</v>
      </c>
      <c r="M58" s="30"/>
      <c r="N58" s="65"/>
      <c r="O58" s="65"/>
      <c r="P58" s="65"/>
      <c r="Q58" s="65"/>
      <c r="R58" s="65"/>
      <c r="S58" s="65"/>
      <c r="T58" s="65"/>
      <c r="U58" s="65"/>
      <c r="V58" s="65"/>
      <c r="W58" s="66">
        <f t="shared" si="4"/>
        <v>0</v>
      </c>
      <c r="Y58"/>
    </row>
    <row r="59" spans="1:25" x14ac:dyDescent="0.25">
      <c r="A59" s="22">
        <v>364</v>
      </c>
      <c r="B59" s="56">
        <v>56</v>
      </c>
      <c r="C59" s="48">
        <v>13</v>
      </c>
      <c r="D59" s="6" t="str">
        <f>VLOOKUP(A59,'05.kolo prezetácia '!A:G,2,FALSE)</f>
        <v>Filip</v>
      </c>
      <c r="E59" s="6" t="str">
        <f>VLOOKUP(A59,'05.kolo prezetácia '!A:G,3,FALSE)</f>
        <v>Duras</v>
      </c>
      <c r="F59" s="5" t="str">
        <f>CONCATENATE('05.kolo výsledky'!$D59," ",'05.kolo výsledky'!$E59)</f>
        <v>Filip Duras</v>
      </c>
      <c r="G59" s="6" t="str">
        <f>VLOOKUP(A59,'05.kolo prezetácia '!A:G,4,FALSE)</f>
        <v>Bežíme a funíme / Trenčín - Kubrá</v>
      </c>
      <c r="H59" s="65">
        <f>VLOOKUP(A59,'05.kolo prezetácia '!$A$2:$G$515,5,FALSE)</f>
        <v>1996</v>
      </c>
      <c r="I59" s="32" t="str">
        <f>VLOOKUP(A59,'05.kolo prezetácia '!$A$2:$G$515,7,FALSE)</f>
        <v>Muži B</v>
      </c>
      <c r="J59" s="21">
        <f>VLOOKUP('05.kolo výsledky'!$A59,'05.kolo stopky'!A:C,3,FALSE)</f>
        <v>2.6937604166666667E-2</v>
      </c>
      <c r="K59" s="21">
        <f t="shared" si="0"/>
        <v>4.0814551767676772E-3</v>
      </c>
      <c r="L59" s="21">
        <f t="shared" si="1"/>
        <v>8.9628356481481486E-3</v>
      </c>
      <c r="M59" s="30"/>
      <c r="N59" s="65"/>
      <c r="O59" s="65"/>
      <c r="P59" s="65"/>
      <c r="Q59" s="65"/>
      <c r="R59" s="65"/>
      <c r="S59" s="65"/>
      <c r="T59" s="65"/>
      <c r="U59" s="65"/>
      <c r="V59" s="65"/>
      <c r="W59" s="66">
        <f t="shared" si="4"/>
        <v>0</v>
      </c>
      <c r="Y59"/>
    </row>
    <row r="60" spans="1:25" x14ac:dyDescent="0.25">
      <c r="A60" s="22">
        <v>188</v>
      </c>
      <c r="B60" s="56">
        <v>57</v>
      </c>
      <c r="C60" s="48">
        <v>4</v>
      </c>
      <c r="D60" s="6" t="str">
        <f>VLOOKUP(A60,'05.kolo prezetácia '!A:G,2,FALSE)</f>
        <v>Soňa</v>
      </c>
      <c r="E60" s="6" t="str">
        <f>VLOOKUP(A60,'05.kolo prezetácia '!A:G,3,FALSE)</f>
        <v>Kuricová</v>
      </c>
      <c r="F60" s="5" t="str">
        <f>CONCATENATE('05.kolo výsledky'!$D60," ",'05.kolo výsledky'!$E60)</f>
        <v>Soňa Kuricová</v>
      </c>
      <c r="G60" s="6" t="str">
        <f>VLOOKUP(A60,'05.kolo prezetácia '!A:G,4,FALSE)</f>
        <v>Champion club / Dubnica nad Váhom</v>
      </c>
      <c r="H60" s="65">
        <f>VLOOKUP(A60,'05.kolo prezetácia '!$A$2:$G$515,5,FALSE)</f>
        <v>1998</v>
      </c>
      <c r="I60" s="32" t="str">
        <f>VLOOKUP(A60,'05.kolo prezetácia '!$A$2:$G$515,7,FALSE)</f>
        <v>Ženy A</v>
      </c>
      <c r="J60" s="21">
        <f>VLOOKUP('05.kolo výsledky'!$A60,'05.kolo stopky'!A:C,3,FALSE)</f>
        <v>2.6996712962962965E-2</v>
      </c>
      <c r="K60" s="21">
        <f t="shared" si="0"/>
        <v>4.0904110549943888E-3</v>
      </c>
      <c r="L60" s="21">
        <f t="shared" si="1"/>
        <v>9.021944444444447E-3</v>
      </c>
      <c r="M60" s="30"/>
      <c r="N60" s="40"/>
      <c r="O60" s="40"/>
      <c r="P60" s="40"/>
      <c r="Q60" s="40"/>
      <c r="R60" s="40"/>
      <c r="S60" s="40"/>
      <c r="T60" s="40"/>
      <c r="U60" s="65"/>
      <c r="V60" s="65"/>
      <c r="W60" s="66">
        <f t="shared" si="4"/>
        <v>0</v>
      </c>
      <c r="Y60"/>
    </row>
    <row r="61" spans="1:25" x14ac:dyDescent="0.25">
      <c r="A61" s="22">
        <v>224</v>
      </c>
      <c r="B61" s="56">
        <v>58</v>
      </c>
      <c r="C61" s="48">
        <v>14</v>
      </c>
      <c r="D61" s="6" t="str">
        <f>VLOOKUP(A61,'05.kolo prezetácia '!A:G,2,FALSE)</f>
        <v>Oliver</v>
      </c>
      <c r="E61" s="6" t="str">
        <f>VLOOKUP(A61,'05.kolo prezetácia '!A:G,3,FALSE)</f>
        <v>Ondriska</v>
      </c>
      <c r="F61" s="5" t="str">
        <f>CONCATENATE('05.kolo výsledky'!$D61," ",'05.kolo výsledky'!$E61)</f>
        <v>Oliver Ondriska</v>
      </c>
      <c r="G61" s="6" t="str">
        <f>VLOOKUP(A61,'05.kolo prezetácia '!A:G,4,FALSE)</f>
        <v>Trencin</v>
      </c>
      <c r="H61" s="65">
        <f>VLOOKUP(A61,'05.kolo prezetácia '!$A$2:$G$515,5,FALSE)</f>
        <v>2013</v>
      </c>
      <c r="I61" s="32" t="str">
        <f>VLOOKUP(A61,'05.kolo prezetácia '!$A$2:$G$515,7,FALSE)</f>
        <v>Muži A</v>
      </c>
      <c r="J61" s="21">
        <f>VLOOKUP('05.kolo výsledky'!$A61,'05.kolo stopky'!A:C,3,FALSE)</f>
        <v>2.7067777777777777E-2</v>
      </c>
      <c r="K61" s="21">
        <f t="shared" si="0"/>
        <v>4.101178451178451E-3</v>
      </c>
      <c r="L61" s="21">
        <f t="shared" si="1"/>
        <v>9.093009259259259E-3</v>
      </c>
      <c r="M61" s="30"/>
      <c r="N61" s="65"/>
      <c r="O61" s="65"/>
      <c r="P61" s="65"/>
      <c r="Q61" s="65"/>
      <c r="R61" s="65"/>
      <c r="S61" s="65"/>
      <c r="T61" s="65"/>
      <c r="U61" s="65"/>
      <c r="V61" s="65"/>
      <c r="W61" s="66">
        <f t="shared" si="4"/>
        <v>0</v>
      </c>
      <c r="Y61"/>
    </row>
    <row r="62" spans="1:25" x14ac:dyDescent="0.25">
      <c r="A62" s="22">
        <v>249</v>
      </c>
      <c r="B62" s="56">
        <v>59</v>
      </c>
      <c r="C62" s="48">
        <v>5</v>
      </c>
      <c r="D62" s="6" t="str">
        <f>VLOOKUP(A62,'05.kolo prezetácia '!A:G,2,FALSE)</f>
        <v>Hana</v>
      </c>
      <c r="E62" s="6" t="str">
        <f>VLOOKUP(A62,'05.kolo prezetácia '!A:G,3,FALSE)</f>
        <v>Kišová</v>
      </c>
      <c r="F62" s="5" t="str">
        <f>CONCATENATE('05.kolo výsledky'!$D62," ",'05.kolo výsledky'!$E62)</f>
        <v>Hana Kišová</v>
      </c>
      <c r="G62" s="6" t="str">
        <f>VLOOKUP(A62,'05.kolo prezetácia '!A:G,4,FALSE)</f>
        <v>Soblahov</v>
      </c>
      <c r="H62" s="65">
        <f>VLOOKUP(A62,'05.kolo prezetácia '!$A$2:$G$515,5,FALSE)</f>
        <v>2006</v>
      </c>
      <c r="I62" s="32" t="str">
        <f>VLOOKUP(A62,'05.kolo prezetácia '!$A$2:$G$515,7,FALSE)</f>
        <v>Ženy A</v>
      </c>
      <c r="J62" s="21">
        <f>VLOOKUP('05.kolo výsledky'!$A62,'05.kolo stopky'!A:C,3,FALSE)</f>
        <v>2.709361111111111E-2</v>
      </c>
      <c r="K62" s="21">
        <f t="shared" si="0"/>
        <v>4.1050925925925925E-3</v>
      </c>
      <c r="L62" s="21">
        <f t="shared" si="1"/>
        <v>9.1188425925925916E-3</v>
      </c>
      <c r="M62" s="30"/>
      <c r="N62" s="65"/>
      <c r="O62" s="65"/>
      <c r="P62" s="65"/>
      <c r="Q62" s="65"/>
      <c r="R62" s="65"/>
      <c r="S62" s="65"/>
      <c r="T62" s="65"/>
      <c r="U62" s="65"/>
      <c r="V62" s="65"/>
      <c r="W62" s="66">
        <f t="shared" si="4"/>
        <v>0</v>
      </c>
      <c r="Y62"/>
    </row>
    <row r="63" spans="1:25" x14ac:dyDescent="0.25">
      <c r="A63" s="22">
        <v>288</v>
      </c>
      <c r="B63" s="56">
        <v>60</v>
      </c>
      <c r="C63" s="48">
        <v>6</v>
      </c>
      <c r="D63" s="6" t="str">
        <f>VLOOKUP(A63,'05.kolo prezetácia '!A:G,2,FALSE)</f>
        <v>Alexandra</v>
      </c>
      <c r="E63" s="6" t="str">
        <f>VLOOKUP(A63,'05.kolo prezetácia '!A:G,3,FALSE)</f>
        <v>Fabianová</v>
      </c>
      <c r="F63" s="5" t="str">
        <f>CONCATENATE('05.kolo výsledky'!$D63," ",'05.kolo výsledky'!$E63)</f>
        <v>Alexandra Fabianová</v>
      </c>
      <c r="G63" s="6" t="str">
        <f>VLOOKUP(A63,'05.kolo prezetácia '!A:G,4,FALSE)</f>
        <v>Trenčín</v>
      </c>
      <c r="H63" s="65">
        <f>VLOOKUP(A63,'05.kolo prezetácia '!$A$2:$G$515,5,FALSE)</f>
        <v>1995</v>
      </c>
      <c r="I63" s="32" t="str">
        <f>VLOOKUP(A63,'05.kolo prezetácia '!$A$2:$G$515,7,FALSE)</f>
        <v>Ženy A</v>
      </c>
      <c r="J63" s="21">
        <f>VLOOKUP('05.kolo výsledky'!$A63,'05.kolo stopky'!A:C,3,FALSE)</f>
        <v>2.7096631944444446E-2</v>
      </c>
      <c r="K63" s="21">
        <f t="shared" si="0"/>
        <v>4.1055502946127954E-3</v>
      </c>
      <c r="L63" s="21">
        <f t="shared" si="1"/>
        <v>9.1218634259259274E-3</v>
      </c>
      <c r="M63" s="30"/>
      <c r="N63" s="65"/>
      <c r="O63" s="65"/>
      <c r="P63" s="65"/>
      <c r="Q63" s="65"/>
      <c r="R63" s="65"/>
      <c r="S63" s="65"/>
      <c r="T63" s="65"/>
      <c r="U63" s="65"/>
      <c r="V63" s="65"/>
      <c r="W63" s="66">
        <f t="shared" si="4"/>
        <v>0</v>
      </c>
      <c r="Y63"/>
    </row>
    <row r="64" spans="1:25" x14ac:dyDescent="0.25">
      <c r="A64" s="22">
        <v>320</v>
      </c>
      <c r="B64" s="56">
        <v>61</v>
      </c>
      <c r="C64" s="48">
        <v>5</v>
      </c>
      <c r="D64" s="6" t="str">
        <f>VLOOKUP(A64,'05.kolo prezetácia '!A:G,2,FALSE)</f>
        <v>Pavol</v>
      </c>
      <c r="E64" s="6" t="str">
        <f>VLOOKUP(A64,'05.kolo prezetácia '!A:G,3,FALSE)</f>
        <v>Balaščák</v>
      </c>
      <c r="F64" s="5" t="str">
        <f>CONCATENATE('05.kolo výsledky'!$D64," ",'05.kolo výsledky'!$E64)</f>
        <v>Pavol Balaščák</v>
      </c>
      <c r="G64" s="6" t="str">
        <f>VLOOKUP(A64,'05.kolo prezetácia '!A:G,4,FALSE)</f>
        <v>Trenčín</v>
      </c>
      <c r="H64" s="65">
        <f>VLOOKUP(A64,'05.kolo prezetácia '!$A$2:$G$515,5,FALSE)</f>
        <v>1964</v>
      </c>
      <c r="I64" s="32" t="str">
        <f>VLOOKUP(A64,'05.kolo prezetácia '!$A$2:$G$515,7,FALSE)</f>
        <v>Muži E</v>
      </c>
      <c r="J64" s="21">
        <f>VLOOKUP('05.kolo výsledky'!$A64,'05.kolo stopky'!A:C,3,FALSE)</f>
        <v>2.7104606481481483E-2</v>
      </c>
      <c r="K64" s="21">
        <f t="shared" si="0"/>
        <v>4.1067585578002247E-3</v>
      </c>
      <c r="L64" s="21">
        <f t="shared" si="1"/>
        <v>9.1298379629629646E-3</v>
      </c>
      <c r="M64" s="30"/>
      <c r="N64" s="65"/>
      <c r="O64" s="65"/>
      <c r="P64" s="65"/>
      <c r="Q64" s="65"/>
      <c r="R64" s="65"/>
      <c r="S64" s="65"/>
      <c r="T64" s="65"/>
      <c r="U64" s="65"/>
      <c r="V64" s="65"/>
      <c r="W64" s="66">
        <f t="shared" si="4"/>
        <v>0</v>
      </c>
      <c r="Y64"/>
    </row>
    <row r="65" spans="1:25" x14ac:dyDescent="0.25">
      <c r="A65" s="22">
        <v>228</v>
      </c>
      <c r="B65" s="56">
        <v>62</v>
      </c>
      <c r="C65" s="48">
        <v>5</v>
      </c>
      <c r="D65" s="6" t="str">
        <f>VLOOKUP(A65,'05.kolo prezetácia '!A:G,2,FALSE)</f>
        <v>Roman</v>
      </c>
      <c r="E65" s="6" t="str">
        <f>VLOOKUP(A65,'05.kolo prezetácia '!A:G,3,FALSE)</f>
        <v>Kuník</v>
      </c>
      <c r="F65" s="5" t="str">
        <f>CONCATENATE('05.kolo výsledky'!$D65," ",'05.kolo výsledky'!$E65)</f>
        <v>Roman Kuník</v>
      </c>
      <c r="G65" s="6" t="str">
        <f>VLOOKUP(A65,'05.kolo prezetácia '!A:G,4,FALSE)</f>
        <v>Trenčianske Stankovce</v>
      </c>
      <c r="H65" s="65">
        <f>VLOOKUP(A65,'05.kolo prezetácia '!$A$2:$G$515,5,FALSE)</f>
        <v>1973</v>
      </c>
      <c r="I65" s="32" t="str">
        <f>VLOOKUP(A65,'05.kolo prezetácia '!$A$2:$G$515,7,FALSE)</f>
        <v>Muži D</v>
      </c>
      <c r="J65" s="21">
        <f>VLOOKUP('05.kolo výsledky'!$A65,'05.kolo stopky'!A:C,3,FALSE)</f>
        <v>2.7130324074074074E-2</v>
      </c>
      <c r="K65" s="21">
        <f t="shared" si="0"/>
        <v>4.1106551627384967E-3</v>
      </c>
      <c r="L65" s="21">
        <f t="shared" si="1"/>
        <v>9.1555555555555557E-3</v>
      </c>
      <c r="M65" s="30"/>
      <c r="N65" s="65"/>
      <c r="O65" s="65"/>
      <c r="P65" s="65"/>
      <c r="Q65" s="65"/>
      <c r="R65" s="65"/>
      <c r="S65" s="65"/>
      <c r="T65" s="65"/>
      <c r="U65" s="65"/>
      <c r="V65" s="65"/>
      <c r="W65" s="66">
        <f t="shared" si="4"/>
        <v>0</v>
      </c>
      <c r="Y65"/>
    </row>
    <row r="66" spans="1:25" x14ac:dyDescent="0.25">
      <c r="A66" s="22">
        <v>146</v>
      </c>
      <c r="B66" s="56">
        <v>63</v>
      </c>
      <c r="C66" s="48">
        <v>15</v>
      </c>
      <c r="D66" s="6" t="str">
        <f>VLOOKUP(A66,'05.kolo prezetácia '!A:G,2,FALSE)</f>
        <v>David</v>
      </c>
      <c r="E66" s="6" t="str">
        <f>VLOOKUP(A66,'05.kolo prezetácia '!A:G,3,FALSE)</f>
        <v>Janiga</v>
      </c>
      <c r="F66" s="5" t="str">
        <f>CONCATENATE('05.kolo výsledky'!$D66," ",'05.kolo výsledky'!$E66)</f>
        <v>David Janiga</v>
      </c>
      <c r="G66" s="6" t="str">
        <f>VLOOKUP(A66,'05.kolo prezetácia '!A:G,4,FALSE)</f>
        <v>Dubnica Nad Váhom</v>
      </c>
      <c r="H66" s="65">
        <f>VLOOKUP(A66,'05.kolo prezetácia '!$A$2:$G$515,5,FALSE)</f>
        <v>2001</v>
      </c>
      <c r="I66" s="32" t="str">
        <f>VLOOKUP(A66,'05.kolo prezetácia '!$A$2:$G$515,7,FALSE)</f>
        <v>Muži A</v>
      </c>
      <c r="J66" s="21">
        <f>VLOOKUP('05.kolo výsledky'!$A66,'05.kolo stopky'!A:C,3,FALSE)</f>
        <v>2.7288796296296297E-2</v>
      </c>
      <c r="K66" s="21">
        <f t="shared" si="0"/>
        <v>4.1346661054994394E-3</v>
      </c>
      <c r="L66" s="21">
        <f t="shared" si="1"/>
        <v>9.3140277777777787E-3</v>
      </c>
      <c r="M66" s="30"/>
      <c r="N66" s="65"/>
      <c r="O66" s="65"/>
      <c r="P66" s="65"/>
      <c r="Q66" s="65"/>
      <c r="R66" s="65"/>
      <c r="S66" s="65"/>
      <c r="T66" s="65"/>
      <c r="U66" s="65"/>
      <c r="V66" s="65"/>
      <c r="W66" s="66">
        <f t="shared" si="4"/>
        <v>0</v>
      </c>
      <c r="Y66"/>
    </row>
    <row r="67" spans="1:25" x14ac:dyDescent="0.25">
      <c r="A67" s="22">
        <v>334</v>
      </c>
      <c r="B67" s="56">
        <v>64</v>
      </c>
      <c r="C67" s="48">
        <v>14</v>
      </c>
      <c r="D67" s="6" t="str">
        <f>VLOOKUP(A67,'05.kolo prezetácia '!A:G,2,FALSE)</f>
        <v>Matúš</v>
      </c>
      <c r="E67" s="6" t="str">
        <f>VLOOKUP(A67,'05.kolo prezetácia '!A:G,3,FALSE)</f>
        <v>Bačík</v>
      </c>
      <c r="F67" s="5" t="str">
        <f>CONCATENATE('05.kolo výsledky'!$D67," ",'05.kolo výsledky'!$E67)</f>
        <v>Matúš Bačík</v>
      </c>
      <c r="G67" s="6" t="str">
        <f>VLOOKUP(A67,'05.kolo prezetácia '!A:G,4,FALSE)</f>
        <v>Trenčín</v>
      </c>
      <c r="H67" s="65">
        <f>VLOOKUP(A67,'05.kolo prezetácia '!$A$2:$G$515,5,FALSE)</f>
        <v>1992</v>
      </c>
      <c r="I67" s="32" t="str">
        <f>VLOOKUP(A67,'05.kolo prezetácia '!$A$2:$G$515,7,FALSE)</f>
        <v>Muži B</v>
      </c>
      <c r="J67" s="21">
        <f>VLOOKUP('05.kolo výsledky'!$A67,'05.kolo stopky'!A:C,3,FALSE)</f>
        <v>2.7453067129629635E-2</v>
      </c>
      <c r="K67" s="21">
        <f t="shared" si="0"/>
        <v>4.1595556257014599E-3</v>
      </c>
      <c r="L67" s="21">
        <f t="shared" si="1"/>
        <v>9.4782986111111162E-3</v>
      </c>
      <c r="M67" s="30"/>
      <c r="N67" s="65"/>
      <c r="O67" s="65"/>
      <c r="P67" s="65"/>
      <c r="Q67" s="65"/>
      <c r="R67" s="65"/>
      <c r="S67" s="65"/>
      <c r="T67" s="65"/>
      <c r="U67" s="65"/>
      <c r="V67" s="65"/>
      <c r="W67" s="66">
        <f t="shared" si="4"/>
        <v>0</v>
      </c>
      <c r="Y67"/>
    </row>
    <row r="68" spans="1:25" x14ac:dyDescent="0.25">
      <c r="A68" s="22">
        <v>64</v>
      </c>
      <c r="B68" s="56">
        <v>65</v>
      </c>
      <c r="C68" s="48">
        <v>5</v>
      </c>
      <c r="D68" s="6" t="str">
        <f>VLOOKUP(A68,'05.kolo prezetácia '!A:G,2,FALSE)</f>
        <v>Lucia</v>
      </c>
      <c r="E68" s="6" t="str">
        <f>VLOOKUP(A68,'05.kolo prezetácia '!A:G,3,FALSE)</f>
        <v>Mituchová</v>
      </c>
      <c r="F68" s="5" t="str">
        <f>CONCATENATE('05.kolo výsledky'!$D68," ",'05.kolo výsledky'!$E68)</f>
        <v>Lucia Mituchová</v>
      </c>
      <c r="G68" s="6" t="str">
        <f>VLOOKUP(A68,'05.kolo prezetácia '!A:G,4,FALSE)</f>
        <v>Trenčín</v>
      </c>
      <c r="H68" s="65">
        <f>VLOOKUP(A68,'05.kolo prezetácia '!$A$2:$G$515,5,FALSE)</f>
        <v>1981</v>
      </c>
      <c r="I68" s="32" t="str">
        <f>VLOOKUP(A68,'05.kolo prezetácia '!$A$2:$G$515,7,FALSE)</f>
        <v>Ženy B</v>
      </c>
      <c r="J68" s="21">
        <f>VLOOKUP('05.kolo výsledky'!$A68,'05.kolo stopky'!A:C,3,FALSE)</f>
        <v>2.7497696759259258E-2</v>
      </c>
      <c r="K68" s="21">
        <f t="shared" ref="K68:K130" si="5">J68/$X$3</f>
        <v>4.1663176907968573E-3</v>
      </c>
      <c r="L68" s="21">
        <f t="shared" ref="L68:L130" si="6">J68-Y$3</f>
        <v>9.5229282407407398E-3</v>
      </c>
      <c r="M68" s="30"/>
      <c r="N68" s="65"/>
      <c r="O68" s="65"/>
      <c r="P68" s="65"/>
      <c r="Q68" s="65"/>
      <c r="R68" s="65"/>
      <c r="S68" s="65"/>
      <c r="T68" s="65"/>
      <c r="U68" s="65"/>
      <c r="V68" s="65"/>
      <c r="W68" s="66">
        <f t="shared" si="4"/>
        <v>0</v>
      </c>
      <c r="Y68"/>
    </row>
    <row r="69" spans="1:25" x14ac:dyDescent="0.25">
      <c r="A69" s="22">
        <v>406</v>
      </c>
      <c r="B69" s="56">
        <v>66</v>
      </c>
      <c r="C69" s="48">
        <v>6</v>
      </c>
      <c r="D69" s="6" t="str">
        <f>VLOOKUP(A69,'05.kolo prezetácia '!A:G,2,FALSE)</f>
        <v>Vladimír</v>
      </c>
      <c r="E69" s="6" t="str">
        <f>VLOOKUP(A69,'05.kolo prezetácia '!A:G,3,FALSE)</f>
        <v>Trenčan</v>
      </c>
      <c r="F69" s="5" t="str">
        <f>CONCATENATE('05.kolo výsledky'!$D69," ",'05.kolo výsledky'!$E69)</f>
        <v>Vladimír Trenčan</v>
      </c>
      <c r="G69" s="6" t="str">
        <f>VLOOKUP(A69,'05.kolo prezetácia '!A:G,4,FALSE)</f>
        <v>Champion club / Trenčín</v>
      </c>
      <c r="H69" s="65">
        <f>VLOOKUP(A69,'05.kolo prezetácia '!$A$2:$G$515,5,FALSE)</f>
        <v>1964</v>
      </c>
      <c r="I69" s="32" t="str">
        <f>VLOOKUP(A69,'05.kolo prezetácia '!$A$2:$G$515,7,FALSE)</f>
        <v>Muži E</v>
      </c>
      <c r="J69" s="21">
        <f>VLOOKUP('05.kolo výsledky'!$A69,'05.kolo stopky'!A:C,3,FALSE)</f>
        <v>2.7557499999999999E-2</v>
      </c>
      <c r="K69" s="21">
        <f t="shared" si="5"/>
        <v>4.1753787878787878E-3</v>
      </c>
      <c r="L69" s="21">
        <f t="shared" si="6"/>
        <v>9.5827314814814803E-3</v>
      </c>
      <c r="M69" s="22"/>
      <c r="N69" s="53"/>
      <c r="O69" s="53"/>
      <c r="P69" s="53"/>
      <c r="Q69" s="53"/>
      <c r="R69" s="53"/>
      <c r="S69" s="53"/>
      <c r="T69" s="53"/>
      <c r="U69" s="53"/>
      <c r="V69" s="53"/>
      <c r="W69" s="54">
        <f t="shared" si="4"/>
        <v>0</v>
      </c>
      <c r="Y69"/>
    </row>
    <row r="70" spans="1:25" x14ac:dyDescent="0.25">
      <c r="A70" s="22">
        <v>436</v>
      </c>
      <c r="B70" s="56">
        <v>67</v>
      </c>
      <c r="C70" s="48">
        <v>16</v>
      </c>
      <c r="D70" s="6" t="str">
        <f>VLOOKUP(A70,'05.kolo prezetácia '!A:G,2,FALSE)</f>
        <v>Marko</v>
      </c>
      <c r="E70" s="6" t="str">
        <f>VLOOKUP(A70,'05.kolo prezetácia '!A:G,3,FALSE)</f>
        <v>Jackulik</v>
      </c>
      <c r="F70" s="5" t="str">
        <f>CONCATENATE('05.kolo výsledky'!$D70," ",'05.kolo výsledky'!$E70)</f>
        <v>Marko Jackulik</v>
      </c>
      <c r="G70" s="6" t="str">
        <f>VLOOKUP(A70,'05.kolo prezetácia '!A:G,4,FALSE)</f>
        <v>Drietoma  - Brúsne</v>
      </c>
      <c r="H70" s="65">
        <f>VLOOKUP(A70,'05.kolo prezetácia '!$A$2:$G$515,5,FALSE)</f>
        <v>2014</v>
      </c>
      <c r="I70" s="32" t="str">
        <f>VLOOKUP(A70,'05.kolo prezetácia '!$A$2:$G$515,7,FALSE)</f>
        <v>Muži A</v>
      </c>
      <c r="J70" s="21">
        <f>VLOOKUP('05.kolo výsledky'!$A70,'05.kolo stopky'!A:C,3,FALSE)</f>
        <v>2.7575196759259259E-2</v>
      </c>
      <c r="K70" s="21">
        <f t="shared" si="5"/>
        <v>4.1780601150392819E-3</v>
      </c>
      <c r="L70" s="21">
        <f t="shared" si="6"/>
        <v>9.600428240740741E-3</v>
      </c>
      <c r="M70" s="30"/>
      <c r="N70" s="65"/>
      <c r="O70" s="65"/>
      <c r="P70" s="65"/>
      <c r="Q70" s="65"/>
      <c r="R70" s="65"/>
      <c r="S70" s="65"/>
      <c r="T70" s="65"/>
      <c r="U70" s="65"/>
      <c r="V70" s="65"/>
      <c r="W70" s="66">
        <f t="shared" si="4"/>
        <v>0</v>
      </c>
      <c r="Y70"/>
    </row>
    <row r="71" spans="1:25" x14ac:dyDescent="0.25">
      <c r="A71" s="22">
        <v>157</v>
      </c>
      <c r="B71" s="56">
        <v>68</v>
      </c>
      <c r="C71" s="48">
        <v>16</v>
      </c>
      <c r="D71" s="6" t="str">
        <f>VLOOKUP(A71,'05.kolo prezetácia '!A:G,2,FALSE)</f>
        <v>Vladimír</v>
      </c>
      <c r="E71" s="6" t="str">
        <f>VLOOKUP(A71,'05.kolo prezetácia '!A:G,3,FALSE)</f>
        <v>Staňák</v>
      </c>
      <c r="F71" s="5" t="str">
        <f>CONCATENATE('05.kolo výsledky'!$D71," ",'05.kolo výsledky'!$E71)</f>
        <v>Vladimír Staňák</v>
      </c>
      <c r="G71" s="6" t="str">
        <f>VLOOKUP(A71,'05.kolo prezetácia '!A:G,4,FALSE)</f>
        <v>Adamovské Kochanovce</v>
      </c>
      <c r="H71" s="65">
        <f>VLOOKUP(A71,'05.kolo prezetácia '!$A$2:$G$515,5,FALSE)</f>
        <v>1985</v>
      </c>
      <c r="I71" s="32" t="str">
        <f>VLOOKUP(A71,'05.kolo prezetácia '!$A$2:$G$515,7,FALSE)</f>
        <v>Muži C</v>
      </c>
      <c r="J71" s="21">
        <f>VLOOKUP('05.kolo výsledky'!$A71,'05.kolo stopky'!A:C,3,FALSE)</f>
        <v>2.7925162037037033E-2</v>
      </c>
      <c r="K71" s="21">
        <f t="shared" si="5"/>
        <v>4.2310851571268236E-3</v>
      </c>
      <c r="L71" s="21">
        <f t="shared" si="6"/>
        <v>9.9503935185185147E-3</v>
      </c>
      <c r="M71" s="30"/>
      <c r="N71" s="65"/>
      <c r="O71" s="65"/>
      <c r="P71" s="65"/>
      <c r="Q71" s="65"/>
      <c r="R71" s="65"/>
      <c r="S71" s="65"/>
      <c r="T71" s="65"/>
      <c r="U71" s="65"/>
      <c r="V71" s="65"/>
      <c r="W71" s="66">
        <f t="shared" si="4"/>
        <v>0</v>
      </c>
      <c r="Y71"/>
    </row>
    <row r="72" spans="1:25" x14ac:dyDescent="0.25">
      <c r="A72" s="22">
        <v>269</v>
      </c>
      <c r="B72" s="56">
        <v>69</v>
      </c>
      <c r="C72" s="48">
        <v>6</v>
      </c>
      <c r="D72" s="6" t="str">
        <f>VLOOKUP(A72,'05.kolo prezetácia '!A:G,2,FALSE)</f>
        <v>Jaroslav</v>
      </c>
      <c r="E72" s="6" t="str">
        <f>VLOOKUP(A72,'05.kolo prezetácia '!A:G,3,FALSE)</f>
        <v>Janiga</v>
      </c>
      <c r="F72" s="5" t="str">
        <f>CONCATENATE('05.kolo výsledky'!$D72," ",'05.kolo výsledky'!$E72)</f>
        <v>Jaroslav Janiga</v>
      </c>
      <c r="G72" s="6" t="str">
        <f>VLOOKUP(A72,'05.kolo prezetácia '!A:G,4,FALSE)</f>
        <v>Dubnica nad Váhom</v>
      </c>
      <c r="H72" s="65">
        <f>VLOOKUP(A72,'05.kolo prezetácia '!$A$2:$G$515,5,FALSE)</f>
        <v>1971</v>
      </c>
      <c r="I72" s="32" t="str">
        <f>VLOOKUP(A72,'05.kolo prezetácia '!$A$2:$G$515,7,FALSE)</f>
        <v>Muži D</v>
      </c>
      <c r="J72" s="21">
        <f>VLOOKUP('05.kolo výsledky'!$A72,'05.kolo stopky'!A:C,3,FALSE)</f>
        <v>2.8120740740740741E-2</v>
      </c>
      <c r="K72" s="21">
        <f t="shared" si="5"/>
        <v>4.2607182940516278E-3</v>
      </c>
      <c r="L72" s="21">
        <f t="shared" si="6"/>
        <v>1.0145972222222223E-2</v>
      </c>
      <c r="M72" s="30"/>
      <c r="N72" s="65"/>
      <c r="O72" s="65"/>
      <c r="P72" s="65"/>
      <c r="Q72" s="65"/>
      <c r="R72" s="65"/>
      <c r="S72" s="65"/>
      <c r="T72" s="65"/>
      <c r="U72" s="65"/>
      <c r="V72" s="65"/>
      <c r="W72" s="66">
        <f t="shared" si="4"/>
        <v>0</v>
      </c>
      <c r="Y72"/>
    </row>
    <row r="73" spans="1:25" x14ac:dyDescent="0.25">
      <c r="A73" s="22">
        <v>428</v>
      </c>
      <c r="B73" s="56">
        <v>70</v>
      </c>
      <c r="C73" s="48">
        <v>17</v>
      </c>
      <c r="D73" s="6" t="str">
        <f>VLOOKUP(A73,'05.kolo prezetácia '!A:G,2,FALSE)</f>
        <v>Tomáš</v>
      </c>
      <c r="E73" s="6" t="str">
        <f>VLOOKUP(A73,'05.kolo prezetácia '!A:G,3,FALSE)</f>
        <v>Kadák</v>
      </c>
      <c r="F73" s="5" t="str">
        <f>CONCATENATE('05.kolo výsledky'!$D73," ",'05.kolo výsledky'!$E73)</f>
        <v>Tomáš Kadák</v>
      </c>
      <c r="G73" s="6" t="str">
        <f>VLOOKUP(A73,'05.kolo prezetácia '!A:G,4,FALSE)</f>
        <v>Veľké Bierovce</v>
      </c>
      <c r="H73" s="65">
        <f>VLOOKUP(A73,'05.kolo prezetácia '!$A$2:$G$515,5,FALSE)</f>
        <v>2001</v>
      </c>
      <c r="I73" s="32" t="str">
        <f>VLOOKUP(A73,'05.kolo prezetácia '!$A$2:$G$515,7,FALSE)</f>
        <v>Muži A</v>
      </c>
      <c r="J73" s="21">
        <f>VLOOKUP('05.kolo výsledky'!$A73,'05.kolo stopky'!A:C,3,FALSE)</f>
        <v>2.8138842592592594E-2</v>
      </c>
      <c r="K73" s="21">
        <f t="shared" si="5"/>
        <v>4.2634609988776656E-3</v>
      </c>
      <c r="L73" s="21">
        <f t="shared" si="6"/>
        <v>1.0164074074074075E-2</v>
      </c>
      <c r="M73" s="30"/>
      <c r="N73" s="65"/>
      <c r="O73" s="65"/>
      <c r="P73" s="65"/>
      <c r="Q73" s="65"/>
      <c r="R73" s="65"/>
      <c r="S73" s="65"/>
      <c r="T73" s="65"/>
      <c r="U73" s="65"/>
      <c r="V73" s="65"/>
      <c r="W73" s="66">
        <f t="shared" si="4"/>
        <v>0</v>
      </c>
      <c r="Y73"/>
    </row>
    <row r="74" spans="1:25" x14ac:dyDescent="0.25">
      <c r="A74" s="22">
        <v>30</v>
      </c>
      <c r="B74" s="56">
        <v>71</v>
      </c>
      <c r="C74" s="48">
        <v>15</v>
      </c>
      <c r="D74" s="6" t="str">
        <f>VLOOKUP(A74,'05.kolo prezetácia '!A:G,2,FALSE)</f>
        <v>Juraj</v>
      </c>
      <c r="E74" s="6" t="str">
        <f>VLOOKUP(A74,'05.kolo prezetácia '!A:G,3,FALSE)</f>
        <v>Gregorovič</v>
      </c>
      <c r="F74" s="5" t="str">
        <f>CONCATENATE('05.kolo výsledky'!$D74," ",'05.kolo výsledky'!$E74)</f>
        <v>Juraj Gregorovič</v>
      </c>
      <c r="G74" s="6" t="str">
        <f>VLOOKUP(A74,'05.kolo prezetácia '!A:G,4,FALSE)</f>
        <v>Bežíme a funíme / Trenčín</v>
      </c>
      <c r="H74" s="65">
        <f>VLOOKUP(A74,'05.kolo prezetácia '!$A$2:$G$515,5,FALSE)</f>
        <v>1996</v>
      </c>
      <c r="I74" s="32" t="str">
        <f>VLOOKUP(A74,'05.kolo prezetácia '!$A$2:$G$515,7,FALSE)</f>
        <v>Muži B</v>
      </c>
      <c r="J74" s="21">
        <f>VLOOKUP('05.kolo výsledky'!$A74,'05.kolo stopky'!A:C,3,FALSE)</f>
        <v>2.8208993055555558E-2</v>
      </c>
      <c r="K74" s="21">
        <f t="shared" si="5"/>
        <v>4.2740898569023572E-3</v>
      </c>
      <c r="L74" s="21">
        <f t="shared" si="6"/>
        <v>1.023422453703704E-2</v>
      </c>
      <c r="M74" s="22"/>
      <c r="N74" s="53"/>
      <c r="O74" s="53"/>
      <c r="P74" s="53"/>
      <c r="Q74" s="53"/>
      <c r="R74" s="53"/>
      <c r="S74" s="53"/>
      <c r="T74" s="53"/>
      <c r="U74" s="53"/>
      <c r="V74" s="53"/>
      <c r="W74" s="54">
        <f t="shared" si="4"/>
        <v>0</v>
      </c>
      <c r="Y74"/>
    </row>
    <row r="75" spans="1:25" x14ac:dyDescent="0.25">
      <c r="A75" s="22">
        <v>389</v>
      </c>
      <c r="B75" s="56">
        <v>72</v>
      </c>
      <c r="C75" s="48">
        <v>17</v>
      </c>
      <c r="D75" s="6" t="str">
        <f>VLOOKUP(A75,'05.kolo prezetácia '!A:G,2,FALSE)</f>
        <v>Marek</v>
      </c>
      <c r="E75" s="6" t="str">
        <f>VLOOKUP(A75,'05.kolo prezetácia '!A:G,3,FALSE)</f>
        <v>Benkovič</v>
      </c>
      <c r="F75" s="5" t="str">
        <f>CONCATENATE('05.kolo výsledky'!$D75," ",'05.kolo výsledky'!$E75)</f>
        <v>Marek Benkovič</v>
      </c>
      <c r="G75" s="6" t="str">
        <f>VLOOKUP(A75,'05.kolo prezetácia '!A:G,4,FALSE)</f>
        <v>toRun Stará Turá / Trenčianske Jastrabie</v>
      </c>
      <c r="H75" s="65">
        <f>VLOOKUP(A75,'05.kolo prezetácia '!$A$2:$G$515,5,FALSE)</f>
        <v>1983</v>
      </c>
      <c r="I75" s="32" t="str">
        <f>VLOOKUP(A75,'05.kolo prezetácia '!$A$2:$G$515,7,FALSE)</f>
        <v>Muži C</v>
      </c>
      <c r="J75" s="21">
        <f>VLOOKUP('05.kolo výsledky'!$A75,'05.kolo stopky'!A:C,3,FALSE)</f>
        <v>2.8425324074074079E-2</v>
      </c>
      <c r="K75" s="21">
        <f t="shared" si="5"/>
        <v>4.306867283950618E-3</v>
      </c>
      <c r="L75" s="21">
        <f t="shared" si="6"/>
        <v>1.045055555555556E-2</v>
      </c>
      <c r="M75" s="30"/>
      <c r="N75" s="65"/>
      <c r="O75" s="65"/>
      <c r="P75" s="65"/>
      <c r="Q75" s="65"/>
      <c r="R75" s="65"/>
      <c r="S75" s="65"/>
      <c r="T75" s="65"/>
      <c r="U75" s="65"/>
      <c r="V75" s="65"/>
      <c r="W75" s="66">
        <f t="shared" si="4"/>
        <v>0</v>
      </c>
      <c r="Y75"/>
    </row>
    <row r="76" spans="1:25" x14ac:dyDescent="0.25">
      <c r="A76" s="22">
        <v>284</v>
      </c>
      <c r="B76" s="56">
        <v>73</v>
      </c>
      <c r="C76" s="48">
        <v>7</v>
      </c>
      <c r="D76" s="6" t="str">
        <f>VLOOKUP(A76,'05.kolo prezetácia '!A:G,2,FALSE)</f>
        <v>Juraj</v>
      </c>
      <c r="E76" s="6" t="str">
        <f>VLOOKUP(A76,'05.kolo prezetácia '!A:G,3,FALSE)</f>
        <v>Martinka</v>
      </c>
      <c r="F76" s="5" t="str">
        <f>CONCATENATE('05.kolo výsledky'!$D76," ",'05.kolo výsledky'!$E76)</f>
        <v>Juraj Martinka</v>
      </c>
      <c r="G76" s="6" t="str">
        <f>VLOOKUP(A76,'05.kolo prezetácia '!A:G,4,FALSE)</f>
        <v>Nám sa nechce / Trenčianske stankovce</v>
      </c>
      <c r="H76" s="65">
        <f>VLOOKUP(A76,'05.kolo prezetácia '!$A$2:$G$515,5,FALSE)</f>
        <v>1973</v>
      </c>
      <c r="I76" s="32" t="str">
        <f>VLOOKUP(A76,'05.kolo prezetácia '!$A$2:$G$515,7,FALSE)</f>
        <v>Muži D</v>
      </c>
      <c r="J76" s="21">
        <f>VLOOKUP('05.kolo výsledky'!$A76,'05.kolo stopky'!A:C,3,FALSE)</f>
        <v>2.8497638888888888E-2</v>
      </c>
      <c r="K76" s="21">
        <f t="shared" si="5"/>
        <v>4.3178240740740746E-3</v>
      </c>
      <c r="L76" s="21">
        <f t="shared" si="6"/>
        <v>1.052287037037037E-2</v>
      </c>
      <c r="M76" s="30"/>
      <c r="N76" s="65"/>
      <c r="O76" s="65"/>
      <c r="P76" s="65"/>
      <c r="Q76" s="65"/>
      <c r="R76" s="65"/>
      <c r="S76" s="65"/>
      <c r="T76" s="65"/>
      <c r="U76" s="65"/>
      <c r="V76" s="65"/>
      <c r="W76" s="66">
        <f t="shared" si="4"/>
        <v>0</v>
      </c>
      <c r="Y76"/>
    </row>
    <row r="77" spans="1:25" x14ac:dyDescent="0.25">
      <c r="A77" s="22">
        <v>181</v>
      </c>
      <c r="B77" s="56">
        <v>74</v>
      </c>
      <c r="C77" s="48">
        <v>6</v>
      </c>
      <c r="D77" s="6" t="str">
        <f>VLOOKUP(A77,'05.kolo prezetácia '!A:G,2,FALSE)</f>
        <v>Martina</v>
      </c>
      <c r="E77" s="6" t="str">
        <f>VLOOKUP(A77,'05.kolo prezetácia '!A:G,3,FALSE)</f>
        <v>Riečická</v>
      </c>
      <c r="F77" s="5" t="str">
        <f>CONCATENATE('05.kolo výsledky'!$D77," ",'05.kolo výsledky'!$E77)</f>
        <v>Martina Riečická</v>
      </c>
      <c r="G77" s="6" t="str">
        <f>VLOOKUP(A77,'05.kolo prezetácia '!A:G,4,FALSE)</f>
        <v>RunForRest / Trenčín</v>
      </c>
      <c r="H77" s="65">
        <f>VLOOKUP(A77,'05.kolo prezetácia '!$A$2:$G$515,5,FALSE)</f>
        <v>1987</v>
      </c>
      <c r="I77" s="32" t="str">
        <f>VLOOKUP(A77,'05.kolo prezetácia '!$A$2:$G$515,7,FALSE)</f>
        <v>Ženy B</v>
      </c>
      <c r="J77" s="21">
        <f>VLOOKUP('05.kolo výsledky'!$A77,'05.kolo stopky'!A:C,3,FALSE)</f>
        <v>2.8514641203703704E-2</v>
      </c>
      <c r="K77" s="21">
        <f t="shared" si="5"/>
        <v>4.3204001823793489E-3</v>
      </c>
      <c r="L77" s="21">
        <f t="shared" si="6"/>
        <v>1.0539872685185185E-2</v>
      </c>
      <c r="M77" s="30"/>
      <c r="N77" s="65"/>
      <c r="O77" s="65"/>
      <c r="P77" s="65"/>
      <c r="Q77" s="65"/>
      <c r="R77" s="65"/>
      <c r="S77" s="65"/>
      <c r="T77" s="65"/>
      <c r="U77" s="65"/>
      <c r="V77" s="65"/>
      <c r="W77" s="66">
        <f t="shared" si="4"/>
        <v>0</v>
      </c>
      <c r="Y77"/>
    </row>
    <row r="78" spans="1:25" x14ac:dyDescent="0.25">
      <c r="A78" s="22">
        <v>162</v>
      </c>
      <c r="B78" s="56">
        <v>75</v>
      </c>
      <c r="C78" s="48">
        <v>7</v>
      </c>
      <c r="D78" s="6" t="str">
        <f>VLOOKUP(A78,'05.kolo prezetácia '!A:G,2,FALSE)</f>
        <v>Miroslava</v>
      </c>
      <c r="E78" s="6" t="str">
        <f>VLOOKUP(A78,'05.kolo prezetácia '!A:G,3,FALSE)</f>
        <v>Solíková</v>
      </c>
      <c r="F78" s="5" t="str">
        <f>CONCATENATE('05.kolo výsledky'!$D78," ",'05.kolo výsledky'!$E78)</f>
        <v>Miroslava Solíková</v>
      </c>
      <c r="G78" s="6" t="str">
        <f>VLOOKUP(A78,'05.kolo prezetácia '!A:G,4,FALSE)</f>
        <v>Ilava</v>
      </c>
      <c r="H78" s="65">
        <f>VLOOKUP(A78,'05.kolo prezetácia '!$A$2:$G$515,5,FALSE)</f>
        <v>1987</v>
      </c>
      <c r="I78" s="32" t="str">
        <f>VLOOKUP(A78,'05.kolo prezetácia '!$A$2:$G$515,7,FALSE)</f>
        <v>Ženy B</v>
      </c>
      <c r="J78" s="21">
        <f>VLOOKUP('05.kolo výsledky'!$A78,'05.kolo stopky'!A:C,3,FALSE)</f>
        <v>2.8528680555555557E-2</v>
      </c>
      <c r="K78" s="21">
        <f t="shared" si="5"/>
        <v>4.3225273569023571E-3</v>
      </c>
      <c r="L78" s="21">
        <f t="shared" si="6"/>
        <v>1.0553912037037039E-2</v>
      </c>
      <c r="M78" s="30"/>
      <c r="N78" s="65"/>
      <c r="O78" s="65"/>
      <c r="P78" s="65"/>
      <c r="Q78" s="65"/>
      <c r="R78" s="65"/>
      <c r="S78" s="65"/>
      <c r="T78" s="65"/>
      <c r="U78" s="65"/>
      <c r="V78" s="65"/>
      <c r="W78" s="66">
        <f t="shared" si="4"/>
        <v>0</v>
      </c>
      <c r="Y78"/>
    </row>
    <row r="79" spans="1:25" x14ac:dyDescent="0.25">
      <c r="A79" s="22">
        <v>438</v>
      </c>
      <c r="B79" s="56">
        <v>76</v>
      </c>
      <c r="C79" s="48">
        <v>8</v>
      </c>
      <c r="D79" s="6" t="str">
        <f>VLOOKUP(A79,'05.kolo prezetácia '!A:G,2,FALSE)</f>
        <v>Pavel</v>
      </c>
      <c r="E79" s="6" t="str">
        <f>VLOOKUP(A79,'05.kolo prezetácia '!A:G,3,FALSE)</f>
        <v>Spaček</v>
      </c>
      <c r="F79" s="5" t="str">
        <f>CONCATENATE('05.kolo výsledky'!$D79," ",'05.kolo výsledky'!$E79)</f>
        <v>Pavel Spaček</v>
      </c>
      <c r="G79" s="6" t="str">
        <f>VLOOKUP(A79,'05.kolo prezetácia '!A:G,4,FALSE)</f>
        <v>Trenčianska Teplá</v>
      </c>
      <c r="H79" s="65">
        <f>VLOOKUP(A79,'05.kolo prezetácia '!$A$2:$G$515,5,FALSE)</f>
        <v>1971</v>
      </c>
      <c r="I79" s="32" t="str">
        <f>VLOOKUP(A79,'05.kolo prezetácia '!$A$2:$G$515,7,FALSE)</f>
        <v>Muži D</v>
      </c>
      <c r="J79" s="21">
        <f>VLOOKUP('05.kolo výsledky'!$A79,'05.kolo stopky'!A:C,3,FALSE)</f>
        <v>2.8543657407407403E-2</v>
      </c>
      <c r="K79" s="21">
        <f t="shared" si="5"/>
        <v>4.3247965768799098E-3</v>
      </c>
      <c r="L79" s="21">
        <f t="shared" si="6"/>
        <v>1.0568888888888885E-2</v>
      </c>
      <c r="M79" s="30"/>
      <c r="N79" s="65"/>
      <c r="O79" s="65"/>
      <c r="P79" s="65"/>
      <c r="Q79" s="65"/>
      <c r="R79" s="65"/>
      <c r="S79" s="65"/>
      <c r="T79" s="65"/>
      <c r="U79" s="65"/>
      <c r="V79" s="65"/>
      <c r="W79" s="66">
        <f t="shared" si="4"/>
        <v>0</v>
      </c>
      <c r="Y79"/>
    </row>
    <row r="80" spans="1:25" x14ac:dyDescent="0.25">
      <c r="A80" s="22">
        <v>179</v>
      </c>
      <c r="B80" s="56">
        <v>77</v>
      </c>
      <c r="C80" s="48">
        <v>18</v>
      </c>
      <c r="D80" s="6" t="str">
        <f>VLOOKUP(A80,'05.kolo prezetácia '!A:G,2,FALSE)</f>
        <v>Milan</v>
      </c>
      <c r="E80" s="6" t="str">
        <f>VLOOKUP(A80,'05.kolo prezetácia '!A:G,3,FALSE)</f>
        <v>Kebísek</v>
      </c>
      <c r="F80" s="5" t="str">
        <f>CONCATENATE('05.kolo výsledky'!$D80," ",'05.kolo výsledky'!$E80)</f>
        <v>Milan Kebísek</v>
      </c>
      <c r="G80" s="6" t="str">
        <f>VLOOKUP(A80,'05.kolo prezetácia '!A:G,4,FALSE)</f>
        <v>Chromé Antilopy - Krivosúd Bodovka</v>
      </c>
      <c r="H80" s="65">
        <f>VLOOKUP(A80,'05.kolo prezetácia '!$A$2:$G$515,5,FALSE)</f>
        <v>1980</v>
      </c>
      <c r="I80" s="32" t="str">
        <f>VLOOKUP(A80,'05.kolo prezetácia '!$A$2:$G$515,7,FALSE)</f>
        <v>Muži C</v>
      </c>
      <c r="J80" s="21">
        <f>VLOOKUP('05.kolo výsledky'!$A80,'05.kolo stopky'!A:C,3,FALSE)</f>
        <v>2.8721562500000002E-2</v>
      </c>
      <c r="K80" s="21">
        <f t="shared" si="5"/>
        <v>4.3517518939393948E-3</v>
      </c>
      <c r="L80" s="21">
        <f t="shared" si="6"/>
        <v>1.0746793981481484E-2</v>
      </c>
      <c r="M80" s="30"/>
      <c r="N80" s="65"/>
      <c r="O80" s="65"/>
      <c r="P80" s="65"/>
      <c r="Q80" s="65"/>
      <c r="R80" s="65"/>
      <c r="S80" s="65"/>
      <c r="T80" s="65"/>
      <c r="U80" s="65"/>
      <c r="V80" s="65"/>
      <c r="W80" s="66">
        <f t="shared" si="4"/>
        <v>0</v>
      </c>
      <c r="Y80"/>
    </row>
    <row r="81" spans="1:25" x14ac:dyDescent="0.25">
      <c r="A81" s="22">
        <v>62</v>
      </c>
      <c r="B81" s="56">
        <v>78</v>
      </c>
      <c r="C81" s="48">
        <v>7</v>
      </c>
      <c r="D81" s="6" t="str">
        <f>VLOOKUP(A81,'05.kolo prezetácia '!A:G,2,FALSE)</f>
        <v>Daniela</v>
      </c>
      <c r="E81" s="6" t="str">
        <f>VLOOKUP(A81,'05.kolo prezetácia '!A:G,3,FALSE)</f>
        <v>Bockova</v>
      </c>
      <c r="F81" s="5" t="str">
        <f>CONCATENATE('05.kolo výsledky'!$D81," ",'05.kolo výsledky'!$E81)</f>
        <v>Daniela Bockova</v>
      </c>
      <c r="G81" s="6" t="str">
        <f>VLOOKUP(A81,'05.kolo prezetácia '!A:G,4,FALSE)</f>
        <v>Trencin</v>
      </c>
      <c r="H81" s="65">
        <f>VLOOKUP(A81,'05.kolo prezetácia '!$A$2:$G$515,5,FALSE)</f>
        <v>2010</v>
      </c>
      <c r="I81" s="32" t="str">
        <f>VLOOKUP(A81,'05.kolo prezetácia '!$A$2:$G$515,7,FALSE)</f>
        <v>Ženy A</v>
      </c>
      <c r="J81" s="21">
        <f>VLOOKUP('05.kolo výsledky'!$A81,'05.kolo stopky'!A:C,3,FALSE)</f>
        <v>2.9165081018518519E-2</v>
      </c>
      <c r="K81" s="21">
        <f t="shared" si="5"/>
        <v>4.4189516694725034E-3</v>
      </c>
      <c r="L81" s="21">
        <f t="shared" si="6"/>
        <v>1.1190312500000001E-2</v>
      </c>
      <c r="M81" s="30"/>
      <c r="N81" s="65"/>
      <c r="O81" s="65"/>
      <c r="P81" s="65"/>
      <c r="Q81" s="65"/>
      <c r="R81" s="65"/>
      <c r="S81" s="65"/>
      <c r="T81" s="65"/>
      <c r="U81" s="65"/>
      <c r="V81" s="65"/>
      <c r="W81" s="66">
        <f t="shared" si="4"/>
        <v>0</v>
      </c>
      <c r="Y81"/>
    </row>
    <row r="82" spans="1:25" x14ac:dyDescent="0.25">
      <c r="A82" s="22">
        <v>257</v>
      </c>
      <c r="B82" s="56">
        <v>79</v>
      </c>
      <c r="C82" s="48">
        <v>8</v>
      </c>
      <c r="D82" s="6" t="str">
        <f>VLOOKUP(A82,'05.kolo prezetácia '!A:G,2,FALSE)</f>
        <v>Dana</v>
      </c>
      <c r="E82" s="6" t="str">
        <f>VLOOKUP(A82,'05.kolo prezetácia '!A:G,3,FALSE)</f>
        <v>Kubranova</v>
      </c>
      <c r="F82" s="5" t="str">
        <f>CONCATENATE('05.kolo výsledky'!$D82," ",'05.kolo výsledky'!$E82)</f>
        <v>Dana Kubranova</v>
      </c>
      <c r="G82" s="6" t="str">
        <f>VLOOKUP(A82,'05.kolo prezetácia '!A:G,4,FALSE)</f>
        <v>Trencianske Teplice</v>
      </c>
      <c r="H82" s="65">
        <f>VLOOKUP(A82,'05.kolo prezetácia '!$A$2:$G$515,5,FALSE)</f>
        <v>1981</v>
      </c>
      <c r="I82" s="32" t="str">
        <f>VLOOKUP(A82,'05.kolo prezetácia '!$A$2:$G$515,7,FALSE)</f>
        <v>Ženy B</v>
      </c>
      <c r="J82" s="21">
        <f>VLOOKUP('05.kolo výsledky'!$A82,'05.kolo stopky'!A:C,3,FALSE)</f>
        <v>2.9183472222222225E-2</v>
      </c>
      <c r="K82" s="21">
        <f t="shared" si="5"/>
        <v>4.4217382154882164E-3</v>
      </c>
      <c r="L82" s="21">
        <f t="shared" si="6"/>
        <v>1.1208703703703707E-2</v>
      </c>
      <c r="M82" s="30"/>
      <c r="N82" s="65"/>
      <c r="O82" s="65"/>
      <c r="P82" s="65"/>
      <c r="Q82" s="65"/>
      <c r="R82" s="65"/>
      <c r="S82" s="65"/>
      <c r="T82" s="65"/>
      <c r="U82" s="65"/>
      <c r="V82" s="65"/>
      <c r="W82" s="66">
        <f t="shared" si="4"/>
        <v>0</v>
      </c>
      <c r="Y82"/>
    </row>
    <row r="83" spans="1:25" x14ac:dyDescent="0.25">
      <c r="A83" s="22">
        <v>134</v>
      </c>
      <c r="B83" s="56">
        <v>80</v>
      </c>
      <c r="C83" s="48">
        <v>7</v>
      </c>
      <c r="D83" s="6" t="str">
        <f>VLOOKUP(A83,'05.kolo prezetácia '!A:G,2,FALSE)</f>
        <v>Ferdinand</v>
      </c>
      <c r="E83" s="6" t="str">
        <f>VLOOKUP(A83,'05.kolo prezetácia '!A:G,3,FALSE)</f>
        <v>Daňo</v>
      </c>
      <c r="F83" s="5" t="str">
        <f>CONCATENATE('05.kolo výsledky'!$D83," ",'05.kolo výsledky'!$E83)</f>
        <v>Ferdinand Daňo</v>
      </c>
      <c r="G83" s="6" t="str">
        <f>VLOOKUP(A83,'05.kolo prezetácia '!A:G,4,FALSE)</f>
        <v>Sedmerovec</v>
      </c>
      <c r="H83" s="65">
        <f>VLOOKUP(A83,'05.kolo prezetácia '!$A$2:$G$515,5,FALSE)</f>
        <v>1963</v>
      </c>
      <c r="I83" s="32" t="str">
        <f>VLOOKUP(A83,'05.kolo prezetácia '!$A$2:$G$515,7,FALSE)</f>
        <v>Muži E</v>
      </c>
      <c r="J83" s="21">
        <f>VLOOKUP('05.kolo výsledky'!$A83,'05.kolo stopky'!A:C,3,FALSE)</f>
        <v>2.9189756944444447E-2</v>
      </c>
      <c r="K83" s="21">
        <f t="shared" si="5"/>
        <v>4.422690446127947E-3</v>
      </c>
      <c r="L83" s="21">
        <f t="shared" si="6"/>
        <v>1.1214988425925929E-2</v>
      </c>
      <c r="M83" s="30"/>
      <c r="N83" s="65"/>
      <c r="O83" s="65"/>
      <c r="P83" s="65"/>
      <c r="Q83" s="65"/>
      <c r="R83" s="65"/>
      <c r="S83" s="65"/>
      <c r="T83" s="65"/>
      <c r="U83" s="65"/>
      <c r="V83" s="65"/>
      <c r="W83" s="66">
        <f t="shared" si="4"/>
        <v>0</v>
      </c>
      <c r="Y83"/>
    </row>
    <row r="84" spans="1:25" x14ac:dyDescent="0.25">
      <c r="A84" s="22">
        <v>193</v>
      </c>
      <c r="B84" s="56">
        <v>81</v>
      </c>
      <c r="C84" s="45">
        <v>1</v>
      </c>
      <c r="D84" s="6" t="str">
        <f>VLOOKUP(A84,'05.kolo prezetácia '!A:G,2,FALSE)</f>
        <v>Naďa</v>
      </c>
      <c r="E84" s="6" t="str">
        <f>VLOOKUP(A84,'05.kolo prezetácia '!A:G,3,FALSE)</f>
        <v>Hodeková</v>
      </c>
      <c r="F84" s="5" t="str">
        <f>CONCATENATE('05.kolo výsledky'!$D84," ",'05.kolo výsledky'!$E84)</f>
        <v>Naďa Hodeková</v>
      </c>
      <c r="G84" s="6" t="str">
        <f>VLOOKUP(A84,'05.kolo prezetácia '!A:G,4,FALSE)</f>
        <v>Champion club / Dubnica nad Váhom</v>
      </c>
      <c r="H84" s="65">
        <f>VLOOKUP(A84,'05.kolo prezetácia '!$A$2:$G$515,5,FALSE)</f>
        <v>1975</v>
      </c>
      <c r="I84" s="32" t="str">
        <f>VLOOKUP(A84,'05.kolo prezetácia '!$A$2:$G$515,7,FALSE)</f>
        <v>Ženy C</v>
      </c>
      <c r="J84" s="21">
        <f>VLOOKUP('05.kolo výsledky'!$A84,'05.kolo stopky'!A:C,3,FALSE)</f>
        <v>2.9271516203703704E-2</v>
      </c>
      <c r="K84" s="21">
        <f t="shared" si="5"/>
        <v>4.4350782126823798E-3</v>
      </c>
      <c r="L84" s="21">
        <f t="shared" si="6"/>
        <v>1.1296747685185186E-2</v>
      </c>
      <c r="M84" s="30"/>
      <c r="N84" s="65"/>
      <c r="O84" s="65"/>
      <c r="P84" s="65"/>
      <c r="Q84" s="65"/>
      <c r="R84" s="65"/>
      <c r="S84" s="65"/>
      <c r="T84" s="65"/>
      <c r="U84" s="65"/>
      <c r="V84" s="65"/>
      <c r="W84" s="66">
        <f t="shared" si="4"/>
        <v>0</v>
      </c>
      <c r="Y84"/>
    </row>
    <row r="85" spans="1:25" x14ac:dyDescent="0.25">
      <c r="A85" s="22">
        <v>35</v>
      </c>
      <c r="B85" s="56">
        <v>82</v>
      </c>
      <c r="C85" s="48">
        <v>9</v>
      </c>
      <c r="D85" s="6" t="str">
        <f>VLOOKUP(A85,'05.kolo prezetácia '!A:G,2,FALSE)</f>
        <v>Daniela</v>
      </c>
      <c r="E85" s="6" t="str">
        <f>VLOOKUP(A85,'05.kolo prezetácia '!A:G,3,FALSE)</f>
        <v>Kotúčová</v>
      </c>
      <c r="F85" s="5" t="str">
        <f>CONCATENATE('05.kolo výsledky'!$D85," ",'05.kolo výsledky'!$E85)</f>
        <v>Daniela Kotúčová</v>
      </c>
      <c r="G85" s="6" t="str">
        <f>VLOOKUP(A85,'05.kolo prezetácia '!A:G,4,FALSE)</f>
        <v>Chromé antilopy / Zemianske Podhradie</v>
      </c>
      <c r="H85" s="65">
        <f>VLOOKUP(A85,'05.kolo prezetácia '!$A$2:$G$515,5,FALSE)</f>
        <v>1984</v>
      </c>
      <c r="I85" s="32" t="str">
        <f>VLOOKUP(A85,'05.kolo prezetácia '!$A$2:$G$515,7,FALSE)</f>
        <v>Ženy B</v>
      </c>
      <c r="J85" s="21">
        <f>VLOOKUP('05.kolo výsledky'!$A85,'05.kolo stopky'!A:C,3,FALSE)</f>
        <v>2.9523750000000001E-2</v>
      </c>
      <c r="K85" s="21">
        <f t="shared" si="5"/>
        <v>4.4732954545454546E-3</v>
      </c>
      <c r="L85" s="21">
        <f t="shared" si="6"/>
        <v>1.1548981481481483E-2</v>
      </c>
      <c r="M85" s="30"/>
      <c r="N85" s="65"/>
      <c r="O85" s="65"/>
      <c r="P85" s="65"/>
      <c r="Q85" s="65"/>
      <c r="R85" s="65"/>
      <c r="S85" s="65"/>
      <c r="T85" s="65"/>
      <c r="U85" s="65"/>
      <c r="V85" s="65"/>
      <c r="W85" s="66">
        <f t="shared" si="4"/>
        <v>0</v>
      </c>
      <c r="Y85"/>
    </row>
    <row r="86" spans="1:25" x14ac:dyDescent="0.25">
      <c r="A86" s="22">
        <v>109</v>
      </c>
      <c r="B86" s="56">
        <v>83</v>
      </c>
      <c r="C86" s="48">
        <v>19</v>
      </c>
      <c r="D86" s="6" t="str">
        <f>VLOOKUP(A86,'05.kolo prezetácia '!A:G,2,FALSE)</f>
        <v>Robert</v>
      </c>
      <c r="E86" s="6" t="str">
        <f>VLOOKUP(A86,'05.kolo prezetácia '!A:G,3,FALSE)</f>
        <v>Laššo</v>
      </c>
      <c r="F86" s="5" t="str">
        <f>CONCATENATE('05.kolo výsledky'!$D86," ",'05.kolo výsledky'!$E86)</f>
        <v>Robert Laššo</v>
      </c>
      <c r="G86" s="6" t="str">
        <f>VLOOKUP(A86,'05.kolo prezetácia '!A:G,4,FALSE)</f>
        <v>Trenčín</v>
      </c>
      <c r="H86" s="65">
        <f>VLOOKUP(A86,'05.kolo prezetácia '!$A$2:$G$515,5,FALSE)</f>
        <v>1982</v>
      </c>
      <c r="I86" s="32" t="str">
        <f>VLOOKUP(A86,'05.kolo prezetácia '!$A$2:$G$515,7,FALSE)</f>
        <v>Muži C</v>
      </c>
      <c r="J86" s="21">
        <f>VLOOKUP('05.kolo výsledky'!$A86,'05.kolo stopky'!A:C,3,FALSE)</f>
        <v>2.9580601851851851E-2</v>
      </c>
      <c r="K86" s="21">
        <f t="shared" si="5"/>
        <v>4.4819093714927047E-3</v>
      </c>
      <c r="L86" s="21">
        <f t="shared" si="6"/>
        <v>1.1605833333333333E-2</v>
      </c>
      <c r="M86" s="30"/>
      <c r="N86" s="65"/>
      <c r="O86" s="65"/>
      <c r="P86" s="65"/>
      <c r="Q86" s="65"/>
      <c r="R86" s="65"/>
      <c r="S86" s="65"/>
      <c r="T86" s="65"/>
      <c r="U86" s="65"/>
      <c r="V86" s="65"/>
      <c r="W86" s="66">
        <f t="shared" si="4"/>
        <v>0</v>
      </c>
      <c r="Y86"/>
    </row>
    <row r="87" spans="1:25" x14ac:dyDescent="0.25">
      <c r="A87" s="22">
        <v>175</v>
      </c>
      <c r="B87" s="56">
        <v>84</v>
      </c>
      <c r="C87" s="48">
        <v>8</v>
      </c>
      <c r="D87" s="6" t="str">
        <f>VLOOKUP(A87,'05.kolo prezetácia '!A:G,2,FALSE)</f>
        <v>Lucia</v>
      </c>
      <c r="E87" s="6" t="str">
        <f>VLOOKUP(A87,'05.kolo prezetácia '!A:G,3,FALSE)</f>
        <v>Bulejková</v>
      </c>
      <c r="F87" s="5" t="str">
        <f>CONCATENATE('05.kolo výsledky'!$D87," ",'05.kolo výsledky'!$E87)</f>
        <v>Lucia Bulejková</v>
      </c>
      <c r="G87" s="6" t="str">
        <f>VLOOKUP(A87,'05.kolo prezetácia '!A:G,4,FALSE)</f>
        <v>Drietoma</v>
      </c>
      <c r="H87" s="65">
        <f>VLOOKUP(A87,'05.kolo prezetácia '!$A$2:$G$515,5,FALSE)</f>
        <v>2012</v>
      </c>
      <c r="I87" s="32" t="str">
        <f>VLOOKUP(A87,'05.kolo prezetácia '!$A$2:$G$515,7,FALSE)</f>
        <v>Ženy A</v>
      </c>
      <c r="J87" s="21">
        <f>VLOOKUP('05.kolo výsledky'!$A87,'05.kolo stopky'!A:C,3,FALSE)</f>
        <v>2.9593020833333334E-2</v>
      </c>
      <c r="K87" s="21">
        <f t="shared" si="5"/>
        <v>4.4837910353535361E-3</v>
      </c>
      <c r="L87" s="21">
        <f t="shared" si="6"/>
        <v>1.1618252314814816E-2</v>
      </c>
      <c r="M87" s="30"/>
      <c r="N87" s="65"/>
      <c r="O87" s="65"/>
      <c r="P87" s="65"/>
      <c r="Q87" s="65"/>
      <c r="R87" s="65"/>
      <c r="S87" s="65"/>
      <c r="T87" s="65"/>
      <c r="U87" s="65"/>
      <c r="V87" s="65"/>
      <c r="W87" s="66">
        <f t="shared" si="4"/>
        <v>0</v>
      </c>
      <c r="Y87"/>
    </row>
    <row r="88" spans="1:25" x14ac:dyDescent="0.25">
      <c r="A88" s="22">
        <v>100</v>
      </c>
      <c r="B88" s="56">
        <v>85</v>
      </c>
      <c r="C88" s="48">
        <v>16</v>
      </c>
      <c r="D88" s="6" t="str">
        <f>VLOOKUP(A88,'05.kolo prezetácia '!A:G,2,FALSE)</f>
        <v>Ivan</v>
      </c>
      <c r="E88" s="6" t="str">
        <f>VLOOKUP(A88,'05.kolo prezetácia '!A:G,3,FALSE)</f>
        <v>Capák</v>
      </c>
      <c r="F88" s="5" t="str">
        <f>CONCATENATE('05.kolo výsledky'!$D88," ",'05.kolo výsledky'!$E88)</f>
        <v>Ivan Capák</v>
      </c>
      <c r="G88" s="6" t="str">
        <f>VLOOKUP(A88,'05.kolo prezetácia '!A:G,4,FALSE)</f>
        <v>Adamovské Kochanovce</v>
      </c>
      <c r="H88" s="65">
        <f>VLOOKUP(A88,'05.kolo prezetácia '!$A$2:$G$515,5,FALSE)</f>
        <v>1989</v>
      </c>
      <c r="I88" s="32" t="str">
        <f>VLOOKUP(A88,'05.kolo prezetácia '!$A$2:$G$515,7,FALSE)</f>
        <v>Muži B</v>
      </c>
      <c r="J88" s="21">
        <f>VLOOKUP('05.kolo výsledky'!$A88,'05.kolo stopky'!A:C,3,FALSE)</f>
        <v>3.0000324074074072E-2</v>
      </c>
      <c r="K88" s="21">
        <f t="shared" si="5"/>
        <v>4.5455036475869808E-3</v>
      </c>
      <c r="L88" s="21">
        <f t="shared" si="6"/>
        <v>1.2025555555555553E-2</v>
      </c>
      <c r="M88" s="30"/>
      <c r="N88" s="65"/>
      <c r="O88" s="65"/>
      <c r="P88" s="65"/>
      <c r="Q88" s="65"/>
      <c r="R88" s="65"/>
      <c r="S88" s="65"/>
      <c r="T88" s="65"/>
      <c r="U88" s="65"/>
      <c r="V88" s="65"/>
      <c r="W88" s="66">
        <f t="shared" si="4"/>
        <v>0</v>
      </c>
      <c r="Y88"/>
    </row>
    <row r="89" spans="1:25" x14ac:dyDescent="0.25">
      <c r="A89" s="22">
        <v>315</v>
      </c>
      <c r="B89" s="56">
        <v>86</v>
      </c>
      <c r="C89" s="48">
        <v>9</v>
      </c>
      <c r="D89" s="6" t="str">
        <f>VLOOKUP(A89,'05.kolo prezetácia '!A:G,2,FALSE)</f>
        <v>Peter</v>
      </c>
      <c r="E89" s="6" t="str">
        <f>VLOOKUP(A89,'05.kolo prezetácia '!A:G,3,FALSE)</f>
        <v>Orihel</v>
      </c>
      <c r="F89" s="5" t="str">
        <f>CONCATENATE('05.kolo výsledky'!$D89," ",'05.kolo výsledky'!$E89)</f>
        <v>Peter Orihel</v>
      </c>
      <c r="G89" s="6" t="str">
        <f>VLOOKUP(A89,'05.kolo prezetácia '!A:G,4,FALSE)</f>
        <v>OBS Dtahovce / Drahovce</v>
      </c>
      <c r="H89" s="65">
        <f>VLOOKUP(A89,'05.kolo prezetácia '!$A$2:$G$515,5,FALSE)</f>
        <v>1967</v>
      </c>
      <c r="I89" s="32" t="str">
        <f>VLOOKUP(A89,'05.kolo prezetácia '!$A$2:$G$515,7,FALSE)</f>
        <v>Muži D</v>
      </c>
      <c r="J89" s="21">
        <f>VLOOKUP('05.kolo výsledky'!$A89,'05.kolo stopky'!A:C,3,FALSE)</f>
        <v>3.0006099537037038E-2</v>
      </c>
      <c r="K89" s="21">
        <f t="shared" si="5"/>
        <v>4.5463787177328846E-3</v>
      </c>
      <c r="L89" s="21">
        <f t="shared" si="6"/>
        <v>1.2031331018518519E-2</v>
      </c>
      <c r="M89" s="30"/>
      <c r="N89" s="65"/>
      <c r="O89" s="65"/>
      <c r="P89" s="65"/>
      <c r="Q89" s="65"/>
      <c r="R89" s="65"/>
      <c r="S89" s="65"/>
      <c r="T89" s="65"/>
      <c r="U89" s="65"/>
      <c r="V89" s="65"/>
      <c r="W89" s="66">
        <f t="shared" si="4"/>
        <v>0</v>
      </c>
      <c r="Y89"/>
    </row>
    <row r="90" spans="1:25" x14ac:dyDescent="0.25">
      <c r="A90" s="22">
        <v>38</v>
      </c>
      <c r="B90" s="56">
        <v>87</v>
      </c>
      <c r="C90" s="48">
        <v>18</v>
      </c>
      <c r="D90" s="6" t="str">
        <f>VLOOKUP(A90,'05.kolo prezetácia '!A:G,2,FALSE)</f>
        <v>Peter</v>
      </c>
      <c r="E90" s="6" t="str">
        <f>VLOOKUP(A90,'05.kolo prezetácia '!A:G,3,FALSE)</f>
        <v>Batka ml.</v>
      </c>
      <c r="F90" s="5" t="str">
        <f>CONCATENATE('05.kolo výsledky'!$D90," ",'05.kolo výsledky'!$E90)</f>
        <v>Peter Batka ml.</v>
      </c>
      <c r="G90" s="6" t="str">
        <f>VLOOKUP(A90,'05.kolo prezetácia '!A:G,4,FALSE)</f>
        <v>RunForRest / Trenčín</v>
      </c>
      <c r="H90" s="65">
        <f>VLOOKUP(A90,'05.kolo prezetácia '!$A$2:$G$515,5,FALSE)</f>
        <v>2012</v>
      </c>
      <c r="I90" s="32" t="str">
        <f>VLOOKUP(A90,'05.kolo prezetácia '!$A$2:$G$515,7,FALSE)</f>
        <v>Muži A</v>
      </c>
      <c r="J90" s="21">
        <f>VLOOKUP('05.kolo výsledky'!$A90,'05.kolo stopky'!A:C,3,FALSE)</f>
        <v>3.0009988425925924E-2</v>
      </c>
      <c r="K90" s="21">
        <f t="shared" si="5"/>
        <v>4.5469679433221104E-3</v>
      </c>
      <c r="L90" s="21">
        <f t="shared" si="6"/>
        <v>1.2035219907407406E-2</v>
      </c>
      <c r="M90" s="30"/>
      <c r="N90" s="65"/>
      <c r="O90" s="65"/>
      <c r="P90" s="65"/>
      <c r="Q90" s="65"/>
      <c r="R90" s="65"/>
      <c r="S90" s="65"/>
      <c r="T90" s="65"/>
      <c r="U90" s="65"/>
      <c r="V90" s="65"/>
      <c r="W90" s="66">
        <f t="shared" si="4"/>
        <v>0</v>
      </c>
      <c r="Y90"/>
    </row>
    <row r="91" spans="1:25" x14ac:dyDescent="0.25">
      <c r="A91" s="22">
        <v>434</v>
      </c>
      <c r="B91" s="56">
        <v>88</v>
      </c>
      <c r="C91" s="48">
        <v>10</v>
      </c>
      <c r="D91" s="6" t="str">
        <f>VLOOKUP(A91,'05.kolo prezetácia '!A:G,2,FALSE)</f>
        <v>Lenka</v>
      </c>
      <c r="E91" s="6" t="str">
        <f>VLOOKUP(A91,'05.kolo prezetácia '!A:G,3,FALSE)</f>
        <v>Minárechová</v>
      </c>
      <c r="F91" s="5" t="str">
        <f>CONCATENATE('05.kolo výsledky'!$D91," ",'05.kolo výsledky'!$E91)</f>
        <v>Lenka Minárechová</v>
      </c>
      <c r="G91" s="6" t="str">
        <f>VLOOKUP(A91,'05.kolo prezetácia '!A:G,4,FALSE)</f>
        <v>Raz to príde / Drietoma</v>
      </c>
      <c r="H91" s="65">
        <f>VLOOKUP(A91,'05.kolo prezetácia '!$A$2:$G$515,5,FALSE)</f>
        <v>1989</v>
      </c>
      <c r="I91" s="32" t="str">
        <f>VLOOKUP(A91,'05.kolo prezetácia '!$A$2:$G$515,7,FALSE)</f>
        <v>Ženy B</v>
      </c>
      <c r="J91" s="21">
        <f>VLOOKUP('05.kolo výsledky'!$A91,'05.kolo stopky'!A:C,3,FALSE)</f>
        <v>3.0026250000000001E-2</v>
      </c>
      <c r="K91" s="21">
        <f t="shared" si="5"/>
        <v>4.5494318181818188E-3</v>
      </c>
      <c r="L91" s="21">
        <f t="shared" si="6"/>
        <v>1.2051481481481482E-2</v>
      </c>
      <c r="M91" s="30"/>
      <c r="N91" s="65"/>
      <c r="O91" s="65"/>
      <c r="P91" s="65"/>
      <c r="Q91" s="65"/>
      <c r="R91" s="65"/>
      <c r="S91" s="65"/>
      <c r="T91" s="65"/>
      <c r="U91" s="65"/>
      <c r="V91" s="65"/>
      <c r="W91" s="66">
        <f t="shared" si="4"/>
        <v>0</v>
      </c>
      <c r="Y91"/>
    </row>
    <row r="92" spans="1:25" x14ac:dyDescent="0.25">
      <c r="A92" s="22">
        <v>10</v>
      </c>
      <c r="B92" s="56">
        <v>89</v>
      </c>
      <c r="C92" s="48">
        <v>10</v>
      </c>
      <c r="D92" s="6" t="str">
        <f>VLOOKUP(A92,'05.kolo prezetácia '!A:G,2,FALSE)</f>
        <v>Miloš</v>
      </c>
      <c r="E92" s="6" t="str">
        <f>VLOOKUP(A92,'05.kolo prezetácia '!A:G,3,FALSE)</f>
        <v>Humera</v>
      </c>
      <c r="F92" s="5" t="str">
        <f>CONCATENATE('05.kolo výsledky'!$D92," ",'05.kolo výsledky'!$E92)</f>
        <v>Miloš Humera</v>
      </c>
      <c r="G92" s="6" t="str">
        <f>VLOOKUP(A92,'05.kolo prezetácia '!A:G,4,FALSE)</f>
        <v>RunForRest / Trenčín</v>
      </c>
      <c r="H92" s="65">
        <f>VLOOKUP(A92,'05.kolo prezetácia '!$A$2:$G$515,5,FALSE)</f>
        <v>1970</v>
      </c>
      <c r="I92" s="32" t="str">
        <f>VLOOKUP(A92,'05.kolo prezetácia '!$A$2:$G$515,7,FALSE)</f>
        <v>Muži D</v>
      </c>
      <c r="J92" s="21">
        <f>VLOOKUP('05.kolo výsledky'!$A92,'05.kolo stopky'!A:C,3,FALSE)</f>
        <v>3.0034571759259259E-2</v>
      </c>
      <c r="K92" s="21">
        <f t="shared" si="5"/>
        <v>4.5506926907968575E-3</v>
      </c>
      <c r="L92" s="21">
        <f t="shared" si="6"/>
        <v>1.2059803240740741E-2</v>
      </c>
      <c r="M92" s="30"/>
      <c r="N92" s="65"/>
      <c r="O92" s="65"/>
      <c r="P92" s="65"/>
      <c r="Q92" s="65"/>
      <c r="R92" s="65"/>
      <c r="S92" s="65"/>
      <c r="T92" s="65"/>
      <c r="U92" s="65"/>
      <c r="V92" s="65"/>
      <c r="W92" s="66">
        <f t="shared" si="4"/>
        <v>0</v>
      </c>
      <c r="Y92"/>
    </row>
    <row r="93" spans="1:25" x14ac:dyDescent="0.25">
      <c r="A93" s="22">
        <v>68</v>
      </c>
      <c r="B93" s="56">
        <v>90</v>
      </c>
      <c r="C93" s="48">
        <v>9</v>
      </c>
      <c r="D93" s="6" t="str">
        <f>VLOOKUP(A93,'05.kolo prezetácia '!A:G,2,FALSE)</f>
        <v>Emma</v>
      </c>
      <c r="E93" s="6" t="str">
        <f>VLOOKUP(A93,'05.kolo prezetácia '!A:G,3,FALSE)</f>
        <v>Striežencová</v>
      </c>
      <c r="F93" s="5" t="str">
        <f>CONCATENATE('05.kolo výsledky'!$D93," ",'05.kolo výsledky'!$E93)</f>
        <v>Emma Striežencová</v>
      </c>
      <c r="G93" s="6" t="str">
        <f>VLOOKUP(A93,'05.kolo prezetácia '!A:G,4,FALSE)</f>
        <v>Adamovské Kochanovce</v>
      </c>
      <c r="H93" s="65">
        <f>VLOOKUP(A93,'05.kolo prezetácia '!$A$2:$G$515,5,FALSE)</f>
        <v>2011</v>
      </c>
      <c r="I93" s="32" t="str">
        <f>VLOOKUP(A93,'05.kolo prezetácia '!$A$2:$G$515,7,FALSE)</f>
        <v>Ženy A</v>
      </c>
      <c r="J93" s="21">
        <f>VLOOKUP('05.kolo výsledky'!$A93,'05.kolo stopky'!A:C,3,FALSE)</f>
        <v>3.0047222222222222E-2</v>
      </c>
      <c r="K93" s="21">
        <f t="shared" si="5"/>
        <v>4.5526094276094279E-3</v>
      </c>
      <c r="L93" s="21">
        <f t="shared" si="6"/>
        <v>1.2072453703703703E-2</v>
      </c>
      <c r="M93" s="30"/>
      <c r="N93" s="65"/>
      <c r="O93" s="65"/>
      <c r="P93" s="65"/>
      <c r="Q93" s="65"/>
      <c r="R93" s="65"/>
      <c r="S93" s="65"/>
      <c r="T93" s="65"/>
      <c r="U93" s="65"/>
      <c r="V93" s="65"/>
      <c r="W93" s="66">
        <f t="shared" si="4"/>
        <v>0</v>
      </c>
      <c r="Y93"/>
    </row>
    <row r="94" spans="1:25" x14ac:dyDescent="0.25">
      <c r="A94" s="22">
        <v>37</v>
      </c>
      <c r="B94" s="56">
        <v>91</v>
      </c>
      <c r="C94" s="48">
        <v>11</v>
      </c>
      <c r="D94" s="6" t="str">
        <f>VLOOKUP(A94,'05.kolo prezetácia '!A:G,2,FALSE)</f>
        <v>Peter</v>
      </c>
      <c r="E94" s="6" t="str">
        <f>VLOOKUP(A94,'05.kolo prezetácia '!A:G,3,FALSE)</f>
        <v>Batka</v>
      </c>
      <c r="F94" s="5" t="str">
        <f>CONCATENATE('05.kolo výsledky'!$D94," ",'05.kolo výsledky'!$E94)</f>
        <v>Peter Batka</v>
      </c>
      <c r="G94" s="6" t="str">
        <f>VLOOKUP(A94,'05.kolo prezetácia '!A:G,4,FALSE)</f>
        <v>RunForRest / Trenčín</v>
      </c>
      <c r="H94" s="65">
        <f>VLOOKUP(A94,'05.kolo prezetácia '!$A$2:$G$515,5,FALSE)</f>
        <v>1970</v>
      </c>
      <c r="I94" s="32" t="str">
        <f>VLOOKUP(A94,'05.kolo prezetácia '!$A$2:$G$515,7,FALSE)</f>
        <v>Muži D</v>
      </c>
      <c r="J94" s="21">
        <f>VLOOKUP('05.kolo výsledky'!$A94,'05.kolo stopky'!A:C,3,FALSE)</f>
        <v>3.0137372685185182E-2</v>
      </c>
      <c r="K94" s="21">
        <f t="shared" si="5"/>
        <v>4.566268588664422E-3</v>
      </c>
      <c r="L94" s="21">
        <f t="shared" si="6"/>
        <v>1.2162604166666664E-2</v>
      </c>
      <c r="M94" s="30"/>
      <c r="N94" s="65"/>
      <c r="O94" s="65"/>
      <c r="P94" s="65"/>
      <c r="Q94" s="65"/>
      <c r="R94" s="65"/>
      <c r="S94" s="65"/>
      <c r="T94" s="65"/>
      <c r="U94" s="65"/>
      <c r="V94" s="65"/>
      <c r="W94" s="66">
        <f t="shared" si="4"/>
        <v>0</v>
      </c>
      <c r="Y94"/>
    </row>
    <row r="95" spans="1:25" x14ac:dyDescent="0.25">
      <c r="A95" s="22">
        <v>432</v>
      </c>
      <c r="B95" s="56">
        <v>92</v>
      </c>
      <c r="C95" s="48">
        <v>11</v>
      </c>
      <c r="D95" s="6" t="str">
        <f>VLOOKUP(A95,'05.kolo prezetácia '!A:G,2,FALSE)</f>
        <v>Jana</v>
      </c>
      <c r="E95" s="6" t="str">
        <f>VLOOKUP(A95,'05.kolo prezetácia '!A:G,3,FALSE)</f>
        <v>Mačišáková</v>
      </c>
      <c r="F95" s="5" t="str">
        <f>CONCATENATE('05.kolo výsledky'!$D95," ",'05.kolo výsledky'!$E95)</f>
        <v>Jana Mačišáková</v>
      </c>
      <c r="G95" s="6" t="str">
        <f>VLOOKUP(A95,'05.kolo prezetácia '!A:G,4,FALSE)</f>
        <v>Chromé antilopy / Trenčín</v>
      </c>
      <c r="H95" s="65">
        <f>VLOOKUP(A95,'05.kolo prezetácia '!$A$2:$G$515,5,FALSE)</f>
        <v>1988</v>
      </c>
      <c r="I95" s="32" t="str">
        <f>VLOOKUP(A95,'05.kolo prezetácia '!$A$2:$G$515,7,FALSE)</f>
        <v>Ženy B</v>
      </c>
      <c r="J95" s="21">
        <f>VLOOKUP('05.kolo výsledky'!$A95,'05.kolo stopky'!A:C,3,FALSE)</f>
        <v>3.0162187499999996E-2</v>
      </c>
      <c r="K95" s="21">
        <f t="shared" si="5"/>
        <v>4.570028409090909E-3</v>
      </c>
      <c r="L95" s="21">
        <f t="shared" si="6"/>
        <v>1.2187418981481478E-2</v>
      </c>
      <c r="M95" s="30"/>
      <c r="N95" s="65"/>
      <c r="O95" s="65"/>
      <c r="P95" s="65"/>
      <c r="Q95" s="65"/>
      <c r="R95" s="65"/>
      <c r="S95" s="65"/>
      <c r="T95" s="65"/>
      <c r="U95" s="65"/>
      <c r="V95" s="65"/>
      <c r="W95" s="66">
        <f t="shared" si="4"/>
        <v>0</v>
      </c>
      <c r="Y95"/>
    </row>
    <row r="96" spans="1:25" x14ac:dyDescent="0.25">
      <c r="A96" s="22">
        <v>323</v>
      </c>
      <c r="B96" s="56">
        <v>93</v>
      </c>
      <c r="C96" s="45">
        <v>2</v>
      </c>
      <c r="D96" s="6" t="str">
        <f>VLOOKUP(A96,'05.kolo prezetácia '!A:G,2,FALSE)</f>
        <v>Lívia</v>
      </c>
      <c r="E96" s="6" t="str">
        <f>VLOOKUP(A96,'05.kolo prezetácia '!A:G,3,FALSE)</f>
        <v>Csibreiova</v>
      </c>
      <c r="F96" s="5" t="str">
        <f>CONCATENATE('05.kolo výsledky'!$D96," ",'05.kolo výsledky'!$E96)</f>
        <v>Lívia Csibreiova</v>
      </c>
      <c r="G96" s="6" t="str">
        <f>VLOOKUP(A96,'05.kolo prezetácia '!A:G,4,FALSE)</f>
        <v>Trenčín</v>
      </c>
      <c r="H96" s="65">
        <f>VLOOKUP(A96,'05.kolo prezetácia '!$A$2:$G$515,5,FALSE)</f>
        <v>1980</v>
      </c>
      <c r="I96" s="32" t="str">
        <f>VLOOKUP(A96,'05.kolo prezetácia '!$A$2:$G$515,7,FALSE)</f>
        <v>Ženy C</v>
      </c>
      <c r="J96" s="21">
        <f>VLOOKUP('05.kolo výsledky'!$A96,'05.kolo stopky'!A:C,3,FALSE)</f>
        <v>3.0210486111111115E-2</v>
      </c>
      <c r="K96" s="21">
        <f t="shared" si="5"/>
        <v>4.5773463804713813E-3</v>
      </c>
      <c r="L96" s="21">
        <f t="shared" si="6"/>
        <v>1.2235717592592597E-2</v>
      </c>
      <c r="M96" s="30"/>
      <c r="N96" s="65"/>
      <c r="O96" s="65"/>
      <c r="P96" s="65"/>
      <c r="Q96" s="65"/>
      <c r="R96" s="65"/>
      <c r="S96" s="65"/>
      <c r="T96" s="65"/>
      <c r="U96" s="65"/>
      <c r="V96" s="65"/>
      <c r="W96" s="66">
        <f t="shared" si="4"/>
        <v>0</v>
      </c>
      <c r="Y96"/>
    </row>
    <row r="97" spans="1:25" x14ac:dyDescent="0.25">
      <c r="A97" s="22">
        <v>79</v>
      </c>
      <c r="B97" s="56">
        <v>94</v>
      </c>
      <c r="C97" s="45">
        <v>3</v>
      </c>
      <c r="D97" s="6" t="str">
        <f>VLOOKUP(A97,'05.kolo prezetácia '!A:G,2,FALSE)</f>
        <v>Jana</v>
      </c>
      <c r="E97" s="6" t="str">
        <f>VLOOKUP(A97,'05.kolo prezetácia '!A:G,3,FALSE)</f>
        <v>Lesajová</v>
      </c>
      <c r="F97" s="5" t="str">
        <f>CONCATENATE('05.kolo výsledky'!$D97," ",'05.kolo výsledky'!$E97)</f>
        <v>Jana Lesajová</v>
      </c>
      <c r="G97" s="6" t="str">
        <f>VLOOKUP(A97,'05.kolo prezetácia '!A:G,4,FALSE)</f>
        <v>RunForRest / Trenčín</v>
      </c>
      <c r="H97" s="65">
        <f>VLOOKUP(A97,'05.kolo prezetácia '!$A$2:$G$515,5,FALSE)</f>
        <v>1978</v>
      </c>
      <c r="I97" s="32" t="str">
        <f>VLOOKUP(A97,'05.kolo prezetácia '!$A$2:$G$515,7,FALSE)</f>
        <v>Ženy C</v>
      </c>
      <c r="J97" s="21">
        <f>VLOOKUP('05.kolo výsledky'!$A97,'05.kolo stopky'!A:C,3,FALSE)</f>
        <v>3.0266701388888886E-2</v>
      </c>
      <c r="K97" s="21">
        <f t="shared" si="5"/>
        <v>4.5858638468013468E-3</v>
      </c>
      <c r="L97" s="21">
        <f t="shared" si="6"/>
        <v>1.2291932870370368E-2</v>
      </c>
      <c r="M97" s="30"/>
      <c r="N97" s="65"/>
      <c r="O97" s="65"/>
      <c r="P97" s="65"/>
      <c r="Q97" s="65"/>
      <c r="R97" s="65"/>
      <c r="S97" s="65"/>
      <c r="T97" s="65"/>
      <c r="U97" s="65"/>
      <c r="V97" s="65"/>
      <c r="W97" s="66">
        <f t="shared" si="4"/>
        <v>0</v>
      </c>
      <c r="Y97"/>
    </row>
    <row r="98" spans="1:25" x14ac:dyDescent="0.25">
      <c r="A98" s="22">
        <v>319</v>
      </c>
      <c r="B98" s="56">
        <v>95</v>
      </c>
      <c r="C98" s="48">
        <v>4</v>
      </c>
      <c r="D98" s="6" t="str">
        <f>VLOOKUP(A98,'05.kolo prezetácia '!A:G,2,FALSE)</f>
        <v>Kristína</v>
      </c>
      <c r="E98" s="6" t="str">
        <f>VLOOKUP(A98,'05.kolo prezetácia '!A:G,3,FALSE)</f>
        <v>Rozvadská</v>
      </c>
      <c r="F98" s="5" t="str">
        <f>CONCATENATE('05.kolo výsledky'!$D98," ",'05.kolo výsledky'!$E98)</f>
        <v>Kristína Rozvadská</v>
      </c>
      <c r="G98" s="6" t="str">
        <f>VLOOKUP(A98,'05.kolo prezetácia '!A:G,4,FALSE)</f>
        <v>Chromé Antilopy</v>
      </c>
      <c r="H98" s="65">
        <f>VLOOKUP(A98,'05.kolo prezetácia '!$A$2:$G$515,5,FALSE)</f>
        <v>1979</v>
      </c>
      <c r="I98" s="32" t="str">
        <f>VLOOKUP(A98,'05.kolo prezetácia '!$A$2:$G$515,7,FALSE)</f>
        <v>Ženy C</v>
      </c>
      <c r="J98" s="21">
        <f>VLOOKUP('05.kolo výsledky'!$A98,'05.kolo stopky'!A:C,3,FALSE)</f>
        <v>3.0513530092592594E-2</v>
      </c>
      <c r="K98" s="21">
        <f t="shared" si="5"/>
        <v>4.623262135241302E-3</v>
      </c>
      <c r="L98" s="21">
        <f t="shared" si="6"/>
        <v>1.2538761574074075E-2</v>
      </c>
      <c r="M98" s="30"/>
      <c r="N98" s="65"/>
      <c r="O98" s="65"/>
      <c r="P98" s="65"/>
      <c r="Q98" s="65"/>
      <c r="R98" s="65"/>
      <c r="S98" s="65"/>
      <c r="T98" s="65"/>
      <c r="U98" s="65"/>
      <c r="V98" s="65"/>
      <c r="W98" s="66">
        <f t="shared" si="4"/>
        <v>0</v>
      </c>
      <c r="Y98"/>
    </row>
    <row r="99" spans="1:25" x14ac:dyDescent="0.25">
      <c r="A99" s="22">
        <v>106</v>
      </c>
      <c r="B99" s="56">
        <v>96</v>
      </c>
      <c r="C99" s="48">
        <v>20</v>
      </c>
      <c r="D99" s="6" t="str">
        <f>VLOOKUP(A99,'05.kolo prezetácia '!A:G,2,FALSE)</f>
        <v>Patrik</v>
      </c>
      <c r="E99" s="6" t="str">
        <f>VLOOKUP(A99,'05.kolo prezetácia '!A:G,3,FALSE)</f>
        <v>Čúz</v>
      </c>
      <c r="F99" s="5" t="str">
        <f>CONCATENATE('05.kolo výsledky'!$D99," ",'05.kolo výsledky'!$E99)</f>
        <v>Patrik Čúz</v>
      </c>
      <c r="G99" s="6" t="str">
        <f>VLOOKUP(A99,'05.kolo prezetácia '!A:G,4,FALSE)</f>
        <v>Behaj s Radosťou / Dubnica nad Váhom</v>
      </c>
      <c r="H99" s="65">
        <f>VLOOKUP(A99,'05.kolo prezetácia '!$A$2:$G$515,5,FALSE)</f>
        <v>1977</v>
      </c>
      <c r="I99" s="32" t="str">
        <f>VLOOKUP(A99,'05.kolo prezetácia '!$A$2:$G$515,7,FALSE)</f>
        <v>Muži C</v>
      </c>
      <c r="J99" s="21">
        <f>VLOOKUP('05.kolo výsledky'!$A99,'05.kolo stopky'!A:C,3,FALSE)</f>
        <v>3.0574212962962963E-2</v>
      </c>
      <c r="K99" s="21">
        <f t="shared" si="5"/>
        <v>4.6324565095398427E-3</v>
      </c>
      <c r="L99" s="21">
        <f t="shared" si="6"/>
        <v>1.2599444444444444E-2</v>
      </c>
      <c r="M99" s="30"/>
      <c r="N99" s="65"/>
      <c r="O99" s="65"/>
      <c r="P99" s="65"/>
      <c r="Q99" s="65"/>
      <c r="R99" s="65"/>
      <c r="S99" s="65"/>
      <c r="T99" s="65"/>
      <c r="U99" s="65"/>
      <c r="V99" s="65"/>
      <c r="W99" s="66">
        <f t="shared" si="4"/>
        <v>0</v>
      </c>
      <c r="Y99"/>
    </row>
    <row r="100" spans="1:25" x14ac:dyDescent="0.25">
      <c r="A100" s="22">
        <v>377</v>
      </c>
      <c r="B100" s="56">
        <v>97</v>
      </c>
      <c r="C100" s="48">
        <v>21</v>
      </c>
      <c r="D100" s="6" t="str">
        <f>VLOOKUP(A100,'05.kolo prezetácia '!A:G,2,FALSE)</f>
        <v>Peter</v>
      </c>
      <c r="E100" s="6" t="str">
        <f>VLOOKUP(A100,'05.kolo prezetácia '!A:G,3,FALSE)</f>
        <v>Cibiri</v>
      </c>
      <c r="F100" s="5" t="str">
        <f>CONCATENATE('05.kolo výsledky'!$D100," ",'05.kolo výsledky'!$E100)</f>
        <v>Peter Cibiri</v>
      </c>
      <c r="G100" s="6" t="str">
        <f>VLOOKUP(A100,'05.kolo prezetácia '!A:G,4,FALSE)</f>
        <v>Banovce / Bánovce nad Bebravou</v>
      </c>
      <c r="H100" s="65">
        <f>VLOOKUP(A100,'05.kolo prezetácia '!$A$2:$G$515,5,FALSE)</f>
        <v>1983</v>
      </c>
      <c r="I100" s="32" t="str">
        <f>VLOOKUP(A100,'05.kolo prezetácia '!$A$2:$G$515,7,FALSE)</f>
        <v>Muži C</v>
      </c>
      <c r="J100" s="21">
        <f>VLOOKUP('05.kolo výsledky'!$A100,'05.kolo stopky'!A:C,3,FALSE)</f>
        <v>3.0642708333333334E-2</v>
      </c>
      <c r="K100" s="21">
        <f t="shared" si="5"/>
        <v>4.6428345959595961E-3</v>
      </c>
      <c r="L100" s="21">
        <f t="shared" si="6"/>
        <v>1.2667939814814816E-2</v>
      </c>
      <c r="M100" s="30"/>
      <c r="N100" s="65"/>
      <c r="O100" s="65"/>
      <c r="P100" s="65"/>
      <c r="Q100" s="65"/>
      <c r="R100" s="65"/>
      <c r="S100" s="65"/>
      <c r="T100" s="65"/>
      <c r="U100" s="65"/>
      <c r="V100" s="65"/>
      <c r="W100" s="66">
        <f t="shared" si="4"/>
        <v>0</v>
      </c>
      <c r="Y100"/>
    </row>
    <row r="101" spans="1:25" x14ac:dyDescent="0.25">
      <c r="A101" s="22">
        <v>426</v>
      </c>
      <c r="B101" s="56">
        <v>98</v>
      </c>
      <c r="C101" s="48">
        <v>10</v>
      </c>
      <c r="D101" s="6" t="str">
        <f>VLOOKUP(A101,'05.kolo prezetácia '!A:G,2,FALSE)</f>
        <v>Veronika</v>
      </c>
      <c r="E101" s="6" t="str">
        <f>VLOOKUP(A101,'05.kolo prezetácia '!A:G,3,FALSE)</f>
        <v>Vaňová</v>
      </c>
      <c r="F101" s="5" t="str">
        <f>CONCATENATE('05.kolo výsledky'!$D101," ",'05.kolo výsledky'!$E101)</f>
        <v>Veronika Vaňová</v>
      </c>
      <c r="G101" s="6" t="str">
        <f>VLOOKUP(A101,'05.kolo prezetácia '!A:G,4,FALSE)</f>
        <v>Trenčín</v>
      </c>
      <c r="H101" s="65">
        <f>VLOOKUP(A101,'05.kolo prezetácia '!$A$2:$G$515,5,FALSE)</f>
        <v>1992</v>
      </c>
      <c r="I101" s="32" t="str">
        <f>VLOOKUP(A101,'05.kolo prezetácia '!$A$2:$G$515,7,FALSE)</f>
        <v>Ženy A</v>
      </c>
      <c r="J101" s="21">
        <f>VLOOKUP('05.kolo výsledky'!$A101,'05.kolo stopky'!A:C,3,FALSE)</f>
        <v>3.0683564814814813E-2</v>
      </c>
      <c r="K101" s="21">
        <f t="shared" si="5"/>
        <v>4.6490249719416381E-3</v>
      </c>
      <c r="L101" s="21">
        <f t="shared" si="6"/>
        <v>1.2708796296296294E-2</v>
      </c>
      <c r="M101" s="30"/>
      <c r="N101" s="65"/>
      <c r="O101" s="65"/>
      <c r="P101" s="65"/>
      <c r="Q101" s="65"/>
      <c r="R101" s="65"/>
      <c r="S101" s="65"/>
      <c r="T101" s="65"/>
      <c r="U101" s="65"/>
      <c r="V101" s="65"/>
      <c r="W101" s="66">
        <f t="shared" si="4"/>
        <v>0</v>
      </c>
      <c r="Y101"/>
    </row>
    <row r="102" spans="1:25" x14ac:dyDescent="0.25">
      <c r="A102" s="22">
        <v>110</v>
      </c>
      <c r="B102" s="56">
        <v>99</v>
      </c>
      <c r="C102" s="48">
        <v>5</v>
      </c>
      <c r="D102" s="6" t="str">
        <f>VLOOKUP(A102,'05.kolo prezetácia '!A:G,2,FALSE)</f>
        <v>Monika</v>
      </c>
      <c r="E102" s="6" t="str">
        <f>VLOOKUP(A102,'05.kolo prezetácia '!A:G,3,FALSE)</f>
        <v>Spačková</v>
      </c>
      <c r="F102" s="5" t="str">
        <f>CONCATENATE('05.kolo výsledky'!$D102," ",'05.kolo výsledky'!$E102)</f>
        <v>Monika Spačková</v>
      </c>
      <c r="G102" s="6" t="str">
        <f>VLOOKUP(A102,'05.kolo prezetácia '!A:G,4,FALSE)</f>
        <v>Raz to príde / Kostolná -Záriečie</v>
      </c>
      <c r="H102" s="65">
        <f>VLOOKUP(A102,'05.kolo prezetácia '!$A$2:$G$515,5,FALSE)</f>
        <v>1976</v>
      </c>
      <c r="I102" s="32" t="str">
        <f>VLOOKUP(A102,'05.kolo prezetácia '!$A$2:$G$515,7,FALSE)</f>
        <v>Ženy C</v>
      </c>
      <c r="J102" s="21">
        <f>VLOOKUP('05.kolo výsledky'!$A102,'05.kolo stopky'!A:C,3,FALSE)</f>
        <v>3.0831909722222221E-2</v>
      </c>
      <c r="K102" s="21">
        <f t="shared" si="5"/>
        <v>4.6715014730639732E-3</v>
      </c>
      <c r="L102" s="21">
        <f t="shared" si="6"/>
        <v>1.2857141203703702E-2</v>
      </c>
      <c r="M102" s="30"/>
      <c r="N102" s="65"/>
      <c r="O102" s="65"/>
      <c r="P102" s="65"/>
      <c r="Q102" s="65"/>
      <c r="R102" s="65"/>
      <c r="S102" s="65"/>
      <c r="T102" s="65"/>
      <c r="U102" s="65"/>
      <c r="V102" s="65"/>
      <c r="W102" s="66">
        <f t="shared" si="4"/>
        <v>0</v>
      </c>
      <c r="Y102"/>
    </row>
    <row r="103" spans="1:25" x14ac:dyDescent="0.25">
      <c r="A103" s="22">
        <v>105</v>
      </c>
      <c r="B103" s="56">
        <v>100</v>
      </c>
      <c r="C103" s="48">
        <v>8</v>
      </c>
      <c r="D103" s="6" t="str">
        <f>VLOOKUP(A103,'05.kolo prezetácia '!A:G,2,FALSE)</f>
        <v>Erich</v>
      </c>
      <c r="E103" s="6" t="str">
        <f>VLOOKUP(A103,'05.kolo prezetácia '!A:G,3,FALSE)</f>
        <v>Vladár</v>
      </c>
      <c r="F103" s="5" t="str">
        <f>CONCATENATE('05.kolo výsledky'!$D103," ",'05.kolo výsledky'!$E103)</f>
        <v>Erich Vladár</v>
      </c>
      <c r="G103" s="6" t="str">
        <f>VLOOKUP(A103,'05.kolo prezetácia '!A:G,4,FALSE)</f>
        <v>Kubra / Trenčín</v>
      </c>
      <c r="H103" s="65">
        <f>VLOOKUP(A103,'05.kolo prezetácia '!$A$2:$G$515,5,FALSE)</f>
        <v>1964</v>
      </c>
      <c r="I103" s="32" t="str">
        <f>VLOOKUP(A103,'05.kolo prezetácia '!$A$2:$G$515,7,FALSE)</f>
        <v>Muži E</v>
      </c>
      <c r="J103" s="21">
        <f>VLOOKUP('05.kolo výsledky'!$A103,'05.kolo stopky'!A:C,3,FALSE)</f>
        <v>3.1231400462962963E-2</v>
      </c>
      <c r="K103" s="21">
        <f t="shared" si="5"/>
        <v>4.7320303731762069E-3</v>
      </c>
      <c r="L103" s="21">
        <f t="shared" si="6"/>
        <v>1.3256631944444444E-2</v>
      </c>
      <c r="M103" s="30"/>
      <c r="N103" s="65"/>
      <c r="O103" s="65"/>
      <c r="P103" s="65"/>
      <c r="Q103" s="65"/>
      <c r="R103" s="65"/>
      <c r="S103" s="65"/>
      <c r="T103" s="65"/>
      <c r="U103" s="65"/>
      <c r="V103" s="65"/>
      <c r="W103" s="66">
        <f t="shared" si="4"/>
        <v>0</v>
      </c>
      <c r="Y103"/>
    </row>
    <row r="104" spans="1:25" x14ac:dyDescent="0.25">
      <c r="A104" s="22">
        <v>396</v>
      </c>
      <c r="B104" s="56">
        <v>101</v>
      </c>
      <c r="C104" s="48">
        <v>11</v>
      </c>
      <c r="D104" s="6" t="str">
        <f>VLOOKUP(A104,'05.kolo prezetácia '!A:G,2,FALSE)</f>
        <v>Nikoleta</v>
      </c>
      <c r="E104" s="6" t="str">
        <f>VLOOKUP(A104,'05.kolo prezetácia '!A:G,3,FALSE)</f>
        <v>Stehlikova</v>
      </c>
      <c r="F104" s="5" t="str">
        <f>CONCATENATE('05.kolo výsledky'!$D104," ",'05.kolo výsledky'!$E104)</f>
        <v>Nikoleta Stehlikova</v>
      </c>
      <c r="G104" s="6" t="str">
        <f>VLOOKUP(A104,'05.kolo prezetácia '!A:G,4,FALSE)</f>
        <v>Bežíme a funíme / Trenčín - Kubrá</v>
      </c>
      <c r="H104" s="65">
        <f>VLOOKUP(A104,'05.kolo prezetácia '!$A$2:$G$515,5,FALSE)</f>
        <v>1991</v>
      </c>
      <c r="I104" s="32" t="str">
        <f>VLOOKUP(A104,'05.kolo prezetácia '!$A$2:$G$515,7,FALSE)</f>
        <v>Ženy A</v>
      </c>
      <c r="J104" s="21">
        <f>VLOOKUP('05.kolo výsledky'!$A104,'05.kolo stopky'!A:C,3,FALSE)</f>
        <v>3.1321215277777779E-2</v>
      </c>
      <c r="K104" s="21">
        <f t="shared" si="5"/>
        <v>4.7456386784511789E-3</v>
      </c>
      <c r="L104" s="21">
        <f t="shared" si="6"/>
        <v>1.3346446759259261E-2</v>
      </c>
      <c r="M104" s="30"/>
      <c r="N104" s="65"/>
      <c r="O104" s="65"/>
      <c r="P104" s="65"/>
      <c r="Q104" s="65"/>
      <c r="R104" s="65"/>
      <c r="S104" s="65"/>
      <c r="T104" s="65"/>
      <c r="U104" s="65"/>
      <c r="V104" s="65"/>
      <c r="W104" s="66">
        <f t="shared" si="4"/>
        <v>0</v>
      </c>
      <c r="Y104"/>
    </row>
    <row r="105" spans="1:25" x14ac:dyDescent="0.25">
      <c r="A105" s="22">
        <v>376</v>
      </c>
      <c r="B105" s="56">
        <v>102</v>
      </c>
      <c r="C105" s="48">
        <v>9</v>
      </c>
      <c r="D105" s="6" t="str">
        <f>VLOOKUP(A105,'05.kolo prezetácia '!A:G,2,FALSE)</f>
        <v>Milan</v>
      </c>
      <c r="E105" s="6" t="str">
        <f>VLOOKUP(A105,'05.kolo prezetácia '!A:G,3,FALSE)</f>
        <v>Gašparovič</v>
      </c>
      <c r="F105" s="5" t="str">
        <f>CONCATENATE('05.kolo výsledky'!$D105," ",'05.kolo výsledky'!$E105)</f>
        <v>Milan Gašparovič</v>
      </c>
      <c r="G105" s="6" t="str">
        <f>VLOOKUP(A105,'05.kolo prezetácia '!A:G,4,FALSE)</f>
        <v>Trenčín</v>
      </c>
      <c r="H105" s="65">
        <f>VLOOKUP(A105,'05.kolo prezetácia '!$A$2:$G$515,5,FALSE)</f>
        <v>1964</v>
      </c>
      <c r="I105" s="32" t="str">
        <f>VLOOKUP(A105,'05.kolo prezetácia '!$A$2:$G$515,7,FALSE)</f>
        <v>Muži E</v>
      </c>
      <c r="J105" s="21">
        <f>VLOOKUP('05.kolo výsledky'!$A105,'05.kolo stopky'!A:C,3,FALSE)</f>
        <v>3.169765046296296E-2</v>
      </c>
      <c r="K105" s="21">
        <f t="shared" si="5"/>
        <v>4.8026743125701458E-3</v>
      </c>
      <c r="L105" s="21">
        <f t="shared" si="6"/>
        <v>1.3722881944444442E-2</v>
      </c>
      <c r="M105" s="30"/>
      <c r="N105" s="65"/>
      <c r="O105" s="65"/>
      <c r="P105" s="65"/>
      <c r="Q105" s="65"/>
      <c r="R105" s="65"/>
      <c r="S105" s="65"/>
      <c r="T105" s="65"/>
      <c r="U105" s="65"/>
      <c r="V105" s="65"/>
      <c r="W105" s="66">
        <f t="shared" si="4"/>
        <v>0</v>
      </c>
      <c r="Y105"/>
    </row>
    <row r="106" spans="1:25" x14ac:dyDescent="0.25">
      <c r="A106" s="22">
        <v>379</v>
      </c>
      <c r="B106" s="56">
        <v>103</v>
      </c>
      <c r="C106" s="48">
        <v>12</v>
      </c>
      <c r="D106" s="6" t="str">
        <f>VLOOKUP(A106,'05.kolo prezetácia '!A:G,2,FALSE)</f>
        <v>Pavol</v>
      </c>
      <c r="E106" s="6" t="str">
        <f>VLOOKUP(A106,'05.kolo prezetácia '!A:G,3,FALSE)</f>
        <v>Dužek</v>
      </c>
      <c r="F106" s="5" t="str">
        <f>CONCATENATE('05.kolo výsledky'!$D106," ",'05.kolo výsledky'!$E106)</f>
        <v>Pavol Dužek</v>
      </c>
      <c r="G106" s="6" t="str">
        <f>VLOOKUP(A106,'05.kolo prezetácia '!A:G,4,FALSE)</f>
        <v>amater / Trenčín</v>
      </c>
      <c r="H106" s="65">
        <f>VLOOKUP(A106,'05.kolo prezetácia '!$A$2:$G$515,5,FALSE)</f>
        <v>1967</v>
      </c>
      <c r="I106" s="32" t="str">
        <f>VLOOKUP(A106,'05.kolo prezetácia '!$A$2:$G$515,7,FALSE)</f>
        <v>Muži D</v>
      </c>
      <c r="J106" s="21">
        <f>VLOOKUP('05.kolo výsledky'!$A106,'05.kolo stopky'!A:C,3,FALSE)</f>
        <v>3.1982523148148152E-2</v>
      </c>
      <c r="K106" s="21">
        <f t="shared" si="5"/>
        <v>4.8458368406285078E-3</v>
      </c>
      <c r="L106" s="21">
        <f t="shared" si="6"/>
        <v>1.4007754629629634E-2</v>
      </c>
      <c r="M106" s="30"/>
      <c r="N106" s="65"/>
      <c r="O106" s="65"/>
      <c r="P106" s="65"/>
      <c r="Q106" s="65"/>
      <c r="R106" s="65"/>
      <c r="S106" s="65"/>
      <c r="T106" s="65"/>
      <c r="U106" s="65"/>
      <c r="V106" s="65"/>
      <c r="W106" s="66">
        <f t="shared" si="4"/>
        <v>0</v>
      </c>
      <c r="Y106"/>
    </row>
    <row r="107" spans="1:25" x14ac:dyDescent="0.25">
      <c r="A107" s="22">
        <v>129</v>
      </c>
      <c r="B107" s="56">
        <v>104</v>
      </c>
      <c r="C107" s="48">
        <v>22</v>
      </c>
      <c r="D107" s="6" t="str">
        <f>VLOOKUP(A107,'05.kolo prezetácia '!A:G,2,FALSE)</f>
        <v>Dušan</v>
      </c>
      <c r="E107" s="6" t="str">
        <f>VLOOKUP(A107,'05.kolo prezetácia '!A:G,3,FALSE)</f>
        <v>JELÍNEK</v>
      </c>
      <c r="F107" s="5" t="str">
        <f>CONCATENATE('05.kolo výsledky'!$D107," ",'05.kolo výsledky'!$E107)</f>
        <v>Dušan JELÍNEK</v>
      </c>
      <c r="G107" s="6" t="str">
        <f>VLOOKUP(A107,'05.kolo prezetácia '!A:G,4,FALSE)</f>
        <v>Trenčín / Trenčín</v>
      </c>
      <c r="H107" s="65">
        <f>VLOOKUP(A107,'05.kolo prezetácia '!$A$2:$G$515,5,FALSE)</f>
        <v>1978</v>
      </c>
      <c r="I107" s="32" t="str">
        <f>VLOOKUP(A107,'05.kolo prezetácia '!$A$2:$G$515,7,FALSE)</f>
        <v>Muži C</v>
      </c>
      <c r="J107" s="21">
        <f>VLOOKUP('05.kolo výsledky'!$A107,'05.kolo stopky'!A:C,3,FALSE)</f>
        <v>3.2147812500000005E-2</v>
      </c>
      <c r="K107" s="21">
        <f t="shared" si="5"/>
        <v>4.8708806818181828E-3</v>
      </c>
      <c r="L107" s="21">
        <f t="shared" si="6"/>
        <v>1.4173043981481486E-2</v>
      </c>
      <c r="M107" s="30"/>
      <c r="N107" s="65"/>
      <c r="O107" s="65"/>
      <c r="P107" s="65"/>
      <c r="Q107" s="65"/>
      <c r="R107" s="65"/>
      <c r="S107" s="65"/>
      <c r="T107" s="65"/>
      <c r="U107" s="65"/>
      <c r="V107" s="65"/>
      <c r="W107" s="66">
        <f t="shared" si="4"/>
        <v>0</v>
      </c>
      <c r="Y107"/>
    </row>
    <row r="108" spans="1:25" x14ac:dyDescent="0.25">
      <c r="A108" s="22">
        <v>419</v>
      </c>
      <c r="B108" s="56">
        <v>105</v>
      </c>
      <c r="C108" s="48">
        <v>23</v>
      </c>
      <c r="D108" s="6" t="str">
        <f>VLOOKUP(A108,'05.kolo prezetácia '!A:G,2,FALSE)</f>
        <v>Ján</v>
      </c>
      <c r="E108" s="6" t="str">
        <f>VLOOKUP(A108,'05.kolo prezetácia '!A:G,3,FALSE)</f>
        <v>Mendel</v>
      </c>
      <c r="F108" s="5" t="str">
        <f>CONCATENATE('05.kolo výsledky'!$D108," ",'05.kolo výsledky'!$E108)</f>
        <v>Ján Mendel</v>
      </c>
      <c r="G108" s="6" t="str">
        <f>VLOOKUP(A108,'05.kolo prezetácia '!A:G,4,FALSE)</f>
        <v>Trenčín</v>
      </c>
      <c r="H108" s="65">
        <f>VLOOKUP(A108,'05.kolo prezetácia '!$A$2:$G$515,5,FALSE)</f>
        <v>1986</v>
      </c>
      <c r="I108" s="32" t="str">
        <f>VLOOKUP(A108,'05.kolo prezetácia '!$A$2:$G$515,7,FALSE)</f>
        <v>Muži C</v>
      </c>
      <c r="J108" s="21">
        <f>VLOOKUP('05.kolo výsledky'!$A108,'05.kolo stopky'!A:C,3,FALSE)</f>
        <v>3.218545138888889E-2</v>
      </c>
      <c r="K108" s="21">
        <f t="shared" si="5"/>
        <v>4.8765835437710441E-3</v>
      </c>
      <c r="L108" s="21">
        <f t="shared" si="6"/>
        <v>1.4210682870370372E-2</v>
      </c>
      <c r="M108" s="30"/>
      <c r="N108" s="65"/>
      <c r="O108" s="65"/>
      <c r="P108" s="65"/>
      <c r="Q108" s="65"/>
      <c r="R108" s="65"/>
      <c r="S108" s="65"/>
      <c r="T108" s="65"/>
      <c r="U108" s="65"/>
      <c r="V108" s="65"/>
      <c r="W108" s="66">
        <f t="shared" si="4"/>
        <v>0</v>
      </c>
      <c r="Y108"/>
    </row>
    <row r="109" spans="1:25" x14ac:dyDescent="0.25">
      <c r="A109" s="22">
        <v>285</v>
      </c>
      <c r="B109" s="56">
        <v>106</v>
      </c>
      <c r="C109" s="48">
        <v>12</v>
      </c>
      <c r="D109" s="6" t="str">
        <f>VLOOKUP(A109,'05.kolo prezetácia '!A:G,2,FALSE)</f>
        <v>Denisa</v>
      </c>
      <c r="E109" s="6" t="str">
        <f>VLOOKUP(A109,'05.kolo prezetácia '!A:G,3,FALSE)</f>
        <v>Martinkova</v>
      </c>
      <c r="F109" s="5" t="str">
        <f>CONCATENATE('05.kolo výsledky'!$D109," ",'05.kolo výsledky'!$E109)</f>
        <v>Denisa Martinkova</v>
      </c>
      <c r="G109" s="6" t="str">
        <f>VLOOKUP(A109,'05.kolo prezetácia '!A:G,4,FALSE)</f>
        <v>Nám sa nechce / Trenčianske stankovce</v>
      </c>
      <c r="H109" s="65">
        <f>VLOOKUP(A109,'05.kolo prezetácia '!$A$2:$G$515,5,FALSE)</f>
        <v>2000</v>
      </c>
      <c r="I109" s="32" t="str">
        <f>VLOOKUP(A109,'05.kolo prezetácia '!$A$2:$G$515,7,FALSE)</f>
        <v>Ženy A</v>
      </c>
      <c r="J109" s="21">
        <f>VLOOKUP('05.kolo výsledky'!$A109,'05.kolo stopky'!A:C,3,FALSE)</f>
        <v>3.2285486111111115E-2</v>
      </c>
      <c r="K109" s="21">
        <f t="shared" si="5"/>
        <v>4.8917403198653212E-3</v>
      </c>
      <c r="L109" s="21">
        <f t="shared" si="6"/>
        <v>1.4310717592592597E-2</v>
      </c>
      <c r="M109" s="30"/>
      <c r="N109" s="65"/>
      <c r="O109" s="65"/>
      <c r="P109" s="65"/>
      <c r="Q109" s="65"/>
      <c r="R109" s="65"/>
      <c r="S109" s="65"/>
      <c r="T109" s="65"/>
      <c r="U109" s="65"/>
      <c r="V109" s="65"/>
      <c r="W109" s="66">
        <f t="shared" si="4"/>
        <v>0</v>
      </c>
      <c r="Y109"/>
    </row>
    <row r="110" spans="1:25" x14ac:dyDescent="0.25">
      <c r="A110" s="22">
        <v>168</v>
      </c>
      <c r="B110" s="56">
        <v>107</v>
      </c>
      <c r="C110" s="48">
        <v>6</v>
      </c>
      <c r="D110" s="6" t="str">
        <f>VLOOKUP(A110,'05.kolo prezetácia '!A:G,2,FALSE)</f>
        <v>Eliška</v>
      </c>
      <c r="E110" s="6" t="str">
        <f>VLOOKUP(A110,'05.kolo prezetácia '!A:G,3,FALSE)</f>
        <v>Ježíková</v>
      </c>
      <c r="F110" s="5" t="str">
        <f>CONCATENATE('05.kolo výsledky'!$D110," ",'05.kolo výsledky'!$E110)</f>
        <v>Eliška Ježíková</v>
      </c>
      <c r="G110" s="6" t="str">
        <f>VLOOKUP(A110,'05.kolo prezetácia '!A:G,4,FALSE)</f>
        <v>AK DUKLA TRENČÍN,o.z. / Veľká Hradná</v>
      </c>
      <c r="H110" s="65">
        <f>VLOOKUP(A110,'05.kolo prezetácia '!$A$2:$G$515,5,FALSE)</f>
        <v>1979</v>
      </c>
      <c r="I110" s="32" t="str">
        <f>VLOOKUP(A110,'05.kolo prezetácia '!$A$2:$G$515,7,FALSE)</f>
        <v>Ženy C</v>
      </c>
      <c r="J110" s="21">
        <f>VLOOKUP('05.kolo výsledky'!$A110,'05.kolo stopky'!A:C,3,FALSE)</f>
        <v>3.252212962962963E-2</v>
      </c>
      <c r="K110" s="21">
        <f t="shared" si="5"/>
        <v>4.9275953984287317E-3</v>
      </c>
      <c r="L110" s="21">
        <f t="shared" si="6"/>
        <v>1.4547361111111112E-2</v>
      </c>
      <c r="M110" s="30"/>
      <c r="N110" s="65"/>
      <c r="O110" s="65"/>
      <c r="P110" s="65"/>
      <c r="Q110" s="65"/>
      <c r="R110" s="65"/>
      <c r="S110" s="65"/>
      <c r="T110" s="65"/>
      <c r="U110" s="65"/>
      <c r="V110" s="65"/>
      <c r="W110" s="66">
        <f t="shared" si="4"/>
        <v>0</v>
      </c>
      <c r="Y110"/>
    </row>
    <row r="111" spans="1:25" x14ac:dyDescent="0.25">
      <c r="A111" s="22">
        <v>390</v>
      </c>
      <c r="B111" s="56">
        <v>108</v>
      </c>
      <c r="C111" s="48">
        <v>10</v>
      </c>
      <c r="D111" s="6" t="str">
        <f>VLOOKUP(A111,'05.kolo prezetácia '!A:G,2,FALSE)</f>
        <v>Juraj</v>
      </c>
      <c r="E111" s="6" t="str">
        <f>VLOOKUP(A111,'05.kolo prezetácia '!A:G,3,FALSE)</f>
        <v>Haninec</v>
      </c>
      <c r="F111" s="5" t="str">
        <f>CONCATENATE('05.kolo výsledky'!$D111," ",'05.kolo výsledky'!$E111)</f>
        <v>Juraj Haninec</v>
      </c>
      <c r="G111" s="6" t="str">
        <f>VLOOKUP(A111,'05.kolo prezetácia '!A:G,4,FALSE)</f>
        <v>AK Spartak Dubnice</v>
      </c>
      <c r="H111" s="65">
        <f>VLOOKUP(A111,'05.kolo prezetácia '!$A$2:$G$515,5,FALSE)</f>
        <v>1957</v>
      </c>
      <c r="I111" s="32" t="str">
        <f>VLOOKUP(A111,'05.kolo prezetácia '!$A$2:$G$515,7,FALSE)</f>
        <v>Muži E</v>
      </c>
      <c r="J111" s="21">
        <f>VLOOKUP('05.kolo výsledky'!$A111,'05.kolo stopky'!A:C,3,FALSE)</f>
        <v>3.2634988425925923E-2</v>
      </c>
      <c r="K111" s="21">
        <f t="shared" si="5"/>
        <v>4.9446952160493822E-3</v>
      </c>
      <c r="L111" s="21">
        <f t="shared" si="6"/>
        <v>1.4660219907407405E-2</v>
      </c>
      <c r="M111" s="30"/>
      <c r="N111" s="65"/>
      <c r="O111" s="65"/>
      <c r="P111" s="65"/>
      <c r="Q111" s="65"/>
      <c r="R111" s="65"/>
      <c r="S111" s="65"/>
      <c r="T111" s="65"/>
      <c r="U111" s="65"/>
      <c r="V111" s="65"/>
      <c r="W111" s="66">
        <f t="shared" si="4"/>
        <v>0</v>
      </c>
      <c r="Y111"/>
    </row>
    <row r="112" spans="1:25" x14ac:dyDescent="0.25">
      <c r="A112" s="22">
        <v>178</v>
      </c>
      <c r="B112" s="56">
        <v>109</v>
      </c>
      <c r="C112" s="48">
        <v>13</v>
      </c>
      <c r="D112" s="6" t="str">
        <f>VLOOKUP(A112,'05.kolo prezetácia '!A:G,2,FALSE)</f>
        <v>Drahoslav</v>
      </c>
      <c r="E112" s="6" t="str">
        <f>VLOOKUP(A112,'05.kolo prezetácia '!A:G,3,FALSE)</f>
        <v>Masarik</v>
      </c>
      <c r="F112" s="5" t="str">
        <f>CONCATENATE('05.kolo výsledky'!$D112," ",'05.kolo výsledky'!$E112)</f>
        <v>Drahoslav Masarik</v>
      </c>
      <c r="G112" s="6" t="str">
        <f>VLOOKUP(A112,'05.kolo prezetácia '!A:G,4,FALSE)</f>
        <v>Štvorlístok / Trencin</v>
      </c>
      <c r="H112" s="65">
        <f>VLOOKUP(A112,'05.kolo prezetácia '!$A$2:$G$515,5,FALSE)</f>
        <v>1967</v>
      </c>
      <c r="I112" s="32" t="str">
        <f>VLOOKUP(A112,'05.kolo prezetácia '!$A$2:$G$515,7,FALSE)</f>
        <v>Muži D</v>
      </c>
      <c r="J112" s="21">
        <f>VLOOKUP('05.kolo výsledky'!$A112,'05.kolo stopky'!A:C,3,FALSE)</f>
        <v>3.3032546296296296E-2</v>
      </c>
      <c r="K112" s="21">
        <f t="shared" si="5"/>
        <v>5.0049312570145908E-3</v>
      </c>
      <c r="L112" s="21">
        <f t="shared" si="6"/>
        <v>1.5057777777777778E-2</v>
      </c>
      <c r="M112" s="30"/>
      <c r="N112" s="65"/>
      <c r="O112" s="65"/>
      <c r="P112" s="65"/>
      <c r="Q112" s="65"/>
      <c r="R112" s="65"/>
      <c r="S112" s="65"/>
      <c r="T112" s="65"/>
      <c r="U112" s="65"/>
      <c r="V112" s="65"/>
      <c r="W112" s="66">
        <f t="shared" si="4"/>
        <v>0</v>
      </c>
      <c r="Y112"/>
    </row>
    <row r="113" spans="1:25" x14ac:dyDescent="0.25">
      <c r="A113" s="22">
        <v>437</v>
      </c>
      <c r="B113" s="56">
        <v>110</v>
      </c>
      <c r="C113" s="48">
        <v>19</v>
      </c>
      <c r="D113" s="6" t="str">
        <f>VLOOKUP(A113,'05.kolo prezetácia '!A:G,2,FALSE)</f>
        <v>Dominik</v>
      </c>
      <c r="E113" s="6" t="str">
        <f>VLOOKUP(A113,'05.kolo prezetácia '!A:G,3,FALSE)</f>
        <v>Panák</v>
      </c>
      <c r="F113" s="5" t="str">
        <f>CONCATENATE('05.kolo výsledky'!$D113," ",'05.kolo výsledky'!$E113)</f>
        <v>Dominik Panák</v>
      </c>
      <c r="G113" s="6" t="str">
        <f>VLOOKUP(A113,'05.kolo prezetácia '!A:G,4,FALSE)</f>
        <v>Drietoma</v>
      </c>
      <c r="H113" s="65">
        <f>VLOOKUP(A113,'05.kolo prezetácia '!$A$2:$G$515,5,FALSE)</f>
        <v>2011</v>
      </c>
      <c r="I113" s="32" t="str">
        <f>VLOOKUP(A113,'05.kolo prezetácia '!$A$2:$G$515,7,FALSE)</f>
        <v>Muži A</v>
      </c>
      <c r="J113" s="21">
        <f>VLOOKUP('05.kolo výsledky'!$A113,'05.kolo stopky'!A:C,3,FALSE)</f>
        <v>3.3034571759259258E-2</v>
      </c>
      <c r="K113" s="21">
        <f t="shared" si="5"/>
        <v>5.0052381453423124E-3</v>
      </c>
      <c r="L113" s="21">
        <f t="shared" si="6"/>
        <v>1.505980324074074E-2</v>
      </c>
      <c r="M113" s="30"/>
      <c r="N113" s="65"/>
      <c r="O113" s="65"/>
      <c r="P113" s="65"/>
      <c r="Q113" s="65"/>
      <c r="R113" s="65"/>
      <c r="S113" s="65"/>
      <c r="T113" s="65"/>
      <c r="U113" s="65"/>
      <c r="V113" s="65"/>
      <c r="W113" s="66">
        <f t="shared" si="4"/>
        <v>0</v>
      </c>
      <c r="Y113"/>
    </row>
    <row r="114" spans="1:25" x14ac:dyDescent="0.25">
      <c r="A114" s="22">
        <v>55</v>
      </c>
      <c r="B114" s="56">
        <v>111</v>
      </c>
      <c r="C114" s="48">
        <v>7</v>
      </c>
      <c r="D114" s="6" t="str">
        <f>VLOOKUP(A114,'05.kolo prezetácia '!A:G,2,FALSE)</f>
        <v>Denisa</v>
      </c>
      <c r="E114" s="6" t="str">
        <f>VLOOKUP(A114,'05.kolo prezetácia '!A:G,3,FALSE)</f>
        <v>Huláková</v>
      </c>
      <c r="F114" s="5" t="str">
        <f>CONCATENATE('05.kolo výsledky'!$D114," ",'05.kolo výsledky'!$E114)</f>
        <v>Denisa Huláková</v>
      </c>
      <c r="G114" s="6" t="str">
        <f>VLOOKUP(A114,'05.kolo prezetácia '!A:G,4,FALSE)</f>
        <v>BBL / Bánovce nad Bebravou</v>
      </c>
      <c r="H114" s="65">
        <f>VLOOKUP(A114,'05.kolo prezetácia '!$A$2:$G$515,5,FALSE)</f>
        <v>1979</v>
      </c>
      <c r="I114" s="32" t="str">
        <f>VLOOKUP(A114,'05.kolo prezetácia '!$A$2:$G$515,7,FALSE)</f>
        <v>Ženy C</v>
      </c>
      <c r="J114" s="21">
        <f>VLOOKUP('05.kolo výsledky'!$A114,'05.kolo stopky'!A:C,3,FALSE)</f>
        <v>3.3133773148148152E-2</v>
      </c>
      <c r="K114" s="21">
        <f t="shared" si="5"/>
        <v>5.0202686588103262E-3</v>
      </c>
      <c r="L114" s="21">
        <f t="shared" si="6"/>
        <v>1.5159004629629633E-2</v>
      </c>
      <c r="M114" s="30"/>
      <c r="N114" s="65"/>
      <c r="O114" s="65"/>
      <c r="P114" s="65"/>
      <c r="Q114" s="65"/>
      <c r="R114" s="65"/>
      <c r="S114" s="65"/>
      <c r="T114" s="65"/>
      <c r="U114" s="65"/>
      <c r="V114" s="65"/>
      <c r="W114" s="66">
        <f t="shared" si="4"/>
        <v>0</v>
      </c>
      <c r="Y114"/>
    </row>
    <row r="115" spans="1:25" x14ac:dyDescent="0.25">
      <c r="A115" s="22">
        <v>433</v>
      </c>
      <c r="B115" s="56">
        <v>112</v>
      </c>
      <c r="C115" s="48">
        <v>12</v>
      </c>
      <c r="D115" s="6" t="str">
        <f>VLOOKUP(A115,'05.kolo prezetácia '!A:G,2,FALSE)</f>
        <v>Andrea</v>
      </c>
      <c r="E115" s="6" t="str">
        <f>VLOOKUP(A115,'05.kolo prezetácia '!A:G,3,FALSE)</f>
        <v>Škutová</v>
      </c>
      <c r="F115" s="5" t="str">
        <f>CONCATENATE('05.kolo výsledky'!$D115," ",'05.kolo výsledky'!$E115)</f>
        <v>Andrea Škutová</v>
      </c>
      <c r="G115" s="6" t="str">
        <f>VLOOKUP(A115,'05.kolo prezetácia '!A:G,4,FALSE)</f>
        <v>BEZ VÝFUKU / Trenčín</v>
      </c>
      <c r="H115" s="65">
        <f>VLOOKUP(A115,'05.kolo prezetácia '!$A$2:$G$515,5,FALSE)</f>
        <v>1984</v>
      </c>
      <c r="I115" s="32" t="str">
        <f>VLOOKUP(A115,'05.kolo prezetácia '!$A$2:$G$515,7,FALSE)</f>
        <v>Ženy B</v>
      </c>
      <c r="J115" s="21">
        <f>VLOOKUP('05.kolo výsledky'!$A115,'05.kolo stopky'!A:C,3,FALSE)</f>
        <v>3.3363136574074075E-2</v>
      </c>
      <c r="K115" s="21">
        <f t="shared" si="5"/>
        <v>5.0550206930415264E-3</v>
      </c>
      <c r="L115" s="21">
        <f t="shared" si="6"/>
        <v>1.5388368055555556E-2</v>
      </c>
      <c r="M115" s="30"/>
      <c r="N115" s="65"/>
      <c r="O115" s="65"/>
      <c r="P115" s="65"/>
      <c r="Q115" s="65"/>
      <c r="R115" s="65"/>
      <c r="S115" s="65"/>
      <c r="T115" s="65"/>
      <c r="U115" s="65"/>
      <c r="V115" s="65"/>
      <c r="W115" s="66">
        <f t="shared" si="4"/>
        <v>0</v>
      </c>
      <c r="Y115"/>
    </row>
    <row r="116" spans="1:25" x14ac:dyDescent="0.25">
      <c r="A116" s="22">
        <v>108</v>
      </c>
      <c r="B116" s="56">
        <v>113</v>
      </c>
      <c r="C116" s="48">
        <v>14</v>
      </c>
      <c r="D116" s="6" t="str">
        <f>VLOOKUP(A116,'05.kolo prezetácia '!A:G,2,FALSE)</f>
        <v>Andrej</v>
      </c>
      <c r="E116" s="6" t="str">
        <f>VLOOKUP(A116,'05.kolo prezetácia '!A:G,3,FALSE)</f>
        <v>Spusta</v>
      </c>
      <c r="F116" s="5" t="str">
        <f>CONCATENATE('05.kolo výsledky'!$D116," ",'05.kolo výsledky'!$E116)</f>
        <v>Andrej Spusta</v>
      </c>
      <c r="G116" s="6" t="str">
        <f>VLOOKUP(A116,'05.kolo prezetácia '!A:G,4,FALSE)</f>
        <v>Trenčín</v>
      </c>
      <c r="H116" s="65">
        <f>VLOOKUP(A116,'05.kolo prezetácia '!$A$2:$G$515,5,FALSE)</f>
        <v>1972</v>
      </c>
      <c r="I116" s="32" t="str">
        <f>VLOOKUP(A116,'05.kolo prezetácia '!$A$2:$G$515,7,FALSE)</f>
        <v>Muži D</v>
      </c>
      <c r="J116" s="21">
        <f>VLOOKUP('05.kolo výsledky'!$A116,'05.kolo stopky'!A:C,3,FALSE)</f>
        <v>3.5011574074074077E-2</v>
      </c>
      <c r="K116" s="21">
        <f t="shared" si="5"/>
        <v>5.304783950617285E-3</v>
      </c>
      <c r="L116" s="21">
        <f t="shared" si="6"/>
        <v>1.7036805555555559E-2</v>
      </c>
      <c r="M116" s="30"/>
      <c r="N116" s="65"/>
      <c r="O116" s="65"/>
      <c r="P116" s="65"/>
      <c r="Q116" s="65"/>
      <c r="R116" s="65"/>
      <c r="S116" s="65"/>
      <c r="T116" s="65"/>
      <c r="U116" s="65"/>
      <c r="V116" s="65"/>
      <c r="W116" s="66">
        <f t="shared" si="4"/>
        <v>0</v>
      </c>
      <c r="Y116"/>
    </row>
    <row r="117" spans="1:25" x14ac:dyDescent="0.25">
      <c r="A117" s="22">
        <v>365</v>
      </c>
      <c r="B117" s="56">
        <v>114</v>
      </c>
      <c r="C117" s="48">
        <v>13</v>
      </c>
      <c r="D117" s="6" t="str">
        <f>VLOOKUP(A117,'05.kolo prezetácia '!A:G,2,FALSE)</f>
        <v>Karolína</v>
      </c>
      <c r="E117" s="6" t="str">
        <f>VLOOKUP(A117,'05.kolo prezetácia '!A:G,3,FALSE)</f>
        <v>Gerbelová</v>
      </c>
      <c r="F117" s="5" t="str">
        <f>CONCATENATE('05.kolo výsledky'!$D117," ",'05.kolo výsledky'!$E117)</f>
        <v>Karolína Gerbelová</v>
      </c>
      <c r="G117" s="6" t="str">
        <f>VLOOKUP(A117,'05.kolo prezetácia '!A:G,4,FALSE)</f>
        <v>Soblahov</v>
      </c>
      <c r="H117" s="65">
        <f>VLOOKUP(A117,'05.kolo prezetácia '!$A$2:$G$515,5,FALSE)</f>
        <v>2010</v>
      </c>
      <c r="I117" s="32" t="str">
        <f>VLOOKUP(A117,'05.kolo prezetácia '!$A$2:$G$515,7,FALSE)</f>
        <v>Ženy A</v>
      </c>
      <c r="J117" s="21">
        <f>VLOOKUP('05.kolo výsledky'!$A117,'05.kolo stopky'!A:C,3,FALSE)</f>
        <v>3.5327592592592591E-2</v>
      </c>
      <c r="K117" s="21">
        <f t="shared" si="5"/>
        <v>5.3526655443322108E-3</v>
      </c>
      <c r="L117" s="21">
        <f t="shared" si="6"/>
        <v>1.7352824074074073E-2</v>
      </c>
      <c r="M117" s="30"/>
      <c r="N117" s="65"/>
      <c r="O117" s="65"/>
      <c r="P117" s="65"/>
      <c r="Q117" s="65"/>
      <c r="R117" s="65"/>
      <c r="S117" s="65"/>
      <c r="T117" s="65"/>
      <c r="U117" s="65"/>
      <c r="V117" s="65"/>
      <c r="W117" s="66">
        <f t="shared" si="4"/>
        <v>0</v>
      </c>
      <c r="Y117"/>
    </row>
    <row r="118" spans="1:25" x14ac:dyDescent="0.25">
      <c r="A118" s="22">
        <v>424</v>
      </c>
      <c r="B118" s="56">
        <v>115</v>
      </c>
      <c r="C118" s="48">
        <v>15</v>
      </c>
      <c r="D118" s="6" t="str">
        <f>VLOOKUP(A118,'05.kolo prezetácia '!A:G,2,FALSE)</f>
        <v>Jan</v>
      </c>
      <c r="E118" s="6" t="str">
        <f>VLOOKUP(A118,'05.kolo prezetácia '!A:G,3,FALSE)</f>
        <v>Mikláš</v>
      </c>
      <c r="F118" s="5" t="str">
        <f>CONCATENATE('05.kolo výsledky'!$D118," ",'05.kolo výsledky'!$E118)</f>
        <v>Jan Mikláš</v>
      </c>
      <c r="G118" s="6" t="str">
        <f>VLOOKUP(A118,'05.kolo prezetácia '!A:G,4,FALSE)</f>
        <v>Trenčín</v>
      </c>
      <c r="H118" s="65">
        <f>VLOOKUP(A118,'05.kolo prezetácia '!$A$2:$G$515,5,FALSE)</f>
        <v>1975</v>
      </c>
      <c r="I118" s="32" t="str">
        <f>VLOOKUP(A118,'05.kolo prezetácia '!$A$2:$G$515,7,FALSE)</f>
        <v>Muži D</v>
      </c>
      <c r="J118" s="21">
        <f>VLOOKUP('05.kolo výsledky'!$A118,'05.kolo stopky'!A:C,3,FALSE)</f>
        <v>3.5942349537037031E-2</v>
      </c>
      <c r="K118" s="21">
        <f t="shared" si="5"/>
        <v>5.4458105359147021E-3</v>
      </c>
      <c r="L118" s="21">
        <f t="shared" si="6"/>
        <v>1.7967581018518513E-2</v>
      </c>
      <c r="M118" s="30"/>
      <c r="N118" s="65"/>
      <c r="O118" s="65"/>
      <c r="P118" s="65"/>
      <c r="Q118" s="65"/>
      <c r="R118" s="65"/>
      <c r="S118" s="65"/>
      <c r="T118" s="65"/>
      <c r="U118" s="65"/>
      <c r="V118" s="65"/>
      <c r="W118" s="66">
        <f t="shared" si="4"/>
        <v>0</v>
      </c>
      <c r="Y118"/>
    </row>
    <row r="119" spans="1:25" x14ac:dyDescent="0.25">
      <c r="A119" s="22">
        <v>418</v>
      </c>
      <c r="B119" s="56">
        <v>116</v>
      </c>
      <c r="C119" s="48">
        <v>16</v>
      </c>
      <c r="D119" s="6" t="str">
        <f>VLOOKUP(A119,'05.kolo prezetácia '!A:G,2,FALSE)</f>
        <v>Róbert</v>
      </c>
      <c r="E119" s="6" t="str">
        <f>VLOOKUP(A119,'05.kolo prezetácia '!A:G,3,FALSE)</f>
        <v>Hasidlo</v>
      </c>
      <c r="F119" s="5" t="str">
        <f>CONCATENATE('05.kolo výsledky'!$D119," ",'05.kolo výsledky'!$E119)</f>
        <v>Róbert Hasidlo</v>
      </c>
      <c r="G119" s="6" t="str">
        <f>VLOOKUP(A119,'05.kolo prezetácia '!A:G,4,FALSE)</f>
        <v>Beluša</v>
      </c>
      <c r="H119" s="65">
        <f>VLOOKUP(A119,'05.kolo prezetácia '!$A$2:$G$515,5,FALSE)</f>
        <v>1974</v>
      </c>
      <c r="I119" s="32" t="str">
        <f>VLOOKUP(A119,'05.kolo prezetácia '!$A$2:$G$515,7,FALSE)</f>
        <v>Muži D</v>
      </c>
      <c r="J119" s="21">
        <f>VLOOKUP('05.kolo výsledky'!$A119,'05.kolo stopky'!A:C,3,FALSE)</f>
        <v>3.6316666666666671E-2</v>
      </c>
      <c r="K119" s="21">
        <f t="shared" si="5"/>
        <v>5.5025252525252536E-3</v>
      </c>
      <c r="L119" s="21">
        <f t="shared" si="6"/>
        <v>1.8341898148148152E-2</v>
      </c>
      <c r="M119" s="22"/>
      <c r="N119" s="53"/>
      <c r="O119" s="53"/>
      <c r="P119" s="53"/>
      <c r="Q119" s="53"/>
      <c r="R119" s="53"/>
      <c r="S119" s="53"/>
      <c r="T119" s="53"/>
      <c r="U119" s="53"/>
      <c r="V119" s="53"/>
      <c r="W119" s="54">
        <f t="shared" ref="W119:W182" si="7">SUM(M119:V119)</f>
        <v>0</v>
      </c>
      <c r="Y119"/>
    </row>
    <row r="120" spans="1:25" x14ac:dyDescent="0.25">
      <c r="A120" s="22">
        <v>430</v>
      </c>
      <c r="B120" s="56">
        <v>117</v>
      </c>
      <c r="C120" s="48">
        <v>14</v>
      </c>
      <c r="D120" s="6" t="str">
        <f>VLOOKUP(A120,'05.kolo prezetácia '!A:G,2,FALSE)</f>
        <v>Adéla</v>
      </c>
      <c r="E120" s="6" t="str">
        <f>VLOOKUP(A120,'05.kolo prezetácia '!A:G,3,FALSE)</f>
        <v>Jadvidžáková</v>
      </c>
      <c r="F120" s="5" t="str">
        <f>CONCATENATE('05.kolo výsledky'!$D120," ",'05.kolo výsledky'!$E120)</f>
        <v>Adéla Jadvidžáková</v>
      </c>
      <c r="G120" s="6" t="str">
        <f>VLOOKUP(A120,'05.kolo prezetácia '!A:G,4,FALSE)</f>
        <v>Kopřivnice</v>
      </c>
      <c r="H120" s="65">
        <f>VLOOKUP(A120,'05.kolo prezetácia '!$A$2:$G$515,5,FALSE)</f>
        <v>2002</v>
      </c>
      <c r="I120" s="32" t="str">
        <f>VLOOKUP(A120,'05.kolo prezetácia '!$A$2:$G$515,7,FALSE)</f>
        <v>Ženy A</v>
      </c>
      <c r="J120" s="21">
        <f>VLOOKUP('05.kolo výsledky'!$A120,'05.kolo stopky'!A:C,3,FALSE)</f>
        <v>3.7429930555555553E-2</v>
      </c>
      <c r="K120" s="21">
        <f t="shared" si="5"/>
        <v>5.6712015993265995E-3</v>
      </c>
      <c r="L120" s="21">
        <f t="shared" si="6"/>
        <v>1.9455162037037035E-2</v>
      </c>
      <c r="M120" s="22"/>
      <c r="N120" s="53"/>
      <c r="O120" s="53"/>
      <c r="P120" s="53"/>
      <c r="Q120" s="53"/>
      <c r="R120" s="53"/>
      <c r="S120" s="53"/>
      <c r="T120" s="53"/>
      <c r="U120" s="53"/>
      <c r="V120" s="53"/>
      <c r="W120" s="54">
        <f t="shared" si="7"/>
        <v>0</v>
      </c>
      <c r="Y120"/>
    </row>
    <row r="121" spans="1:25" x14ac:dyDescent="0.25">
      <c r="A121" s="22">
        <v>429</v>
      </c>
      <c r="B121" s="56">
        <v>118</v>
      </c>
      <c r="C121" s="48">
        <v>15</v>
      </c>
      <c r="D121" s="6" t="str">
        <f>VLOOKUP(A121,'05.kolo prezetácia '!A:G,2,FALSE)</f>
        <v>Timea</v>
      </c>
      <c r="E121" s="6" t="str">
        <f>VLOOKUP(A121,'05.kolo prezetácia '!A:G,3,FALSE)</f>
        <v>Kadáková</v>
      </c>
      <c r="F121" s="5" t="str">
        <f>CONCATENATE('05.kolo výsledky'!$D121," ",'05.kolo výsledky'!$E121)</f>
        <v>Timea Kadáková</v>
      </c>
      <c r="G121" s="6" t="str">
        <f>VLOOKUP(A121,'05.kolo prezetácia '!A:G,4,FALSE)</f>
        <v>Veľké Bierovce</v>
      </c>
      <c r="H121" s="65">
        <f>VLOOKUP(A121,'05.kolo prezetácia '!$A$2:$G$515,5,FALSE)</f>
        <v>2013</v>
      </c>
      <c r="I121" s="32" t="str">
        <f>VLOOKUP(A121,'05.kolo prezetácia '!$A$2:$G$515,7,FALSE)</f>
        <v>Ženy A</v>
      </c>
      <c r="J121" s="21">
        <f>VLOOKUP('05.kolo výsledky'!$A121,'05.kolo stopky'!A:C,3,FALSE)</f>
        <v>3.7849537037037036E-2</v>
      </c>
      <c r="K121" s="21">
        <f t="shared" si="5"/>
        <v>5.734778338945006E-3</v>
      </c>
      <c r="L121" s="21">
        <f t="shared" si="6"/>
        <v>1.9874768518518517E-2</v>
      </c>
      <c r="M121" s="22"/>
      <c r="N121" s="53"/>
      <c r="O121" s="53"/>
      <c r="P121" s="53"/>
      <c r="Q121" s="53"/>
      <c r="R121" s="53"/>
      <c r="S121" s="53"/>
      <c r="T121" s="53"/>
      <c r="U121" s="53"/>
      <c r="V121" s="53"/>
      <c r="W121" s="54">
        <f t="shared" si="7"/>
        <v>0</v>
      </c>
      <c r="Y121"/>
    </row>
    <row r="122" spans="1:25" x14ac:dyDescent="0.25">
      <c r="A122" s="22">
        <v>333</v>
      </c>
      <c r="B122" s="56">
        <v>119</v>
      </c>
      <c r="C122" s="48">
        <v>16</v>
      </c>
      <c r="D122" s="6" t="str">
        <f>VLOOKUP(A122,'05.kolo prezetácia '!A:G,2,FALSE)</f>
        <v>Patrícia</v>
      </c>
      <c r="E122" s="6" t="str">
        <f>VLOOKUP(A122,'05.kolo prezetácia '!A:G,3,FALSE)</f>
        <v>Vargová</v>
      </c>
      <c r="F122" s="5" t="str">
        <f>CONCATENATE('05.kolo výsledky'!$D122," ",'05.kolo výsledky'!$E122)</f>
        <v>Patrícia Vargová</v>
      </c>
      <c r="G122" s="6" t="str">
        <f>VLOOKUP(A122,'05.kolo prezetácia '!A:G,4,FALSE)</f>
        <v>TBK TORA Topoľčany / Topoľčany</v>
      </c>
      <c r="H122" s="65">
        <f>VLOOKUP(A122,'05.kolo prezetácia '!$A$2:$G$515,5,FALSE)</f>
        <v>1993</v>
      </c>
      <c r="I122" s="32" t="str">
        <f>VLOOKUP(A122,'05.kolo prezetácia '!$A$2:$G$515,7,FALSE)</f>
        <v>Ženy A</v>
      </c>
      <c r="J122" s="21">
        <f>VLOOKUP('05.kolo výsledky'!$A122,'05.kolo stopky'!A:C,3,FALSE)</f>
        <v>3.7989525462962963E-2</v>
      </c>
      <c r="K122" s="21">
        <f t="shared" si="5"/>
        <v>5.7559887065095402E-3</v>
      </c>
      <c r="L122" s="21">
        <f t="shared" si="6"/>
        <v>2.0014756944444444E-2</v>
      </c>
      <c r="M122" s="22"/>
      <c r="N122" s="53"/>
      <c r="O122" s="53"/>
      <c r="P122" s="53"/>
      <c r="Q122" s="53"/>
      <c r="R122" s="53"/>
      <c r="S122" s="53"/>
      <c r="T122" s="53"/>
      <c r="U122" s="53"/>
      <c r="V122" s="53"/>
      <c r="W122" s="54">
        <f t="shared" si="7"/>
        <v>0</v>
      </c>
      <c r="Y122"/>
    </row>
    <row r="123" spans="1:25" x14ac:dyDescent="0.25">
      <c r="A123" s="22">
        <v>423</v>
      </c>
      <c r="B123" s="56">
        <v>120</v>
      </c>
      <c r="C123" s="48">
        <v>17</v>
      </c>
      <c r="D123" s="6" t="str">
        <f>VLOOKUP(A123,'05.kolo prezetácia '!A:G,2,FALSE)</f>
        <v>Kristína</v>
      </c>
      <c r="E123" s="6" t="str">
        <f>VLOOKUP(A123,'05.kolo prezetácia '!A:G,3,FALSE)</f>
        <v>Šugrová</v>
      </c>
      <c r="F123" s="5" t="str">
        <f>CONCATENATE('05.kolo výsledky'!$D123," ",'05.kolo výsledky'!$E123)</f>
        <v>Kristína Šugrová</v>
      </c>
      <c r="G123" s="6" t="str">
        <f>VLOOKUP(A123,'05.kolo prezetácia '!A:G,4,FALSE)</f>
        <v>Trenčín</v>
      </c>
      <c r="H123" s="65">
        <f>VLOOKUP(A123,'05.kolo prezetácia '!$A$2:$G$515,5,FALSE)</f>
        <v>1993</v>
      </c>
      <c r="I123" s="32" t="str">
        <f>VLOOKUP(A123,'05.kolo prezetácia '!$A$2:$G$515,7,FALSE)</f>
        <v>Ženy A</v>
      </c>
      <c r="J123" s="21">
        <f>VLOOKUP('05.kolo výsledky'!$A123,'05.kolo stopky'!A:C,3,FALSE)</f>
        <v>3.8136574074074073E-2</v>
      </c>
      <c r="K123" s="21">
        <f t="shared" si="5"/>
        <v>5.7782687991021322E-3</v>
      </c>
      <c r="L123" s="21">
        <f t="shared" si="6"/>
        <v>2.0161805555555554E-2</v>
      </c>
      <c r="M123" s="22"/>
      <c r="N123" s="53"/>
      <c r="O123" s="53"/>
      <c r="P123" s="53"/>
      <c r="Q123" s="53"/>
      <c r="R123" s="53"/>
      <c r="S123" s="53"/>
      <c r="T123" s="53"/>
      <c r="U123" s="53"/>
      <c r="V123" s="53"/>
      <c r="W123" s="54">
        <f t="shared" si="7"/>
        <v>0</v>
      </c>
      <c r="Y123"/>
    </row>
    <row r="124" spans="1:25" x14ac:dyDescent="0.25">
      <c r="A124" s="22">
        <v>368</v>
      </c>
      <c r="B124" s="56">
        <v>121</v>
      </c>
      <c r="C124" s="48">
        <v>18</v>
      </c>
      <c r="D124" s="6" t="str">
        <f>VLOOKUP(A124,'05.kolo prezetácia '!A:G,2,FALSE)</f>
        <v>Mária</v>
      </c>
      <c r="E124" s="6" t="str">
        <f>VLOOKUP(A124,'05.kolo prezetácia '!A:G,3,FALSE)</f>
        <v>Janíková</v>
      </c>
      <c r="F124" s="5" t="str">
        <f>CONCATENATE('05.kolo výsledky'!$D124," ",'05.kolo výsledky'!$E124)</f>
        <v>Mária Janíková</v>
      </c>
      <c r="G124" s="6" t="str">
        <f>VLOOKUP(A124,'05.kolo prezetácia '!A:G,4,FALSE)</f>
        <v>Trenčín</v>
      </c>
      <c r="H124" s="65">
        <f>VLOOKUP(A124,'05.kolo prezetácia '!$A$2:$G$515,5,FALSE)</f>
        <v>1991</v>
      </c>
      <c r="I124" s="32" t="str">
        <f>VLOOKUP(A124,'05.kolo prezetácia '!$A$2:$G$515,7,FALSE)</f>
        <v>Ženy A</v>
      </c>
      <c r="J124" s="21">
        <f>VLOOKUP('05.kolo výsledky'!$A124,'05.kolo stopky'!A:C,3,FALSE)</f>
        <v>3.8136574074074073E-2</v>
      </c>
      <c r="K124" s="21">
        <f t="shared" si="5"/>
        <v>5.7782687991021322E-3</v>
      </c>
      <c r="L124" s="21">
        <f t="shared" si="6"/>
        <v>2.0161805555555554E-2</v>
      </c>
      <c r="M124" s="22"/>
      <c r="N124" s="53"/>
      <c r="O124" s="53"/>
      <c r="P124" s="53"/>
      <c r="Q124" s="53"/>
      <c r="R124" s="53"/>
      <c r="S124" s="53"/>
      <c r="T124" s="53"/>
      <c r="U124" s="53"/>
      <c r="V124" s="53"/>
      <c r="W124" s="54">
        <f t="shared" si="7"/>
        <v>0</v>
      </c>
      <c r="Y124"/>
    </row>
    <row r="125" spans="1:25" x14ac:dyDescent="0.25">
      <c r="A125" s="22">
        <v>75</v>
      </c>
      <c r="B125" s="56">
        <v>122</v>
      </c>
      <c r="C125" s="48">
        <v>13</v>
      </c>
      <c r="D125" s="6" t="str">
        <f>VLOOKUP(A125,'05.kolo prezetácia '!A:G,2,FALSE)</f>
        <v>Kristína</v>
      </c>
      <c r="E125" s="6" t="str">
        <f>VLOOKUP(A125,'05.kolo prezetácia '!A:G,3,FALSE)</f>
        <v>Kadlecová</v>
      </c>
      <c r="F125" s="5" t="str">
        <f>CONCATENATE('05.kolo výsledky'!$D125," ",'05.kolo výsledky'!$E125)</f>
        <v>Kristína Kadlecová</v>
      </c>
      <c r="G125" s="6" t="str">
        <f>VLOOKUP(A125,'05.kolo prezetácia '!A:G,4,FALSE)</f>
        <v>Trencin</v>
      </c>
      <c r="H125" s="65">
        <f>VLOOKUP(A125,'05.kolo prezetácia '!$A$2:$G$515,5,FALSE)</f>
        <v>1989</v>
      </c>
      <c r="I125" s="32" t="str">
        <f>VLOOKUP(A125,'05.kolo prezetácia '!$A$2:$G$515,7,FALSE)</f>
        <v>Ženy B</v>
      </c>
      <c r="J125" s="21">
        <f>VLOOKUP('05.kolo výsledky'!$A125,'05.kolo stopky'!A:C,3,FALSE)</f>
        <v>3.8578090277777775E-2</v>
      </c>
      <c r="K125" s="21">
        <f t="shared" si="5"/>
        <v>5.8451651936026932E-3</v>
      </c>
      <c r="L125" s="21">
        <f t="shared" si="6"/>
        <v>2.0603321759259257E-2</v>
      </c>
      <c r="M125" s="22"/>
      <c r="N125" s="53"/>
      <c r="O125" s="53"/>
      <c r="P125" s="53"/>
      <c r="Q125" s="53"/>
      <c r="R125" s="53"/>
      <c r="S125" s="53"/>
      <c r="T125" s="53"/>
      <c r="U125" s="53"/>
      <c r="V125" s="53"/>
      <c r="W125" s="54">
        <f t="shared" si="7"/>
        <v>0</v>
      </c>
      <c r="Y125"/>
    </row>
    <row r="126" spans="1:25" x14ac:dyDescent="0.25">
      <c r="A126" s="22">
        <v>422</v>
      </c>
      <c r="B126" s="56">
        <v>123</v>
      </c>
      <c r="C126" s="48">
        <v>24</v>
      </c>
      <c r="D126" s="6" t="str">
        <f>VLOOKUP(A126,'05.kolo prezetácia '!A:G,2,FALSE)</f>
        <v>Ľubomír</v>
      </c>
      <c r="E126" s="6" t="str">
        <f>VLOOKUP(A126,'05.kolo prezetácia '!A:G,3,FALSE)</f>
        <v>Samek</v>
      </c>
      <c r="F126" s="5" t="str">
        <f>CONCATENATE('05.kolo výsledky'!$D126," ",'05.kolo výsledky'!$E126)</f>
        <v>Ľubomír Samek</v>
      </c>
      <c r="G126" s="6" t="str">
        <f>VLOOKUP(A126,'05.kolo prezetácia '!A:G,4,FALSE)</f>
        <v>Chrome Antilopy / Kalnica</v>
      </c>
      <c r="H126" s="65">
        <f>VLOOKUP(A126,'05.kolo prezetácia '!$A$2:$G$515,5,FALSE)</f>
        <v>1980</v>
      </c>
      <c r="I126" s="32" t="str">
        <f>VLOOKUP(A126,'05.kolo prezetácia '!$A$2:$G$515,7,FALSE)</f>
        <v>Muži C</v>
      </c>
      <c r="J126" s="21">
        <f>VLOOKUP('05.kolo výsledky'!$A126,'05.kolo stopky'!A:C,3,FALSE)</f>
        <v>3.8582326388888886E-2</v>
      </c>
      <c r="K126" s="21">
        <f t="shared" si="5"/>
        <v>5.8458070286195284E-3</v>
      </c>
      <c r="L126" s="21">
        <f t="shared" si="6"/>
        <v>2.0607557870370368E-2</v>
      </c>
      <c r="M126" s="22"/>
      <c r="N126" s="53"/>
      <c r="O126" s="53"/>
      <c r="P126" s="53"/>
      <c r="Q126" s="53"/>
      <c r="R126" s="53"/>
      <c r="S126" s="53"/>
      <c r="T126" s="53"/>
      <c r="U126" s="53"/>
      <c r="V126" s="53"/>
      <c r="W126" s="54">
        <f t="shared" si="7"/>
        <v>0</v>
      </c>
      <c r="Y126"/>
    </row>
    <row r="127" spans="1:25" x14ac:dyDescent="0.25">
      <c r="A127" s="22">
        <v>115</v>
      </c>
      <c r="B127" s="56">
        <v>124</v>
      </c>
      <c r="C127" s="48">
        <v>14</v>
      </c>
      <c r="D127" s="6" t="str">
        <f>VLOOKUP(A127,'05.kolo prezetácia '!A:G,2,FALSE)</f>
        <v>Ľuboslava</v>
      </c>
      <c r="E127" s="6" t="str">
        <f>VLOOKUP(A127,'05.kolo prezetácia '!A:G,3,FALSE)</f>
        <v>Sokolová</v>
      </c>
      <c r="F127" s="5" t="str">
        <f>CONCATENATE('05.kolo výsledky'!$D127," ",'05.kolo výsledky'!$E127)</f>
        <v>Ľuboslava Sokolová</v>
      </c>
      <c r="G127" s="6" t="str">
        <f>VLOOKUP(A127,'05.kolo prezetácia '!A:G,4,FALSE)</f>
        <v>Champion club / Trenčín</v>
      </c>
      <c r="H127" s="65">
        <f>VLOOKUP(A127,'05.kolo prezetácia '!$A$2:$G$515,5,FALSE)</f>
        <v>1987</v>
      </c>
      <c r="I127" s="32" t="str">
        <f>VLOOKUP(A127,'05.kolo prezetácia '!$A$2:$G$515,7,FALSE)</f>
        <v>Ženy B</v>
      </c>
      <c r="J127" s="21">
        <f>VLOOKUP('05.kolo výsledky'!$A127,'05.kolo stopky'!A:C,3,FALSE)</f>
        <v>3.8796296296296294E-2</v>
      </c>
      <c r="K127" s="21">
        <f t="shared" si="5"/>
        <v>5.8782267115600447E-3</v>
      </c>
      <c r="L127" s="21">
        <f t="shared" si="6"/>
        <v>2.0821527777777776E-2</v>
      </c>
      <c r="M127" s="22"/>
      <c r="N127" s="53"/>
      <c r="O127" s="53"/>
      <c r="P127" s="53"/>
      <c r="Q127" s="53"/>
      <c r="R127" s="53"/>
      <c r="S127" s="53"/>
      <c r="T127" s="53"/>
      <c r="U127" s="53"/>
      <c r="V127" s="53"/>
      <c r="W127" s="54">
        <f t="shared" si="7"/>
        <v>0</v>
      </c>
      <c r="Y127"/>
    </row>
    <row r="128" spans="1:25" x14ac:dyDescent="0.25">
      <c r="A128" s="22">
        <v>417</v>
      </c>
      <c r="B128" s="56">
        <v>125</v>
      </c>
      <c r="C128" s="48">
        <v>8</v>
      </c>
      <c r="D128" s="6" t="str">
        <f>VLOOKUP(A128,'05.kolo prezetácia '!A:G,2,FALSE)</f>
        <v>Viera</v>
      </c>
      <c r="E128" s="6" t="str">
        <f>VLOOKUP(A128,'05.kolo prezetácia '!A:G,3,FALSE)</f>
        <v>Turzová</v>
      </c>
      <c r="F128" s="5" t="str">
        <f>CONCATENATE('05.kolo výsledky'!$D128," ",'05.kolo výsledky'!$E128)</f>
        <v>Viera Turzová</v>
      </c>
      <c r="G128" s="6" t="str">
        <f>VLOOKUP(A128,'05.kolo prezetácia '!A:G,4,FALSE)</f>
        <v>Beluša</v>
      </c>
      <c r="H128" s="65">
        <f>VLOOKUP(A128,'05.kolo prezetácia '!$A$2:$G$515,5,FALSE)</f>
        <v>1968</v>
      </c>
      <c r="I128" s="32" t="str">
        <f>VLOOKUP(A128,'05.kolo prezetácia '!$A$2:$G$515,7,FALSE)</f>
        <v>Ženy C</v>
      </c>
      <c r="J128" s="21">
        <f>VLOOKUP('05.kolo výsledky'!$A128,'05.kolo stopky'!A:C,3,FALSE)</f>
        <v>3.9162060185185185E-2</v>
      </c>
      <c r="K128" s="21">
        <f t="shared" si="5"/>
        <v>5.9336454826038158E-3</v>
      </c>
      <c r="L128" s="21">
        <f t="shared" si="6"/>
        <v>2.1187291666666667E-2</v>
      </c>
      <c r="M128" s="22"/>
      <c r="N128" s="53"/>
      <c r="O128" s="53"/>
      <c r="P128" s="53"/>
      <c r="Q128" s="53"/>
      <c r="R128" s="53"/>
      <c r="S128" s="53"/>
      <c r="T128" s="53"/>
      <c r="U128" s="53"/>
      <c r="V128" s="53"/>
      <c r="W128" s="54">
        <f t="shared" si="7"/>
        <v>0</v>
      </c>
      <c r="Y128"/>
    </row>
    <row r="129" spans="1:25" x14ac:dyDescent="0.25">
      <c r="A129" s="22">
        <v>24</v>
      </c>
      <c r="B129" s="56">
        <v>126</v>
      </c>
      <c r="C129" s="48">
        <v>11</v>
      </c>
      <c r="D129" s="6" t="str">
        <f>VLOOKUP(A129,'05.kolo prezetácia '!A:G,2,FALSE)</f>
        <v>Jaroslav</v>
      </c>
      <c r="E129" s="6" t="str">
        <f>VLOOKUP(A129,'05.kolo prezetácia '!A:G,3,FALSE)</f>
        <v>Gereg</v>
      </c>
      <c r="F129" s="5" t="str">
        <f>CONCATENATE('05.kolo výsledky'!$D129," ",'05.kolo výsledky'!$E129)</f>
        <v>Jaroslav Gereg</v>
      </c>
      <c r="G129" s="6" t="str">
        <f>VLOOKUP(A129,'05.kolo prezetácia '!A:G,4,FALSE)</f>
        <v>Kvašov</v>
      </c>
      <c r="H129" s="65">
        <f>VLOOKUP(A129,'05.kolo prezetácia '!$A$2:$G$515,5,FALSE)</f>
        <v>1957</v>
      </c>
      <c r="I129" s="32" t="str">
        <f>VLOOKUP(A129,'05.kolo prezetácia '!$A$2:$G$515,7,FALSE)</f>
        <v>Muži E</v>
      </c>
      <c r="J129" s="21">
        <f>VLOOKUP('05.kolo výsledky'!$A129,'05.kolo stopky'!A:C,3,FALSE)</f>
        <v>4.7326388888888883E-2</v>
      </c>
      <c r="K129" s="21">
        <f t="shared" si="5"/>
        <v>7.1706649831649828E-3</v>
      </c>
      <c r="L129" s="21">
        <f t="shared" si="6"/>
        <v>2.9351620370370365E-2</v>
      </c>
      <c r="M129" s="22"/>
      <c r="N129" s="53"/>
      <c r="O129" s="53"/>
      <c r="P129" s="53"/>
      <c r="Q129" s="53"/>
      <c r="R129" s="53"/>
      <c r="S129" s="53"/>
      <c r="T129" s="53"/>
      <c r="U129" s="53"/>
      <c r="V129" s="53"/>
      <c r="W129" s="54">
        <f t="shared" si="7"/>
        <v>0</v>
      </c>
      <c r="Y129"/>
    </row>
    <row r="130" spans="1:25" x14ac:dyDescent="0.25">
      <c r="A130" s="22">
        <v>180</v>
      </c>
      <c r="B130" s="56">
        <v>127</v>
      </c>
      <c r="C130" s="48">
        <v>9</v>
      </c>
      <c r="D130" s="6" t="str">
        <f>VLOOKUP(A130,'05.kolo prezetácia '!A:G,2,FALSE)</f>
        <v>Jana</v>
      </c>
      <c r="E130" s="6" t="str">
        <f>VLOOKUP(A130,'05.kolo prezetácia '!A:G,3,FALSE)</f>
        <v>Masariková</v>
      </c>
      <c r="F130" s="5" t="str">
        <f>CONCATENATE('05.kolo výsledky'!$D130," ",'05.kolo výsledky'!$E130)</f>
        <v>Jana Masariková</v>
      </c>
      <c r="G130" s="6" t="str">
        <f>VLOOKUP(A130,'05.kolo prezetácia '!A:G,4,FALSE)</f>
        <v>Trencin</v>
      </c>
      <c r="H130" s="65">
        <f>VLOOKUP(A130,'05.kolo prezetácia '!$A$2:$G$515,5,FALSE)</f>
        <v>1968</v>
      </c>
      <c r="I130" s="32" t="str">
        <f>VLOOKUP(A130,'05.kolo prezetácia '!$A$2:$G$515,7,FALSE)</f>
        <v>Ženy C</v>
      </c>
      <c r="J130" s="21">
        <f>VLOOKUP('05.kolo výsledky'!$A130,'05.kolo stopky'!A:C,3,FALSE)</f>
        <v>5.0416666666666665E-2</v>
      </c>
      <c r="K130" s="21">
        <f t="shared" si="5"/>
        <v>7.6388888888888895E-3</v>
      </c>
      <c r="L130" s="21">
        <f t="shared" si="6"/>
        <v>3.2441898148148143E-2</v>
      </c>
      <c r="M130" s="22"/>
      <c r="N130" s="53"/>
      <c r="O130" s="53"/>
      <c r="P130" s="53"/>
      <c r="Q130" s="53"/>
      <c r="R130" s="53"/>
      <c r="S130" s="53"/>
      <c r="T130" s="53"/>
      <c r="U130" s="53"/>
      <c r="V130" s="53"/>
      <c r="W130" s="54">
        <f t="shared" si="7"/>
        <v>0</v>
      </c>
      <c r="Y130"/>
    </row>
    <row r="131" spans="1:25" x14ac:dyDescent="0.25">
      <c r="A131" s="22">
        <v>69</v>
      </c>
      <c r="B131" s="56">
        <v>128</v>
      </c>
      <c r="C131" s="48">
        <v>10</v>
      </c>
      <c r="D131" s="6" t="str">
        <f>VLOOKUP(A131,'05.kolo prezetácia '!A:G,2,FALSE)</f>
        <v>Ivana</v>
      </c>
      <c r="E131" s="6" t="str">
        <f>VLOOKUP(A131,'05.kolo prezetácia '!A:G,3,FALSE)</f>
        <v>Ondrejičková</v>
      </c>
      <c r="F131" s="5" t="str">
        <f>CONCATENATE('05.kolo výsledky'!$D131," ",'05.kolo výsledky'!$E131)</f>
        <v>Ivana Ondrejičková</v>
      </c>
      <c r="G131" s="6" t="str">
        <f>VLOOKUP(A131,'05.kolo prezetácia '!A:G,4,FALSE)</f>
        <v>Liešťany</v>
      </c>
      <c r="H131" s="65">
        <f>VLOOKUP(A131,'05.kolo prezetácia '!$A$2:$G$515,5,FALSE)</f>
        <v>1979</v>
      </c>
      <c r="I131" s="32" t="str">
        <f>VLOOKUP(A131,'05.kolo prezetácia '!$A$2:$G$515,7,FALSE)</f>
        <v>Ženy C</v>
      </c>
      <c r="J131" s="77" t="str">
        <f>VLOOKUP('05.kolo výsledky'!$A131,'05.kolo stopky'!A:C,3,FALSE)</f>
        <v>DNS</v>
      </c>
      <c r="K131" s="77" t="s">
        <v>517</v>
      </c>
      <c r="L131" s="77" t="s">
        <v>517</v>
      </c>
      <c r="M131" s="22"/>
      <c r="N131" s="53"/>
      <c r="O131" s="53"/>
      <c r="P131" s="53"/>
      <c r="Q131" s="53"/>
      <c r="R131" s="53"/>
      <c r="S131" s="53"/>
      <c r="T131" s="53"/>
      <c r="U131" s="53"/>
      <c r="V131" s="53"/>
      <c r="W131" s="54">
        <f t="shared" si="7"/>
        <v>0</v>
      </c>
      <c r="Y131"/>
    </row>
    <row r="132" spans="1:25" x14ac:dyDescent="0.25">
      <c r="A132" s="22">
        <v>25</v>
      </c>
      <c r="B132" s="56">
        <v>129</v>
      </c>
      <c r="C132" s="48">
        <v>12</v>
      </c>
      <c r="D132" s="6" t="str">
        <f>VLOOKUP(A132,'05.kolo prezetácia '!A:G,2,FALSE)</f>
        <v>Marian</v>
      </c>
      <c r="E132" s="6" t="str">
        <f>VLOOKUP(A132,'05.kolo prezetácia '!A:G,3,FALSE)</f>
        <v>Adamkovic</v>
      </c>
      <c r="F132" s="5" t="str">
        <f>CONCATENATE('05.kolo výsledky'!$D132," ",'05.kolo výsledky'!$E132)</f>
        <v>Marian Adamkovic</v>
      </c>
      <c r="G132" s="6" t="str">
        <f>VLOOKUP(A132,'05.kolo prezetácia '!A:G,4,FALSE)</f>
        <v>Banovce</v>
      </c>
      <c r="H132" s="65">
        <f>VLOOKUP(A132,'05.kolo prezetácia '!$A$2:$G$515,5,FALSE)</f>
        <v>1964</v>
      </c>
      <c r="I132" s="32" t="str">
        <f>VLOOKUP(A132,'05.kolo prezetácia '!$A$2:$G$515,7,FALSE)</f>
        <v>Muži E</v>
      </c>
      <c r="J132" s="77" t="str">
        <f>VLOOKUP('05.kolo výsledky'!$A132,'05.kolo stopky'!A:C,3,FALSE)</f>
        <v>DNS</v>
      </c>
      <c r="K132" s="77" t="s">
        <v>517</v>
      </c>
      <c r="L132" s="77" t="s">
        <v>517</v>
      </c>
      <c r="M132" s="22"/>
      <c r="N132" s="53"/>
      <c r="O132" s="53"/>
      <c r="P132" s="53"/>
      <c r="Q132" s="53"/>
      <c r="R132" s="53"/>
      <c r="S132" s="53"/>
      <c r="T132" s="53"/>
      <c r="U132" s="53"/>
      <c r="V132" s="53"/>
      <c r="W132" s="54">
        <f t="shared" si="7"/>
        <v>0</v>
      </c>
      <c r="Y132"/>
    </row>
    <row r="133" spans="1:25" x14ac:dyDescent="0.25">
      <c r="A133" s="22"/>
      <c r="B133" s="56"/>
      <c r="C133" s="48"/>
      <c r="D133" s="6"/>
      <c r="E133" s="6"/>
      <c r="F133" s="5"/>
      <c r="G133" s="6"/>
      <c r="H133" s="65"/>
      <c r="I133" s="32"/>
      <c r="J133" s="21"/>
      <c r="K133" s="21"/>
      <c r="L133" s="21"/>
      <c r="M133" s="22"/>
      <c r="N133" s="53"/>
      <c r="O133" s="53"/>
      <c r="P133" s="53"/>
      <c r="Q133" s="53"/>
      <c r="R133" s="53"/>
      <c r="S133" s="53"/>
      <c r="T133" s="53"/>
      <c r="U133" s="53"/>
      <c r="V133" s="53"/>
      <c r="W133" s="54">
        <f t="shared" si="7"/>
        <v>0</v>
      </c>
      <c r="Y133"/>
    </row>
    <row r="134" spans="1:25" x14ac:dyDescent="0.25">
      <c r="A134" s="22"/>
      <c r="B134" s="56"/>
      <c r="C134" s="48"/>
      <c r="D134" s="6"/>
      <c r="E134" s="6"/>
      <c r="F134" s="5"/>
      <c r="G134" s="6"/>
      <c r="H134" s="65"/>
      <c r="I134" s="32"/>
      <c r="J134" s="21"/>
      <c r="K134" s="21"/>
      <c r="L134" s="21"/>
      <c r="M134" s="22"/>
      <c r="N134" s="53"/>
      <c r="O134" s="53"/>
      <c r="P134" s="53"/>
      <c r="Q134" s="53"/>
      <c r="R134" s="53"/>
      <c r="S134" s="53"/>
      <c r="T134" s="53"/>
      <c r="U134" s="53"/>
      <c r="V134" s="53"/>
      <c r="W134" s="54">
        <f t="shared" si="7"/>
        <v>0</v>
      </c>
      <c r="Y134"/>
    </row>
    <row r="135" spans="1:25" x14ac:dyDescent="0.25">
      <c r="A135" s="22"/>
      <c r="B135" s="56"/>
      <c r="C135" s="48"/>
      <c r="D135" s="6"/>
      <c r="E135" s="6"/>
      <c r="F135" s="5"/>
      <c r="G135" s="6"/>
      <c r="H135" s="65"/>
      <c r="I135" s="32"/>
      <c r="J135" s="21"/>
      <c r="K135" s="21"/>
      <c r="L135" s="21"/>
      <c r="M135" s="22"/>
      <c r="N135" s="53"/>
      <c r="O135" s="53"/>
      <c r="P135" s="53"/>
      <c r="Q135" s="53"/>
      <c r="R135" s="53"/>
      <c r="S135" s="53"/>
      <c r="T135" s="53"/>
      <c r="U135" s="53"/>
      <c r="V135" s="53"/>
      <c r="W135" s="54">
        <f t="shared" si="7"/>
        <v>0</v>
      </c>
      <c r="Y135"/>
    </row>
    <row r="136" spans="1:25" x14ac:dyDescent="0.25">
      <c r="A136" s="22"/>
      <c r="B136" s="56"/>
      <c r="C136" s="48"/>
      <c r="D136" s="6"/>
      <c r="E136" s="6"/>
      <c r="F136" s="5"/>
      <c r="G136" s="6"/>
      <c r="H136" s="65"/>
      <c r="I136" s="32"/>
      <c r="J136" s="21"/>
      <c r="K136" s="21"/>
      <c r="L136" s="21"/>
      <c r="M136" s="22"/>
      <c r="N136" s="53"/>
      <c r="O136" s="53"/>
      <c r="P136" s="53"/>
      <c r="Q136" s="53"/>
      <c r="R136" s="53"/>
      <c r="S136" s="53"/>
      <c r="T136" s="53"/>
      <c r="U136" s="53"/>
      <c r="V136" s="53"/>
      <c r="W136" s="54">
        <f t="shared" si="7"/>
        <v>0</v>
      </c>
      <c r="Y136"/>
    </row>
    <row r="137" spans="1:25" x14ac:dyDescent="0.25">
      <c r="A137" s="22"/>
      <c r="B137" s="56"/>
      <c r="C137" s="48"/>
      <c r="D137" s="6"/>
      <c r="E137" s="6"/>
      <c r="F137" s="5"/>
      <c r="G137" s="6"/>
      <c r="H137" s="65"/>
      <c r="I137" s="32"/>
      <c r="J137" s="21"/>
      <c r="K137" s="21"/>
      <c r="L137" s="21"/>
      <c r="M137" s="22"/>
      <c r="N137" s="53"/>
      <c r="O137" s="53"/>
      <c r="P137" s="53"/>
      <c r="Q137" s="53"/>
      <c r="R137" s="53"/>
      <c r="S137" s="53"/>
      <c r="T137" s="53"/>
      <c r="U137" s="53"/>
      <c r="V137" s="53"/>
      <c r="W137" s="54">
        <f t="shared" si="7"/>
        <v>0</v>
      </c>
      <c r="Y137"/>
    </row>
    <row r="138" spans="1:25" x14ac:dyDescent="0.25">
      <c r="A138" s="22"/>
      <c r="B138" s="56"/>
      <c r="C138" s="48"/>
      <c r="D138" s="6"/>
      <c r="E138" s="6"/>
      <c r="F138" s="5"/>
      <c r="G138" s="6"/>
      <c r="H138" s="65"/>
      <c r="I138" s="32"/>
      <c r="J138" s="21"/>
      <c r="K138" s="21"/>
      <c r="L138" s="21"/>
      <c r="M138" s="22"/>
      <c r="N138" s="53"/>
      <c r="O138" s="53"/>
      <c r="P138" s="53"/>
      <c r="Q138" s="53"/>
      <c r="R138" s="53"/>
      <c r="S138" s="53"/>
      <c r="T138" s="53"/>
      <c r="U138" s="53"/>
      <c r="V138" s="53"/>
      <c r="W138" s="54">
        <f t="shared" si="7"/>
        <v>0</v>
      </c>
      <c r="Y138"/>
    </row>
    <row r="139" spans="1:25" x14ac:dyDescent="0.25">
      <c r="A139" s="22"/>
      <c r="B139" s="56"/>
      <c r="C139" s="48"/>
      <c r="D139" s="6"/>
      <c r="E139" s="6"/>
      <c r="F139" s="5"/>
      <c r="G139" s="6"/>
      <c r="H139" s="65"/>
      <c r="I139" s="32"/>
      <c r="J139" s="21"/>
      <c r="K139" s="21"/>
      <c r="L139" s="21"/>
      <c r="M139" s="22"/>
      <c r="N139" s="53"/>
      <c r="O139" s="53"/>
      <c r="P139" s="53"/>
      <c r="Q139" s="53"/>
      <c r="R139" s="53"/>
      <c r="S139" s="53"/>
      <c r="T139" s="53"/>
      <c r="U139" s="53"/>
      <c r="V139" s="53"/>
      <c r="W139" s="54">
        <f t="shared" si="7"/>
        <v>0</v>
      </c>
      <c r="Y139"/>
    </row>
    <row r="140" spans="1:25" x14ac:dyDescent="0.25">
      <c r="A140" s="22"/>
      <c r="B140" s="56"/>
      <c r="C140" s="48"/>
      <c r="D140" s="6"/>
      <c r="E140" s="6"/>
      <c r="F140" s="5"/>
      <c r="G140" s="6"/>
      <c r="H140" s="65"/>
      <c r="I140" s="32"/>
      <c r="J140" s="21"/>
      <c r="K140" s="21"/>
      <c r="L140" s="21"/>
      <c r="M140" s="22"/>
      <c r="N140" s="53"/>
      <c r="O140" s="53"/>
      <c r="P140" s="53"/>
      <c r="Q140" s="53"/>
      <c r="R140" s="53"/>
      <c r="S140" s="53"/>
      <c r="T140" s="53"/>
      <c r="U140" s="53"/>
      <c r="V140" s="53"/>
      <c r="W140" s="54">
        <f t="shared" si="7"/>
        <v>0</v>
      </c>
      <c r="Y140"/>
    </row>
    <row r="141" spans="1:25" x14ac:dyDescent="0.25">
      <c r="A141" s="22"/>
      <c r="B141" s="56"/>
      <c r="C141" s="48"/>
      <c r="D141" s="6"/>
      <c r="E141" s="6"/>
      <c r="F141" s="5"/>
      <c r="G141" s="6"/>
      <c r="H141" s="65"/>
      <c r="I141" s="32"/>
      <c r="J141" s="21"/>
      <c r="K141" s="21"/>
      <c r="L141" s="21"/>
      <c r="M141" s="22"/>
      <c r="N141" s="53"/>
      <c r="O141" s="53"/>
      <c r="P141" s="53"/>
      <c r="Q141" s="53"/>
      <c r="R141" s="53"/>
      <c r="S141" s="53"/>
      <c r="T141" s="53"/>
      <c r="U141" s="53"/>
      <c r="V141" s="53"/>
      <c r="W141" s="54">
        <f t="shared" si="7"/>
        <v>0</v>
      </c>
      <c r="Y141"/>
    </row>
    <row r="142" spans="1:25" x14ac:dyDescent="0.25">
      <c r="A142" s="22"/>
      <c r="B142" s="56"/>
      <c r="C142" s="48"/>
      <c r="D142" s="6"/>
      <c r="E142" s="6"/>
      <c r="F142" s="5"/>
      <c r="G142" s="6"/>
      <c r="H142" s="65"/>
      <c r="I142" s="32"/>
      <c r="J142" s="21"/>
      <c r="K142" s="21"/>
      <c r="L142" s="21"/>
      <c r="M142" s="22"/>
      <c r="N142" s="53"/>
      <c r="O142" s="53"/>
      <c r="P142" s="53"/>
      <c r="Q142" s="53"/>
      <c r="R142" s="53"/>
      <c r="S142" s="53"/>
      <c r="T142" s="53"/>
      <c r="U142" s="53"/>
      <c r="V142" s="53"/>
      <c r="W142" s="54">
        <f t="shared" si="7"/>
        <v>0</v>
      </c>
      <c r="Y142"/>
    </row>
    <row r="143" spans="1:25" x14ac:dyDescent="0.25">
      <c r="A143" s="22"/>
      <c r="B143" s="56"/>
      <c r="C143" s="48"/>
      <c r="D143" s="6"/>
      <c r="E143" s="6"/>
      <c r="F143" s="5"/>
      <c r="G143" s="6"/>
      <c r="H143" s="65"/>
      <c r="I143" s="32"/>
      <c r="J143" s="21"/>
      <c r="K143" s="21"/>
      <c r="L143" s="21"/>
      <c r="M143" s="22"/>
      <c r="N143" s="53"/>
      <c r="O143" s="53"/>
      <c r="P143" s="53"/>
      <c r="Q143" s="53"/>
      <c r="R143" s="53"/>
      <c r="S143" s="53"/>
      <c r="T143" s="53"/>
      <c r="U143" s="53"/>
      <c r="V143" s="53"/>
      <c r="W143" s="54">
        <f t="shared" si="7"/>
        <v>0</v>
      </c>
      <c r="Y143"/>
    </row>
    <row r="144" spans="1:25" x14ac:dyDescent="0.25">
      <c r="A144" s="22"/>
      <c r="B144" s="56"/>
      <c r="C144" s="48"/>
      <c r="D144" s="6"/>
      <c r="E144" s="6"/>
      <c r="F144" s="5"/>
      <c r="G144" s="6"/>
      <c r="H144" s="65"/>
      <c r="I144" s="32"/>
      <c r="J144" s="21"/>
      <c r="K144" s="21"/>
      <c r="L144" s="21"/>
      <c r="M144" s="22"/>
      <c r="N144" s="53"/>
      <c r="O144" s="53"/>
      <c r="P144" s="53"/>
      <c r="Q144" s="53"/>
      <c r="R144" s="53"/>
      <c r="S144" s="53"/>
      <c r="T144" s="53"/>
      <c r="U144" s="53"/>
      <c r="V144" s="53"/>
      <c r="W144" s="54">
        <f t="shared" si="7"/>
        <v>0</v>
      </c>
      <c r="Y144"/>
    </row>
    <row r="145" spans="1:25" x14ac:dyDescent="0.25">
      <c r="A145" s="22"/>
      <c r="B145" s="56"/>
      <c r="C145" s="48"/>
      <c r="D145" s="6"/>
      <c r="E145" s="6"/>
      <c r="F145" s="5"/>
      <c r="G145" s="6"/>
      <c r="H145" s="65"/>
      <c r="I145" s="32"/>
      <c r="J145" s="21"/>
      <c r="K145" s="21"/>
      <c r="L145" s="21"/>
      <c r="M145" s="22"/>
      <c r="N145" s="53"/>
      <c r="O145" s="53"/>
      <c r="P145" s="53"/>
      <c r="Q145" s="53"/>
      <c r="R145" s="53"/>
      <c r="S145" s="53"/>
      <c r="T145" s="53"/>
      <c r="U145" s="53"/>
      <c r="V145" s="53"/>
      <c r="W145" s="54">
        <f t="shared" si="7"/>
        <v>0</v>
      </c>
      <c r="Y145"/>
    </row>
    <row r="146" spans="1:25" x14ac:dyDescent="0.25">
      <c r="A146" s="22"/>
      <c r="B146" s="56"/>
      <c r="C146" s="48"/>
      <c r="D146" s="6"/>
      <c r="E146" s="6"/>
      <c r="F146" s="5"/>
      <c r="G146" s="6"/>
      <c r="H146" s="65"/>
      <c r="I146" s="32"/>
      <c r="J146" s="21"/>
      <c r="K146" s="21"/>
      <c r="L146" s="21"/>
      <c r="M146" s="22"/>
      <c r="N146" s="53"/>
      <c r="O146" s="53"/>
      <c r="P146" s="53"/>
      <c r="Q146" s="53"/>
      <c r="R146" s="53"/>
      <c r="S146" s="53"/>
      <c r="T146" s="53"/>
      <c r="U146" s="53"/>
      <c r="V146" s="53"/>
      <c r="W146" s="54">
        <f t="shared" si="7"/>
        <v>0</v>
      </c>
      <c r="Y146"/>
    </row>
    <row r="147" spans="1:25" x14ac:dyDescent="0.25">
      <c r="A147" s="22"/>
      <c r="B147" s="56"/>
      <c r="C147" s="48"/>
      <c r="D147" s="6"/>
      <c r="E147" s="6"/>
      <c r="F147" s="5"/>
      <c r="G147" s="6"/>
      <c r="H147" s="65"/>
      <c r="I147" s="32"/>
      <c r="J147" s="21"/>
      <c r="K147" s="21"/>
      <c r="L147" s="21"/>
      <c r="M147" s="22"/>
      <c r="N147" s="53"/>
      <c r="O147" s="53"/>
      <c r="P147" s="53"/>
      <c r="Q147" s="53"/>
      <c r="R147" s="53"/>
      <c r="S147" s="53"/>
      <c r="T147" s="53"/>
      <c r="U147" s="53"/>
      <c r="V147" s="53"/>
      <c r="W147" s="54">
        <f t="shared" si="7"/>
        <v>0</v>
      </c>
      <c r="Y147"/>
    </row>
    <row r="148" spans="1:25" x14ac:dyDescent="0.25">
      <c r="A148" s="22"/>
      <c r="B148" s="56"/>
      <c r="C148" s="48"/>
      <c r="D148" s="6"/>
      <c r="E148" s="6"/>
      <c r="F148" s="5"/>
      <c r="G148" s="6"/>
      <c r="H148" s="65"/>
      <c r="I148" s="32"/>
      <c r="J148" s="21"/>
      <c r="K148" s="21"/>
      <c r="L148" s="21"/>
      <c r="M148" s="22"/>
      <c r="N148" s="53"/>
      <c r="O148" s="53"/>
      <c r="P148" s="53"/>
      <c r="Q148" s="53"/>
      <c r="R148" s="53"/>
      <c r="S148" s="53"/>
      <c r="T148" s="53"/>
      <c r="U148" s="53"/>
      <c r="V148" s="53"/>
      <c r="W148" s="54">
        <f t="shared" si="7"/>
        <v>0</v>
      </c>
      <c r="Y148"/>
    </row>
    <row r="149" spans="1:25" x14ac:dyDescent="0.25">
      <c r="A149" s="22"/>
      <c r="B149" s="56"/>
      <c r="C149" s="45"/>
      <c r="D149" s="6"/>
      <c r="E149" s="6"/>
      <c r="F149" s="5"/>
      <c r="G149" s="6"/>
      <c r="H149" s="65"/>
      <c r="I149" s="32"/>
      <c r="J149" s="21"/>
      <c r="K149" s="21"/>
      <c r="L149" s="21"/>
      <c r="M149" s="22"/>
      <c r="N149" s="53"/>
      <c r="O149" s="53"/>
      <c r="P149" s="53"/>
      <c r="Q149" s="53"/>
      <c r="R149" s="53"/>
      <c r="S149" s="53"/>
      <c r="T149" s="53"/>
      <c r="U149" s="53"/>
      <c r="V149" s="53"/>
      <c r="W149" s="54">
        <f t="shared" si="7"/>
        <v>0</v>
      </c>
      <c r="Y149"/>
    </row>
    <row r="150" spans="1:25" x14ac:dyDescent="0.25">
      <c r="A150" s="22"/>
      <c r="B150" s="56"/>
      <c r="C150" s="48"/>
      <c r="D150" s="6"/>
      <c r="E150" s="6"/>
      <c r="F150" s="5"/>
      <c r="G150" s="6"/>
      <c r="H150" s="65"/>
      <c r="I150" s="32"/>
      <c r="J150" s="21"/>
      <c r="K150" s="21"/>
      <c r="L150" s="21"/>
      <c r="M150" s="22"/>
      <c r="N150" s="53"/>
      <c r="O150" s="53"/>
      <c r="P150" s="53"/>
      <c r="Q150" s="53"/>
      <c r="R150" s="53"/>
      <c r="S150" s="53"/>
      <c r="T150" s="53"/>
      <c r="U150" s="53"/>
      <c r="V150" s="53"/>
      <c r="W150" s="54">
        <f t="shared" si="7"/>
        <v>0</v>
      </c>
      <c r="Y150"/>
    </row>
    <row r="151" spans="1:25" x14ac:dyDescent="0.25">
      <c r="A151" s="22"/>
      <c r="B151" s="56"/>
      <c r="C151" s="48"/>
      <c r="D151" s="6"/>
      <c r="E151" s="6"/>
      <c r="F151" s="5"/>
      <c r="G151" s="6"/>
      <c r="H151" s="65"/>
      <c r="I151" s="32"/>
      <c r="J151" s="21"/>
      <c r="K151" s="21"/>
      <c r="L151" s="21"/>
      <c r="M151" s="22"/>
      <c r="N151" s="53"/>
      <c r="O151" s="53"/>
      <c r="P151" s="53"/>
      <c r="Q151" s="53"/>
      <c r="R151" s="53"/>
      <c r="S151" s="53"/>
      <c r="T151" s="53"/>
      <c r="U151" s="53"/>
      <c r="V151" s="53"/>
      <c r="W151" s="54">
        <f t="shared" si="7"/>
        <v>0</v>
      </c>
      <c r="Y151"/>
    </row>
    <row r="152" spans="1:25" x14ac:dyDescent="0.25">
      <c r="A152" s="22"/>
      <c r="B152" s="56"/>
      <c r="C152" s="48"/>
      <c r="D152" s="6"/>
      <c r="E152" s="6"/>
      <c r="F152" s="5"/>
      <c r="G152" s="6"/>
      <c r="H152" s="65"/>
      <c r="I152" s="32"/>
      <c r="J152" s="21"/>
      <c r="K152" s="21"/>
      <c r="L152" s="21"/>
      <c r="M152" s="22"/>
      <c r="N152" s="53"/>
      <c r="O152" s="53"/>
      <c r="P152" s="53"/>
      <c r="Q152" s="53"/>
      <c r="R152" s="53"/>
      <c r="S152" s="53"/>
      <c r="T152" s="53"/>
      <c r="U152" s="53"/>
      <c r="V152" s="53"/>
      <c r="W152" s="54">
        <f t="shared" si="7"/>
        <v>0</v>
      </c>
      <c r="Y152"/>
    </row>
    <row r="153" spans="1:25" x14ac:dyDescent="0.25">
      <c r="A153" s="22"/>
      <c r="B153" s="56"/>
      <c r="C153" s="48"/>
      <c r="D153" s="6"/>
      <c r="E153" s="6"/>
      <c r="F153" s="5"/>
      <c r="G153" s="6"/>
      <c r="H153" s="65"/>
      <c r="I153" s="32"/>
      <c r="J153" s="21"/>
      <c r="K153" s="21"/>
      <c r="L153" s="21"/>
      <c r="M153" s="22"/>
      <c r="N153" s="53"/>
      <c r="O153" s="53"/>
      <c r="P153" s="53"/>
      <c r="Q153" s="53"/>
      <c r="R153" s="53"/>
      <c r="S153" s="53"/>
      <c r="T153" s="53"/>
      <c r="U153" s="53"/>
      <c r="V153" s="53"/>
      <c r="W153" s="54">
        <f t="shared" si="7"/>
        <v>0</v>
      </c>
      <c r="Y153"/>
    </row>
    <row r="154" spans="1:25" x14ac:dyDescent="0.25">
      <c r="A154" s="22"/>
      <c r="B154" s="56"/>
      <c r="C154" s="48"/>
      <c r="D154" s="6"/>
      <c r="E154" s="6"/>
      <c r="F154" s="5"/>
      <c r="G154" s="6"/>
      <c r="H154" s="65"/>
      <c r="I154" s="32"/>
      <c r="J154" s="21"/>
      <c r="K154" s="21"/>
      <c r="L154" s="21"/>
      <c r="M154" s="22"/>
      <c r="N154" s="53"/>
      <c r="O154" s="53"/>
      <c r="P154" s="53"/>
      <c r="Q154" s="53"/>
      <c r="R154" s="53"/>
      <c r="S154" s="53"/>
      <c r="T154" s="53"/>
      <c r="U154" s="53"/>
      <c r="V154" s="53"/>
      <c r="W154" s="54">
        <f t="shared" si="7"/>
        <v>0</v>
      </c>
      <c r="Y154"/>
    </row>
    <row r="155" spans="1:25" x14ac:dyDescent="0.25">
      <c r="A155" s="22"/>
      <c r="B155" s="56"/>
      <c r="C155" s="48"/>
      <c r="D155" s="6"/>
      <c r="E155" s="6"/>
      <c r="F155" s="5"/>
      <c r="G155" s="6"/>
      <c r="H155" s="65"/>
      <c r="I155" s="32"/>
      <c r="J155" s="21"/>
      <c r="K155" s="21"/>
      <c r="L155" s="21"/>
      <c r="M155" s="22"/>
      <c r="N155" s="53"/>
      <c r="O155" s="53"/>
      <c r="P155" s="53"/>
      <c r="Q155" s="53"/>
      <c r="R155" s="53"/>
      <c r="S155" s="53"/>
      <c r="T155" s="53"/>
      <c r="U155" s="53"/>
      <c r="V155" s="53"/>
      <c r="W155" s="54">
        <f t="shared" si="7"/>
        <v>0</v>
      </c>
      <c r="Y155"/>
    </row>
    <row r="156" spans="1:25" x14ac:dyDescent="0.25">
      <c r="A156" s="22"/>
      <c r="B156" s="56"/>
      <c r="C156" s="48"/>
      <c r="D156" s="6"/>
      <c r="E156" s="6"/>
      <c r="F156" s="5"/>
      <c r="G156" s="6"/>
      <c r="H156" s="65"/>
      <c r="I156" s="32"/>
      <c r="J156" s="21"/>
      <c r="K156" s="21"/>
      <c r="L156" s="21"/>
      <c r="M156" s="22"/>
      <c r="N156" s="53"/>
      <c r="O156" s="53"/>
      <c r="P156" s="53"/>
      <c r="Q156" s="53"/>
      <c r="R156" s="53"/>
      <c r="S156" s="53"/>
      <c r="T156" s="53"/>
      <c r="U156" s="53"/>
      <c r="V156" s="53"/>
      <c r="W156" s="54">
        <f t="shared" si="7"/>
        <v>0</v>
      </c>
      <c r="Y156"/>
    </row>
    <row r="157" spans="1:25" x14ac:dyDescent="0.25">
      <c r="A157" s="22"/>
      <c r="B157" s="56"/>
      <c r="C157" s="48"/>
      <c r="D157" s="6"/>
      <c r="E157" s="6"/>
      <c r="F157" s="5"/>
      <c r="G157" s="6"/>
      <c r="H157" s="65"/>
      <c r="I157" s="32"/>
      <c r="J157" s="21"/>
      <c r="K157" s="21"/>
      <c r="L157" s="21"/>
      <c r="M157" s="22"/>
      <c r="N157" s="53"/>
      <c r="O157" s="53"/>
      <c r="P157" s="53"/>
      <c r="Q157" s="53"/>
      <c r="R157" s="53"/>
      <c r="S157" s="53"/>
      <c r="T157" s="53"/>
      <c r="U157" s="53"/>
      <c r="V157" s="53"/>
      <c r="W157" s="54">
        <f t="shared" si="7"/>
        <v>0</v>
      </c>
      <c r="Y157"/>
    </row>
    <row r="158" spans="1:25" x14ac:dyDescent="0.25">
      <c r="A158" s="22"/>
      <c r="B158" s="56"/>
      <c r="C158" s="48"/>
      <c r="D158" s="6"/>
      <c r="E158" s="6"/>
      <c r="F158" s="5"/>
      <c r="G158" s="6"/>
      <c r="H158" s="65"/>
      <c r="I158" s="32"/>
      <c r="J158" s="21"/>
      <c r="K158" s="21"/>
      <c r="L158" s="21"/>
      <c r="M158" s="22"/>
      <c r="N158" s="53"/>
      <c r="O158" s="53"/>
      <c r="P158" s="53"/>
      <c r="Q158" s="53"/>
      <c r="R158" s="53"/>
      <c r="S158" s="53"/>
      <c r="T158" s="53"/>
      <c r="U158" s="53"/>
      <c r="V158" s="53"/>
      <c r="W158" s="54">
        <f t="shared" si="7"/>
        <v>0</v>
      </c>
      <c r="Y158"/>
    </row>
    <row r="159" spans="1:25" x14ac:dyDescent="0.25">
      <c r="A159" s="22"/>
      <c r="B159" s="56"/>
      <c r="C159" s="48"/>
      <c r="D159" s="6"/>
      <c r="E159" s="6"/>
      <c r="F159" s="5"/>
      <c r="G159" s="6"/>
      <c r="H159" s="65"/>
      <c r="I159" s="32"/>
      <c r="J159" s="21"/>
      <c r="K159" s="21"/>
      <c r="L159" s="21"/>
      <c r="M159" s="22"/>
      <c r="N159" s="53"/>
      <c r="O159" s="53"/>
      <c r="P159" s="53"/>
      <c r="Q159" s="53"/>
      <c r="R159" s="53"/>
      <c r="S159" s="53"/>
      <c r="T159" s="53"/>
      <c r="U159" s="53"/>
      <c r="V159" s="53"/>
      <c r="W159" s="54">
        <f t="shared" si="7"/>
        <v>0</v>
      </c>
      <c r="Y159"/>
    </row>
    <row r="160" spans="1:25" x14ac:dyDescent="0.25">
      <c r="A160" s="22"/>
      <c r="B160" s="56"/>
      <c r="C160" s="48"/>
      <c r="D160" s="6"/>
      <c r="E160" s="6"/>
      <c r="F160" s="5"/>
      <c r="G160" s="6"/>
      <c r="H160" s="65"/>
      <c r="I160" s="32"/>
      <c r="J160" s="21"/>
      <c r="K160" s="21"/>
      <c r="L160" s="21"/>
      <c r="M160" s="22"/>
      <c r="N160" s="53"/>
      <c r="O160" s="53"/>
      <c r="P160" s="53"/>
      <c r="Q160" s="53"/>
      <c r="R160" s="53"/>
      <c r="S160" s="53"/>
      <c r="T160" s="53"/>
      <c r="U160" s="53"/>
      <c r="V160" s="53"/>
      <c r="W160" s="54">
        <f t="shared" si="7"/>
        <v>0</v>
      </c>
      <c r="Y160"/>
    </row>
    <row r="161" spans="1:26" x14ac:dyDescent="0.25">
      <c r="A161" s="22"/>
      <c r="B161" s="56"/>
      <c r="C161" s="48"/>
      <c r="D161" s="6"/>
      <c r="E161" s="6"/>
      <c r="F161" s="5"/>
      <c r="G161" s="6"/>
      <c r="H161" s="65"/>
      <c r="I161" s="32"/>
      <c r="J161" s="21"/>
      <c r="K161" s="21"/>
      <c r="L161" s="21"/>
      <c r="M161" s="22"/>
      <c r="N161" s="53"/>
      <c r="O161" s="53"/>
      <c r="P161" s="53"/>
      <c r="Q161" s="53"/>
      <c r="R161" s="53"/>
      <c r="S161" s="53"/>
      <c r="T161" s="53"/>
      <c r="U161" s="53"/>
      <c r="V161" s="53"/>
      <c r="W161" s="54">
        <f t="shared" si="7"/>
        <v>0</v>
      </c>
      <c r="Y161"/>
    </row>
    <row r="162" spans="1:26" x14ac:dyDescent="0.25">
      <c r="A162" s="22"/>
      <c r="B162" s="56"/>
      <c r="C162" s="48"/>
      <c r="D162" s="6"/>
      <c r="E162" s="6"/>
      <c r="F162" s="5"/>
      <c r="G162" s="6"/>
      <c r="H162" s="65"/>
      <c r="I162" s="32"/>
      <c r="J162" s="21"/>
      <c r="K162" s="21"/>
      <c r="L162" s="21"/>
      <c r="M162" s="22"/>
      <c r="N162" s="53"/>
      <c r="O162" s="53"/>
      <c r="P162" s="53"/>
      <c r="Q162" s="53"/>
      <c r="R162" s="53"/>
      <c r="S162" s="53"/>
      <c r="T162" s="53"/>
      <c r="U162" s="53"/>
      <c r="V162" s="53"/>
      <c r="W162" s="54">
        <f t="shared" si="7"/>
        <v>0</v>
      </c>
      <c r="Y162"/>
    </row>
    <row r="163" spans="1:26" x14ac:dyDescent="0.25">
      <c r="A163" s="22"/>
      <c r="B163" s="56"/>
      <c r="C163" s="48"/>
      <c r="D163" s="6"/>
      <c r="E163" s="6"/>
      <c r="F163" s="5"/>
      <c r="G163" s="6"/>
      <c r="H163" s="65"/>
      <c r="I163" s="32"/>
      <c r="J163" s="21"/>
      <c r="K163" s="21"/>
      <c r="L163" s="21"/>
      <c r="M163" s="22"/>
      <c r="N163" s="53"/>
      <c r="O163" s="53"/>
      <c r="P163" s="53"/>
      <c r="Q163" s="53"/>
      <c r="R163" s="53"/>
      <c r="S163" s="53"/>
      <c r="T163" s="53"/>
      <c r="U163" s="53"/>
      <c r="V163" s="53"/>
      <c r="W163" s="54">
        <f t="shared" si="7"/>
        <v>0</v>
      </c>
      <c r="Y163"/>
    </row>
    <row r="164" spans="1:26" x14ac:dyDescent="0.25">
      <c r="A164" s="22"/>
      <c r="B164" s="56"/>
      <c r="C164" s="48"/>
      <c r="D164" s="6"/>
      <c r="E164" s="6"/>
      <c r="F164" s="5"/>
      <c r="G164" s="6"/>
      <c r="H164" s="65"/>
      <c r="I164" s="32"/>
      <c r="J164" s="21"/>
      <c r="K164" s="21"/>
      <c r="L164" s="21"/>
      <c r="M164" s="22"/>
      <c r="N164" s="53"/>
      <c r="O164" s="53"/>
      <c r="P164" s="53"/>
      <c r="Q164" s="53"/>
      <c r="R164" s="53"/>
      <c r="S164" s="53"/>
      <c r="T164" s="53"/>
      <c r="U164" s="53"/>
      <c r="V164" s="53"/>
      <c r="W164" s="54">
        <f t="shared" si="7"/>
        <v>0</v>
      </c>
    </row>
    <row r="165" spans="1:26" x14ac:dyDescent="0.25">
      <c r="A165" s="22"/>
      <c r="B165" s="56"/>
      <c r="C165" s="48"/>
      <c r="D165" s="6"/>
      <c r="E165" s="6"/>
      <c r="F165" s="5"/>
      <c r="G165" s="6"/>
      <c r="H165" s="65"/>
      <c r="I165" s="32"/>
      <c r="J165" s="21"/>
      <c r="K165" s="21"/>
      <c r="L165" s="21"/>
      <c r="M165" s="22"/>
      <c r="N165" s="53"/>
      <c r="O165" s="53"/>
      <c r="P165" s="53"/>
      <c r="Q165" s="53"/>
      <c r="R165" s="53"/>
      <c r="S165" s="53"/>
      <c r="T165" s="53"/>
      <c r="U165" s="53"/>
      <c r="V165" s="53"/>
      <c r="W165" s="54">
        <f t="shared" si="7"/>
        <v>0</v>
      </c>
    </row>
    <row r="166" spans="1:26" x14ac:dyDescent="0.25">
      <c r="A166" s="22"/>
      <c r="B166" s="56"/>
      <c r="C166" s="48"/>
      <c r="D166" s="6"/>
      <c r="E166" s="6"/>
      <c r="F166" s="5"/>
      <c r="G166" s="6"/>
      <c r="H166" s="65"/>
      <c r="I166" s="32"/>
      <c r="J166" s="21"/>
      <c r="K166" s="21"/>
      <c r="L166" s="21"/>
      <c r="M166" s="22"/>
      <c r="N166" s="53"/>
      <c r="O166" s="53"/>
      <c r="P166" s="53"/>
      <c r="Q166" s="53"/>
      <c r="R166" s="53"/>
      <c r="S166" s="53"/>
      <c r="T166" s="53"/>
      <c r="U166" s="53"/>
      <c r="V166" s="53"/>
      <c r="W166" s="54">
        <f t="shared" si="7"/>
        <v>0</v>
      </c>
    </row>
    <row r="167" spans="1:26" x14ac:dyDescent="0.25">
      <c r="A167" s="22"/>
      <c r="B167" s="56"/>
      <c r="C167" s="48"/>
      <c r="D167" s="6"/>
      <c r="E167" s="6"/>
      <c r="F167" s="5"/>
      <c r="G167" s="6"/>
      <c r="H167" s="65"/>
      <c r="I167" s="32"/>
      <c r="J167" s="21"/>
      <c r="K167" s="21"/>
      <c r="L167" s="21"/>
      <c r="M167" s="22"/>
      <c r="N167" s="53"/>
      <c r="O167" s="53"/>
      <c r="P167" s="53"/>
      <c r="Q167" s="53"/>
      <c r="R167" s="53"/>
      <c r="S167" s="53"/>
      <c r="T167" s="53"/>
      <c r="U167" s="53"/>
      <c r="V167" s="53"/>
      <c r="W167" s="54">
        <f t="shared" si="7"/>
        <v>0</v>
      </c>
    </row>
    <row r="168" spans="1:26" x14ac:dyDescent="0.25">
      <c r="A168" s="22"/>
      <c r="B168" s="56"/>
      <c r="C168" s="48"/>
      <c r="D168" s="6"/>
      <c r="E168" s="6"/>
      <c r="F168" s="5"/>
      <c r="G168" s="6"/>
      <c r="H168" s="65"/>
      <c r="I168" s="32"/>
      <c r="J168" s="21"/>
      <c r="K168" s="21"/>
      <c r="L168" s="21"/>
      <c r="M168" s="22"/>
      <c r="N168" s="53"/>
      <c r="O168" s="53"/>
      <c r="P168" s="53"/>
      <c r="Q168" s="53"/>
      <c r="R168" s="53"/>
      <c r="S168" s="53"/>
      <c r="T168" s="53"/>
      <c r="U168" s="53"/>
      <c r="V168" s="53"/>
      <c r="W168" s="54">
        <f t="shared" si="7"/>
        <v>0</v>
      </c>
    </row>
    <row r="169" spans="1:26" x14ac:dyDescent="0.25">
      <c r="A169" s="22"/>
      <c r="B169" s="56"/>
      <c r="C169" s="48"/>
      <c r="D169" s="6"/>
      <c r="E169" s="6"/>
      <c r="F169" s="5"/>
      <c r="G169" s="6"/>
      <c r="H169" s="65"/>
      <c r="I169" s="32"/>
      <c r="J169" s="21"/>
      <c r="K169" s="21"/>
      <c r="L169" s="21"/>
      <c r="M169" s="22"/>
      <c r="N169" s="53"/>
      <c r="O169" s="53"/>
      <c r="P169" s="53"/>
      <c r="Q169" s="53"/>
      <c r="R169" s="53"/>
      <c r="S169" s="53"/>
      <c r="T169" s="53"/>
      <c r="U169" s="53"/>
      <c r="V169" s="53"/>
      <c r="W169" s="54">
        <f t="shared" si="7"/>
        <v>0</v>
      </c>
    </row>
    <row r="170" spans="1:26" x14ac:dyDescent="0.25">
      <c r="A170" s="22"/>
      <c r="B170" s="56"/>
      <c r="C170" s="48"/>
      <c r="D170" s="6"/>
      <c r="E170" s="6"/>
      <c r="F170" s="5"/>
      <c r="G170" s="6"/>
      <c r="H170" s="65"/>
      <c r="I170" s="32"/>
      <c r="J170" s="21"/>
      <c r="K170" s="21"/>
      <c r="L170" s="21"/>
      <c r="M170" s="22"/>
      <c r="N170" s="53"/>
      <c r="O170" s="53"/>
      <c r="P170" s="53"/>
      <c r="Q170" s="53"/>
      <c r="R170" s="53"/>
      <c r="S170" s="53"/>
      <c r="T170" s="53"/>
      <c r="U170" s="53"/>
      <c r="V170" s="53"/>
      <c r="W170" s="54">
        <f t="shared" si="7"/>
        <v>0</v>
      </c>
    </row>
    <row r="171" spans="1:26" x14ac:dyDescent="0.25">
      <c r="A171" s="22"/>
      <c r="B171" s="56"/>
      <c r="C171" s="48"/>
      <c r="D171" s="6"/>
      <c r="E171" s="6"/>
      <c r="F171" s="5"/>
      <c r="G171" s="6"/>
      <c r="H171" s="65"/>
      <c r="I171" s="32"/>
      <c r="J171" s="21"/>
      <c r="K171" s="21"/>
      <c r="L171" s="21"/>
      <c r="M171" s="22"/>
      <c r="N171" s="53"/>
      <c r="O171" s="53"/>
      <c r="P171" s="53"/>
      <c r="Q171" s="53"/>
      <c r="R171" s="53"/>
      <c r="S171" s="53"/>
      <c r="T171" s="53"/>
      <c r="U171" s="53"/>
      <c r="V171" s="53"/>
      <c r="W171" s="54">
        <f t="shared" si="7"/>
        <v>0</v>
      </c>
      <c r="Z171" s="61"/>
    </row>
    <row r="172" spans="1:26" x14ac:dyDescent="0.25">
      <c r="A172" s="22"/>
      <c r="B172" s="56"/>
      <c r="C172" s="48"/>
      <c r="D172" s="6"/>
      <c r="E172" s="6"/>
      <c r="F172" s="5"/>
      <c r="G172" s="6"/>
      <c r="H172" s="65"/>
      <c r="I172" s="32"/>
      <c r="J172" s="21"/>
      <c r="K172" s="21"/>
      <c r="L172" s="21"/>
      <c r="M172" s="22"/>
      <c r="N172" s="53"/>
      <c r="O172" s="53"/>
      <c r="P172" s="53"/>
      <c r="Q172" s="53"/>
      <c r="R172" s="53"/>
      <c r="S172" s="53"/>
      <c r="T172" s="53"/>
      <c r="U172" s="53"/>
      <c r="V172" s="53"/>
      <c r="W172" s="54">
        <f t="shared" si="7"/>
        <v>0</v>
      </c>
      <c r="Y172" s="60"/>
    </row>
    <row r="173" spans="1:26" x14ac:dyDescent="0.25">
      <c r="A173" s="22"/>
      <c r="B173" s="56"/>
      <c r="C173" s="48"/>
      <c r="D173" s="6"/>
      <c r="E173" s="6"/>
      <c r="F173" s="5"/>
      <c r="G173" s="6"/>
      <c r="H173" s="65"/>
      <c r="I173" s="32"/>
      <c r="J173" s="21"/>
      <c r="K173" s="21"/>
      <c r="L173" s="21"/>
      <c r="M173" s="22"/>
      <c r="N173" s="53"/>
      <c r="O173" s="53"/>
      <c r="P173" s="53"/>
      <c r="Q173" s="53"/>
      <c r="R173" s="53"/>
      <c r="S173" s="53"/>
      <c r="T173" s="53"/>
      <c r="U173" s="53"/>
      <c r="V173" s="53"/>
      <c r="W173" s="54">
        <f t="shared" si="7"/>
        <v>0</v>
      </c>
      <c r="Y173" s="60"/>
    </row>
    <row r="174" spans="1:26" x14ac:dyDescent="0.25">
      <c r="A174" s="22"/>
      <c r="B174" s="56"/>
      <c r="C174" s="48"/>
      <c r="D174" s="6"/>
      <c r="E174" s="6"/>
      <c r="F174" s="5"/>
      <c r="G174" s="6"/>
      <c r="H174" s="65"/>
      <c r="I174" s="32"/>
      <c r="J174" s="21"/>
      <c r="K174" s="21"/>
      <c r="L174" s="21"/>
      <c r="M174" s="22"/>
      <c r="N174" s="53"/>
      <c r="O174" s="53"/>
      <c r="P174" s="53"/>
      <c r="Q174" s="53"/>
      <c r="R174" s="53"/>
      <c r="S174" s="53"/>
      <c r="T174" s="53"/>
      <c r="U174" s="53"/>
      <c r="V174" s="53"/>
      <c r="W174" s="54">
        <f t="shared" si="7"/>
        <v>0</v>
      </c>
    </row>
    <row r="175" spans="1:26" x14ac:dyDescent="0.25">
      <c r="A175" s="22"/>
      <c r="B175" s="56"/>
      <c r="C175" s="48"/>
      <c r="D175" s="6"/>
      <c r="E175" s="6"/>
      <c r="F175" s="5"/>
      <c r="G175" s="6"/>
      <c r="H175" s="65"/>
      <c r="I175" s="32"/>
      <c r="J175" s="21"/>
      <c r="K175" s="21"/>
      <c r="L175" s="21"/>
      <c r="M175" s="22"/>
      <c r="N175" s="53"/>
      <c r="O175" s="53"/>
      <c r="P175" s="53"/>
      <c r="Q175" s="53"/>
      <c r="R175" s="53"/>
      <c r="S175" s="53"/>
      <c r="T175" s="53"/>
      <c r="U175" s="53"/>
      <c r="V175" s="53"/>
      <c r="W175" s="54">
        <f t="shared" si="7"/>
        <v>0</v>
      </c>
    </row>
    <row r="176" spans="1:26" x14ac:dyDescent="0.25">
      <c r="A176" s="22"/>
      <c r="B176" s="56"/>
      <c r="C176" s="48"/>
      <c r="D176" s="6"/>
      <c r="E176" s="6"/>
      <c r="F176" s="5"/>
      <c r="G176" s="6"/>
      <c r="H176" s="65"/>
      <c r="I176" s="32"/>
      <c r="J176" s="21"/>
      <c r="K176" s="21"/>
      <c r="L176" s="21"/>
      <c r="M176" s="22"/>
      <c r="N176" s="53"/>
      <c r="O176" s="53"/>
      <c r="P176" s="53"/>
      <c r="Q176" s="53"/>
      <c r="R176" s="53"/>
      <c r="S176" s="53"/>
      <c r="T176" s="53"/>
      <c r="U176" s="53"/>
      <c r="V176" s="53"/>
      <c r="W176" s="54">
        <f t="shared" si="7"/>
        <v>0</v>
      </c>
    </row>
    <row r="177" spans="1:23" x14ac:dyDescent="0.25">
      <c r="A177" s="22"/>
      <c r="B177" s="56"/>
      <c r="C177" s="48"/>
      <c r="D177" s="6"/>
      <c r="E177" s="6"/>
      <c r="F177" s="5"/>
      <c r="G177" s="6"/>
      <c r="H177" s="65"/>
      <c r="I177" s="32"/>
      <c r="J177" s="21"/>
      <c r="K177" s="21"/>
      <c r="L177" s="21"/>
      <c r="M177" s="22"/>
      <c r="N177" s="53"/>
      <c r="O177" s="53"/>
      <c r="P177" s="53"/>
      <c r="Q177" s="53"/>
      <c r="R177" s="53"/>
      <c r="S177" s="53"/>
      <c r="T177" s="53"/>
      <c r="U177" s="53"/>
      <c r="V177" s="53"/>
      <c r="W177" s="54">
        <f t="shared" si="7"/>
        <v>0</v>
      </c>
    </row>
    <row r="178" spans="1:23" x14ac:dyDescent="0.25">
      <c r="A178" s="22"/>
      <c r="B178" s="56"/>
      <c r="C178" s="48"/>
      <c r="D178" s="6"/>
      <c r="E178" s="6"/>
      <c r="F178" s="5"/>
      <c r="G178" s="6"/>
      <c r="H178" s="65"/>
      <c r="I178" s="32"/>
      <c r="J178" s="21"/>
      <c r="K178" s="21"/>
      <c r="L178" s="21"/>
      <c r="M178" s="22"/>
      <c r="N178" s="53"/>
      <c r="O178" s="53"/>
      <c r="P178" s="53"/>
      <c r="Q178" s="53"/>
      <c r="R178" s="53"/>
      <c r="S178" s="53"/>
      <c r="T178" s="53"/>
      <c r="U178" s="53"/>
      <c r="V178" s="53"/>
      <c r="W178" s="54">
        <f t="shared" si="7"/>
        <v>0</v>
      </c>
    </row>
    <row r="179" spans="1:23" x14ac:dyDescent="0.25">
      <c r="A179" s="22"/>
      <c r="B179" s="56"/>
      <c r="C179" s="48"/>
      <c r="D179" s="6"/>
      <c r="E179" s="6"/>
      <c r="F179" s="5"/>
      <c r="G179" s="6"/>
      <c r="H179" s="65"/>
      <c r="I179" s="32"/>
      <c r="J179" s="21"/>
      <c r="K179" s="21"/>
      <c r="L179" s="21"/>
      <c r="M179" s="22"/>
      <c r="N179" s="53"/>
      <c r="O179" s="53"/>
      <c r="P179" s="53"/>
      <c r="Q179" s="53"/>
      <c r="R179" s="53"/>
      <c r="S179" s="53"/>
      <c r="T179" s="53"/>
      <c r="U179" s="53"/>
      <c r="V179" s="53"/>
      <c r="W179" s="54">
        <f t="shared" si="7"/>
        <v>0</v>
      </c>
    </row>
    <row r="180" spans="1:23" x14ac:dyDescent="0.25">
      <c r="A180" s="22"/>
      <c r="B180" s="56"/>
      <c r="C180" s="48"/>
      <c r="D180" s="6"/>
      <c r="E180" s="6"/>
      <c r="F180" s="5"/>
      <c r="G180" s="6"/>
      <c r="H180" s="65"/>
      <c r="I180" s="32"/>
      <c r="J180" s="21"/>
      <c r="K180" s="21"/>
      <c r="L180" s="21"/>
      <c r="M180" s="22"/>
      <c r="N180" s="53"/>
      <c r="O180" s="53"/>
      <c r="P180" s="53"/>
      <c r="Q180" s="53"/>
      <c r="R180" s="53"/>
      <c r="S180" s="53"/>
      <c r="T180" s="53"/>
      <c r="U180" s="53"/>
      <c r="V180" s="53"/>
      <c r="W180" s="54">
        <f t="shared" si="7"/>
        <v>0</v>
      </c>
    </row>
    <row r="181" spans="1:23" x14ac:dyDescent="0.25">
      <c r="A181" s="22"/>
      <c r="B181" s="56"/>
      <c r="C181" s="48"/>
      <c r="D181" s="6"/>
      <c r="E181" s="6"/>
      <c r="F181" s="5"/>
      <c r="G181" s="6"/>
      <c r="H181" s="65"/>
      <c r="I181" s="32"/>
      <c r="J181" s="21"/>
      <c r="K181" s="21"/>
      <c r="L181" s="21"/>
      <c r="M181" s="22"/>
      <c r="N181" s="53"/>
      <c r="O181" s="53"/>
      <c r="P181" s="53"/>
      <c r="Q181" s="53"/>
      <c r="R181" s="53"/>
      <c r="S181" s="53"/>
      <c r="T181" s="53"/>
      <c r="U181" s="53"/>
      <c r="V181" s="53"/>
      <c r="W181" s="54">
        <f t="shared" si="7"/>
        <v>0</v>
      </c>
    </row>
    <row r="182" spans="1:23" x14ac:dyDescent="0.25">
      <c r="A182" s="22"/>
      <c r="B182" s="56"/>
      <c r="C182" s="48"/>
      <c r="D182" s="6"/>
      <c r="E182" s="6"/>
      <c r="F182" s="5"/>
      <c r="G182" s="6"/>
      <c r="H182" s="65"/>
      <c r="I182" s="32"/>
      <c r="J182" s="21"/>
      <c r="K182" s="21"/>
      <c r="L182" s="21"/>
      <c r="M182" s="22"/>
      <c r="N182" s="53"/>
      <c r="O182" s="53"/>
      <c r="P182" s="53"/>
      <c r="Q182" s="53"/>
      <c r="R182" s="53"/>
      <c r="S182" s="53"/>
      <c r="T182" s="53"/>
      <c r="U182" s="53"/>
      <c r="V182" s="53"/>
      <c r="W182" s="54">
        <f t="shared" si="7"/>
        <v>0</v>
      </c>
    </row>
    <row r="183" spans="1:23" x14ac:dyDescent="0.25">
      <c r="A183" s="22"/>
      <c r="B183" s="56"/>
      <c r="C183" s="48"/>
      <c r="D183" s="6"/>
      <c r="E183" s="6"/>
      <c r="F183" s="5"/>
      <c r="G183" s="6"/>
      <c r="H183" s="65"/>
      <c r="I183" s="32"/>
      <c r="J183" s="21"/>
      <c r="K183" s="21"/>
      <c r="L183" s="21"/>
      <c r="M183" s="22"/>
      <c r="N183" s="53"/>
      <c r="O183" s="53"/>
      <c r="P183" s="53"/>
      <c r="Q183" s="53"/>
      <c r="R183" s="53"/>
      <c r="S183" s="53"/>
      <c r="T183" s="53"/>
      <c r="U183" s="53"/>
      <c r="V183" s="53"/>
      <c r="W183" s="54">
        <f t="shared" ref="W183:W246" si="8">SUM(M183:V183)</f>
        <v>0</v>
      </c>
    </row>
    <row r="184" spans="1:23" x14ac:dyDescent="0.25">
      <c r="A184" s="22"/>
      <c r="B184" s="56"/>
      <c r="C184" s="48"/>
      <c r="D184" s="6"/>
      <c r="E184" s="6"/>
      <c r="F184" s="5"/>
      <c r="G184" s="6"/>
      <c r="H184" s="65"/>
      <c r="I184" s="32"/>
      <c r="J184" s="21"/>
      <c r="K184" s="21"/>
      <c r="L184" s="21"/>
      <c r="M184" s="22"/>
      <c r="N184" s="53"/>
      <c r="O184" s="53"/>
      <c r="P184" s="53"/>
      <c r="Q184" s="53"/>
      <c r="R184" s="53"/>
      <c r="S184" s="53"/>
      <c r="T184" s="53"/>
      <c r="U184" s="53"/>
      <c r="V184" s="53"/>
      <c r="W184" s="54">
        <f t="shared" si="8"/>
        <v>0</v>
      </c>
    </row>
    <row r="185" spans="1:23" x14ac:dyDescent="0.25">
      <c r="A185" s="22"/>
      <c r="B185" s="56"/>
      <c r="C185" s="48"/>
      <c r="D185" s="6"/>
      <c r="E185" s="6"/>
      <c r="F185" s="5"/>
      <c r="G185" s="6"/>
      <c r="H185" s="65"/>
      <c r="I185" s="32"/>
      <c r="J185" s="21"/>
      <c r="K185" s="21"/>
      <c r="L185" s="21"/>
      <c r="M185" s="22"/>
      <c r="N185" s="53"/>
      <c r="O185" s="53"/>
      <c r="P185" s="53"/>
      <c r="Q185" s="53"/>
      <c r="R185" s="53"/>
      <c r="S185" s="53"/>
      <c r="T185" s="53"/>
      <c r="U185" s="53"/>
      <c r="V185" s="53"/>
      <c r="W185" s="54">
        <f t="shared" si="8"/>
        <v>0</v>
      </c>
    </row>
    <row r="186" spans="1:23" x14ac:dyDescent="0.25">
      <c r="A186" s="22"/>
      <c r="B186" s="56"/>
      <c r="C186" s="48"/>
      <c r="D186" s="6"/>
      <c r="E186" s="6"/>
      <c r="F186" s="5"/>
      <c r="G186" s="6"/>
      <c r="H186" s="65"/>
      <c r="I186" s="32"/>
      <c r="J186" s="21"/>
      <c r="K186" s="21"/>
      <c r="L186" s="21"/>
      <c r="M186" s="22"/>
      <c r="N186" s="53"/>
      <c r="O186" s="53"/>
      <c r="P186" s="53"/>
      <c r="Q186" s="53"/>
      <c r="R186" s="53"/>
      <c r="S186" s="53"/>
      <c r="T186" s="53"/>
      <c r="U186" s="53"/>
      <c r="V186" s="53"/>
      <c r="W186" s="54">
        <f t="shared" si="8"/>
        <v>0</v>
      </c>
    </row>
    <row r="187" spans="1:23" x14ac:dyDescent="0.25">
      <c r="A187" s="22"/>
      <c r="B187" s="56"/>
      <c r="C187" s="48"/>
      <c r="D187" s="6"/>
      <c r="E187" s="6"/>
      <c r="F187" s="5"/>
      <c r="G187" s="6"/>
      <c r="H187" s="65"/>
      <c r="I187" s="32"/>
      <c r="J187" s="21"/>
      <c r="K187" s="21"/>
      <c r="L187" s="21"/>
      <c r="M187" s="22"/>
      <c r="N187" s="53"/>
      <c r="O187" s="53"/>
      <c r="P187" s="53"/>
      <c r="Q187" s="53"/>
      <c r="R187" s="53"/>
      <c r="S187" s="53"/>
      <c r="T187" s="53"/>
      <c r="U187" s="53"/>
      <c r="V187" s="53"/>
      <c r="W187" s="54">
        <f t="shared" si="8"/>
        <v>0</v>
      </c>
    </row>
    <row r="188" spans="1:23" x14ac:dyDescent="0.25">
      <c r="A188" s="22"/>
      <c r="B188" s="56"/>
      <c r="C188" s="48"/>
      <c r="D188" s="6"/>
      <c r="E188" s="6"/>
      <c r="F188" s="5"/>
      <c r="G188" s="6"/>
      <c r="H188" s="65"/>
      <c r="I188" s="32"/>
      <c r="J188" s="21"/>
      <c r="K188" s="21"/>
      <c r="L188" s="21"/>
      <c r="M188" s="22"/>
      <c r="N188" s="53"/>
      <c r="O188" s="53"/>
      <c r="P188" s="53"/>
      <c r="Q188" s="53"/>
      <c r="R188" s="53"/>
      <c r="S188" s="53"/>
      <c r="T188" s="53"/>
      <c r="U188" s="53"/>
      <c r="V188" s="53"/>
      <c r="W188" s="54">
        <f t="shared" si="8"/>
        <v>0</v>
      </c>
    </row>
    <row r="189" spans="1:23" x14ac:dyDescent="0.25">
      <c r="A189" s="22"/>
      <c r="B189" s="56"/>
      <c r="C189" s="48"/>
      <c r="D189" s="6"/>
      <c r="E189" s="6"/>
      <c r="F189" s="5"/>
      <c r="G189" s="6"/>
      <c r="H189" s="65"/>
      <c r="I189" s="32"/>
      <c r="J189" s="21"/>
      <c r="K189" s="21"/>
      <c r="L189" s="21"/>
      <c r="M189" s="22"/>
      <c r="N189" s="53"/>
      <c r="O189" s="53"/>
      <c r="P189" s="53"/>
      <c r="Q189" s="53"/>
      <c r="R189" s="53"/>
      <c r="S189" s="53"/>
      <c r="T189" s="53"/>
      <c r="U189" s="53"/>
      <c r="V189" s="53"/>
      <c r="W189" s="54">
        <f t="shared" si="8"/>
        <v>0</v>
      </c>
    </row>
    <row r="190" spans="1:23" x14ac:dyDescent="0.25">
      <c r="A190" s="22"/>
      <c r="B190" s="56"/>
      <c r="C190" s="48"/>
      <c r="D190" s="6"/>
      <c r="E190" s="6"/>
      <c r="F190" s="5"/>
      <c r="G190" s="6"/>
      <c r="H190" s="65"/>
      <c r="I190" s="32"/>
      <c r="J190" s="21"/>
      <c r="K190" s="21"/>
      <c r="L190" s="21"/>
      <c r="M190" s="22"/>
      <c r="N190" s="53"/>
      <c r="O190" s="53"/>
      <c r="P190" s="53"/>
      <c r="Q190" s="53"/>
      <c r="R190" s="53"/>
      <c r="S190" s="53"/>
      <c r="T190" s="53"/>
      <c r="U190" s="53"/>
      <c r="V190" s="53"/>
      <c r="W190" s="54">
        <f t="shared" si="8"/>
        <v>0</v>
      </c>
    </row>
    <row r="191" spans="1:23" x14ac:dyDescent="0.25">
      <c r="A191" s="22"/>
      <c r="B191" s="56"/>
      <c r="C191" s="48"/>
      <c r="D191" s="6"/>
      <c r="E191" s="6"/>
      <c r="F191" s="5"/>
      <c r="G191" s="6"/>
      <c r="H191" s="65"/>
      <c r="I191" s="32"/>
      <c r="J191" s="21"/>
      <c r="K191" s="21"/>
      <c r="L191" s="21"/>
      <c r="M191" s="22"/>
      <c r="N191" s="53"/>
      <c r="O191" s="53"/>
      <c r="P191" s="53"/>
      <c r="Q191" s="53"/>
      <c r="R191" s="53"/>
      <c r="S191" s="53"/>
      <c r="T191" s="53"/>
      <c r="U191" s="53"/>
      <c r="V191" s="53"/>
      <c r="W191" s="54">
        <f t="shared" si="8"/>
        <v>0</v>
      </c>
    </row>
    <row r="192" spans="1:23" x14ac:dyDescent="0.25">
      <c r="A192" s="22"/>
      <c r="B192" s="56"/>
      <c r="C192" s="48"/>
      <c r="D192" s="6"/>
      <c r="E192" s="6"/>
      <c r="F192" s="5"/>
      <c r="G192" s="6"/>
      <c r="H192" s="65"/>
      <c r="I192" s="32"/>
      <c r="J192" s="21"/>
      <c r="K192" s="21"/>
      <c r="L192" s="21"/>
      <c r="M192" s="22"/>
      <c r="N192" s="53"/>
      <c r="O192" s="53"/>
      <c r="P192" s="53"/>
      <c r="Q192" s="53"/>
      <c r="R192" s="53"/>
      <c r="S192" s="53"/>
      <c r="T192" s="53"/>
      <c r="U192" s="53"/>
      <c r="V192" s="53"/>
      <c r="W192" s="54">
        <f t="shared" si="8"/>
        <v>0</v>
      </c>
    </row>
    <row r="193" spans="1:23" x14ac:dyDescent="0.25">
      <c r="A193" s="22"/>
      <c r="B193" s="56"/>
      <c r="C193" s="48"/>
      <c r="D193" s="6"/>
      <c r="E193" s="6"/>
      <c r="F193" s="5"/>
      <c r="G193" s="6"/>
      <c r="H193" s="65"/>
      <c r="I193" s="32"/>
      <c r="J193" s="21"/>
      <c r="K193" s="21"/>
      <c r="L193" s="21"/>
      <c r="M193" s="22"/>
      <c r="N193" s="53"/>
      <c r="O193" s="53"/>
      <c r="P193" s="53"/>
      <c r="Q193" s="53"/>
      <c r="R193" s="53"/>
      <c r="S193" s="53"/>
      <c r="T193" s="53"/>
      <c r="U193" s="53"/>
      <c r="V193" s="53"/>
      <c r="W193" s="54">
        <f t="shared" si="8"/>
        <v>0</v>
      </c>
    </row>
    <row r="194" spans="1:23" x14ac:dyDescent="0.25">
      <c r="A194" s="22"/>
      <c r="B194" s="56"/>
      <c r="C194" s="48"/>
      <c r="D194" s="6"/>
      <c r="E194" s="6"/>
      <c r="F194" s="5"/>
      <c r="G194" s="6"/>
      <c r="H194" s="65"/>
      <c r="I194" s="32"/>
      <c r="J194" s="21"/>
      <c r="K194" s="21"/>
      <c r="L194" s="21"/>
      <c r="M194" s="22"/>
      <c r="N194" s="53"/>
      <c r="O194" s="53"/>
      <c r="P194" s="53"/>
      <c r="Q194" s="53"/>
      <c r="R194" s="53"/>
      <c r="S194" s="53"/>
      <c r="T194" s="53"/>
      <c r="U194" s="53"/>
      <c r="V194" s="53"/>
      <c r="W194" s="54">
        <f t="shared" si="8"/>
        <v>0</v>
      </c>
    </row>
    <row r="195" spans="1:23" x14ac:dyDescent="0.25">
      <c r="A195" s="22"/>
      <c r="B195" s="56"/>
      <c r="C195" s="48"/>
      <c r="D195" s="6"/>
      <c r="E195" s="6"/>
      <c r="F195" s="5"/>
      <c r="G195" s="6"/>
      <c r="H195" s="65"/>
      <c r="I195" s="32"/>
      <c r="J195" s="21"/>
      <c r="K195" s="21"/>
      <c r="L195" s="21"/>
      <c r="M195" s="22"/>
      <c r="N195" s="53"/>
      <c r="O195" s="53"/>
      <c r="P195" s="53"/>
      <c r="Q195" s="53"/>
      <c r="R195" s="53"/>
      <c r="S195" s="53"/>
      <c r="T195" s="53"/>
      <c r="U195" s="53"/>
      <c r="V195" s="53"/>
      <c r="W195" s="54">
        <f t="shared" si="8"/>
        <v>0</v>
      </c>
    </row>
    <row r="196" spans="1:23" x14ac:dyDescent="0.25">
      <c r="A196" s="22"/>
      <c r="B196" s="56"/>
      <c r="C196" s="48"/>
      <c r="D196" s="6"/>
      <c r="E196" s="6"/>
      <c r="F196" s="5"/>
      <c r="G196" s="6"/>
      <c r="H196" s="65"/>
      <c r="I196" s="32"/>
      <c r="J196" s="21"/>
      <c r="K196" s="21"/>
      <c r="L196" s="21"/>
      <c r="M196" s="22"/>
      <c r="N196" s="53"/>
      <c r="O196" s="53"/>
      <c r="P196" s="53"/>
      <c r="Q196" s="53"/>
      <c r="R196" s="53"/>
      <c r="S196" s="53"/>
      <c r="T196" s="53"/>
      <c r="U196" s="53"/>
      <c r="V196" s="53"/>
      <c r="W196" s="54">
        <f t="shared" si="8"/>
        <v>0</v>
      </c>
    </row>
    <row r="197" spans="1:23" x14ac:dyDescent="0.25">
      <c r="A197" s="22"/>
      <c r="B197" s="56"/>
      <c r="C197" s="48"/>
      <c r="D197" s="6"/>
      <c r="E197" s="6"/>
      <c r="F197" s="5"/>
      <c r="G197" s="6"/>
      <c r="H197" s="65"/>
      <c r="I197" s="32"/>
      <c r="J197" s="21"/>
      <c r="K197" s="21"/>
      <c r="L197" s="21"/>
      <c r="M197" s="22"/>
      <c r="N197" s="53"/>
      <c r="O197" s="53"/>
      <c r="P197" s="53"/>
      <c r="Q197" s="53"/>
      <c r="R197" s="53"/>
      <c r="S197" s="53"/>
      <c r="T197" s="53"/>
      <c r="U197" s="53"/>
      <c r="V197" s="53"/>
      <c r="W197" s="54">
        <f t="shared" si="8"/>
        <v>0</v>
      </c>
    </row>
    <row r="198" spans="1:23" x14ac:dyDescent="0.25">
      <c r="A198" s="22"/>
      <c r="B198" s="56"/>
      <c r="C198" s="48"/>
      <c r="D198" s="6"/>
      <c r="E198" s="6"/>
      <c r="F198" s="5"/>
      <c r="G198" s="6"/>
      <c r="H198" s="65"/>
      <c r="I198" s="32"/>
      <c r="J198" s="21"/>
      <c r="K198" s="21"/>
      <c r="L198" s="21"/>
      <c r="M198" s="22"/>
      <c r="N198" s="53"/>
      <c r="O198" s="53"/>
      <c r="P198" s="53"/>
      <c r="Q198" s="53"/>
      <c r="R198" s="53"/>
      <c r="S198" s="53"/>
      <c r="T198" s="53"/>
      <c r="U198" s="53"/>
      <c r="V198" s="53"/>
      <c r="W198" s="54">
        <f t="shared" si="8"/>
        <v>0</v>
      </c>
    </row>
    <row r="199" spans="1:23" x14ac:dyDescent="0.25">
      <c r="A199" s="22"/>
      <c r="B199" s="56"/>
      <c r="C199" s="48"/>
      <c r="D199" s="6"/>
      <c r="E199" s="6"/>
      <c r="F199" s="5"/>
      <c r="G199" s="6"/>
      <c r="H199" s="65"/>
      <c r="I199" s="32"/>
      <c r="J199" s="21"/>
      <c r="K199" s="21"/>
      <c r="L199" s="21"/>
      <c r="M199" s="22"/>
      <c r="N199" s="53"/>
      <c r="O199" s="53"/>
      <c r="P199" s="53"/>
      <c r="Q199" s="53"/>
      <c r="R199" s="53"/>
      <c r="S199" s="53"/>
      <c r="T199" s="53"/>
      <c r="U199" s="53"/>
      <c r="V199" s="53"/>
      <c r="W199" s="54">
        <f t="shared" si="8"/>
        <v>0</v>
      </c>
    </row>
    <row r="200" spans="1:23" x14ac:dyDescent="0.25">
      <c r="A200" s="22"/>
      <c r="B200" s="56"/>
      <c r="C200" s="48"/>
      <c r="D200" s="6"/>
      <c r="E200" s="6"/>
      <c r="F200" s="5"/>
      <c r="G200" s="6"/>
      <c r="H200" s="65"/>
      <c r="I200" s="32"/>
      <c r="J200" s="21"/>
      <c r="K200" s="21"/>
      <c r="L200" s="21"/>
      <c r="M200" s="22"/>
      <c r="N200" s="53"/>
      <c r="O200" s="53"/>
      <c r="P200" s="53"/>
      <c r="Q200" s="53"/>
      <c r="R200" s="53"/>
      <c r="S200" s="53"/>
      <c r="T200" s="53"/>
      <c r="U200" s="53"/>
      <c r="V200" s="53"/>
      <c r="W200" s="54">
        <f t="shared" si="8"/>
        <v>0</v>
      </c>
    </row>
    <row r="201" spans="1:23" x14ac:dyDescent="0.25">
      <c r="A201" s="22"/>
      <c r="B201" s="56"/>
      <c r="C201" s="48"/>
      <c r="D201" s="6"/>
      <c r="E201" s="6"/>
      <c r="F201" s="5"/>
      <c r="G201" s="6"/>
      <c r="H201" s="65"/>
      <c r="I201" s="32"/>
      <c r="J201" s="21"/>
      <c r="K201" s="21"/>
      <c r="L201" s="21"/>
      <c r="M201" s="22"/>
      <c r="N201" s="53"/>
      <c r="O201" s="53"/>
      <c r="P201" s="53"/>
      <c r="Q201" s="53"/>
      <c r="R201" s="53"/>
      <c r="S201" s="53"/>
      <c r="T201" s="53"/>
      <c r="U201" s="53"/>
      <c r="V201" s="53"/>
      <c r="W201" s="54">
        <f t="shared" si="8"/>
        <v>0</v>
      </c>
    </row>
    <row r="202" spans="1:23" x14ac:dyDescent="0.25">
      <c r="A202" s="22"/>
      <c r="B202" s="56"/>
      <c r="C202" s="48"/>
      <c r="D202" s="6"/>
      <c r="E202" s="6"/>
      <c r="F202" s="5"/>
      <c r="G202" s="6"/>
      <c r="H202" s="65"/>
      <c r="I202" s="32"/>
      <c r="J202" s="21"/>
      <c r="K202" s="21"/>
      <c r="L202" s="21"/>
      <c r="M202" s="22"/>
      <c r="N202" s="53"/>
      <c r="O202" s="53"/>
      <c r="P202" s="53"/>
      <c r="Q202" s="53"/>
      <c r="R202" s="53"/>
      <c r="S202" s="53"/>
      <c r="T202" s="53"/>
      <c r="U202" s="53"/>
      <c r="V202" s="53"/>
      <c r="W202" s="54">
        <f t="shared" si="8"/>
        <v>0</v>
      </c>
    </row>
    <row r="203" spans="1:23" x14ac:dyDescent="0.25">
      <c r="A203" s="22"/>
      <c r="B203" s="56"/>
      <c r="C203" s="48"/>
      <c r="D203" s="6"/>
      <c r="E203" s="6"/>
      <c r="F203" s="5"/>
      <c r="G203" s="6"/>
      <c r="H203" s="65"/>
      <c r="I203" s="32"/>
      <c r="J203" s="21"/>
      <c r="K203" s="21"/>
      <c r="L203" s="21"/>
      <c r="M203" s="22"/>
      <c r="N203" s="53"/>
      <c r="O203" s="53"/>
      <c r="P203" s="53"/>
      <c r="Q203" s="53"/>
      <c r="R203" s="53"/>
      <c r="S203" s="53"/>
      <c r="T203" s="53"/>
      <c r="U203" s="53"/>
      <c r="V203" s="53"/>
      <c r="W203" s="54">
        <f t="shared" si="8"/>
        <v>0</v>
      </c>
    </row>
    <row r="204" spans="1:23" x14ac:dyDescent="0.25">
      <c r="A204" s="22"/>
      <c r="B204" s="56"/>
      <c r="C204" s="48"/>
      <c r="D204" s="6"/>
      <c r="E204" s="6"/>
      <c r="F204" s="5"/>
      <c r="G204" s="6"/>
      <c r="H204" s="65"/>
      <c r="I204" s="32"/>
      <c r="J204" s="21"/>
      <c r="K204" s="21"/>
      <c r="L204" s="21"/>
      <c r="M204" s="22"/>
      <c r="N204" s="53"/>
      <c r="O204" s="53"/>
      <c r="P204" s="53"/>
      <c r="Q204" s="53"/>
      <c r="R204" s="53"/>
      <c r="S204" s="53"/>
      <c r="T204" s="53"/>
      <c r="U204" s="53"/>
      <c r="V204" s="53"/>
      <c r="W204" s="54">
        <f t="shared" si="8"/>
        <v>0</v>
      </c>
    </row>
    <row r="205" spans="1:23" x14ac:dyDescent="0.25">
      <c r="A205" s="22"/>
      <c r="B205" s="56"/>
      <c r="C205" s="48"/>
      <c r="D205" s="6"/>
      <c r="E205" s="6"/>
      <c r="F205" s="5"/>
      <c r="G205" s="6"/>
      <c r="H205" s="65"/>
      <c r="I205" s="32"/>
      <c r="J205" s="21"/>
      <c r="K205" s="21"/>
      <c r="L205" s="21"/>
      <c r="M205" s="22"/>
      <c r="N205" s="53"/>
      <c r="O205" s="53"/>
      <c r="P205" s="53"/>
      <c r="Q205" s="53"/>
      <c r="R205" s="53"/>
      <c r="S205" s="53"/>
      <c r="T205" s="53"/>
      <c r="U205" s="53"/>
      <c r="V205" s="53"/>
      <c r="W205" s="54">
        <f t="shared" si="8"/>
        <v>0</v>
      </c>
    </row>
    <row r="206" spans="1:23" x14ac:dyDescent="0.25">
      <c r="A206" s="22"/>
      <c r="B206" s="56"/>
      <c r="C206" s="48"/>
      <c r="D206" s="6"/>
      <c r="E206" s="6"/>
      <c r="F206" s="5"/>
      <c r="G206" s="6"/>
      <c r="H206" s="65"/>
      <c r="I206" s="32"/>
      <c r="J206" s="21"/>
      <c r="K206" s="21"/>
      <c r="L206" s="21"/>
      <c r="M206" s="22"/>
      <c r="N206" s="53"/>
      <c r="O206" s="53"/>
      <c r="P206" s="53"/>
      <c r="Q206" s="53"/>
      <c r="R206" s="53"/>
      <c r="S206" s="53"/>
      <c r="T206" s="53"/>
      <c r="U206" s="53"/>
      <c r="V206" s="53"/>
      <c r="W206" s="54">
        <f t="shared" si="8"/>
        <v>0</v>
      </c>
    </row>
    <row r="207" spans="1:23" x14ac:dyDescent="0.25">
      <c r="A207" s="22"/>
      <c r="B207" s="56"/>
      <c r="C207" s="48"/>
      <c r="D207" s="6"/>
      <c r="E207" s="6"/>
      <c r="F207" s="5"/>
      <c r="G207" s="6"/>
      <c r="H207" s="65"/>
      <c r="I207" s="32"/>
      <c r="J207" s="21"/>
      <c r="K207" s="21"/>
      <c r="L207" s="21"/>
      <c r="M207" s="22"/>
      <c r="N207" s="53"/>
      <c r="O207" s="53"/>
      <c r="P207" s="53"/>
      <c r="Q207" s="53"/>
      <c r="R207" s="53"/>
      <c r="S207" s="53"/>
      <c r="T207" s="53"/>
      <c r="U207" s="53"/>
      <c r="V207" s="53"/>
      <c r="W207" s="54">
        <f t="shared" si="8"/>
        <v>0</v>
      </c>
    </row>
    <row r="208" spans="1:23" x14ac:dyDescent="0.25">
      <c r="A208" s="22"/>
      <c r="B208" s="56"/>
      <c r="C208" s="48"/>
      <c r="D208" s="6"/>
      <c r="E208" s="6"/>
      <c r="F208" s="5"/>
      <c r="G208" s="6"/>
      <c r="H208" s="65"/>
      <c r="I208" s="32"/>
      <c r="J208" s="21"/>
      <c r="K208" s="21"/>
      <c r="L208" s="21"/>
      <c r="M208" s="22"/>
      <c r="N208" s="53"/>
      <c r="O208" s="53"/>
      <c r="P208" s="53"/>
      <c r="Q208" s="53"/>
      <c r="R208" s="53"/>
      <c r="S208" s="53"/>
      <c r="T208" s="53"/>
      <c r="U208" s="53"/>
      <c r="V208" s="53"/>
      <c r="W208" s="54">
        <f t="shared" si="8"/>
        <v>0</v>
      </c>
    </row>
    <row r="209" spans="1:23" x14ac:dyDescent="0.25">
      <c r="A209" s="22"/>
      <c r="B209" s="56"/>
      <c r="C209" s="48"/>
      <c r="D209" s="6"/>
      <c r="E209" s="6"/>
      <c r="F209" s="5"/>
      <c r="G209" s="6"/>
      <c r="H209" s="65"/>
      <c r="I209" s="32"/>
      <c r="J209" s="21"/>
      <c r="K209" s="21"/>
      <c r="L209" s="21"/>
      <c r="M209" s="22"/>
      <c r="N209" s="53"/>
      <c r="O209" s="53"/>
      <c r="P209" s="53"/>
      <c r="Q209" s="53"/>
      <c r="R209" s="53"/>
      <c r="S209" s="53"/>
      <c r="T209" s="53"/>
      <c r="U209" s="53"/>
      <c r="V209" s="53"/>
      <c r="W209" s="54">
        <f t="shared" si="8"/>
        <v>0</v>
      </c>
    </row>
    <row r="210" spans="1:23" x14ac:dyDescent="0.25">
      <c r="A210" s="22"/>
      <c r="B210" s="56"/>
      <c r="C210" s="48"/>
      <c r="D210" s="6"/>
      <c r="E210" s="6"/>
      <c r="F210" s="5"/>
      <c r="G210" s="6"/>
      <c r="H210" s="65"/>
      <c r="I210" s="32"/>
      <c r="J210" s="21"/>
      <c r="K210" s="21"/>
      <c r="L210" s="21"/>
      <c r="M210" s="22"/>
      <c r="N210" s="53"/>
      <c r="O210" s="53"/>
      <c r="P210" s="53"/>
      <c r="Q210" s="53"/>
      <c r="R210" s="53"/>
      <c r="S210" s="53"/>
      <c r="T210" s="53"/>
      <c r="U210" s="53"/>
      <c r="V210" s="53"/>
      <c r="W210" s="54">
        <f t="shared" si="8"/>
        <v>0</v>
      </c>
    </row>
    <row r="211" spans="1:23" x14ac:dyDescent="0.25">
      <c r="A211" s="22"/>
      <c r="B211" s="56"/>
      <c r="C211" s="48"/>
      <c r="D211" s="6"/>
      <c r="E211" s="6"/>
      <c r="F211" s="5"/>
      <c r="G211" s="6"/>
      <c r="H211" s="65"/>
      <c r="I211" s="32"/>
      <c r="J211" s="21"/>
      <c r="K211" s="21"/>
      <c r="L211" s="21"/>
      <c r="M211" s="22"/>
      <c r="N211" s="53"/>
      <c r="O211" s="53"/>
      <c r="P211" s="53"/>
      <c r="Q211" s="53"/>
      <c r="R211" s="53"/>
      <c r="S211" s="53"/>
      <c r="T211" s="53"/>
      <c r="U211" s="53"/>
      <c r="V211" s="53"/>
      <c r="W211" s="54">
        <f t="shared" si="8"/>
        <v>0</v>
      </c>
    </row>
    <row r="212" spans="1:23" x14ac:dyDescent="0.25">
      <c r="A212" s="22"/>
      <c r="B212" s="56"/>
      <c r="C212" s="48"/>
      <c r="D212" s="6"/>
      <c r="E212" s="6"/>
      <c r="F212" s="5"/>
      <c r="G212" s="6"/>
      <c r="H212" s="65"/>
      <c r="I212" s="32"/>
      <c r="J212" s="21"/>
      <c r="K212" s="21"/>
      <c r="L212" s="21"/>
      <c r="M212" s="22"/>
      <c r="N212" s="53"/>
      <c r="O212" s="53"/>
      <c r="P212" s="53"/>
      <c r="Q212" s="53"/>
      <c r="R212" s="53"/>
      <c r="S212" s="53"/>
      <c r="T212" s="53"/>
      <c r="U212" s="53"/>
      <c r="V212" s="53"/>
      <c r="W212" s="54">
        <f t="shared" si="8"/>
        <v>0</v>
      </c>
    </row>
    <row r="213" spans="1:23" x14ac:dyDescent="0.25">
      <c r="A213" s="22"/>
      <c r="B213" s="56"/>
      <c r="C213" s="48"/>
      <c r="D213" s="6"/>
      <c r="E213" s="6"/>
      <c r="F213" s="5"/>
      <c r="G213" s="6"/>
      <c r="H213" s="65"/>
      <c r="I213" s="32"/>
      <c r="J213" s="21"/>
      <c r="K213" s="21"/>
      <c r="L213" s="21"/>
      <c r="M213" s="22"/>
      <c r="N213" s="53"/>
      <c r="O213" s="53"/>
      <c r="P213" s="53"/>
      <c r="Q213" s="53"/>
      <c r="R213" s="53"/>
      <c r="S213" s="53"/>
      <c r="T213" s="53"/>
      <c r="U213" s="53"/>
      <c r="V213" s="53"/>
      <c r="W213" s="54">
        <f t="shared" si="8"/>
        <v>0</v>
      </c>
    </row>
    <row r="214" spans="1:23" x14ac:dyDescent="0.25">
      <c r="A214" s="22"/>
      <c r="B214" s="56"/>
      <c r="C214" s="48"/>
      <c r="D214" s="6"/>
      <c r="E214" s="6"/>
      <c r="F214" s="5"/>
      <c r="G214" s="6"/>
      <c r="H214" s="65"/>
      <c r="I214" s="32"/>
      <c r="J214" s="21"/>
      <c r="K214" s="21"/>
      <c r="L214" s="21"/>
      <c r="M214" s="22"/>
      <c r="N214" s="53"/>
      <c r="O214" s="53"/>
      <c r="P214" s="53"/>
      <c r="Q214" s="53"/>
      <c r="R214" s="53"/>
      <c r="S214" s="53"/>
      <c r="T214" s="53"/>
      <c r="U214" s="53"/>
      <c r="V214" s="53"/>
      <c r="W214" s="54">
        <f t="shared" si="8"/>
        <v>0</v>
      </c>
    </row>
    <row r="215" spans="1:23" x14ac:dyDescent="0.25">
      <c r="A215" s="22"/>
      <c r="B215" s="56"/>
      <c r="C215" s="48"/>
      <c r="D215" s="6"/>
      <c r="E215" s="6"/>
      <c r="F215" s="5"/>
      <c r="G215" s="6"/>
      <c r="H215" s="65"/>
      <c r="I215" s="32"/>
      <c r="J215" s="21"/>
      <c r="K215" s="21"/>
      <c r="L215" s="21"/>
      <c r="M215" s="22"/>
      <c r="N215" s="53"/>
      <c r="O215" s="53"/>
      <c r="P215" s="53"/>
      <c r="Q215" s="53"/>
      <c r="R215" s="53"/>
      <c r="S215" s="53"/>
      <c r="T215" s="53"/>
      <c r="U215" s="53"/>
      <c r="V215" s="53"/>
      <c r="W215" s="54">
        <f t="shared" si="8"/>
        <v>0</v>
      </c>
    </row>
    <row r="216" spans="1:23" x14ac:dyDescent="0.25">
      <c r="A216" s="22"/>
      <c r="B216" s="56"/>
      <c r="C216" s="48"/>
      <c r="D216" s="6"/>
      <c r="E216" s="6"/>
      <c r="F216" s="5"/>
      <c r="G216" s="6"/>
      <c r="H216" s="65"/>
      <c r="I216" s="32"/>
      <c r="J216" s="21"/>
      <c r="K216" s="21"/>
      <c r="L216" s="21"/>
      <c r="M216" s="22"/>
      <c r="N216" s="53"/>
      <c r="O216" s="53"/>
      <c r="P216" s="53"/>
      <c r="Q216" s="53"/>
      <c r="R216" s="53"/>
      <c r="S216" s="53"/>
      <c r="T216" s="53"/>
      <c r="U216" s="53"/>
      <c r="V216" s="53"/>
      <c r="W216" s="54">
        <f t="shared" si="8"/>
        <v>0</v>
      </c>
    </row>
    <row r="217" spans="1:23" x14ac:dyDescent="0.25">
      <c r="A217" s="22"/>
      <c r="B217" s="56"/>
      <c r="C217" s="48"/>
      <c r="D217" s="6"/>
      <c r="E217" s="6"/>
      <c r="F217" s="5"/>
      <c r="G217" s="6"/>
      <c r="H217" s="65"/>
      <c r="I217" s="32"/>
      <c r="J217" s="21"/>
      <c r="K217" s="21"/>
      <c r="L217" s="21"/>
      <c r="M217" s="22"/>
      <c r="N217" s="53"/>
      <c r="O217" s="53"/>
      <c r="P217" s="53"/>
      <c r="Q217" s="53"/>
      <c r="R217" s="53"/>
      <c r="S217" s="53"/>
      <c r="T217" s="53"/>
      <c r="U217" s="53"/>
      <c r="V217" s="53"/>
      <c r="W217" s="54">
        <f t="shared" si="8"/>
        <v>0</v>
      </c>
    </row>
    <row r="218" spans="1:23" x14ac:dyDescent="0.25">
      <c r="A218" s="22"/>
      <c r="B218" s="56"/>
      <c r="C218" s="48"/>
      <c r="D218" s="6"/>
      <c r="E218" s="6"/>
      <c r="F218" s="5"/>
      <c r="G218" s="6"/>
      <c r="H218" s="65"/>
      <c r="I218" s="32"/>
      <c r="J218" s="21"/>
      <c r="K218" s="21"/>
      <c r="L218" s="21"/>
      <c r="M218" s="22"/>
      <c r="N218" s="53"/>
      <c r="O218" s="53"/>
      <c r="P218" s="53"/>
      <c r="Q218" s="53"/>
      <c r="R218" s="53"/>
      <c r="S218" s="53"/>
      <c r="T218" s="53"/>
      <c r="U218" s="53"/>
      <c r="V218" s="53"/>
      <c r="W218" s="54">
        <f t="shared" si="8"/>
        <v>0</v>
      </c>
    </row>
    <row r="219" spans="1:23" x14ac:dyDescent="0.25">
      <c r="A219" s="22"/>
      <c r="B219" s="56"/>
      <c r="C219" s="48"/>
      <c r="D219" s="6"/>
      <c r="E219" s="6"/>
      <c r="F219" s="5"/>
      <c r="G219" s="6"/>
      <c r="H219" s="65"/>
      <c r="I219" s="32"/>
      <c r="J219" s="21"/>
      <c r="K219" s="21"/>
      <c r="L219" s="21"/>
      <c r="M219" s="22"/>
      <c r="N219" s="53"/>
      <c r="O219" s="53"/>
      <c r="P219" s="53"/>
      <c r="Q219" s="53"/>
      <c r="R219" s="53"/>
      <c r="S219" s="53"/>
      <c r="T219" s="53"/>
      <c r="U219" s="53"/>
      <c r="V219" s="53"/>
      <c r="W219" s="54">
        <f t="shared" si="8"/>
        <v>0</v>
      </c>
    </row>
    <row r="220" spans="1:23" x14ac:dyDescent="0.25">
      <c r="A220" s="22"/>
      <c r="B220" s="56"/>
      <c r="C220" s="48"/>
      <c r="D220" s="6"/>
      <c r="E220" s="6"/>
      <c r="F220" s="5"/>
      <c r="G220" s="6"/>
      <c r="H220" s="65"/>
      <c r="I220" s="32"/>
      <c r="J220" s="21"/>
      <c r="K220" s="21"/>
      <c r="L220" s="21"/>
      <c r="M220" s="22"/>
      <c r="N220" s="53"/>
      <c r="O220" s="53"/>
      <c r="P220" s="53"/>
      <c r="Q220" s="53"/>
      <c r="R220" s="53"/>
      <c r="S220" s="53"/>
      <c r="T220" s="53"/>
      <c r="U220" s="53"/>
      <c r="V220" s="53"/>
      <c r="W220" s="54">
        <f t="shared" si="8"/>
        <v>0</v>
      </c>
    </row>
    <row r="221" spans="1:23" x14ac:dyDescent="0.25">
      <c r="A221" s="22"/>
      <c r="B221" s="56"/>
      <c r="C221" s="48"/>
      <c r="D221" s="6"/>
      <c r="E221" s="6"/>
      <c r="F221" s="5"/>
      <c r="G221" s="6"/>
      <c r="H221" s="65"/>
      <c r="I221" s="32"/>
      <c r="J221" s="21"/>
      <c r="K221" s="21"/>
      <c r="L221" s="21"/>
      <c r="M221" s="22"/>
      <c r="N221" s="53"/>
      <c r="O221" s="53"/>
      <c r="P221" s="53"/>
      <c r="Q221" s="53"/>
      <c r="R221" s="53"/>
      <c r="S221" s="53"/>
      <c r="T221" s="53"/>
      <c r="U221" s="53"/>
      <c r="V221" s="53"/>
      <c r="W221" s="54">
        <f t="shared" si="8"/>
        <v>0</v>
      </c>
    </row>
    <row r="222" spans="1:23" x14ac:dyDescent="0.25">
      <c r="A222" s="22"/>
      <c r="B222" s="56"/>
      <c r="C222" s="48"/>
      <c r="D222" s="6"/>
      <c r="E222" s="6"/>
      <c r="F222" s="5"/>
      <c r="G222" s="6"/>
      <c r="H222" s="65"/>
      <c r="I222" s="32"/>
      <c r="J222" s="21"/>
      <c r="K222" s="21"/>
      <c r="L222" s="21"/>
      <c r="M222" s="22"/>
      <c r="N222" s="53"/>
      <c r="O222" s="53"/>
      <c r="P222" s="53"/>
      <c r="Q222" s="53"/>
      <c r="R222" s="53"/>
      <c r="S222" s="53"/>
      <c r="T222" s="53"/>
      <c r="U222" s="53"/>
      <c r="V222" s="53"/>
      <c r="W222" s="54">
        <f t="shared" si="8"/>
        <v>0</v>
      </c>
    </row>
    <row r="223" spans="1:23" x14ac:dyDescent="0.25">
      <c r="A223" s="22"/>
      <c r="B223" s="56"/>
      <c r="C223" s="48"/>
      <c r="D223" s="6"/>
      <c r="E223" s="6"/>
      <c r="F223" s="5"/>
      <c r="G223" s="6"/>
      <c r="H223" s="65"/>
      <c r="I223" s="32"/>
      <c r="J223" s="21"/>
      <c r="K223" s="21"/>
      <c r="L223" s="21"/>
      <c r="M223" s="22"/>
      <c r="N223" s="53"/>
      <c r="O223" s="53"/>
      <c r="P223" s="53"/>
      <c r="Q223" s="53"/>
      <c r="R223" s="53"/>
      <c r="S223" s="53"/>
      <c r="T223" s="53"/>
      <c r="U223" s="53"/>
      <c r="V223" s="53"/>
      <c r="W223" s="54">
        <f t="shared" si="8"/>
        <v>0</v>
      </c>
    </row>
    <row r="224" spans="1:23" x14ac:dyDescent="0.25">
      <c r="A224" s="22"/>
      <c r="B224" s="56"/>
      <c r="C224" s="48"/>
      <c r="D224" s="6"/>
      <c r="E224" s="6"/>
      <c r="F224" s="5"/>
      <c r="G224" s="6"/>
      <c r="H224" s="65"/>
      <c r="I224" s="32"/>
      <c r="J224" s="21"/>
      <c r="K224" s="21"/>
      <c r="L224" s="21"/>
      <c r="M224" s="22"/>
      <c r="N224" s="53"/>
      <c r="O224" s="53"/>
      <c r="P224" s="53"/>
      <c r="Q224" s="53"/>
      <c r="R224" s="53"/>
      <c r="S224" s="53"/>
      <c r="T224" s="53"/>
      <c r="U224" s="53"/>
      <c r="V224" s="53"/>
      <c r="W224" s="54">
        <f t="shared" si="8"/>
        <v>0</v>
      </c>
    </row>
    <row r="225" spans="1:23" x14ac:dyDescent="0.25">
      <c r="A225" s="22"/>
      <c r="B225" s="56"/>
      <c r="C225" s="48"/>
      <c r="D225" s="6"/>
      <c r="E225" s="6"/>
      <c r="F225" s="5"/>
      <c r="G225" s="6"/>
      <c r="H225" s="65"/>
      <c r="I225" s="32"/>
      <c r="J225" s="21"/>
      <c r="K225" s="21"/>
      <c r="L225" s="21"/>
      <c r="M225" s="22"/>
      <c r="N225" s="53"/>
      <c r="O225" s="53"/>
      <c r="P225" s="53"/>
      <c r="Q225" s="53"/>
      <c r="R225" s="53"/>
      <c r="S225" s="53"/>
      <c r="T225" s="53"/>
      <c r="U225" s="53"/>
      <c r="V225" s="53"/>
      <c r="W225" s="54">
        <f t="shared" si="8"/>
        <v>0</v>
      </c>
    </row>
    <row r="226" spans="1:23" x14ac:dyDescent="0.25">
      <c r="A226" s="22"/>
      <c r="B226" s="56"/>
      <c r="C226" s="48"/>
      <c r="D226" s="6"/>
      <c r="E226" s="6"/>
      <c r="F226" s="5"/>
      <c r="G226" s="6"/>
      <c r="H226" s="65"/>
      <c r="I226" s="32"/>
      <c r="J226" s="21"/>
      <c r="K226" s="21"/>
      <c r="L226" s="21"/>
      <c r="M226" s="22"/>
      <c r="N226" s="53"/>
      <c r="O226" s="53"/>
      <c r="P226" s="53"/>
      <c r="Q226" s="53"/>
      <c r="R226" s="53"/>
      <c r="S226" s="53"/>
      <c r="T226" s="53"/>
      <c r="U226" s="53"/>
      <c r="V226" s="53"/>
      <c r="W226" s="54">
        <f t="shared" si="8"/>
        <v>0</v>
      </c>
    </row>
    <row r="227" spans="1:23" x14ac:dyDescent="0.25">
      <c r="A227" s="22"/>
      <c r="B227" s="56"/>
      <c r="C227" s="48"/>
      <c r="D227" s="6"/>
      <c r="E227" s="6"/>
      <c r="F227" s="5"/>
      <c r="G227" s="6"/>
      <c r="H227" s="65"/>
      <c r="I227" s="32"/>
      <c r="J227" s="21"/>
      <c r="K227" s="21"/>
      <c r="L227" s="21"/>
      <c r="M227" s="22"/>
      <c r="N227" s="53"/>
      <c r="O227" s="53"/>
      <c r="P227" s="53"/>
      <c r="Q227" s="53"/>
      <c r="R227" s="53"/>
      <c r="S227" s="53"/>
      <c r="T227" s="53"/>
      <c r="U227" s="53"/>
      <c r="V227" s="53"/>
      <c r="W227" s="54">
        <f t="shared" si="8"/>
        <v>0</v>
      </c>
    </row>
    <row r="228" spans="1:23" x14ac:dyDescent="0.25">
      <c r="A228" s="22"/>
      <c r="B228" s="56"/>
      <c r="C228" s="48"/>
      <c r="D228" s="6"/>
      <c r="E228" s="6"/>
      <c r="F228" s="5"/>
      <c r="G228" s="6"/>
      <c r="H228" s="65"/>
      <c r="I228" s="32"/>
      <c r="J228" s="21"/>
      <c r="K228" s="21"/>
      <c r="L228" s="21"/>
      <c r="M228" s="22"/>
      <c r="N228" s="53"/>
      <c r="O228" s="53"/>
      <c r="P228" s="53"/>
      <c r="Q228" s="53"/>
      <c r="R228" s="53"/>
      <c r="S228" s="53"/>
      <c r="T228" s="53"/>
      <c r="U228" s="53"/>
      <c r="V228" s="53"/>
      <c r="W228" s="54">
        <f t="shared" si="8"/>
        <v>0</v>
      </c>
    </row>
    <row r="229" spans="1:23" x14ac:dyDescent="0.25">
      <c r="A229" s="22"/>
      <c r="B229" s="56"/>
      <c r="C229" s="48"/>
      <c r="D229" s="6"/>
      <c r="E229" s="6"/>
      <c r="F229" s="5"/>
      <c r="G229" s="6"/>
      <c r="H229" s="65"/>
      <c r="I229" s="32"/>
      <c r="J229" s="21"/>
      <c r="K229" s="21"/>
      <c r="L229" s="21"/>
      <c r="M229" s="22"/>
      <c r="N229" s="53"/>
      <c r="O229" s="53"/>
      <c r="P229" s="53"/>
      <c r="Q229" s="53"/>
      <c r="R229" s="53"/>
      <c r="S229" s="53"/>
      <c r="T229" s="53"/>
      <c r="U229" s="53"/>
      <c r="V229" s="53"/>
      <c r="W229" s="54">
        <f t="shared" si="8"/>
        <v>0</v>
      </c>
    </row>
    <row r="230" spans="1:23" x14ac:dyDescent="0.25">
      <c r="A230" s="22"/>
      <c r="B230" s="56"/>
      <c r="C230" s="48"/>
      <c r="D230" s="6"/>
      <c r="E230" s="6"/>
      <c r="F230" s="5"/>
      <c r="G230" s="6"/>
      <c r="H230" s="65"/>
      <c r="I230" s="32"/>
      <c r="J230" s="21"/>
      <c r="K230" s="21"/>
      <c r="L230" s="21"/>
      <c r="M230" s="22"/>
      <c r="N230" s="53"/>
      <c r="O230" s="53"/>
      <c r="P230" s="53"/>
      <c r="Q230" s="53"/>
      <c r="R230" s="53"/>
      <c r="S230" s="53"/>
      <c r="T230" s="53"/>
      <c r="U230" s="53"/>
      <c r="V230" s="53"/>
      <c r="W230" s="54">
        <f t="shared" si="8"/>
        <v>0</v>
      </c>
    </row>
    <row r="231" spans="1:23" x14ac:dyDescent="0.25">
      <c r="A231" s="22"/>
      <c r="B231" s="56"/>
      <c r="C231" s="48"/>
      <c r="D231" s="6"/>
      <c r="E231" s="6"/>
      <c r="F231" s="5"/>
      <c r="G231" s="6"/>
      <c r="H231" s="65"/>
      <c r="I231" s="32"/>
      <c r="J231" s="21"/>
      <c r="K231" s="21"/>
      <c r="L231" s="21"/>
      <c r="M231" s="22"/>
      <c r="N231" s="53"/>
      <c r="O231" s="53"/>
      <c r="P231" s="53"/>
      <c r="Q231" s="53"/>
      <c r="R231" s="53"/>
      <c r="S231" s="53"/>
      <c r="T231" s="53"/>
      <c r="U231" s="53"/>
      <c r="V231" s="53"/>
      <c r="W231" s="54">
        <f t="shared" si="8"/>
        <v>0</v>
      </c>
    </row>
    <row r="232" spans="1:23" x14ac:dyDescent="0.25">
      <c r="A232" s="22"/>
      <c r="B232" s="56"/>
      <c r="C232" s="48"/>
      <c r="D232" s="6"/>
      <c r="E232" s="6"/>
      <c r="F232" s="5"/>
      <c r="G232" s="6"/>
      <c r="H232" s="65"/>
      <c r="I232" s="32"/>
      <c r="J232" s="21"/>
      <c r="K232" s="21"/>
      <c r="L232" s="21"/>
      <c r="M232" s="22"/>
      <c r="N232" s="53"/>
      <c r="O232" s="53"/>
      <c r="P232" s="53"/>
      <c r="Q232" s="53"/>
      <c r="R232" s="53"/>
      <c r="S232" s="53"/>
      <c r="T232" s="53"/>
      <c r="U232" s="53"/>
      <c r="V232" s="53"/>
      <c r="W232" s="54">
        <f t="shared" si="8"/>
        <v>0</v>
      </c>
    </row>
    <row r="233" spans="1:23" x14ac:dyDescent="0.25">
      <c r="A233" s="22"/>
      <c r="B233" s="56"/>
      <c r="C233" s="48"/>
      <c r="D233" s="6"/>
      <c r="E233" s="6"/>
      <c r="F233" s="5"/>
      <c r="G233" s="6"/>
      <c r="H233" s="65"/>
      <c r="I233" s="32"/>
      <c r="J233" s="21"/>
      <c r="K233" s="21"/>
      <c r="L233" s="21"/>
      <c r="M233" s="22"/>
      <c r="N233" s="53"/>
      <c r="O233" s="53"/>
      <c r="P233" s="53"/>
      <c r="Q233" s="53"/>
      <c r="R233" s="53"/>
      <c r="S233" s="53"/>
      <c r="T233" s="53"/>
      <c r="U233" s="53"/>
      <c r="V233" s="53"/>
      <c r="W233" s="54">
        <f t="shared" si="8"/>
        <v>0</v>
      </c>
    </row>
    <row r="234" spans="1:23" x14ac:dyDescent="0.25">
      <c r="A234" s="22"/>
      <c r="B234" s="56"/>
      <c r="C234" s="48"/>
      <c r="D234" s="6"/>
      <c r="E234" s="6"/>
      <c r="F234" s="5"/>
      <c r="G234" s="6"/>
      <c r="H234" s="65"/>
      <c r="I234" s="32"/>
      <c r="J234" s="21"/>
      <c r="K234" s="21"/>
      <c r="L234" s="21"/>
      <c r="M234" s="22"/>
      <c r="N234" s="53"/>
      <c r="O234" s="53"/>
      <c r="P234" s="53"/>
      <c r="Q234" s="53"/>
      <c r="R234" s="53"/>
      <c r="S234" s="53"/>
      <c r="T234" s="53"/>
      <c r="U234" s="53"/>
      <c r="V234" s="53"/>
      <c r="W234" s="54">
        <f t="shared" si="8"/>
        <v>0</v>
      </c>
    </row>
    <row r="235" spans="1:23" x14ac:dyDescent="0.25">
      <c r="A235" s="22"/>
      <c r="B235" s="56"/>
      <c r="C235" s="48"/>
      <c r="D235" s="6"/>
      <c r="E235" s="6"/>
      <c r="F235" s="5"/>
      <c r="G235" s="6"/>
      <c r="H235" s="65"/>
      <c r="I235" s="32"/>
      <c r="J235" s="21"/>
      <c r="K235" s="21"/>
      <c r="L235" s="21"/>
      <c r="M235" s="22"/>
      <c r="N235" s="53"/>
      <c r="O235" s="53"/>
      <c r="P235" s="53"/>
      <c r="Q235" s="53"/>
      <c r="R235" s="53"/>
      <c r="S235" s="53"/>
      <c r="T235" s="53"/>
      <c r="U235" s="53"/>
      <c r="V235" s="53"/>
      <c r="W235" s="54">
        <f t="shared" si="8"/>
        <v>0</v>
      </c>
    </row>
    <row r="236" spans="1:23" x14ac:dyDescent="0.25">
      <c r="A236" s="22"/>
      <c r="B236" s="56"/>
      <c r="C236" s="48"/>
      <c r="D236" s="6"/>
      <c r="E236" s="6"/>
      <c r="F236" s="5"/>
      <c r="G236" s="6"/>
      <c r="H236" s="65"/>
      <c r="I236" s="32"/>
      <c r="J236" s="21"/>
      <c r="K236" s="21"/>
      <c r="L236" s="21"/>
      <c r="M236" s="22"/>
      <c r="N236" s="53"/>
      <c r="O236" s="53"/>
      <c r="P236" s="53"/>
      <c r="Q236" s="53"/>
      <c r="R236" s="53"/>
      <c r="S236" s="53"/>
      <c r="T236" s="53"/>
      <c r="U236" s="53"/>
      <c r="V236" s="53"/>
      <c r="W236" s="54">
        <f t="shared" si="8"/>
        <v>0</v>
      </c>
    </row>
    <row r="237" spans="1:23" x14ac:dyDescent="0.25">
      <c r="A237" s="22"/>
      <c r="B237" s="56"/>
      <c r="C237" s="48"/>
      <c r="D237" s="6"/>
      <c r="E237" s="6"/>
      <c r="F237" s="5"/>
      <c r="G237" s="6"/>
      <c r="H237" s="65"/>
      <c r="I237" s="32"/>
      <c r="J237" s="21"/>
      <c r="K237" s="21"/>
      <c r="L237" s="21"/>
      <c r="M237" s="22"/>
      <c r="N237" s="53"/>
      <c r="O237" s="53"/>
      <c r="P237" s="53"/>
      <c r="Q237" s="53"/>
      <c r="R237" s="53"/>
      <c r="S237" s="53"/>
      <c r="T237" s="53"/>
      <c r="U237" s="53"/>
      <c r="V237" s="53"/>
      <c r="W237" s="54">
        <f t="shared" si="8"/>
        <v>0</v>
      </c>
    </row>
    <row r="238" spans="1:23" x14ac:dyDescent="0.25">
      <c r="A238" s="22"/>
      <c r="B238" s="56"/>
      <c r="C238" s="48"/>
      <c r="D238" s="6"/>
      <c r="E238" s="6"/>
      <c r="F238" s="5"/>
      <c r="G238" s="6"/>
      <c r="H238" s="65"/>
      <c r="I238" s="32"/>
      <c r="J238" s="21"/>
      <c r="K238" s="21"/>
      <c r="L238" s="21"/>
      <c r="M238" s="22"/>
      <c r="N238" s="53"/>
      <c r="O238" s="53"/>
      <c r="P238" s="53"/>
      <c r="Q238" s="53"/>
      <c r="R238" s="53"/>
      <c r="S238" s="53"/>
      <c r="T238" s="53"/>
      <c r="U238" s="53"/>
      <c r="V238" s="53"/>
      <c r="W238" s="54">
        <f t="shared" si="8"/>
        <v>0</v>
      </c>
    </row>
    <row r="239" spans="1:23" x14ac:dyDescent="0.25">
      <c r="A239" s="22"/>
      <c r="B239" s="56"/>
      <c r="C239" s="48"/>
      <c r="D239" s="6"/>
      <c r="E239" s="6"/>
      <c r="F239" s="5"/>
      <c r="G239" s="6"/>
      <c r="H239" s="65"/>
      <c r="I239" s="32"/>
      <c r="J239" s="21"/>
      <c r="K239" s="21"/>
      <c r="L239" s="21"/>
      <c r="M239" s="22"/>
      <c r="N239" s="53"/>
      <c r="O239" s="53"/>
      <c r="P239" s="53"/>
      <c r="Q239" s="53"/>
      <c r="R239" s="53"/>
      <c r="S239" s="53"/>
      <c r="T239" s="53"/>
      <c r="U239" s="53"/>
      <c r="V239" s="53"/>
      <c r="W239" s="54">
        <f t="shared" si="8"/>
        <v>0</v>
      </c>
    </row>
    <row r="240" spans="1:23" x14ac:dyDescent="0.25">
      <c r="A240" s="22"/>
      <c r="B240" s="56"/>
      <c r="C240" s="48"/>
      <c r="D240" s="6"/>
      <c r="E240" s="6"/>
      <c r="F240" s="5"/>
      <c r="G240" s="6"/>
      <c r="H240" s="65"/>
      <c r="I240" s="32"/>
      <c r="J240" s="21"/>
      <c r="K240" s="21"/>
      <c r="L240" s="21"/>
      <c r="M240" s="22"/>
      <c r="N240" s="53"/>
      <c r="O240" s="53"/>
      <c r="P240" s="53"/>
      <c r="Q240" s="53"/>
      <c r="R240" s="53"/>
      <c r="S240" s="53"/>
      <c r="T240" s="53"/>
      <c r="U240" s="53"/>
      <c r="V240" s="53"/>
      <c r="W240" s="54">
        <f t="shared" si="8"/>
        <v>0</v>
      </c>
    </row>
    <row r="241" spans="1:23" x14ac:dyDescent="0.25">
      <c r="A241" s="22"/>
      <c r="B241" s="56"/>
      <c r="C241" s="48"/>
      <c r="D241" s="6"/>
      <c r="E241" s="6"/>
      <c r="F241" s="5"/>
      <c r="G241" s="6"/>
      <c r="H241" s="65"/>
      <c r="I241" s="32"/>
      <c r="J241" s="21"/>
      <c r="K241" s="21"/>
      <c r="L241" s="21"/>
      <c r="M241" s="22"/>
      <c r="N241" s="53"/>
      <c r="O241" s="53"/>
      <c r="P241" s="53"/>
      <c r="Q241" s="53"/>
      <c r="R241" s="53"/>
      <c r="S241" s="53"/>
      <c r="T241" s="53"/>
      <c r="U241" s="53"/>
      <c r="V241" s="53"/>
      <c r="W241" s="54">
        <f t="shared" si="8"/>
        <v>0</v>
      </c>
    </row>
    <row r="242" spans="1:23" x14ac:dyDescent="0.25">
      <c r="A242" s="22"/>
      <c r="B242" s="56"/>
      <c r="C242" s="48"/>
      <c r="D242" s="6"/>
      <c r="E242" s="6"/>
      <c r="F242" s="5"/>
      <c r="G242" s="6"/>
      <c r="H242" s="65"/>
      <c r="I242" s="32"/>
      <c r="J242" s="21"/>
      <c r="K242" s="21"/>
      <c r="L242" s="21"/>
      <c r="M242" s="22"/>
      <c r="N242" s="53"/>
      <c r="O242" s="53"/>
      <c r="P242" s="53"/>
      <c r="Q242" s="53"/>
      <c r="R242" s="53"/>
      <c r="S242" s="53"/>
      <c r="T242" s="53"/>
      <c r="U242" s="53"/>
      <c r="V242" s="53"/>
      <c r="W242" s="54">
        <f t="shared" si="8"/>
        <v>0</v>
      </c>
    </row>
    <row r="243" spans="1:23" x14ac:dyDescent="0.25">
      <c r="A243" s="22"/>
      <c r="B243" s="56"/>
      <c r="C243" s="48"/>
      <c r="D243" s="6"/>
      <c r="E243" s="6"/>
      <c r="F243" s="5"/>
      <c r="G243" s="6"/>
      <c r="H243" s="65"/>
      <c r="I243" s="32"/>
      <c r="J243" s="21"/>
      <c r="K243" s="21"/>
      <c r="L243" s="21"/>
      <c r="M243" s="22"/>
      <c r="N243" s="53"/>
      <c r="O243" s="53"/>
      <c r="P243" s="53"/>
      <c r="Q243" s="53"/>
      <c r="R243" s="53"/>
      <c r="S243" s="53"/>
      <c r="T243" s="53"/>
      <c r="U243" s="53"/>
      <c r="V243" s="53"/>
      <c r="W243" s="54">
        <f t="shared" si="8"/>
        <v>0</v>
      </c>
    </row>
    <row r="244" spans="1:23" x14ac:dyDescent="0.25">
      <c r="A244" s="22"/>
      <c r="B244" s="56"/>
      <c r="C244" s="48"/>
      <c r="D244" s="6"/>
      <c r="E244" s="6"/>
      <c r="F244" s="5"/>
      <c r="G244" s="6"/>
      <c r="H244" s="65"/>
      <c r="I244" s="32"/>
      <c r="J244" s="21"/>
      <c r="K244" s="21"/>
      <c r="L244" s="21"/>
      <c r="M244" s="22"/>
      <c r="N244" s="53"/>
      <c r="O244" s="53"/>
      <c r="P244" s="53"/>
      <c r="Q244" s="53"/>
      <c r="R244" s="53"/>
      <c r="S244" s="53"/>
      <c r="T244" s="53"/>
      <c r="U244" s="53"/>
      <c r="V244" s="53"/>
      <c r="W244" s="54">
        <f t="shared" si="8"/>
        <v>0</v>
      </c>
    </row>
    <row r="245" spans="1:23" x14ac:dyDescent="0.25">
      <c r="A245" s="22"/>
      <c r="B245" s="56"/>
      <c r="C245" s="48"/>
      <c r="D245" s="6"/>
      <c r="E245" s="6"/>
      <c r="F245" s="5"/>
      <c r="G245" s="6"/>
      <c r="H245" s="65"/>
      <c r="I245" s="32"/>
      <c r="J245" s="21"/>
      <c r="K245" s="21"/>
      <c r="L245" s="21"/>
      <c r="M245" s="22"/>
      <c r="N245" s="53"/>
      <c r="O245" s="53"/>
      <c r="P245" s="53"/>
      <c r="Q245" s="53"/>
      <c r="R245" s="53"/>
      <c r="S245" s="53"/>
      <c r="T245" s="53"/>
      <c r="U245" s="53"/>
      <c r="V245" s="53"/>
      <c r="W245" s="54">
        <f t="shared" si="8"/>
        <v>0</v>
      </c>
    </row>
    <row r="246" spans="1:23" x14ac:dyDescent="0.25">
      <c r="A246" s="22"/>
      <c r="B246" s="56"/>
      <c r="C246" s="48"/>
      <c r="D246" s="6"/>
      <c r="E246" s="6"/>
      <c r="F246" s="5"/>
      <c r="G246" s="6"/>
      <c r="H246" s="65"/>
      <c r="I246" s="32"/>
      <c r="J246" s="21"/>
      <c r="K246" s="21"/>
      <c r="L246" s="21"/>
      <c r="M246" s="22"/>
      <c r="N246" s="53"/>
      <c r="O246" s="53"/>
      <c r="P246" s="53"/>
      <c r="Q246" s="53"/>
      <c r="R246" s="53"/>
      <c r="S246" s="53"/>
      <c r="T246" s="53"/>
      <c r="U246" s="53"/>
      <c r="V246" s="53"/>
      <c r="W246" s="54">
        <f t="shared" si="8"/>
        <v>0</v>
      </c>
    </row>
    <row r="247" spans="1:23" x14ac:dyDescent="0.25">
      <c r="A247" s="22"/>
      <c r="B247" s="56"/>
      <c r="C247" s="48"/>
      <c r="D247" s="6"/>
      <c r="E247" s="6"/>
      <c r="F247" s="5"/>
      <c r="G247" s="6"/>
      <c r="H247" s="65"/>
      <c r="I247" s="32"/>
      <c r="J247" s="21"/>
      <c r="K247" s="21"/>
      <c r="L247" s="21"/>
      <c r="M247" s="22"/>
      <c r="N247" s="53"/>
      <c r="O247" s="53"/>
      <c r="P247" s="53"/>
      <c r="Q247" s="53"/>
      <c r="R247" s="53"/>
      <c r="S247" s="53"/>
      <c r="T247" s="53"/>
      <c r="U247" s="53"/>
      <c r="V247" s="53"/>
      <c r="W247" s="54">
        <f t="shared" ref="W247:W280" si="9">SUM(M247:V247)</f>
        <v>0</v>
      </c>
    </row>
    <row r="248" spans="1:23" x14ac:dyDescent="0.25">
      <c r="A248" s="22"/>
      <c r="B248" s="56"/>
      <c r="C248" s="48"/>
      <c r="D248" s="6"/>
      <c r="E248" s="6"/>
      <c r="F248" s="5"/>
      <c r="G248" s="6"/>
      <c r="H248" s="65"/>
      <c r="I248" s="32"/>
      <c r="J248" s="21"/>
      <c r="K248" s="21"/>
      <c r="L248" s="21"/>
      <c r="M248" s="22"/>
      <c r="N248" s="53"/>
      <c r="O248" s="53"/>
      <c r="P248" s="53"/>
      <c r="Q248" s="53"/>
      <c r="R248" s="53"/>
      <c r="S248" s="53"/>
      <c r="T248" s="53"/>
      <c r="U248" s="53"/>
      <c r="V248" s="53"/>
      <c r="W248" s="54">
        <f t="shared" si="9"/>
        <v>0</v>
      </c>
    </row>
    <row r="249" spans="1:23" x14ac:dyDescent="0.25">
      <c r="A249" s="22"/>
      <c r="B249" s="56"/>
      <c r="C249" s="48"/>
      <c r="D249" s="6"/>
      <c r="E249" s="6"/>
      <c r="F249" s="5"/>
      <c r="G249" s="6"/>
      <c r="H249" s="65"/>
      <c r="I249" s="32"/>
      <c r="J249" s="21"/>
      <c r="K249" s="21"/>
      <c r="L249" s="21"/>
      <c r="M249" s="22"/>
      <c r="N249" s="53"/>
      <c r="O249" s="53"/>
      <c r="P249" s="53"/>
      <c r="Q249" s="53"/>
      <c r="R249" s="53"/>
      <c r="S249" s="53"/>
      <c r="T249" s="53"/>
      <c r="U249" s="53"/>
      <c r="V249" s="53"/>
      <c r="W249" s="54">
        <f t="shared" si="9"/>
        <v>0</v>
      </c>
    </row>
    <row r="250" spans="1:23" x14ac:dyDescent="0.25">
      <c r="A250" s="22"/>
      <c r="B250" s="56"/>
      <c r="C250" s="48"/>
      <c r="D250" s="6"/>
      <c r="E250" s="6"/>
      <c r="F250" s="5"/>
      <c r="G250" s="6"/>
      <c r="H250" s="65"/>
      <c r="I250" s="32"/>
      <c r="J250" s="21"/>
      <c r="K250" s="21"/>
      <c r="L250" s="21"/>
      <c r="M250" s="30"/>
      <c r="N250" s="65"/>
      <c r="O250" s="65"/>
      <c r="P250" s="65"/>
      <c r="Q250" s="65"/>
      <c r="R250" s="65"/>
      <c r="S250" s="65"/>
      <c r="T250" s="65"/>
      <c r="U250" s="65"/>
      <c r="V250" s="65"/>
      <c r="W250" s="66">
        <f t="shared" si="9"/>
        <v>0</v>
      </c>
    </row>
    <row r="251" spans="1:23" x14ac:dyDescent="0.25">
      <c r="A251" s="22"/>
      <c r="B251" s="56"/>
      <c r="C251" s="48"/>
      <c r="D251" s="6"/>
      <c r="E251" s="6"/>
      <c r="F251" s="5"/>
      <c r="G251" s="6"/>
      <c r="H251" s="65"/>
      <c r="I251" s="32"/>
      <c r="J251" s="21"/>
      <c r="K251" s="21"/>
      <c r="L251" s="21"/>
      <c r="M251" s="22"/>
      <c r="N251" s="53"/>
      <c r="O251" s="53"/>
      <c r="P251" s="53"/>
      <c r="Q251" s="53"/>
      <c r="R251" s="53"/>
      <c r="S251" s="53"/>
      <c r="T251" s="53"/>
      <c r="U251" s="53"/>
      <c r="V251" s="53"/>
      <c r="W251" s="54">
        <f t="shared" si="9"/>
        <v>0</v>
      </c>
    </row>
    <row r="252" spans="1:23" x14ac:dyDescent="0.25">
      <c r="A252" s="22"/>
      <c r="B252" s="56"/>
      <c r="C252" s="48"/>
      <c r="D252" s="6"/>
      <c r="E252" s="6"/>
      <c r="F252" s="5"/>
      <c r="G252" s="6"/>
      <c r="H252" s="65"/>
      <c r="I252" s="32"/>
      <c r="J252" s="21"/>
      <c r="K252" s="21"/>
      <c r="L252" s="21"/>
      <c r="M252" s="22"/>
      <c r="N252" s="53"/>
      <c r="O252" s="53"/>
      <c r="P252" s="53"/>
      <c r="Q252" s="53"/>
      <c r="R252" s="53"/>
      <c r="S252" s="53"/>
      <c r="T252" s="53"/>
      <c r="U252" s="53"/>
      <c r="V252" s="53"/>
      <c r="W252" s="54">
        <f t="shared" si="9"/>
        <v>0</v>
      </c>
    </row>
    <row r="253" spans="1:23" x14ac:dyDescent="0.25">
      <c r="A253" s="22"/>
      <c r="B253" s="56"/>
      <c r="C253" s="48"/>
      <c r="D253" s="6"/>
      <c r="E253" s="6"/>
      <c r="F253" s="5"/>
      <c r="G253" s="6"/>
      <c r="H253" s="65"/>
      <c r="I253" s="32"/>
      <c r="J253" s="21"/>
      <c r="K253" s="21"/>
      <c r="L253" s="21"/>
      <c r="M253" s="22"/>
      <c r="N253" s="53"/>
      <c r="O253" s="53"/>
      <c r="P253" s="53"/>
      <c r="Q253" s="53"/>
      <c r="R253" s="53"/>
      <c r="S253" s="53"/>
      <c r="T253" s="53"/>
      <c r="U253" s="53"/>
      <c r="V253" s="53"/>
      <c r="W253" s="54">
        <f t="shared" si="9"/>
        <v>0</v>
      </c>
    </row>
    <row r="254" spans="1:23" x14ac:dyDescent="0.25">
      <c r="A254" s="22"/>
      <c r="B254" s="56"/>
      <c r="C254" s="48"/>
      <c r="D254" s="6"/>
      <c r="E254" s="6"/>
      <c r="F254" s="5"/>
      <c r="G254" s="6"/>
      <c r="H254" s="65"/>
      <c r="I254" s="32"/>
      <c r="J254" s="21"/>
      <c r="K254" s="21"/>
      <c r="L254" s="21"/>
      <c r="M254" s="22"/>
      <c r="N254" s="53"/>
      <c r="O254" s="53"/>
      <c r="P254" s="53"/>
      <c r="Q254" s="53"/>
      <c r="R254" s="53"/>
      <c r="S254" s="53"/>
      <c r="T254" s="53"/>
      <c r="U254" s="53"/>
      <c r="V254" s="53"/>
      <c r="W254" s="54">
        <f t="shared" si="9"/>
        <v>0</v>
      </c>
    </row>
    <row r="255" spans="1:23" x14ac:dyDescent="0.25">
      <c r="A255" s="22"/>
      <c r="B255" s="56"/>
      <c r="C255" s="48"/>
      <c r="D255" s="6"/>
      <c r="E255" s="6"/>
      <c r="F255" s="5"/>
      <c r="G255" s="6"/>
      <c r="H255" s="65"/>
      <c r="I255" s="32"/>
      <c r="J255" s="21"/>
      <c r="K255" s="21"/>
      <c r="L255" s="21"/>
      <c r="M255" s="22"/>
      <c r="N255" s="53"/>
      <c r="O255" s="53"/>
      <c r="P255" s="53"/>
      <c r="Q255" s="53"/>
      <c r="R255" s="53"/>
      <c r="S255" s="53"/>
      <c r="T255" s="53"/>
      <c r="U255" s="53"/>
      <c r="V255" s="53"/>
      <c r="W255" s="54">
        <f t="shared" si="9"/>
        <v>0</v>
      </c>
    </row>
    <row r="256" spans="1:23" x14ac:dyDescent="0.25">
      <c r="A256" s="22"/>
      <c r="B256" s="56"/>
      <c r="C256" s="48"/>
      <c r="D256" s="6"/>
      <c r="E256" s="6"/>
      <c r="F256" s="5"/>
      <c r="G256" s="6"/>
      <c r="H256" s="65"/>
      <c r="I256" s="32"/>
      <c r="J256" s="21"/>
      <c r="K256" s="21"/>
      <c r="L256" s="21"/>
      <c r="M256" s="22"/>
      <c r="N256" s="53"/>
      <c r="O256" s="53"/>
      <c r="P256" s="53"/>
      <c r="Q256" s="53"/>
      <c r="R256" s="53"/>
      <c r="S256" s="53"/>
      <c r="T256" s="53"/>
      <c r="U256" s="53"/>
      <c r="V256" s="53"/>
      <c r="W256" s="54">
        <f t="shared" si="9"/>
        <v>0</v>
      </c>
    </row>
    <row r="257" spans="1:23" x14ac:dyDescent="0.25">
      <c r="A257" s="22"/>
      <c r="B257" s="56"/>
      <c r="C257" s="48"/>
      <c r="D257" s="6"/>
      <c r="E257" s="6"/>
      <c r="F257" s="5"/>
      <c r="G257" s="6"/>
      <c r="H257" s="65"/>
      <c r="I257" s="32"/>
      <c r="J257" s="21"/>
      <c r="K257" s="21"/>
      <c r="L257" s="21"/>
      <c r="M257" s="22"/>
      <c r="N257" s="53"/>
      <c r="O257" s="53"/>
      <c r="P257" s="53"/>
      <c r="Q257" s="53"/>
      <c r="R257" s="53"/>
      <c r="S257" s="53"/>
      <c r="T257" s="53"/>
      <c r="U257" s="53"/>
      <c r="V257" s="53"/>
      <c r="W257" s="54">
        <f t="shared" si="9"/>
        <v>0</v>
      </c>
    </row>
    <row r="258" spans="1:23" x14ac:dyDescent="0.25">
      <c r="A258" s="22"/>
      <c r="B258" s="56"/>
      <c r="C258" s="48"/>
      <c r="D258" s="6"/>
      <c r="E258" s="6"/>
      <c r="F258" s="5"/>
      <c r="G258" s="6"/>
      <c r="H258" s="65"/>
      <c r="I258" s="32"/>
      <c r="J258" s="21"/>
      <c r="K258" s="21"/>
      <c r="L258" s="21"/>
      <c r="M258" s="22"/>
      <c r="N258" s="53"/>
      <c r="O258" s="53"/>
      <c r="P258" s="53"/>
      <c r="Q258" s="53"/>
      <c r="R258" s="53"/>
      <c r="S258" s="53"/>
      <c r="T258" s="53"/>
      <c r="U258" s="53"/>
      <c r="V258" s="53"/>
      <c r="W258" s="54">
        <f t="shared" si="9"/>
        <v>0</v>
      </c>
    </row>
    <row r="259" spans="1:23" x14ac:dyDescent="0.25">
      <c r="A259" s="22"/>
      <c r="B259" s="56"/>
      <c r="C259" s="48"/>
      <c r="D259" s="6"/>
      <c r="E259" s="6"/>
      <c r="F259" s="5"/>
      <c r="G259" s="6"/>
      <c r="H259" s="65"/>
      <c r="I259" s="32"/>
      <c r="J259" s="21"/>
      <c r="K259" s="21"/>
      <c r="L259" s="21"/>
      <c r="M259" s="22"/>
      <c r="N259" s="53"/>
      <c r="O259" s="53"/>
      <c r="P259" s="53"/>
      <c r="Q259" s="53"/>
      <c r="R259" s="53"/>
      <c r="S259" s="53"/>
      <c r="T259" s="53"/>
      <c r="U259" s="53"/>
      <c r="V259" s="53"/>
      <c r="W259" s="54">
        <f t="shared" si="9"/>
        <v>0</v>
      </c>
    </row>
    <row r="260" spans="1:23" x14ac:dyDescent="0.25">
      <c r="A260" s="22"/>
      <c r="B260" s="56"/>
      <c r="C260" s="48"/>
      <c r="D260" s="6"/>
      <c r="E260" s="6"/>
      <c r="F260" s="5"/>
      <c r="G260" s="6"/>
      <c r="H260" s="65"/>
      <c r="I260" s="32"/>
      <c r="J260" s="21"/>
      <c r="K260" s="21"/>
      <c r="L260" s="21"/>
      <c r="M260" s="22"/>
      <c r="N260" s="53"/>
      <c r="O260" s="53"/>
      <c r="P260" s="53"/>
      <c r="Q260" s="53"/>
      <c r="R260" s="53"/>
      <c r="S260" s="53"/>
      <c r="T260" s="53"/>
      <c r="U260" s="53"/>
      <c r="V260" s="53"/>
      <c r="W260" s="54">
        <f t="shared" si="9"/>
        <v>0</v>
      </c>
    </row>
    <row r="261" spans="1:23" x14ac:dyDescent="0.25">
      <c r="A261" s="22"/>
      <c r="B261" s="56"/>
      <c r="C261" s="48"/>
      <c r="D261" s="6"/>
      <c r="E261" s="6"/>
      <c r="F261" s="5"/>
      <c r="G261" s="6"/>
      <c r="H261" s="65"/>
      <c r="I261" s="32"/>
      <c r="J261" s="21"/>
      <c r="K261" s="21"/>
      <c r="L261" s="21"/>
      <c r="M261" s="22"/>
      <c r="N261" s="53"/>
      <c r="O261" s="53"/>
      <c r="P261" s="53"/>
      <c r="Q261" s="53"/>
      <c r="R261" s="53"/>
      <c r="S261" s="53"/>
      <c r="T261" s="53"/>
      <c r="U261" s="53"/>
      <c r="V261" s="53"/>
      <c r="W261" s="54">
        <f t="shared" si="9"/>
        <v>0</v>
      </c>
    </row>
    <row r="262" spans="1:23" x14ac:dyDescent="0.25">
      <c r="A262" s="22"/>
      <c r="B262" s="56"/>
      <c r="C262" s="48"/>
      <c r="D262" s="6"/>
      <c r="E262" s="6"/>
      <c r="F262" s="5"/>
      <c r="G262" s="6"/>
      <c r="H262" s="65"/>
      <c r="I262" s="32"/>
      <c r="J262" s="21"/>
      <c r="K262" s="21"/>
      <c r="L262" s="21"/>
      <c r="M262" s="22"/>
      <c r="N262" s="76"/>
      <c r="O262" s="76"/>
      <c r="P262" s="76"/>
      <c r="Q262" s="76"/>
      <c r="R262" s="76"/>
      <c r="S262" s="76"/>
      <c r="T262" s="76"/>
      <c r="U262" s="76"/>
      <c r="V262" s="76"/>
      <c r="W262" s="78">
        <f t="shared" si="9"/>
        <v>0</v>
      </c>
    </row>
    <row r="263" spans="1:23" x14ac:dyDescent="0.25">
      <c r="A263" s="22"/>
      <c r="B263" s="56"/>
      <c r="C263" s="48"/>
      <c r="D263" s="6"/>
      <c r="E263" s="6"/>
      <c r="F263" s="5"/>
      <c r="G263" s="6"/>
      <c r="H263" s="65"/>
      <c r="I263" s="32"/>
      <c r="J263" s="21"/>
      <c r="K263" s="21"/>
      <c r="L263" s="21"/>
      <c r="M263" s="22"/>
      <c r="N263" s="76"/>
      <c r="O263" s="76"/>
      <c r="P263" s="76"/>
      <c r="Q263" s="76"/>
      <c r="R263" s="76"/>
      <c r="S263" s="76"/>
      <c r="T263" s="76"/>
      <c r="U263" s="76"/>
      <c r="V263" s="76"/>
      <c r="W263" s="78">
        <f t="shared" si="9"/>
        <v>0</v>
      </c>
    </row>
    <row r="264" spans="1:23" x14ac:dyDescent="0.25">
      <c r="A264" s="22"/>
      <c r="B264" s="56"/>
      <c r="C264" s="48"/>
      <c r="D264" s="6"/>
      <c r="E264" s="6"/>
      <c r="F264" s="5"/>
      <c r="G264" s="6"/>
      <c r="H264" s="65"/>
      <c r="I264" s="32"/>
      <c r="J264" s="21"/>
      <c r="K264" s="21"/>
      <c r="L264" s="21"/>
      <c r="M264" s="22"/>
      <c r="N264" s="76"/>
      <c r="O264" s="76"/>
      <c r="P264" s="76"/>
      <c r="Q264" s="76"/>
      <c r="R264" s="76"/>
      <c r="S264" s="76"/>
      <c r="T264" s="76"/>
      <c r="U264" s="76"/>
      <c r="V264" s="76"/>
      <c r="W264" s="78">
        <f t="shared" si="9"/>
        <v>0</v>
      </c>
    </row>
    <row r="265" spans="1:23" x14ac:dyDescent="0.25">
      <c r="A265" s="22"/>
      <c r="B265" s="56"/>
      <c r="C265" s="48"/>
      <c r="D265" s="6"/>
      <c r="E265" s="6"/>
      <c r="F265" s="5"/>
      <c r="G265" s="6"/>
      <c r="H265" s="65"/>
      <c r="I265" s="32"/>
      <c r="J265" s="21"/>
      <c r="K265" s="21"/>
      <c r="L265" s="21"/>
      <c r="M265" s="22"/>
      <c r="N265" s="76"/>
      <c r="O265" s="76"/>
      <c r="P265" s="76"/>
      <c r="Q265" s="76"/>
      <c r="R265" s="76"/>
      <c r="S265" s="76"/>
      <c r="T265" s="76"/>
      <c r="U265" s="76"/>
      <c r="V265" s="76"/>
      <c r="W265" s="78">
        <f t="shared" si="9"/>
        <v>0</v>
      </c>
    </row>
    <row r="266" spans="1:23" x14ac:dyDescent="0.25">
      <c r="A266" s="22"/>
      <c r="B266" s="56"/>
      <c r="C266" s="48"/>
      <c r="D266" s="6"/>
      <c r="E266" s="6"/>
      <c r="F266" s="5"/>
      <c r="G266" s="6"/>
      <c r="H266" s="65"/>
      <c r="I266" s="32"/>
      <c r="J266" s="21"/>
      <c r="K266" s="21"/>
      <c r="L266" s="21"/>
      <c r="M266" s="22"/>
      <c r="N266" s="76"/>
      <c r="O266" s="76"/>
      <c r="P266" s="76"/>
      <c r="Q266" s="76"/>
      <c r="R266" s="76"/>
      <c r="S266" s="76"/>
      <c r="T266" s="76"/>
      <c r="U266" s="76"/>
      <c r="V266" s="76"/>
      <c r="W266" s="78">
        <f t="shared" si="9"/>
        <v>0</v>
      </c>
    </row>
    <row r="267" spans="1:23" x14ac:dyDescent="0.25">
      <c r="A267" s="22"/>
      <c r="B267" s="56"/>
      <c r="C267" s="48"/>
      <c r="D267" s="6"/>
      <c r="E267" s="6"/>
      <c r="F267" s="5"/>
      <c r="G267" s="6"/>
      <c r="H267" s="65"/>
      <c r="I267" s="32"/>
      <c r="J267" s="21"/>
      <c r="K267" s="21"/>
      <c r="L267" s="21"/>
      <c r="M267" s="22"/>
      <c r="N267" s="76"/>
      <c r="O267" s="76"/>
      <c r="P267" s="76"/>
      <c r="Q267" s="76"/>
      <c r="R267" s="76"/>
      <c r="S267" s="76"/>
      <c r="T267" s="76"/>
      <c r="U267" s="76"/>
      <c r="V267" s="76"/>
      <c r="W267" s="78">
        <f t="shared" si="9"/>
        <v>0</v>
      </c>
    </row>
    <row r="268" spans="1:23" x14ac:dyDescent="0.25">
      <c r="A268" s="22"/>
      <c r="B268" s="56"/>
      <c r="C268" s="48"/>
      <c r="D268" s="6"/>
      <c r="E268" s="6"/>
      <c r="F268" s="5"/>
      <c r="G268" s="6"/>
      <c r="H268" s="65"/>
      <c r="I268" s="32"/>
      <c r="J268" s="21"/>
      <c r="K268" s="21"/>
      <c r="L268" s="21"/>
      <c r="M268" s="22"/>
      <c r="N268" s="76"/>
      <c r="O268" s="76"/>
      <c r="P268" s="76"/>
      <c r="Q268" s="76"/>
      <c r="R268" s="76"/>
      <c r="S268" s="76"/>
      <c r="T268" s="76"/>
      <c r="U268" s="76"/>
      <c r="V268" s="76"/>
      <c r="W268" s="78">
        <f t="shared" si="9"/>
        <v>0</v>
      </c>
    </row>
    <row r="269" spans="1:23" x14ac:dyDescent="0.25">
      <c r="A269" s="22"/>
      <c r="B269" s="56"/>
      <c r="C269" s="48"/>
      <c r="D269" s="6"/>
      <c r="E269" s="6"/>
      <c r="F269" s="5"/>
      <c r="G269" s="6"/>
      <c r="H269" s="65"/>
      <c r="I269" s="32"/>
      <c r="J269" s="21"/>
      <c r="K269" s="21"/>
      <c r="L269" s="21"/>
      <c r="M269" s="22"/>
      <c r="N269" s="76"/>
      <c r="O269" s="76"/>
      <c r="P269" s="76"/>
      <c r="Q269" s="76"/>
      <c r="R269" s="76"/>
      <c r="S269" s="76"/>
      <c r="T269" s="76"/>
      <c r="U269" s="76"/>
      <c r="V269" s="76"/>
      <c r="W269" s="78">
        <f t="shared" si="9"/>
        <v>0</v>
      </c>
    </row>
    <row r="270" spans="1:23" x14ac:dyDescent="0.25">
      <c r="A270" s="22"/>
      <c r="B270" s="56"/>
      <c r="C270" s="48"/>
      <c r="D270" s="6"/>
      <c r="E270" s="6"/>
      <c r="F270" s="5"/>
      <c r="G270" s="6"/>
      <c r="H270" s="65"/>
      <c r="I270" s="32"/>
      <c r="J270" s="21"/>
      <c r="K270" s="21"/>
      <c r="L270" s="21"/>
      <c r="M270" s="22"/>
      <c r="N270" s="76"/>
      <c r="O270" s="76"/>
      <c r="P270" s="76"/>
      <c r="Q270" s="76"/>
      <c r="R270" s="76"/>
      <c r="S270" s="76"/>
      <c r="T270" s="76"/>
      <c r="U270" s="76"/>
      <c r="V270" s="76"/>
      <c r="W270" s="78">
        <f t="shared" si="9"/>
        <v>0</v>
      </c>
    </row>
    <row r="271" spans="1:23" x14ac:dyDescent="0.25">
      <c r="A271" s="22"/>
      <c r="B271" s="56"/>
      <c r="C271" s="48"/>
      <c r="D271" s="6"/>
      <c r="E271" s="6"/>
      <c r="F271" s="5"/>
      <c r="G271" s="6"/>
      <c r="H271" s="65"/>
      <c r="I271" s="32"/>
      <c r="J271" s="21"/>
      <c r="K271" s="21"/>
      <c r="L271" s="21"/>
      <c r="M271" s="22"/>
      <c r="N271" s="76"/>
      <c r="O271" s="76"/>
      <c r="P271" s="76"/>
      <c r="Q271" s="76"/>
      <c r="R271" s="76"/>
      <c r="S271" s="76"/>
      <c r="T271" s="76"/>
      <c r="U271" s="76"/>
      <c r="V271" s="76"/>
      <c r="W271" s="78">
        <f t="shared" si="9"/>
        <v>0</v>
      </c>
    </row>
    <row r="272" spans="1:23" x14ac:dyDescent="0.25">
      <c r="A272" s="22"/>
      <c r="B272" s="56"/>
      <c r="C272" s="48"/>
      <c r="D272" s="6"/>
      <c r="E272" s="6"/>
      <c r="F272" s="5"/>
      <c r="G272" s="6"/>
      <c r="H272" s="65"/>
      <c r="I272" s="32"/>
      <c r="J272" s="21"/>
      <c r="K272" s="21"/>
      <c r="L272" s="21"/>
      <c r="M272" s="22"/>
      <c r="N272" s="76"/>
      <c r="O272" s="76"/>
      <c r="P272" s="76"/>
      <c r="Q272" s="76"/>
      <c r="R272" s="76"/>
      <c r="S272" s="76"/>
      <c r="T272" s="76"/>
      <c r="U272" s="76"/>
      <c r="V272" s="76"/>
      <c r="W272" s="78">
        <f t="shared" si="9"/>
        <v>0</v>
      </c>
    </row>
    <row r="273" spans="1:23" x14ac:dyDescent="0.25">
      <c r="A273" s="22"/>
      <c r="B273" s="56"/>
      <c r="C273" s="48"/>
      <c r="D273" s="6"/>
      <c r="E273" s="6"/>
      <c r="F273" s="5"/>
      <c r="G273" s="6"/>
      <c r="H273" s="65"/>
      <c r="I273" s="32"/>
      <c r="J273" s="21"/>
      <c r="K273" s="21"/>
      <c r="L273" s="21"/>
      <c r="M273" s="22"/>
      <c r="N273" s="76"/>
      <c r="O273" s="76"/>
      <c r="P273" s="76"/>
      <c r="Q273" s="76"/>
      <c r="R273" s="76"/>
      <c r="S273" s="76"/>
      <c r="T273" s="76"/>
      <c r="U273" s="76"/>
      <c r="V273" s="76"/>
      <c r="W273" s="78">
        <f t="shared" si="9"/>
        <v>0</v>
      </c>
    </row>
    <row r="274" spans="1:23" x14ac:dyDescent="0.25">
      <c r="A274" s="22"/>
      <c r="B274" s="56"/>
      <c r="C274" s="48"/>
      <c r="D274" s="6"/>
      <c r="E274" s="6"/>
      <c r="F274" s="5"/>
      <c r="G274" s="6"/>
      <c r="H274" s="65"/>
      <c r="I274" s="32"/>
      <c r="J274" s="21"/>
      <c r="K274" s="21"/>
      <c r="L274" s="21"/>
      <c r="M274" s="22"/>
      <c r="N274" s="76"/>
      <c r="O274" s="76"/>
      <c r="P274" s="76"/>
      <c r="Q274" s="76"/>
      <c r="R274" s="76"/>
      <c r="S274" s="76"/>
      <c r="T274" s="76"/>
      <c r="U274" s="76"/>
      <c r="V274" s="76"/>
      <c r="W274" s="78">
        <f t="shared" si="9"/>
        <v>0</v>
      </c>
    </row>
    <row r="275" spans="1:23" x14ac:dyDescent="0.25">
      <c r="A275" s="22"/>
      <c r="B275" s="56"/>
      <c r="C275" s="48"/>
      <c r="D275" s="6"/>
      <c r="E275" s="6"/>
      <c r="F275" s="5"/>
      <c r="G275" s="6"/>
      <c r="H275" s="65"/>
      <c r="I275" s="32"/>
      <c r="J275" s="21"/>
      <c r="K275" s="21"/>
      <c r="L275" s="21"/>
      <c r="M275" s="22"/>
      <c r="N275" s="76"/>
      <c r="O275" s="76"/>
      <c r="P275" s="76"/>
      <c r="Q275" s="76"/>
      <c r="R275" s="76"/>
      <c r="S275" s="76"/>
      <c r="T275" s="76"/>
      <c r="U275" s="76"/>
      <c r="V275" s="76"/>
      <c r="W275" s="78">
        <f t="shared" si="9"/>
        <v>0</v>
      </c>
    </row>
    <row r="276" spans="1:23" x14ac:dyDescent="0.25">
      <c r="A276" s="22"/>
      <c r="B276" s="56"/>
      <c r="C276" s="48"/>
      <c r="D276" s="6"/>
      <c r="E276" s="6"/>
      <c r="F276" s="5"/>
      <c r="G276" s="6"/>
      <c r="H276" s="65"/>
      <c r="I276" s="32"/>
      <c r="J276" s="21"/>
      <c r="K276" s="21"/>
      <c r="L276" s="21"/>
      <c r="M276" s="22"/>
      <c r="N276" s="76"/>
      <c r="O276" s="76"/>
      <c r="P276" s="76"/>
      <c r="Q276" s="76"/>
      <c r="R276" s="76"/>
      <c r="S276" s="76"/>
      <c r="T276" s="76"/>
      <c r="U276" s="76"/>
      <c r="V276" s="76"/>
      <c r="W276" s="78">
        <f t="shared" si="9"/>
        <v>0</v>
      </c>
    </row>
    <row r="277" spans="1:23" x14ac:dyDescent="0.25">
      <c r="A277" s="22"/>
      <c r="B277" s="56"/>
      <c r="C277" s="48"/>
      <c r="D277" s="6"/>
      <c r="E277" s="6"/>
      <c r="F277" s="5"/>
      <c r="G277" s="6"/>
      <c r="H277" s="65"/>
      <c r="I277" s="32"/>
      <c r="J277" s="21"/>
      <c r="K277" s="21"/>
      <c r="L277" s="21"/>
      <c r="M277" s="22"/>
      <c r="N277" s="76"/>
      <c r="O277" s="76"/>
      <c r="P277" s="76"/>
      <c r="Q277" s="76"/>
      <c r="R277" s="76"/>
      <c r="S277" s="76"/>
      <c r="T277" s="76"/>
      <c r="U277" s="76"/>
      <c r="V277" s="76"/>
      <c r="W277" s="78">
        <f t="shared" si="9"/>
        <v>0</v>
      </c>
    </row>
    <row r="278" spans="1:23" x14ac:dyDescent="0.25">
      <c r="A278" s="22"/>
      <c r="B278" s="56"/>
      <c r="C278" s="48"/>
      <c r="D278" s="6"/>
      <c r="E278" s="6"/>
      <c r="F278" s="5"/>
      <c r="G278" s="6"/>
      <c r="H278" s="65"/>
      <c r="I278" s="32"/>
      <c r="J278" s="21"/>
      <c r="K278" s="21"/>
      <c r="L278" s="21"/>
      <c r="M278" s="22"/>
      <c r="N278" s="76"/>
      <c r="O278" s="76"/>
      <c r="P278" s="76"/>
      <c r="Q278" s="76"/>
      <c r="R278" s="76"/>
      <c r="S278" s="76"/>
      <c r="T278" s="76"/>
      <c r="U278" s="76"/>
      <c r="V278" s="76"/>
      <c r="W278" s="78">
        <f t="shared" si="9"/>
        <v>0</v>
      </c>
    </row>
    <row r="279" spans="1:23" x14ac:dyDescent="0.25">
      <c r="A279" s="22"/>
      <c r="B279" s="56"/>
      <c r="C279" s="48"/>
      <c r="D279" s="6"/>
      <c r="E279" s="6"/>
      <c r="F279" s="5"/>
      <c r="G279" s="6"/>
      <c r="H279" s="65"/>
      <c r="I279" s="32"/>
      <c r="J279" s="77"/>
      <c r="K279" s="77"/>
      <c r="L279" s="77"/>
      <c r="M279" s="22"/>
      <c r="N279" s="76"/>
      <c r="O279" s="76"/>
      <c r="P279" s="76"/>
      <c r="Q279" s="76"/>
      <c r="R279" s="76"/>
      <c r="S279" s="76"/>
      <c r="T279" s="76"/>
      <c r="U279" s="76"/>
      <c r="V279" s="76"/>
      <c r="W279" s="78">
        <f t="shared" si="9"/>
        <v>0</v>
      </c>
    </row>
    <row r="280" spans="1:23" x14ac:dyDescent="0.25">
      <c r="A280" s="22"/>
      <c r="B280" s="56"/>
      <c r="C280" s="48"/>
      <c r="D280" s="6"/>
      <c r="E280" s="6"/>
      <c r="F280" s="5"/>
      <c r="G280" s="6"/>
      <c r="H280" s="65"/>
      <c r="I280" s="32"/>
      <c r="J280" s="77"/>
      <c r="K280" s="77"/>
      <c r="L280" s="77"/>
      <c r="M280" s="22"/>
      <c r="N280" s="76"/>
      <c r="O280" s="76"/>
      <c r="P280" s="76"/>
      <c r="Q280" s="76"/>
      <c r="R280" s="76"/>
      <c r="S280" s="76"/>
      <c r="T280" s="76"/>
      <c r="U280" s="76"/>
      <c r="V280" s="76"/>
      <c r="W280" s="78">
        <f t="shared" si="9"/>
        <v>0</v>
      </c>
    </row>
  </sheetData>
  <sheetCalcPr fullCalcOnLoad="1"/>
  <mergeCells count="1">
    <mergeCell ref="A1:L1"/>
  </mergeCells>
  <conditionalFormatting sqref="Z1:Z2 Z164:Z170 X3:X163 Z172:Z65536">
    <cfRule type="cellIs" dxfId="96" priority="15" operator="lessThan">
      <formula>0</formula>
    </cfRule>
  </conditionalFormatting>
  <conditionalFormatting sqref="A253:A279">
    <cfRule type="duplicateValues" dxfId="95" priority="11" stopIfTrue="1"/>
  </conditionalFormatting>
  <conditionalFormatting sqref="A280">
    <cfRule type="duplicateValues" dxfId="94" priority="12" stopIfTrue="1"/>
  </conditionalFormatting>
  <conditionalFormatting sqref="A253:A280">
    <cfRule type="duplicateValues" dxfId="93" priority="13" stopIfTrue="1"/>
  </conditionalFormatting>
  <conditionalFormatting sqref="A253:A280">
    <cfRule type="duplicateValues" dxfId="92" priority="14" stopIfTrue="1"/>
  </conditionalFormatting>
  <conditionalFormatting sqref="A225:A252">
    <cfRule type="duplicateValues" dxfId="91" priority="8" stopIfTrue="1"/>
  </conditionalFormatting>
  <conditionalFormatting sqref="A225:A252">
    <cfRule type="duplicateValues" dxfId="90" priority="9" stopIfTrue="1"/>
  </conditionalFormatting>
  <conditionalFormatting sqref="A225:A252">
    <cfRule type="duplicateValues" dxfId="89" priority="10" stopIfTrue="1"/>
  </conditionalFormatting>
  <conditionalFormatting sqref="A133:A224">
    <cfRule type="expression" dxfId="88" priority="2" stopIfTrue="1">
      <formula>AND(COUNTIF($I$273:$I$273, A133)+COUNTIF($E$2:$E$251, A133)+COUNTIF($I$236:$I$239, A133)+COUNTIF($I$242:$I$254, A133)&gt;1,NOT(ISBLANK(A133)))</formula>
    </cfRule>
  </conditionalFormatting>
  <conditionalFormatting sqref="A133:A224">
    <cfRule type="duplicateValues" dxfId="87" priority="3" stopIfTrue="1"/>
  </conditionalFormatting>
  <conditionalFormatting sqref="A133:A224">
    <cfRule type="duplicateValues" dxfId="86" priority="4" stopIfTrue="1"/>
  </conditionalFormatting>
  <conditionalFormatting sqref="A4:A132">
    <cfRule type="duplicateValues" dxfId="85" priority="1" stopIfTrue="1"/>
  </conditionalFormatting>
  <pageMargins left="0.11811023622047245" right="0.11811023622047245" top="0.39370078740157483" bottom="0.39370078740157483" header="0.31496062992125984" footer="0.31496062992125984"/>
  <pageSetup paperSize="9" scale="93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EF22-B557-4384-9BBC-E5ECA8D9CBEB}">
  <sheetPr>
    <pageSetUpPr fitToPage="1"/>
  </sheetPr>
  <dimension ref="A1:Z280"/>
  <sheetViews>
    <sheetView showGridLines="0" zoomScale="80" zoomScaleNormal="80" workbookViewId="0">
      <pane ySplit="3" topLeftCell="A4" activePane="bottomLeft" state="frozen"/>
      <selection pane="bottomLeft" activeCell="C105" sqref="C105"/>
    </sheetView>
  </sheetViews>
  <sheetFormatPr defaultRowHeight="15" x14ac:dyDescent="0.25"/>
  <cols>
    <col min="1" max="1" width="10.7109375" style="1" customWidth="1"/>
    <col min="2" max="2" width="10.28515625" style="19" customWidth="1"/>
    <col min="3" max="3" width="7.5703125" style="19" customWidth="1"/>
    <col min="4" max="4" width="0.5703125" style="7" hidden="1" customWidth="1"/>
    <col min="5" max="5" width="0.28515625" hidden="1" customWidth="1"/>
    <col min="6" max="6" width="22" customWidth="1"/>
    <col min="7" max="7" width="46" customWidth="1"/>
    <col min="8" max="8" width="8.42578125" style="1" customWidth="1"/>
    <col min="9" max="9" width="8.28515625" customWidth="1"/>
    <col min="10" max="10" width="11.28515625" style="12" customWidth="1"/>
    <col min="11" max="11" width="16.140625" style="4" customWidth="1"/>
    <col min="12" max="12" width="15.85546875" style="4" customWidth="1"/>
    <col min="13" max="13" width="6.7109375" style="23" hidden="1" customWidth="1"/>
    <col min="14" max="21" width="6.7109375" style="2" hidden="1" customWidth="1"/>
    <col min="22" max="22" width="8.7109375" style="2" hidden="1" customWidth="1"/>
    <col min="23" max="23" width="10.7109375" style="14" hidden="1" customWidth="1"/>
    <col min="24" max="24" width="13.7109375" customWidth="1"/>
    <col min="25" max="25" width="20.85546875" style="44" customWidth="1"/>
    <col min="26" max="26" width="12.140625" bestFit="1" customWidth="1"/>
    <col min="27" max="27" width="11.42578125" bestFit="1" customWidth="1"/>
  </cols>
  <sheetData>
    <row r="1" spans="1:26" ht="24" thickBot="1" x14ac:dyDescent="0.4">
      <c r="A1" s="89" t="s">
        <v>279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</row>
    <row r="2" spans="1:26" x14ac:dyDescent="0.25">
      <c r="A2"/>
      <c r="B2" s="20"/>
      <c r="C2" s="20"/>
      <c r="D2"/>
      <c r="H2"/>
      <c r="J2" s="58"/>
      <c r="K2"/>
      <c r="L2"/>
      <c r="M2"/>
      <c r="N2"/>
      <c r="O2"/>
      <c r="P2"/>
      <c r="Q2"/>
      <c r="R2"/>
      <c r="S2"/>
      <c r="T2"/>
      <c r="U2"/>
      <c r="V2"/>
      <c r="W2"/>
    </row>
    <row r="3" spans="1:26" s="15" customFormat="1" ht="39.75" customHeight="1" x14ac:dyDescent="0.25">
      <c r="A3" s="11" t="s">
        <v>0</v>
      </c>
      <c r="B3" s="35" t="s">
        <v>11</v>
      </c>
      <c r="C3" s="35" t="s">
        <v>12</v>
      </c>
      <c r="D3" s="36" t="s">
        <v>1</v>
      </c>
      <c r="E3" s="11" t="s">
        <v>2</v>
      </c>
      <c r="F3" s="11" t="s">
        <v>63</v>
      </c>
      <c r="G3" s="11" t="s">
        <v>7</v>
      </c>
      <c r="H3" s="11" t="s">
        <v>3</v>
      </c>
      <c r="I3" s="11" t="s">
        <v>4</v>
      </c>
      <c r="J3" s="37" t="s">
        <v>6</v>
      </c>
      <c r="K3" s="38" t="s">
        <v>30</v>
      </c>
      <c r="L3" s="39" t="s">
        <v>8</v>
      </c>
      <c r="M3" s="28" t="s">
        <v>9</v>
      </c>
      <c r="N3" s="28" t="s">
        <v>13</v>
      </c>
      <c r="O3" s="28" t="s">
        <v>17</v>
      </c>
      <c r="P3" s="28" t="s">
        <v>16</v>
      </c>
      <c r="Q3" s="28" t="s">
        <v>15</v>
      </c>
      <c r="R3" s="28" t="s">
        <v>18</v>
      </c>
      <c r="S3" s="28" t="s">
        <v>19</v>
      </c>
      <c r="T3" s="28" t="s">
        <v>21</v>
      </c>
      <c r="U3" s="28" t="s">
        <v>23</v>
      </c>
      <c r="V3" s="28" t="s">
        <v>26</v>
      </c>
      <c r="W3" s="29" t="s">
        <v>10</v>
      </c>
      <c r="X3" s="49">
        <v>8.15</v>
      </c>
      <c r="Y3" s="67">
        <v>1.9036111111111111E-2</v>
      </c>
    </row>
    <row r="4" spans="1:26" s="2" customFormat="1" hidden="1" x14ac:dyDescent="0.25">
      <c r="A4" s="22">
        <v>2</v>
      </c>
      <c r="B4" s="55">
        <v>1</v>
      </c>
      <c r="C4" s="45">
        <v>1</v>
      </c>
      <c r="D4" s="6" t="e">
        <f>VLOOKUP(A4,'05.kolo prezetácia '!A:G,2,FALSE)</f>
        <v>#N/A</v>
      </c>
      <c r="E4" s="6" t="e">
        <f>VLOOKUP(A4,'05.kolo prezetácia '!A:G,3,FALSE)</f>
        <v>#N/A</v>
      </c>
      <c r="F4" s="5" t="e">
        <f>CONCATENATE(zmaz!$D4," ",zmaz!$E4)</f>
        <v>#N/A</v>
      </c>
      <c r="G4" s="6" t="e">
        <f>VLOOKUP(A4,'05.kolo prezetácia '!A:G,4,FALSE)</f>
        <v>#N/A</v>
      </c>
      <c r="H4" s="31" t="e">
        <f>VLOOKUP(A4,'05.kolo prezetácia '!A:G,5,FALSE)</f>
        <v>#N/A</v>
      </c>
      <c r="I4" s="32" t="e">
        <f>VLOOKUP(A4,'05.kolo prezetácia '!A:G,7,FALSE)</f>
        <v>#N/A</v>
      </c>
      <c r="J4" s="21" t="e">
        <f>VLOOKUP(zmaz!$A4,'05.kolo stopky'!A:C,3,FALSE)</f>
        <v>#N/A</v>
      </c>
      <c r="K4" s="21" t="e">
        <f t="shared" ref="K4:K15" si="0">J4/$X$3</f>
        <v>#N/A</v>
      </c>
      <c r="L4" s="21" t="e">
        <f>J4-Y$3</f>
        <v>#N/A</v>
      </c>
      <c r="M4" s="22"/>
      <c r="N4" s="3"/>
      <c r="O4" s="3"/>
      <c r="P4" s="3"/>
      <c r="Q4" s="3"/>
      <c r="R4" s="3"/>
      <c r="S4" s="3"/>
      <c r="T4" s="3"/>
      <c r="U4" s="3"/>
      <c r="V4" s="3"/>
      <c r="W4" s="27">
        <f t="shared" ref="W4:W35" si="1">SUM(M4:V4)</f>
        <v>0</v>
      </c>
      <c r="X4" s="68"/>
    </row>
    <row r="5" spans="1:26" s="2" customFormat="1" hidden="1" x14ac:dyDescent="0.25">
      <c r="A5" s="22">
        <v>51</v>
      </c>
      <c r="B5" s="55">
        <v>2</v>
      </c>
      <c r="C5" s="45">
        <v>1</v>
      </c>
      <c r="D5" s="6" t="e">
        <f>VLOOKUP(A5,'05.kolo prezetácia '!A:G,2,FALSE)</f>
        <v>#N/A</v>
      </c>
      <c r="E5" s="6" t="e">
        <f>VLOOKUP(A5,'05.kolo prezetácia '!A:G,3,FALSE)</f>
        <v>#N/A</v>
      </c>
      <c r="F5" s="5" t="e">
        <f>CONCATENATE(zmaz!$D5," ",zmaz!$E5)</f>
        <v>#N/A</v>
      </c>
      <c r="G5" s="6" t="e">
        <f>VLOOKUP(A5,'05.kolo prezetácia '!A:G,4,FALSE)</f>
        <v>#N/A</v>
      </c>
      <c r="H5" s="31" t="e">
        <f>VLOOKUP(A5,'05.kolo prezetácia '!$A$2:$G$515,5,FALSE)</f>
        <v>#N/A</v>
      </c>
      <c r="I5" s="32" t="e">
        <f>VLOOKUP(A5,'05.kolo prezetácia '!$A$2:$G$515,7,FALSE)</f>
        <v>#N/A</v>
      </c>
      <c r="J5" s="21" t="e">
        <f>VLOOKUP(zmaz!$A5,'05.kolo stopky'!A:C,3,FALSE)</f>
        <v>#N/A</v>
      </c>
      <c r="K5" s="21" t="e">
        <f t="shared" si="0"/>
        <v>#N/A</v>
      </c>
      <c r="L5" s="21" t="e">
        <f t="shared" ref="L5:L15" si="2">J5-Y$3</f>
        <v>#N/A</v>
      </c>
      <c r="M5" s="22"/>
      <c r="N5" s="3"/>
      <c r="O5" s="3"/>
      <c r="P5" s="3"/>
      <c r="Q5" s="3"/>
      <c r="R5" s="3"/>
      <c r="S5" s="3"/>
      <c r="T5" s="3"/>
      <c r="U5" s="3"/>
      <c r="V5" s="3"/>
      <c r="W5" s="27">
        <f t="shared" si="1"/>
        <v>0</v>
      </c>
    </row>
    <row r="6" spans="1:26" s="2" customFormat="1" x14ac:dyDescent="0.25">
      <c r="A6" s="22">
        <v>33</v>
      </c>
      <c r="B6" s="55">
        <v>3</v>
      </c>
      <c r="C6" s="45">
        <v>1</v>
      </c>
      <c r="D6" s="6" t="e">
        <f>VLOOKUP(A6,'05.kolo prezetácia '!A:G,2,FALSE)</f>
        <v>#N/A</v>
      </c>
      <c r="E6" s="6" t="e">
        <f>VLOOKUP(A6,'05.kolo prezetácia '!A:G,3,FALSE)</f>
        <v>#N/A</v>
      </c>
      <c r="F6" s="5" t="e">
        <f>CONCATENATE(zmaz!$D6," ",zmaz!$E6)</f>
        <v>#N/A</v>
      </c>
      <c r="G6" s="6" t="e">
        <f>VLOOKUP(A6,'05.kolo prezetácia '!A:G,4,FALSE)</f>
        <v>#N/A</v>
      </c>
      <c r="H6" s="31" t="e">
        <f>VLOOKUP(A6,'05.kolo prezetácia '!$A$2:$G$515,5,FALSE)</f>
        <v>#N/A</v>
      </c>
      <c r="I6" s="32" t="e">
        <f>VLOOKUP(A6,'05.kolo prezetácia '!$A$2:$G$515,7,FALSE)</f>
        <v>#N/A</v>
      </c>
      <c r="J6" s="21" t="e">
        <f>VLOOKUP(zmaz!$A6,'05.kolo stopky'!A:C,3,FALSE)</f>
        <v>#N/A</v>
      </c>
      <c r="K6" s="21" t="e">
        <f t="shared" si="0"/>
        <v>#N/A</v>
      </c>
      <c r="L6" s="21" t="e">
        <f t="shared" si="2"/>
        <v>#N/A</v>
      </c>
      <c r="M6" s="22"/>
      <c r="N6" s="3"/>
      <c r="O6" s="3"/>
      <c r="P6" s="3"/>
      <c r="Q6" s="3"/>
      <c r="R6" s="3"/>
      <c r="S6" s="3"/>
      <c r="T6" s="3"/>
      <c r="U6" s="3"/>
      <c r="V6" s="3"/>
      <c r="W6" s="27">
        <f t="shared" si="1"/>
        <v>0</v>
      </c>
      <c r="Z6"/>
    </row>
    <row r="7" spans="1:26" s="2" customFormat="1" hidden="1" x14ac:dyDescent="0.25">
      <c r="A7" s="22">
        <v>400</v>
      </c>
      <c r="B7" s="56">
        <v>4</v>
      </c>
      <c r="C7" s="45">
        <v>2</v>
      </c>
      <c r="D7" s="6" t="e">
        <f>VLOOKUP(A7,'05.kolo prezetácia '!A:G,2,FALSE)</f>
        <v>#N/A</v>
      </c>
      <c r="E7" s="6" t="e">
        <f>VLOOKUP(A7,'05.kolo prezetácia '!A:G,3,FALSE)</f>
        <v>#N/A</v>
      </c>
      <c r="F7" s="5" t="e">
        <f>CONCATENATE(zmaz!$D7," ",zmaz!$E7)</f>
        <v>#N/A</v>
      </c>
      <c r="G7" s="6" t="e">
        <f>VLOOKUP(A7,'05.kolo prezetácia '!A:G,4,FALSE)</f>
        <v>#N/A</v>
      </c>
      <c r="H7" s="31" t="e">
        <f>VLOOKUP(A7,'05.kolo prezetácia '!$A$2:$G$515,5,FALSE)</f>
        <v>#N/A</v>
      </c>
      <c r="I7" s="32" t="e">
        <f>VLOOKUP(A7,'05.kolo prezetácia '!$A$2:$G$515,7,FALSE)</f>
        <v>#N/A</v>
      </c>
      <c r="J7" s="21" t="e">
        <f>VLOOKUP(zmaz!$A7,'05.kolo stopky'!A:C,3,FALSE)</f>
        <v>#N/A</v>
      </c>
      <c r="K7" s="21" t="e">
        <f t="shared" si="0"/>
        <v>#N/A</v>
      </c>
      <c r="L7" s="21" t="e">
        <f t="shared" si="2"/>
        <v>#N/A</v>
      </c>
      <c r="M7" s="22"/>
      <c r="N7" s="3"/>
      <c r="O7" s="3"/>
      <c r="P7" s="3"/>
      <c r="Q7" s="3"/>
      <c r="R7" s="3"/>
      <c r="S7" s="3"/>
      <c r="T7" s="3"/>
      <c r="U7" s="3"/>
      <c r="V7" s="3"/>
      <c r="W7" s="27">
        <f t="shared" si="1"/>
        <v>0</v>
      </c>
    </row>
    <row r="8" spans="1:26" s="2" customFormat="1" x14ac:dyDescent="0.25">
      <c r="A8" s="22">
        <v>184</v>
      </c>
      <c r="B8" s="56">
        <v>5</v>
      </c>
      <c r="C8" s="45">
        <v>2</v>
      </c>
      <c r="D8" s="6" t="e">
        <f>VLOOKUP(A8,'05.kolo prezetácia '!A:G,2,FALSE)</f>
        <v>#N/A</v>
      </c>
      <c r="E8" s="6" t="e">
        <f>VLOOKUP(A8,'05.kolo prezetácia '!A:G,3,FALSE)</f>
        <v>#N/A</v>
      </c>
      <c r="F8" s="5" t="e">
        <f>CONCATENATE(zmaz!$D8," ",zmaz!$E8)</f>
        <v>#N/A</v>
      </c>
      <c r="G8" s="6" t="e">
        <f>VLOOKUP(A8,'05.kolo prezetácia '!A:G,4,FALSE)</f>
        <v>#N/A</v>
      </c>
      <c r="H8" s="31" t="e">
        <f>VLOOKUP(A8,'05.kolo prezetácia '!$A$2:$G$515,5,FALSE)</f>
        <v>#N/A</v>
      </c>
      <c r="I8" s="32" t="e">
        <f>VLOOKUP(A8,'05.kolo prezetácia '!$A$2:$G$515,7,FALSE)</f>
        <v>#N/A</v>
      </c>
      <c r="J8" s="21" t="e">
        <f>VLOOKUP(zmaz!$A8,'05.kolo stopky'!A:C,3,FALSE)</f>
        <v>#N/A</v>
      </c>
      <c r="K8" s="21" t="e">
        <f t="shared" si="0"/>
        <v>#N/A</v>
      </c>
      <c r="L8" s="21" t="e">
        <f t="shared" si="2"/>
        <v>#N/A</v>
      </c>
      <c r="M8" s="22"/>
      <c r="N8" s="3"/>
      <c r="O8" s="3"/>
      <c r="P8" s="3"/>
      <c r="Q8" s="3"/>
      <c r="R8" s="3"/>
      <c r="S8" s="3"/>
      <c r="T8" s="3"/>
      <c r="U8" s="3"/>
      <c r="V8" s="3"/>
      <c r="W8" s="27">
        <f t="shared" si="1"/>
        <v>0</v>
      </c>
    </row>
    <row r="9" spans="1:26" hidden="1" x14ac:dyDescent="0.25">
      <c r="A9" s="22">
        <v>69</v>
      </c>
      <c r="B9" s="56">
        <v>6</v>
      </c>
      <c r="C9" s="48">
        <v>4</v>
      </c>
      <c r="D9" s="6" t="str">
        <f>VLOOKUP(A9,'05.kolo prezetácia '!A:G,2,FALSE)</f>
        <v>Ivana</v>
      </c>
      <c r="E9" s="6" t="str">
        <f>VLOOKUP(A9,'05.kolo prezetácia '!A:G,3,FALSE)</f>
        <v>Ondrejičková</v>
      </c>
      <c r="F9" s="5" t="str">
        <f>CONCATENATE(zmaz!$D9," ",zmaz!$E9)</f>
        <v>Ivana Ondrejičková</v>
      </c>
      <c r="G9" s="6" t="str">
        <f>VLOOKUP(A9,'05.kolo prezetácia '!A:G,4,FALSE)</f>
        <v>Liešťany</v>
      </c>
      <c r="H9" s="31">
        <f>VLOOKUP(A9,'05.kolo prezetácia '!$A$2:$G$515,5,FALSE)</f>
        <v>1979</v>
      </c>
      <c r="I9" s="32" t="str">
        <f>VLOOKUP(A9,'05.kolo prezetácia '!$A$2:$G$515,7,FALSE)</f>
        <v>Ženy C</v>
      </c>
      <c r="J9" s="21" t="str">
        <f>VLOOKUP(zmaz!$A9,'05.kolo stopky'!A:C,3,FALSE)</f>
        <v>DNS</v>
      </c>
      <c r="K9" s="21" t="e">
        <f t="shared" si="0"/>
        <v>#VALUE!</v>
      </c>
      <c r="L9" s="21" t="e">
        <f t="shared" si="2"/>
        <v>#VALUE!</v>
      </c>
      <c r="M9" s="22"/>
      <c r="N9" s="3"/>
      <c r="O9" s="3"/>
      <c r="P9" s="3"/>
      <c r="Q9" s="3"/>
      <c r="R9" s="3"/>
      <c r="S9" s="3"/>
      <c r="T9" s="3"/>
      <c r="U9" s="3"/>
      <c r="V9" s="3"/>
      <c r="W9" s="27">
        <f t="shared" si="1"/>
        <v>0</v>
      </c>
      <c r="Y9"/>
    </row>
    <row r="10" spans="1:26" hidden="1" x14ac:dyDescent="0.25">
      <c r="A10" s="22">
        <v>3</v>
      </c>
      <c r="B10" s="56">
        <v>7</v>
      </c>
      <c r="C10" s="45">
        <v>3</v>
      </c>
      <c r="D10" s="6" t="e">
        <f>VLOOKUP(A10,'05.kolo prezetácia '!A:G,2,FALSE)</f>
        <v>#N/A</v>
      </c>
      <c r="E10" s="6" t="e">
        <f>VLOOKUP(A10,'05.kolo prezetácia '!A:G,3,FALSE)</f>
        <v>#N/A</v>
      </c>
      <c r="F10" s="5" t="e">
        <f>CONCATENATE(zmaz!$D10," ",zmaz!$E10)</f>
        <v>#N/A</v>
      </c>
      <c r="G10" s="6" t="e">
        <f>VLOOKUP(A10,'05.kolo prezetácia '!A:G,4,FALSE)</f>
        <v>#N/A</v>
      </c>
      <c r="H10" s="31" t="e">
        <f>VLOOKUP(A10,'05.kolo prezetácia '!$A$2:$G$515,5,FALSE)</f>
        <v>#N/A</v>
      </c>
      <c r="I10" s="32" t="e">
        <f>VLOOKUP(A10,'05.kolo prezetácia '!$A$2:$G$515,7,FALSE)</f>
        <v>#N/A</v>
      </c>
      <c r="J10" s="21" t="e">
        <f>VLOOKUP(zmaz!$A10,'05.kolo stopky'!A:C,3,FALSE)</f>
        <v>#N/A</v>
      </c>
      <c r="K10" s="21" t="e">
        <f t="shared" si="0"/>
        <v>#N/A</v>
      </c>
      <c r="L10" s="21" t="e">
        <f t="shared" si="2"/>
        <v>#N/A</v>
      </c>
      <c r="M10" s="22"/>
      <c r="N10" s="3"/>
      <c r="O10" s="3"/>
      <c r="P10" s="3"/>
      <c r="Q10" s="3"/>
      <c r="R10" s="3"/>
      <c r="S10" s="3"/>
      <c r="T10" s="3"/>
      <c r="U10" s="3"/>
      <c r="V10" s="3"/>
      <c r="W10" s="27">
        <f t="shared" si="1"/>
        <v>0</v>
      </c>
      <c r="Y10"/>
    </row>
    <row r="11" spans="1:26" hidden="1" x14ac:dyDescent="0.25">
      <c r="A11" s="22">
        <v>193</v>
      </c>
      <c r="B11" s="56">
        <v>8</v>
      </c>
      <c r="C11" s="48">
        <v>4</v>
      </c>
      <c r="D11" s="6" t="str">
        <f>VLOOKUP(A11,'05.kolo prezetácia '!A:G,2,FALSE)</f>
        <v>Naďa</v>
      </c>
      <c r="E11" s="6" t="str">
        <f>VLOOKUP(A11,'05.kolo prezetácia '!A:G,3,FALSE)</f>
        <v>Hodeková</v>
      </c>
      <c r="F11" s="5" t="str">
        <f>CONCATENATE(zmaz!$D11," ",zmaz!$E11)</f>
        <v>Naďa Hodeková</v>
      </c>
      <c r="G11" s="6" t="str">
        <f>VLOOKUP(A11,'05.kolo prezetácia '!A:G,4,FALSE)</f>
        <v>Champion club / Dubnica nad Váhom</v>
      </c>
      <c r="H11" s="31">
        <f>VLOOKUP(A11,'05.kolo prezetácia '!$A$2:$G$515,5,FALSE)</f>
        <v>1975</v>
      </c>
      <c r="I11" s="32" t="str">
        <f>VLOOKUP(A11,'05.kolo prezetácia '!$A$2:$G$515,7,FALSE)</f>
        <v>Ženy C</v>
      </c>
      <c r="J11" s="21">
        <f>VLOOKUP(zmaz!$A11,'05.kolo stopky'!A:C,3,FALSE)</f>
        <v>2.9271516203703704E-2</v>
      </c>
      <c r="K11" s="21">
        <f t="shared" si="0"/>
        <v>3.5915970802090432E-3</v>
      </c>
      <c r="L11" s="21">
        <f t="shared" si="2"/>
        <v>1.0235405092592593E-2</v>
      </c>
      <c r="M11" s="22"/>
      <c r="N11" s="42"/>
      <c r="O11" s="42"/>
      <c r="P11" s="42"/>
      <c r="Q11" s="42"/>
      <c r="R11" s="42"/>
      <c r="S11" s="42"/>
      <c r="T11" s="42"/>
      <c r="U11" s="42"/>
      <c r="V11" s="42"/>
      <c r="W11" s="27">
        <f t="shared" si="1"/>
        <v>0</v>
      </c>
      <c r="X11" s="43"/>
      <c r="Y11"/>
    </row>
    <row r="12" spans="1:26" hidden="1" x14ac:dyDescent="0.25">
      <c r="A12" s="22">
        <v>10</v>
      </c>
      <c r="B12" s="56">
        <v>9</v>
      </c>
      <c r="C12" s="48">
        <v>5</v>
      </c>
      <c r="D12" s="6" t="str">
        <f>VLOOKUP(A12,'05.kolo prezetácia '!A:G,2,FALSE)</f>
        <v>Miloš</v>
      </c>
      <c r="E12" s="6" t="str">
        <f>VLOOKUP(A12,'05.kolo prezetácia '!A:G,3,FALSE)</f>
        <v>Humera</v>
      </c>
      <c r="F12" s="5" t="str">
        <f>CONCATENATE(zmaz!$D12," ",zmaz!$E12)</f>
        <v>Miloš Humera</v>
      </c>
      <c r="G12" s="6" t="str">
        <f>VLOOKUP(A12,'05.kolo prezetácia '!A:G,4,FALSE)</f>
        <v>RunForRest / Trenčín</v>
      </c>
      <c r="H12" s="31">
        <f>VLOOKUP(A12,'05.kolo prezetácia '!$A$2:$G$515,5,FALSE)</f>
        <v>1970</v>
      </c>
      <c r="I12" s="32" t="str">
        <f>VLOOKUP(A12,'05.kolo prezetácia '!$A$2:$G$515,7,FALSE)</f>
        <v>Muži D</v>
      </c>
      <c r="J12" s="21">
        <f>VLOOKUP(zmaz!$A12,'05.kolo stopky'!A:C,3,FALSE)</f>
        <v>3.0034571759259259E-2</v>
      </c>
      <c r="K12" s="21">
        <f t="shared" si="0"/>
        <v>3.685223528743467E-3</v>
      </c>
      <c r="L12" s="21">
        <f t="shared" si="2"/>
        <v>1.0998460648148148E-2</v>
      </c>
      <c r="M12" s="22"/>
      <c r="N12" s="3"/>
      <c r="O12" s="3"/>
      <c r="P12" s="3"/>
      <c r="Q12" s="3"/>
      <c r="R12" s="3"/>
      <c r="S12" s="3"/>
      <c r="T12" s="3"/>
      <c r="U12" s="3"/>
      <c r="V12" s="3"/>
      <c r="W12" s="27">
        <f t="shared" si="1"/>
        <v>0</v>
      </c>
      <c r="Y12"/>
    </row>
    <row r="13" spans="1:26" x14ac:dyDescent="0.25">
      <c r="A13" s="22">
        <v>82</v>
      </c>
      <c r="B13" s="56">
        <v>10</v>
      </c>
      <c r="C13" s="45">
        <v>3</v>
      </c>
      <c r="D13" s="6" t="str">
        <f>VLOOKUP(A13,'05.kolo prezetácia '!A:G,2,FALSE)</f>
        <v>Martin</v>
      </c>
      <c r="E13" s="6" t="str">
        <f>VLOOKUP(A13,'05.kolo prezetácia '!A:G,3,FALSE)</f>
        <v>Lesaj</v>
      </c>
      <c r="F13" s="5" t="str">
        <f>CONCATENATE(zmaz!$D13," ",zmaz!$E13)</f>
        <v>Martin Lesaj</v>
      </c>
      <c r="G13" s="6" t="str">
        <f>VLOOKUP(A13,'05.kolo prezetácia '!A:G,4,FALSE)</f>
        <v>RunForRest / Trenčín</v>
      </c>
      <c r="H13" s="31">
        <f>VLOOKUP(A13,'05.kolo prezetácia '!$A$2:$G$515,5,FALSE)</f>
        <v>1975</v>
      </c>
      <c r="I13" s="32" t="str">
        <f>VLOOKUP(A13,'05.kolo prezetácia '!$A$2:$G$515,7,FALSE)</f>
        <v>Muži D</v>
      </c>
      <c r="J13" s="21">
        <f>VLOOKUP(zmaz!$A13,'05.kolo stopky'!A:C,3,FALSE)</f>
        <v>2.3397118055555558E-2</v>
      </c>
      <c r="K13" s="21">
        <f t="shared" si="0"/>
        <v>2.8708120313565102E-3</v>
      </c>
      <c r="L13" s="21">
        <f t="shared" si="2"/>
        <v>4.3610069444444469E-3</v>
      </c>
      <c r="M13" s="22"/>
      <c r="N13" s="3"/>
      <c r="O13" s="3"/>
      <c r="P13" s="3"/>
      <c r="Q13" s="3"/>
      <c r="R13" s="3"/>
      <c r="S13" s="3"/>
      <c r="T13" s="3"/>
      <c r="U13" s="3"/>
      <c r="V13" s="3"/>
      <c r="W13" s="27">
        <f t="shared" si="1"/>
        <v>0</v>
      </c>
      <c r="Y13"/>
    </row>
    <row r="14" spans="1:26" x14ac:dyDescent="0.25">
      <c r="A14" s="22">
        <v>133</v>
      </c>
      <c r="B14" s="56">
        <v>11</v>
      </c>
      <c r="C14" s="48">
        <v>4</v>
      </c>
      <c r="D14" s="6" t="e">
        <f>VLOOKUP(A14,'05.kolo prezetácia '!A:G,2,FALSE)</f>
        <v>#N/A</v>
      </c>
      <c r="E14" s="6" t="e">
        <f>VLOOKUP(A14,'05.kolo prezetácia '!A:G,3,FALSE)</f>
        <v>#N/A</v>
      </c>
      <c r="F14" s="5" t="e">
        <f>CONCATENATE(zmaz!$D14," ",zmaz!$E14)</f>
        <v>#N/A</v>
      </c>
      <c r="G14" s="6" t="e">
        <f>VLOOKUP(A14,'05.kolo prezetácia '!A:G,4,FALSE)</f>
        <v>#N/A</v>
      </c>
      <c r="H14" s="31" t="e">
        <f>VLOOKUP(A14,'05.kolo prezetácia '!$A$2:$G$515,5,FALSE)</f>
        <v>#N/A</v>
      </c>
      <c r="I14" s="32" t="e">
        <f>VLOOKUP(A14,'05.kolo prezetácia '!$A$2:$G$515,7,FALSE)</f>
        <v>#N/A</v>
      </c>
      <c r="J14" s="21" t="e">
        <f>VLOOKUP(zmaz!$A14,'05.kolo stopky'!A:C,3,FALSE)</f>
        <v>#N/A</v>
      </c>
      <c r="K14" s="21" t="e">
        <f t="shared" si="0"/>
        <v>#N/A</v>
      </c>
      <c r="L14" s="21" t="e">
        <f t="shared" si="2"/>
        <v>#N/A</v>
      </c>
      <c r="M14" s="22"/>
      <c r="N14" s="3"/>
      <c r="O14" s="3"/>
      <c r="P14" s="3"/>
      <c r="Q14" s="3"/>
      <c r="R14" s="3"/>
      <c r="S14" s="3"/>
      <c r="T14" s="3"/>
      <c r="U14" s="3"/>
      <c r="V14" s="3"/>
      <c r="W14" s="27">
        <f t="shared" si="1"/>
        <v>0</v>
      </c>
      <c r="Y14"/>
    </row>
    <row r="15" spans="1:26" hidden="1" x14ac:dyDescent="0.25">
      <c r="A15" s="22">
        <v>60</v>
      </c>
      <c r="B15" s="56">
        <v>12</v>
      </c>
      <c r="C15" s="48">
        <v>7</v>
      </c>
      <c r="D15" s="6" t="e">
        <f>VLOOKUP(A15,'05.kolo prezetácia '!A:G,2,FALSE)</f>
        <v>#N/A</v>
      </c>
      <c r="E15" s="6" t="e">
        <f>VLOOKUP(A15,'05.kolo prezetácia '!A:G,3,FALSE)</f>
        <v>#N/A</v>
      </c>
      <c r="F15" s="5" t="e">
        <f>CONCATENATE(zmaz!$D15," ",zmaz!$E15)</f>
        <v>#N/A</v>
      </c>
      <c r="G15" s="6" t="e">
        <f>VLOOKUP(A15,'05.kolo prezetácia '!A:G,4,FALSE)</f>
        <v>#N/A</v>
      </c>
      <c r="H15" s="31" t="e">
        <f>VLOOKUP(A15,'05.kolo prezetácia '!$A$2:$G$515,5,FALSE)</f>
        <v>#N/A</v>
      </c>
      <c r="I15" s="32" t="e">
        <f>VLOOKUP(A15,'05.kolo prezetácia '!$A$2:$G$515,7,FALSE)</f>
        <v>#N/A</v>
      </c>
      <c r="J15" s="21" t="e">
        <f>VLOOKUP(zmaz!$A15,'05.kolo stopky'!A:C,3,FALSE)</f>
        <v>#N/A</v>
      </c>
      <c r="K15" s="21" t="e">
        <f t="shared" si="0"/>
        <v>#N/A</v>
      </c>
      <c r="L15" s="21" t="e">
        <f t="shared" si="2"/>
        <v>#N/A</v>
      </c>
      <c r="M15" s="22"/>
      <c r="N15" s="3"/>
      <c r="O15" s="3"/>
      <c r="P15" s="3"/>
      <c r="Q15" s="3"/>
      <c r="R15" s="3"/>
      <c r="S15" s="3"/>
      <c r="T15" s="3"/>
      <c r="U15" s="3"/>
      <c r="V15" s="3"/>
      <c r="W15" s="27">
        <f t="shared" si="1"/>
        <v>0</v>
      </c>
      <c r="Y15"/>
    </row>
    <row r="16" spans="1:26" hidden="1" x14ac:dyDescent="0.25">
      <c r="A16" s="22">
        <v>6</v>
      </c>
      <c r="B16" s="56">
        <v>13</v>
      </c>
      <c r="C16" s="45">
        <v>2</v>
      </c>
      <c r="D16" s="6" t="e">
        <f>VLOOKUP(A16,'05.kolo prezetácia '!A:G,2,FALSE)</f>
        <v>#N/A</v>
      </c>
      <c r="E16" s="6" t="e">
        <f>VLOOKUP(A16,'05.kolo prezetácia '!A:G,3,FALSE)</f>
        <v>#N/A</v>
      </c>
      <c r="F16" s="5" t="e">
        <f>CONCATENATE(zmaz!$D16," ",zmaz!$E16)</f>
        <v>#N/A</v>
      </c>
      <c r="G16" s="6" t="e">
        <f>VLOOKUP(A16,'05.kolo prezetácia '!A:G,4,FALSE)</f>
        <v>#N/A</v>
      </c>
      <c r="H16" s="31" t="e">
        <f>VLOOKUP(A16,'05.kolo prezetácia '!$A$2:$G$515,5,FALSE)</f>
        <v>#N/A</v>
      </c>
      <c r="I16" s="32" t="e">
        <f>VLOOKUP(A16,'05.kolo prezetácia '!$A$2:$G$515,7,FALSE)</f>
        <v>#N/A</v>
      </c>
      <c r="J16" s="21" t="e">
        <f>VLOOKUP(zmaz!$A16,'05.kolo stopky'!A:C,3,FALSE)</f>
        <v>#N/A</v>
      </c>
      <c r="K16" s="21" t="e">
        <f>J16/$X$3</f>
        <v>#N/A</v>
      </c>
      <c r="L16" s="21" t="e">
        <f t="shared" ref="L16:L74" si="3">J16-Y$3</f>
        <v>#N/A</v>
      </c>
      <c r="M16" s="22"/>
      <c r="N16" s="3"/>
      <c r="O16" s="3"/>
      <c r="P16" s="3"/>
      <c r="Q16" s="3"/>
      <c r="R16" s="3"/>
      <c r="S16" s="3"/>
      <c r="T16" s="3"/>
      <c r="U16" s="3"/>
      <c r="V16" s="3"/>
      <c r="W16" s="27">
        <f t="shared" si="1"/>
        <v>0</v>
      </c>
      <c r="Y16"/>
    </row>
    <row r="17" spans="1:25" x14ac:dyDescent="0.25">
      <c r="A17" s="22">
        <v>94</v>
      </c>
      <c r="B17" s="56">
        <v>14</v>
      </c>
      <c r="C17" s="48">
        <v>5</v>
      </c>
      <c r="D17" s="6" t="e">
        <f>VLOOKUP(A17,'05.kolo prezetácia '!A:G,2,FALSE)</f>
        <v>#N/A</v>
      </c>
      <c r="E17" s="6" t="e">
        <f>VLOOKUP(A17,'05.kolo prezetácia '!A:G,3,FALSE)</f>
        <v>#N/A</v>
      </c>
      <c r="F17" s="5" t="e">
        <f>CONCATENATE(zmaz!$D17," ",zmaz!$E17)</f>
        <v>#N/A</v>
      </c>
      <c r="G17" s="6" t="e">
        <f>VLOOKUP(A17,'05.kolo prezetácia '!A:G,4,FALSE)</f>
        <v>#N/A</v>
      </c>
      <c r="H17" s="31" t="e">
        <f>VLOOKUP(A17,'05.kolo prezetácia '!$A$2:$G$515,5,FALSE)</f>
        <v>#N/A</v>
      </c>
      <c r="I17" s="32" t="e">
        <f>VLOOKUP(A17,'05.kolo prezetácia '!$A$2:$G$515,7,FALSE)</f>
        <v>#N/A</v>
      </c>
      <c r="J17" s="21" t="e">
        <f>VLOOKUP(zmaz!$A17,'05.kolo stopky'!A:C,3,FALSE)</f>
        <v>#N/A</v>
      </c>
      <c r="K17" s="21" t="e">
        <f t="shared" ref="K17:K81" si="4">J17/$X$3</f>
        <v>#N/A</v>
      </c>
      <c r="L17" s="21" t="e">
        <f t="shared" si="3"/>
        <v>#N/A</v>
      </c>
      <c r="M17" s="22"/>
      <c r="N17" s="3"/>
      <c r="O17" s="3"/>
      <c r="P17" s="3"/>
      <c r="Q17" s="3"/>
      <c r="R17" s="3"/>
      <c r="S17" s="3"/>
      <c r="T17" s="3"/>
      <c r="U17" s="3"/>
      <c r="V17" s="3"/>
      <c r="W17" s="27">
        <f t="shared" si="1"/>
        <v>0</v>
      </c>
      <c r="Y17"/>
    </row>
    <row r="18" spans="1:25" hidden="1" x14ac:dyDescent="0.25">
      <c r="A18" s="22">
        <v>209</v>
      </c>
      <c r="B18" s="56">
        <v>15</v>
      </c>
      <c r="C18" s="45">
        <v>3</v>
      </c>
      <c r="D18" s="6" t="e">
        <f>VLOOKUP(A18,'05.kolo prezetácia '!A:G,2,FALSE)</f>
        <v>#N/A</v>
      </c>
      <c r="E18" s="6" t="e">
        <f>VLOOKUP(A18,'05.kolo prezetácia '!A:G,3,FALSE)</f>
        <v>#N/A</v>
      </c>
      <c r="F18" s="5" t="e">
        <f>CONCATENATE(zmaz!$D18," ",zmaz!$E18)</f>
        <v>#N/A</v>
      </c>
      <c r="G18" s="6" t="e">
        <f>VLOOKUP(A18,'05.kolo prezetácia '!A:G,4,FALSE)</f>
        <v>#N/A</v>
      </c>
      <c r="H18" s="31" t="e">
        <f>VLOOKUP(A18,'05.kolo prezetácia '!$A$2:$G$515,5,FALSE)</f>
        <v>#N/A</v>
      </c>
      <c r="I18" s="32" t="e">
        <f>VLOOKUP(A18,'05.kolo prezetácia '!$A$2:$G$515,7,FALSE)</f>
        <v>#N/A</v>
      </c>
      <c r="J18" s="21" t="e">
        <f>VLOOKUP(zmaz!$A18,'05.kolo stopky'!A:C,3,FALSE)</f>
        <v>#N/A</v>
      </c>
      <c r="K18" s="21" t="e">
        <f t="shared" si="4"/>
        <v>#N/A</v>
      </c>
      <c r="L18" s="21" t="e">
        <f t="shared" si="3"/>
        <v>#N/A</v>
      </c>
      <c r="M18" s="22"/>
      <c r="N18" s="3"/>
      <c r="O18" s="3"/>
      <c r="P18" s="3"/>
      <c r="Q18" s="3"/>
      <c r="R18" s="3"/>
      <c r="S18" s="3"/>
      <c r="T18" s="3"/>
      <c r="U18" s="3"/>
      <c r="V18" s="3"/>
      <c r="W18" s="27">
        <f t="shared" si="1"/>
        <v>0</v>
      </c>
      <c r="Y18"/>
    </row>
    <row r="19" spans="1:25" hidden="1" x14ac:dyDescent="0.25">
      <c r="A19" s="22">
        <v>38</v>
      </c>
      <c r="B19" s="56">
        <v>16</v>
      </c>
      <c r="C19" s="48">
        <v>8</v>
      </c>
      <c r="D19" s="6" t="str">
        <f>VLOOKUP(A19,'05.kolo prezetácia '!A:G,2,FALSE)</f>
        <v>Peter</v>
      </c>
      <c r="E19" s="6" t="str">
        <f>VLOOKUP(A19,'05.kolo prezetácia '!A:G,3,FALSE)</f>
        <v>Batka ml.</v>
      </c>
      <c r="F19" s="5" t="str">
        <f>CONCATENATE(zmaz!$D19," ",zmaz!$E19)</f>
        <v>Peter Batka ml.</v>
      </c>
      <c r="G19" s="6" t="str">
        <f>VLOOKUP(A19,'05.kolo prezetácia '!A:G,4,FALSE)</f>
        <v>RunForRest / Trenčín</v>
      </c>
      <c r="H19" s="31">
        <f>VLOOKUP(A19,'05.kolo prezetácia '!$A$2:$G$515,5,FALSE)</f>
        <v>2012</v>
      </c>
      <c r="I19" s="32" t="str">
        <f>VLOOKUP(A19,'05.kolo prezetácia '!$A$2:$G$515,7,FALSE)</f>
        <v>Muži A</v>
      </c>
      <c r="J19" s="21">
        <f>VLOOKUP(zmaz!$A19,'05.kolo stopky'!A:C,3,FALSE)</f>
        <v>3.0009988425925924E-2</v>
      </c>
      <c r="K19" s="21">
        <f t="shared" si="4"/>
        <v>3.6822071688252665E-3</v>
      </c>
      <c r="L19" s="21">
        <f t="shared" si="3"/>
        <v>1.0973877314814813E-2</v>
      </c>
      <c r="M19" s="22"/>
      <c r="N19" s="3"/>
      <c r="O19" s="3"/>
      <c r="P19" s="3"/>
      <c r="Q19" s="3"/>
      <c r="R19" s="3"/>
      <c r="S19" s="3"/>
      <c r="T19" s="3"/>
      <c r="U19" s="3"/>
      <c r="V19" s="3"/>
      <c r="W19" s="27">
        <f t="shared" si="1"/>
        <v>0</v>
      </c>
      <c r="Y19"/>
    </row>
    <row r="20" spans="1:25" x14ac:dyDescent="0.25">
      <c r="A20" s="22">
        <v>64</v>
      </c>
      <c r="B20" s="56">
        <v>17</v>
      </c>
      <c r="C20" s="48">
        <v>6</v>
      </c>
      <c r="D20" s="6" t="str">
        <f>VLOOKUP(A20,'05.kolo prezetácia '!A:G,2,FALSE)</f>
        <v>Lucia</v>
      </c>
      <c r="E20" s="6" t="str">
        <f>VLOOKUP(A20,'05.kolo prezetácia '!A:G,3,FALSE)</f>
        <v>Mituchová</v>
      </c>
      <c r="F20" s="5" t="str">
        <f>CONCATENATE(zmaz!$D20," ",zmaz!$E20)</f>
        <v>Lucia Mituchová</v>
      </c>
      <c r="G20" s="6" t="str">
        <f>VLOOKUP(A20,'05.kolo prezetácia '!A:G,4,FALSE)</f>
        <v>Trenčín</v>
      </c>
      <c r="H20" s="31">
        <f>VLOOKUP(A20,'05.kolo prezetácia '!$A$2:$G$515,5,FALSE)</f>
        <v>1981</v>
      </c>
      <c r="I20" s="32" t="str">
        <f>VLOOKUP(A20,'05.kolo prezetácia '!$A$2:$G$515,7,FALSE)</f>
        <v>Ženy B</v>
      </c>
      <c r="J20" s="21">
        <f>VLOOKUP(zmaz!$A20,'05.kolo stopky'!A:C,3,FALSE)</f>
        <v>2.7497696759259258E-2</v>
      </c>
      <c r="K20" s="21">
        <f t="shared" si="4"/>
        <v>3.3739505226084978E-3</v>
      </c>
      <c r="L20" s="21">
        <f t="shared" si="3"/>
        <v>8.4615856481481469E-3</v>
      </c>
      <c r="M20" s="22"/>
      <c r="N20" s="3"/>
      <c r="O20" s="3"/>
      <c r="P20" s="3"/>
      <c r="Q20" s="3"/>
      <c r="R20" s="3"/>
      <c r="S20" s="3"/>
      <c r="T20" s="3"/>
      <c r="U20" s="3"/>
      <c r="V20" s="3"/>
      <c r="W20" s="27">
        <f t="shared" si="1"/>
        <v>0</v>
      </c>
      <c r="Y20"/>
    </row>
    <row r="21" spans="1:25" hidden="1" x14ac:dyDescent="0.25">
      <c r="A21" s="22">
        <v>158</v>
      </c>
      <c r="B21" s="56">
        <v>18</v>
      </c>
      <c r="C21" s="48">
        <v>6</v>
      </c>
      <c r="D21" s="6" t="str">
        <f>VLOOKUP(A21,'05.kolo prezetácia '!A:G,2,FALSE)</f>
        <v>Štefan</v>
      </c>
      <c r="E21" s="6" t="str">
        <f>VLOOKUP(A21,'05.kolo prezetácia '!A:G,3,FALSE)</f>
        <v>Červenka</v>
      </c>
      <c r="F21" s="5" t="str">
        <f>CONCATENATE(zmaz!$D21," ",zmaz!$E21)</f>
        <v>Štefan Červenka</v>
      </c>
      <c r="G21" s="6" t="str">
        <f>VLOOKUP(A21,'05.kolo prezetácia '!A:G,4,FALSE)</f>
        <v>Jogging klub / Dubnica nad Váhom</v>
      </c>
      <c r="H21" s="31">
        <f>VLOOKUP(A21,'05.kolo prezetácia '!$A$2:$G$515,5,FALSE)</f>
        <v>1966</v>
      </c>
      <c r="I21" s="32" t="str">
        <f>VLOOKUP(A21,'05.kolo prezetácia '!$A$2:$G$515,7,FALSE)</f>
        <v>Muži E</v>
      </c>
      <c r="J21" s="21">
        <f>VLOOKUP(zmaz!$A21,'05.kolo stopky'!A:C,3,FALSE)</f>
        <v>2.4553993055555556E-2</v>
      </c>
      <c r="K21" s="21">
        <f t="shared" si="4"/>
        <v>3.0127598841172458E-3</v>
      </c>
      <c r="L21" s="21">
        <f t="shared" si="3"/>
        <v>5.517881944444445E-3</v>
      </c>
      <c r="M21" s="22"/>
      <c r="N21" s="3"/>
      <c r="O21" s="3"/>
      <c r="P21" s="3"/>
      <c r="Q21" s="3"/>
      <c r="R21" s="3"/>
      <c r="S21" s="3"/>
      <c r="T21" s="3"/>
      <c r="U21" s="3"/>
      <c r="V21" s="3"/>
      <c r="W21" s="27">
        <f t="shared" si="1"/>
        <v>0</v>
      </c>
      <c r="Y21"/>
    </row>
    <row r="22" spans="1:25" hidden="1" x14ac:dyDescent="0.25">
      <c r="A22" s="22">
        <v>100</v>
      </c>
      <c r="B22" s="56">
        <v>19</v>
      </c>
      <c r="C22" s="48">
        <v>5</v>
      </c>
      <c r="D22" s="6" t="str">
        <f>VLOOKUP(A22,'05.kolo prezetácia '!A:G,2,FALSE)</f>
        <v>Ivan</v>
      </c>
      <c r="E22" s="6" t="str">
        <f>VLOOKUP(A22,'05.kolo prezetácia '!A:G,3,FALSE)</f>
        <v>Capák</v>
      </c>
      <c r="F22" s="5" t="str">
        <f>CONCATENATE(zmaz!$D22," ",zmaz!$E22)</f>
        <v>Ivan Capák</v>
      </c>
      <c r="G22" s="6" t="str">
        <f>VLOOKUP(A22,'05.kolo prezetácia '!A:G,4,FALSE)</f>
        <v>Adamovské Kochanovce</v>
      </c>
      <c r="H22" s="31">
        <f>VLOOKUP(A22,'05.kolo prezetácia '!$A$2:$G$515,5,FALSE)</f>
        <v>1989</v>
      </c>
      <c r="I22" s="32" t="str">
        <f>VLOOKUP(A22,'05.kolo prezetácia '!$A$2:$G$515,7,FALSE)</f>
        <v>Muži B</v>
      </c>
      <c r="J22" s="21">
        <f>VLOOKUP(zmaz!$A22,'05.kolo stopky'!A:C,3,FALSE)</f>
        <v>3.0000324074074072E-2</v>
      </c>
      <c r="K22" s="21">
        <f t="shared" si="4"/>
        <v>3.6810213587820943E-3</v>
      </c>
      <c r="L22" s="21">
        <f t="shared" si="3"/>
        <v>1.096421296296296E-2</v>
      </c>
      <c r="M22" s="22"/>
      <c r="N22" s="3"/>
      <c r="O22" s="3"/>
      <c r="P22" s="3"/>
      <c r="Q22" s="3"/>
      <c r="R22" s="3"/>
      <c r="S22" s="3"/>
      <c r="T22" s="3"/>
      <c r="U22" s="3"/>
      <c r="V22" s="3"/>
      <c r="W22" s="27">
        <f t="shared" si="1"/>
        <v>0</v>
      </c>
      <c r="Y22"/>
    </row>
    <row r="23" spans="1:25" hidden="1" x14ac:dyDescent="0.25">
      <c r="A23" s="22">
        <v>266</v>
      </c>
      <c r="B23" s="56">
        <v>20</v>
      </c>
      <c r="C23" s="48">
        <v>7</v>
      </c>
      <c r="D23" s="6" t="e">
        <f>VLOOKUP(A23,'05.kolo prezetácia '!A:G,2,FALSE)</f>
        <v>#N/A</v>
      </c>
      <c r="E23" s="6" t="e">
        <f>VLOOKUP(A23,'05.kolo prezetácia '!A:G,3,FALSE)</f>
        <v>#N/A</v>
      </c>
      <c r="F23" s="5" t="e">
        <f>CONCATENATE(zmaz!$D23," ",zmaz!$E23)</f>
        <v>#N/A</v>
      </c>
      <c r="G23" s="6" t="e">
        <f>VLOOKUP(A23,'05.kolo prezetácia '!A:G,4,FALSE)</f>
        <v>#N/A</v>
      </c>
      <c r="H23" s="31" t="e">
        <f>VLOOKUP(A23,'05.kolo prezetácia '!$A$2:$G$515,5,FALSE)</f>
        <v>#N/A</v>
      </c>
      <c r="I23" s="32" t="e">
        <f>VLOOKUP(A23,'05.kolo prezetácia '!$A$2:$G$515,7,FALSE)</f>
        <v>#N/A</v>
      </c>
      <c r="J23" s="21" t="e">
        <f>VLOOKUP(zmaz!$A23,'05.kolo stopky'!A:C,3,FALSE)</f>
        <v>#N/A</v>
      </c>
      <c r="K23" s="21" t="e">
        <f t="shared" si="4"/>
        <v>#N/A</v>
      </c>
      <c r="L23" s="21" t="e">
        <f t="shared" si="3"/>
        <v>#N/A</v>
      </c>
      <c r="M23" s="22"/>
      <c r="N23" s="3"/>
      <c r="O23" s="3"/>
      <c r="P23" s="3"/>
      <c r="Q23" s="3"/>
      <c r="R23" s="3"/>
      <c r="S23" s="3"/>
      <c r="T23" s="3"/>
      <c r="U23" s="3"/>
      <c r="V23" s="3"/>
      <c r="W23" s="27">
        <f t="shared" si="1"/>
        <v>0</v>
      </c>
      <c r="Y23"/>
    </row>
    <row r="24" spans="1:25" hidden="1" x14ac:dyDescent="0.25">
      <c r="A24" s="22">
        <v>59</v>
      </c>
      <c r="B24" s="56">
        <v>21</v>
      </c>
      <c r="C24" s="48">
        <v>8</v>
      </c>
      <c r="D24" s="6" t="str">
        <f>VLOOKUP(A24,'05.kolo prezetácia '!A:G,2,FALSE)</f>
        <v>Miroslav</v>
      </c>
      <c r="E24" s="6" t="str">
        <f>VLOOKUP(A24,'05.kolo prezetácia '!A:G,3,FALSE)</f>
        <v>Zlocha</v>
      </c>
      <c r="F24" s="5" t="str">
        <f>CONCATENATE(zmaz!$D24," ",zmaz!$E24)</f>
        <v>Miroslav Zlocha</v>
      </c>
      <c r="G24" s="6" t="str">
        <f>VLOOKUP(A24,'05.kolo prezetácia '!A:G,4,FALSE)</f>
        <v>Raz to príde / Trenčín</v>
      </c>
      <c r="H24" s="31">
        <f>VLOOKUP(A24,'05.kolo prezetácia '!$A$2:$G$515,5,FALSE)</f>
        <v>1989</v>
      </c>
      <c r="I24" s="32" t="str">
        <f>VLOOKUP(A24,'05.kolo prezetácia '!$A$2:$G$515,7,FALSE)</f>
        <v>Muži B</v>
      </c>
      <c r="J24" s="21">
        <f>VLOOKUP(zmaz!$A24,'05.kolo stopky'!A:C,3,FALSE)</f>
        <v>2.5011331018518518E-2</v>
      </c>
      <c r="K24" s="21">
        <f t="shared" si="4"/>
        <v>3.0688749715973638E-3</v>
      </c>
      <c r="L24" s="21">
        <f t="shared" si="3"/>
        <v>5.9752199074074065E-3</v>
      </c>
      <c r="M24" s="22"/>
      <c r="N24" s="3"/>
      <c r="O24" s="3"/>
      <c r="P24" s="3"/>
      <c r="Q24" s="3"/>
      <c r="R24" s="3"/>
      <c r="S24" s="3"/>
      <c r="T24" s="3"/>
      <c r="U24" s="3"/>
      <c r="V24" s="3"/>
      <c r="W24" s="27">
        <f t="shared" si="1"/>
        <v>0</v>
      </c>
      <c r="Y24"/>
    </row>
    <row r="25" spans="1:25" x14ac:dyDescent="0.25">
      <c r="A25" s="22">
        <v>76</v>
      </c>
      <c r="B25" s="56">
        <v>22</v>
      </c>
      <c r="C25" s="48">
        <v>7</v>
      </c>
      <c r="D25" s="6" t="e">
        <f>VLOOKUP(A25,'05.kolo prezetácia '!A:G,2,FALSE)</f>
        <v>#N/A</v>
      </c>
      <c r="E25" s="6" t="e">
        <f>VLOOKUP(A25,'05.kolo prezetácia '!A:G,3,FALSE)</f>
        <v>#N/A</v>
      </c>
      <c r="F25" s="5" t="e">
        <f>CONCATENATE(zmaz!$D25," ",zmaz!$E25)</f>
        <v>#N/A</v>
      </c>
      <c r="G25" s="6" t="e">
        <f>VLOOKUP(A25,'05.kolo prezetácia '!A:G,4,FALSE)</f>
        <v>#N/A</v>
      </c>
      <c r="H25" s="31" t="e">
        <f>VLOOKUP(A25,'05.kolo prezetácia '!$A$2:$G$515,5,FALSE)</f>
        <v>#N/A</v>
      </c>
      <c r="I25" s="32" t="e">
        <f>VLOOKUP(A25,'05.kolo prezetácia '!$A$2:$G$515,7,FALSE)</f>
        <v>#N/A</v>
      </c>
      <c r="J25" s="21" t="e">
        <f>VLOOKUP(zmaz!$A25,'05.kolo stopky'!A:C,3,FALSE)</f>
        <v>#N/A</v>
      </c>
      <c r="K25" s="21" t="e">
        <f t="shared" si="4"/>
        <v>#N/A</v>
      </c>
      <c r="L25" s="21" t="e">
        <f t="shared" si="3"/>
        <v>#N/A</v>
      </c>
      <c r="M25" s="22"/>
      <c r="N25" s="3"/>
      <c r="O25" s="3"/>
      <c r="P25" s="3"/>
      <c r="Q25" s="3"/>
      <c r="R25" s="3"/>
      <c r="S25" s="3"/>
      <c r="T25" s="3"/>
      <c r="U25" s="3"/>
      <c r="V25" s="3"/>
      <c r="W25" s="27">
        <f t="shared" si="1"/>
        <v>0</v>
      </c>
      <c r="Y25"/>
    </row>
    <row r="26" spans="1:25" hidden="1" x14ac:dyDescent="0.25">
      <c r="A26" s="22">
        <v>8</v>
      </c>
      <c r="B26" s="56">
        <v>23</v>
      </c>
      <c r="C26" s="45">
        <v>1</v>
      </c>
      <c r="D26" s="6" t="e">
        <f>VLOOKUP(A26,'05.kolo prezetácia '!A:G,2,FALSE)</f>
        <v>#N/A</v>
      </c>
      <c r="E26" s="6" t="e">
        <f>VLOOKUP(A26,'05.kolo prezetácia '!A:G,3,FALSE)</f>
        <v>#N/A</v>
      </c>
      <c r="F26" s="5" t="e">
        <f>CONCATENATE(zmaz!$D26," ",zmaz!$E26)</f>
        <v>#N/A</v>
      </c>
      <c r="G26" s="6" t="e">
        <f>VLOOKUP(A26,'05.kolo prezetácia '!A:G,4,FALSE)</f>
        <v>#N/A</v>
      </c>
      <c r="H26" s="31" t="e">
        <f>VLOOKUP(A26,'05.kolo prezetácia '!$A$2:$G$515,5,FALSE)</f>
        <v>#N/A</v>
      </c>
      <c r="I26" s="32" t="e">
        <f>VLOOKUP(A26,'05.kolo prezetácia '!$A$2:$G$515,7,FALSE)</f>
        <v>#N/A</v>
      </c>
      <c r="J26" s="21" t="e">
        <f>VLOOKUP(zmaz!$A26,'05.kolo stopky'!A:C,3,FALSE)</f>
        <v>#N/A</v>
      </c>
      <c r="K26" s="21" t="e">
        <f t="shared" si="4"/>
        <v>#N/A</v>
      </c>
      <c r="L26" s="21" t="e">
        <f t="shared" si="3"/>
        <v>#N/A</v>
      </c>
      <c r="M26" s="22"/>
      <c r="N26" s="42"/>
      <c r="O26" s="42"/>
      <c r="P26" s="42"/>
      <c r="Q26" s="42"/>
      <c r="R26" s="42"/>
      <c r="S26" s="42"/>
      <c r="T26" s="42"/>
      <c r="U26" s="42"/>
      <c r="V26" s="42"/>
      <c r="W26" s="27">
        <f t="shared" si="1"/>
        <v>0</v>
      </c>
      <c r="Y26"/>
    </row>
    <row r="27" spans="1:25" hidden="1" x14ac:dyDescent="0.25">
      <c r="A27" s="22">
        <v>86</v>
      </c>
      <c r="B27" s="56">
        <v>24</v>
      </c>
      <c r="C27" s="48">
        <v>9</v>
      </c>
      <c r="D27" s="6" t="e">
        <f>VLOOKUP(A27,'05.kolo prezetácia '!A:G,2,FALSE)</f>
        <v>#N/A</v>
      </c>
      <c r="E27" s="6" t="e">
        <f>VLOOKUP(A27,'05.kolo prezetácia '!A:G,3,FALSE)</f>
        <v>#N/A</v>
      </c>
      <c r="F27" s="5" t="e">
        <f>CONCATENATE(zmaz!$D27," ",zmaz!$E27)</f>
        <v>#N/A</v>
      </c>
      <c r="G27" s="6" t="e">
        <f>VLOOKUP(A27,'05.kolo prezetácia '!A:G,4,FALSE)</f>
        <v>#N/A</v>
      </c>
      <c r="H27" s="31" t="e">
        <f>VLOOKUP(A27,'05.kolo prezetácia '!$A$2:$G$515,5,FALSE)</f>
        <v>#N/A</v>
      </c>
      <c r="I27" s="32" t="e">
        <f>VLOOKUP(A27,'05.kolo prezetácia '!$A$2:$G$515,7,FALSE)</f>
        <v>#N/A</v>
      </c>
      <c r="J27" s="21" t="e">
        <f>VLOOKUP(zmaz!$A27,'05.kolo stopky'!A:C,3,FALSE)</f>
        <v>#N/A</v>
      </c>
      <c r="K27" s="21" t="e">
        <f t="shared" si="4"/>
        <v>#N/A</v>
      </c>
      <c r="L27" s="21" t="e">
        <f t="shared" si="3"/>
        <v>#N/A</v>
      </c>
      <c r="M27" s="22"/>
      <c r="N27" s="3"/>
      <c r="O27" s="3"/>
      <c r="P27" s="3"/>
      <c r="Q27" s="3"/>
      <c r="R27" s="3"/>
      <c r="S27" s="3"/>
      <c r="T27" s="3"/>
      <c r="U27" s="3"/>
      <c r="V27" s="3"/>
      <c r="W27" s="27">
        <f t="shared" si="1"/>
        <v>0</v>
      </c>
      <c r="Y27"/>
    </row>
    <row r="28" spans="1:25" hidden="1" x14ac:dyDescent="0.25">
      <c r="A28" s="22">
        <v>233</v>
      </c>
      <c r="B28" s="56">
        <v>25</v>
      </c>
      <c r="C28" s="48">
        <v>9</v>
      </c>
      <c r="D28" s="6" t="e">
        <f>VLOOKUP(A28,'05.kolo prezetácia '!A:G,2,FALSE)</f>
        <v>#N/A</v>
      </c>
      <c r="E28" s="6" t="e">
        <f>VLOOKUP(A28,'05.kolo prezetácia '!A:G,3,FALSE)</f>
        <v>#N/A</v>
      </c>
      <c r="F28" s="5" t="e">
        <f>CONCATENATE(zmaz!$D28," ",zmaz!$E28)</f>
        <v>#N/A</v>
      </c>
      <c r="G28" s="6" t="e">
        <f>VLOOKUP(A28,'05.kolo prezetácia '!A:G,4,FALSE)</f>
        <v>#N/A</v>
      </c>
      <c r="H28" s="31" t="e">
        <f>VLOOKUP(A28,'05.kolo prezetácia '!$A$2:$G$515,5,FALSE)</f>
        <v>#N/A</v>
      </c>
      <c r="I28" s="32" t="e">
        <f>VLOOKUP(A28,'05.kolo prezetácia '!$A$2:$G$515,7,FALSE)</f>
        <v>#N/A</v>
      </c>
      <c r="J28" s="21" t="e">
        <f>VLOOKUP(zmaz!$A28,'05.kolo stopky'!A:C,3,FALSE)</f>
        <v>#N/A</v>
      </c>
      <c r="K28" s="21" t="e">
        <f t="shared" si="4"/>
        <v>#N/A</v>
      </c>
      <c r="L28" s="21" t="e">
        <f t="shared" si="3"/>
        <v>#N/A</v>
      </c>
      <c r="M28" s="22"/>
      <c r="N28" s="3"/>
      <c r="O28" s="3"/>
      <c r="P28" s="3"/>
      <c r="Q28" s="3"/>
      <c r="R28" s="3"/>
      <c r="S28" s="3"/>
      <c r="T28" s="3"/>
      <c r="U28" s="3"/>
      <c r="V28" s="3"/>
      <c r="W28" s="27">
        <f t="shared" si="1"/>
        <v>0</v>
      </c>
      <c r="Y28"/>
    </row>
    <row r="29" spans="1:25" hidden="1" x14ac:dyDescent="0.25">
      <c r="A29" s="22">
        <v>5</v>
      </c>
      <c r="B29" s="56">
        <v>26</v>
      </c>
      <c r="C29" s="48">
        <v>7</v>
      </c>
      <c r="D29" s="6" t="e">
        <f>VLOOKUP(A29,'05.kolo prezetácia '!A:G,2,FALSE)</f>
        <v>#N/A</v>
      </c>
      <c r="E29" s="6" t="e">
        <f>VLOOKUP(A29,'05.kolo prezetácia '!A:G,3,FALSE)</f>
        <v>#N/A</v>
      </c>
      <c r="F29" s="5" t="e">
        <f>CONCATENATE(zmaz!$D29," ",zmaz!$E29)</f>
        <v>#N/A</v>
      </c>
      <c r="G29" s="6" t="e">
        <f>VLOOKUP(A29,'05.kolo prezetácia '!A:G,4,FALSE)</f>
        <v>#N/A</v>
      </c>
      <c r="H29" s="31" t="e">
        <f>VLOOKUP(A29,'05.kolo prezetácia '!$A$2:$G$515,5,FALSE)</f>
        <v>#N/A</v>
      </c>
      <c r="I29" s="32" t="e">
        <f>VLOOKUP(A29,'05.kolo prezetácia '!$A$2:$G$515,7,FALSE)</f>
        <v>#N/A</v>
      </c>
      <c r="J29" s="21" t="e">
        <f>VLOOKUP(zmaz!$A29,'05.kolo stopky'!A:C,3,FALSE)</f>
        <v>#N/A</v>
      </c>
      <c r="K29" s="21" t="e">
        <f t="shared" si="4"/>
        <v>#N/A</v>
      </c>
      <c r="L29" s="21" t="e">
        <f t="shared" si="3"/>
        <v>#N/A</v>
      </c>
      <c r="M29" s="22"/>
      <c r="N29" s="3"/>
      <c r="O29" s="3"/>
      <c r="P29" s="3"/>
      <c r="Q29" s="3"/>
      <c r="R29" s="3"/>
      <c r="S29" s="3"/>
      <c r="T29" s="3"/>
      <c r="U29" s="3"/>
      <c r="V29" s="3"/>
      <c r="W29" s="27">
        <f t="shared" si="1"/>
        <v>0</v>
      </c>
      <c r="Y29"/>
    </row>
    <row r="30" spans="1:25" x14ac:dyDescent="0.25">
      <c r="A30" s="22">
        <v>213</v>
      </c>
      <c r="B30" s="56">
        <v>27</v>
      </c>
      <c r="C30" s="48">
        <v>8</v>
      </c>
      <c r="D30" s="6" t="e">
        <f>VLOOKUP(A30,'05.kolo prezetácia '!A:G,2,FALSE)</f>
        <v>#N/A</v>
      </c>
      <c r="E30" s="6" t="e">
        <f>VLOOKUP(A30,'05.kolo prezetácia '!A:G,3,FALSE)</f>
        <v>#N/A</v>
      </c>
      <c r="F30" s="5" t="e">
        <f>CONCATENATE(zmaz!$D30," ",zmaz!$E30)</f>
        <v>#N/A</v>
      </c>
      <c r="G30" s="6" t="e">
        <f>VLOOKUP(A30,'05.kolo prezetácia '!A:G,4,FALSE)</f>
        <v>#N/A</v>
      </c>
      <c r="H30" s="31" t="e">
        <f>VLOOKUP(A30,'05.kolo prezetácia '!$A$2:$G$515,5,FALSE)</f>
        <v>#N/A</v>
      </c>
      <c r="I30" s="32" t="e">
        <f>VLOOKUP(A30,'05.kolo prezetácia '!$A$2:$G$515,7,FALSE)</f>
        <v>#N/A</v>
      </c>
      <c r="J30" s="21" t="e">
        <f>VLOOKUP(zmaz!$A30,'05.kolo stopky'!A:C,3,FALSE)</f>
        <v>#N/A</v>
      </c>
      <c r="K30" s="21" t="e">
        <f t="shared" si="4"/>
        <v>#N/A</v>
      </c>
      <c r="L30" s="21" t="e">
        <f t="shared" si="3"/>
        <v>#N/A</v>
      </c>
      <c r="M30" s="22"/>
      <c r="N30" s="3"/>
      <c r="O30" s="3"/>
      <c r="P30" s="3"/>
      <c r="Q30" s="3"/>
      <c r="R30" s="3"/>
      <c r="S30" s="3"/>
      <c r="T30" s="3"/>
      <c r="U30" s="3"/>
      <c r="V30" s="3"/>
      <c r="W30" s="27">
        <f t="shared" si="1"/>
        <v>0</v>
      </c>
      <c r="Y30"/>
    </row>
    <row r="31" spans="1:25" hidden="1" x14ac:dyDescent="0.25">
      <c r="A31" s="22">
        <v>1</v>
      </c>
      <c r="B31" s="56">
        <v>28</v>
      </c>
      <c r="C31" s="48">
        <v>10</v>
      </c>
      <c r="D31" s="6" t="e">
        <f>VLOOKUP(A31,'05.kolo prezetácia '!A:G,2,FALSE)</f>
        <v>#N/A</v>
      </c>
      <c r="E31" s="6" t="e">
        <f>VLOOKUP(A31,'05.kolo prezetácia '!A:G,3,FALSE)</f>
        <v>#N/A</v>
      </c>
      <c r="F31" s="5" t="e">
        <f>CONCATENATE(zmaz!$D31," ",zmaz!$E31)</f>
        <v>#N/A</v>
      </c>
      <c r="G31" s="6" t="e">
        <f>VLOOKUP(A31,'05.kolo prezetácia '!A:G,4,FALSE)</f>
        <v>#N/A</v>
      </c>
      <c r="H31" s="31" t="e">
        <f>VLOOKUP(A31,'05.kolo prezetácia '!$A$2:$G$515,5,FALSE)</f>
        <v>#N/A</v>
      </c>
      <c r="I31" s="32" t="e">
        <f>VLOOKUP(A31,'05.kolo prezetácia '!$A$2:$G$515,7,FALSE)</f>
        <v>#N/A</v>
      </c>
      <c r="J31" s="21" t="e">
        <f>VLOOKUP(zmaz!$A31,'05.kolo stopky'!A:C,3,FALSE)</f>
        <v>#N/A</v>
      </c>
      <c r="K31" s="21" t="e">
        <f t="shared" si="4"/>
        <v>#N/A</v>
      </c>
      <c r="L31" s="21" t="e">
        <f t="shared" si="3"/>
        <v>#N/A</v>
      </c>
      <c r="M31" s="22"/>
      <c r="N31" s="3"/>
      <c r="O31" s="3"/>
      <c r="P31" s="3"/>
      <c r="Q31" s="3"/>
      <c r="R31" s="3"/>
      <c r="S31" s="3"/>
      <c r="T31" s="3"/>
      <c r="U31" s="3"/>
      <c r="V31" s="3"/>
      <c r="W31" s="27">
        <f t="shared" si="1"/>
        <v>0</v>
      </c>
      <c r="Y31"/>
    </row>
    <row r="32" spans="1:25" hidden="1" x14ac:dyDescent="0.25">
      <c r="A32" s="22">
        <v>416</v>
      </c>
      <c r="B32" s="56">
        <v>29</v>
      </c>
      <c r="C32" s="48">
        <v>11</v>
      </c>
      <c r="D32" s="6" t="str">
        <f>VLOOKUP(A32,'05.kolo prezetácia '!A:G,2,FALSE)</f>
        <v>Maroš</v>
      </c>
      <c r="E32" s="6" t="str">
        <f>VLOOKUP(A32,'05.kolo prezetácia '!A:G,3,FALSE)</f>
        <v>Margetín</v>
      </c>
      <c r="F32" s="5" t="str">
        <f>CONCATENATE(zmaz!$D32," ",zmaz!$E32)</f>
        <v>Maroš Margetín</v>
      </c>
      <c r="G32" s="6" t="str">
        <f>VLOOKUP(A32,'05.kolo prezetácia '!A:G,4,FALSE)</f>
        <v>Polar Alpin Trenčín / Nové Mesto nad Váhom</v>
      </c>
      <c r="H32" s="31">
        <f>VLOOKUP(A32,'05.kolo prezetácia '!$A$2:$G$515,5,FALSE)</f>
        <v>1989</v>
      </c>
      <c r="I32" s="32" t="str">
        <f>VLOOKUP(A32,'05.kolo prezetácia '!$A$2:$G$515,7,FALSE)</f>
        <v>Muži B</v>
      </c>
      <c r="J32" s="21">
        <f>VLOOKUP(zmaz!$A32,'05.kolo stopky'!A:C,3,FALSE)</f>
        <v>2.0518923611111111E-2</v>
      </c>
      <c r="K32" s="21">
        <f t="shared" si="4"/>
        <v>2.5176593387866391E-3</v>
      </c>
      <c r="L32" s="21">
        <f t="shared" si="3"/>
        <v>1.4828124999999998E-3</v>
      </c>
      <c r="M32" s="22"/>
      <c r="N32" s="3"/>
      <c r="O32" s="3"/>
      <c r="P32" s="3"/>
      <c r="Q32" s="3"/>
      <c r="R32" s="3"/>
      <c r="S32" s="3"/>
      <c r="T32" s="3"/>
      <c r="U32" s="3"/>
      <c r="V32" s="3"/>
      <c r="W32" s="27">
        <f t="shared" si="1"/>
        <v>0</v>
      </c>
      <c r="Y32"/>
    </row>
    <row r="33" spans="1:25" hidden="1" x14ac:dyDescent="0.25">
      <c r="A33" s="22">
        <v>27</v>
      </c>
      <c r="B33" s="56">
        <v>30</v>
      </c>
      <c r="C33" s="48">
        <v>9</v>
      </c>
      <c r="D33" s="6" t="str">
        <f>VLOOKUP(A33,'05.kolo prezetácia '!A:G,2,FALSE)</f>
        <v>Peter</v>
      </c>
      <c r="E33" s="6" t="str">
        <f>VLOOKUP(A33,'05.kolo prezetácia '!A:G,3,FALSE)</f>
        <v>Dubina</v>
      </c>
      <c r="F33" s="5" t="str">
        <f>CONCATENATE(zmaz!$D33," ",zmaz!$E33)</f>
        <v>Peter Dubina</v>
      </c>
      <c r="G33" s="6" t="str">
        <f>VLOOKUP(A33,'05.kolo prezetácia '!A:G,4,FALSE)</f>
        <v>Raz to príde / Trenčín</v>
      </c>
      <c r="H33" s="31">
        <f>VLOOKUP(A33,'05.kolo prezetácia '!$A$2:$G$515,5,FALSE)</f>
        <v>1977</v>
      </c>
      <c r="I33" s="32" t="str">
        <f>VLOOKUP(A33,'05.kolo prezetácia '!$A$2:$G$515,7,FALSE)</f>
        <v>Muži C</v>
      </c>
      <c r="J33" s="21">
        <f>VLOOKUP(zmaz!$A33,'05.kolo stopky'!A:C,3,FALSE)</f>
        <v>2.1106550925925924E-2</v>
      </c>
      <c r="K33" s="21">
        <f t="shared" si="4"/>
        <v>2.5897608498068616E-3</v>
      </c>
      <c r="L33" s="21">
        <f t="shared" si="3"/>
        <v>2.0704398148148132E-3</v>
      </c>
      <c r="M33" s="22"/>
      <c r="N33" s="3"/>
      <c r="O33" s="3"/>
      <c r="P33" s="3"/>
      <c r="Q33" s="3"/>
      <c r="R33" s="3"/>
      <c r="S33" s="3"/>
      <c r="T33" s="3"/>
      <c r="U33" s="3"/>
      <c r="V33" s="3"/>
      <c r="W33" s="27">
        <f t="shared" si="1"/>
        <v>0</v>
      </c>
      <c r="Y33"/>
    </row>
    <row r="34" spans="1:25" hidden="1" x14ac:dyDescent="0.25">
      <c r="A34" s="22">
        <v>257</v>
      </c>
      <c r="B34" s="56">
        <v>31</v>
      </c>
      <c r="C34" s="45">
        <v>2</v>
      </c>
      <c r="D34" s="6" t="str">
        <f>VLOOKUP(A34,'05.kolo prezetácia '!A:G,2,FALSE)</f>
        <v>Dana</v>
      </c>
      <c r="E34" s="6" t="str">
        <f>VLOOKUP(A34,'05.kolo prezetácia '!A:G,3,FALSE)</f>
        <v>Kubranova</v>
      </c>
      <c r="F34" s="5" t="str">
        <f>CONCATENATE(zmaz!$D34," ",zmaz!$E34)</f>
        <v>Dana Kubranova</v>
      </c>
      <c r="G34" s="6" t="str">
        <f>VLOOKUP(A34,'05.kolo prezetácia '!A:G,4,FALSE)</f>
        <v>Trencianske Teplice</v>
      </c>
      <c r="H34" s="31">
        <f>VLOOKUP(A34,'05.kolo prezetácia '!$A$2:$G$515,5,FALSE)</f>
        <v>1981</v>
      </c>
      <c r="I34" s="32" t="str">
        <f>VLOOKUP(A34,'05.kolo prezetácia '!$A$2:$G$515,7,FALSE)</f>
        <v>Ženy B</v>
      </c>
      <c r="J34" s="21">
        <f>VLOOKUP(zmaz!$A34,'05.kolo stopky'!A:C,3,FALSE)</f>
        <v>2.9183472222222225E-2</v>
      </c>
      <c r="K34" s="21">
        <f t="shared" si="4"/>
        <v>3.5807941376959783E-3</v>
      </c>
      <c r="L34" s="21">
        <f t="shared" si="3"/>
        <v>1.0147361111111114E-2</v>
      </c>
      <c r="M34" s="22"/>
      <c r="N34" s="3"/>
      <c r="O34" s="3"/>
      <c r="P34" s="3"/>
      <c r="Q34" s="3"/>
      <c r="R34" s="3"/>
      <c r="S34" s="3"/>
      <c r="T34" s="3"/>
      <c r="U34" s="3"/>
      <c r="V34" s="3"/>
      <c r="W34" s="27">
        <f t="shared" si="1"/>
        <v>0</v>
      </c>
      <c r="Y34"/>
    </row>
    <row r="35" spans="1:25" hidden="1" x14ac:dyDescent="0.25">
      <c r="A35" s="22">
        <v>236</v>
      </c>
      <c r="B35" s="56">
        <v>32</v>
      </c>
      <c r="C35" s="48">
        <v>10</v>
      </c>
      <c r="D35" s="6" t="e">
        <f>VLOOKUP(A35,'05.kolo prezetácia '!A:G,2,FALSE)</f>
        <v>#N/A</v>
      </c>
      <c r="E35" s="6" t="e">
        <f>VLOOKUP(A35,'05.kolo prezetácia '!A:G,3,FALSE)</f>
        <v>#N/A</v>
      </c>
      <c r="F35" s="5" t="e">
        <f>CONCATENATE(zmaz!$D35," ",zmaz!$E35)</f>
        <v>#N/A</v>
      </c>
      <c r="G35" s="6" t="e">
        <f>VLOOKUP(A35,'05.kolo prezetácia '!A:G,4,FALSE)</f>
        <v>#N/A</v>
      </c>
      <c r="H35" s="31" t="e">
        <f>VLOOKUP(A35,'05.kolo prezetácia '!$A$2:$G$515,5,FALSE)</f>
        <v>#N/A</v>
      </c>
      <c r="I35" s="32" t="e">
        <f>VLOOKUP(A35,'05.kolo prezetácia '!$A$2:$G$515,7,FALSE)</f>
        <v>#N/A</v>
      </c>
      <c r="J35" s="21" t="e">
        <f>VLOOKUP(zmaz!$A35,'05.kolo stopky'!A:C,3,FALSE)</f>
        <v>#N/A</v>
      </c>
      <c r="K35" s="21" t="e">
        <f t="shared" si="4"/>
        <v>#N/A</v>
      </c>
      <c r="L35" s="21" t="e">
        <f t="shared" si="3"/>
        <v>#N/A</v>
      </c>
      <c r="M35" s="22"/>
      <c r="N35" s="3"/>
      <c r="O35" s="3"/>
      <c r="P35" s="3"/>
      <c r="Q35" s="3"/>
      <c r="R35" s="3"/>
      <c r="S35" s="3"/>
      <c r="T35" s="3"/>
      <c r="U35" s="3"/>
      <c r="V35" s="3"/>
      <c r="W35" s="27">
        <f t="shared" si="1"/>
        <v>0</v>
      </c>
      <c r="Y35"/>
    </row>
    <row r="36" spans="1:25" hidden="1" x14ac:dyDescent="0.25">
      <c r="A36" s="22">
        <v>345</v>
      </c>
      <c r="B36" s="56">
        <v>33</v>
      </c>
      <c r="C36" s="45">
        <v>1</v>
      </c>
      <c r="D36" s="6" t="e">
        <f>VLOOKUP(A36,'05.kolo prezetácia '!A:G,2,FALSE)</f>
        <v>#N/A</v>
      </c>
      <c r="E36" s="6" t="e">
        <f>VLOOKUP(A36,'05.kolo prezetácia '!A:G,3,FALSE)</f>
        <v>#N/A</v>
      </c>
      <c r="F36" s="5" t="e">
        <f>CONCATENATE(zmaz!$D36," ",zmaz!$E36)</f>
        <v>#N/A</v>
      </c>
      <c r="G36" s="6" t="e">
        <f>VLOOKUP(A36,'05.kolo prezetácia '!A:G,4,FALSE)</f>
        <v>#N/A</v>
      </c>
      <c r="H36" s="31" t="e">
        <f>VLOOKUP(A36,'05.kolo prezetácia '!$A$2:$G$515,5,FALSE)</f>
        <v>#N/A</v>
      </c>
      <c r="I36" s="32" t="e">
        <f>VLOOKUP(A36,'05.kolo prezetácia '!$A$2:$G$515,7,FALSE)</f>
        <v>#N/A</v>
      </c>
      <c r="J36" s="21" t="e">
        <f>VLOOKUP(zmaz!$A36,'05.kolo stopky'!A:C,3,FALSE)</f>
        <v>#N/A</v>
      </c>
      <c r="K36" s="21" t="e">
        <f t="shared" si="4"/>
        <v>#N/A</v>
      </c>
      <c r="L36" s="21" t="e">
        <f t="shared" si="3"/>
        <v>#N/A</v>
      </c>
      <c r="M36" s="22"/>
      <c r="N36" s="3"/>
      <c r="O36" s="3"/>
      <c r="P36" s="3"/>
      <c r="Q36" s="3"/>
      <c r="R36" s="3"/>
      <c r="S36" s="3"/>
      <c r="T36" s="3"/>
      <c r="U36" s="3"/>
      <c r="V36" s="3"/>
      <c r="W36" s="27">
        <f t="shared" ref="W36:W53" si="5">SUM(M36:V36)</f>
        <v>0</v>
      </c>
      <c r="Y36"/>
    </row>
    <row r="37" spans="1:25" hidden="1" x14ac:dyDescent="0.25">
      <c r="A37" s="22">
        <v>19</v>
      </c>
      <c r="B37" s="56">
        <v>34</v>
      </c>
      <c r="C37" s="45">
        <v>1</v>
      </c>
      <c r="D37" s="6" t="e">
        <f>VLOOKUP(A37,'05.kolo prezetácia '!A:G,2,FALSE)</f>
        <v>#N/A</v>
      </c>
      <c r="E37" s="6" t="e">
        <f>VLOOKUP(A37,'05.kolo prezetácia '!A:G,3,FALSE)</f>
        <v>#N/A</v>
      </c>
      <c r="F37" s="5" t="e">
        <f>CONCATENATE(zmaz!$D37," ",zmaz!$E37)</f>
        <v>#N/A</v>
      </c>
      <c r="G37" s="6" t="e">
        <f>VLOOKUP(A37,'05.kolo prezetácia '!A:G,4,FALSE)</f>
        <v>#N/A</v>
      </c>
      <c r="H37" s="31" t="e">
        <f>VLOOKUP(A37,'05.kolo prezetácia '!$A$2:$G$515,5,FALSE)</f>
        <v>#N/A</v>
      </c>
      <c r="I37" s="32" t="e">
        <f>VLOOKUP(A37,'05.kolo prezetácia '!$A$2:$G$515,7,FALSE)</f>
        <v>#N/A</v>
      </c>
      <c r="J37" s="21" t="e">
        <f>VLOOKUP(zmaz!$A37,'05.kolo stopky'!A:C,3,FALSE)</f>
        <v>#N/A</v>
      </c>
      <c r="K37" s="21" t="e">
        <f t="shared" si="4"/>
        <v>#N/A</v>
      </c>
      <c r="L37" s="21" t="e">
        <f t="shared" si="3"/>
        <v>#N/A</v>
      </c>
      <c r="M37" s="22"/>
      <c r="N37" s="3"/>
      <c r="O37" s="3"/>
      <c r="P37" s="3"/>
      <c r="Q37" s="3"/>
      <c r="R37" s="3"/>
      <c r="S37" s="3"/>
      <c r="T37" s="3"/>
      <c r="U37" s="3"/>
      <c r="V37" s="3"/>
      <c r="W37" s="27">
        <f t="shared" si="5"/>
        <v>0</v>
      </c>
      <c r="X37" s="2"/>
      <c r="Y37"/>
    </row>
    <row r="38" spans="1:25" hidden="1" x14ac:dyDescent="0.25">
      <c r="A38" s="22">
        <v>77</v>
      </c>
      <c r="B38" s="56">
        <v>35</v>
      </c>
      <c r="C38" s="48">
        <v>12</v>
      </c>
      <c r="D38" s="6" t="e">
        <f>VLOOKUP(A38,'05.kolo prezetácia '!A:G,2,FALSE)</f>
        <v>#N/A</v>
      </c>
      <c r="E38" s="6" t="e">
        <f>VLOOKUP(A38,'05.kolo prezetácia '!A:G,3,FALSE)</f>
        <v>#N/A</v>
      </c>
      <c r="F38" s="5" t="e">
        <f>CONCATENATE(zmaz!$D38," ",zmaz!$E38)</f>
        <v>#N/A</v>
      </c>
      <c r="G38" s="6" t="e">
        <f>VLOOKUP(A38,'05.kolo prezetácia '!A:G,4,FALSE)</f>
        <v>#N/A</v>
      </c>
      <c r="H38" s="31" t="e">
        <f>VLOOKUP(A38,'05.kolo prezetácia '!$A$2:$G$515,5,FALSE)</f>
        <v>#N/A</v>
      </c>
      <c r="I38" s="32" t="e">
        <f>VLOOKUP(A38,'05.kolo prezetácia '!$A$2:$G$515,7,FALSE)</f>
        <v>#N/A</v>
      </c>
      <c r="J38" s="21" t="e">
        <f>VLOOKUP(zmaz!$A38,'05.kolo stopky'!A:C,3,FALSE)</f>
        <v>#N/A</v>
      </c>
      <c r="K38" s="21" t="e">
        <f t="shared" si="4"/>
        <v>#N/A</v>
      </c>
      <c r="L38" s="21" t="e">
        <f t="shared" si="3"/>
        <v>#N/A</v>
      </c>
      <c r="M38" s="22"/>
      <c r="N38" s="3"/>
      <c r="O38" s="3"/>
      <c r="P38" s="3"/>
      <c r="Q38" s="3"/>
      <c r="R38" s="3"/>
      <c r="S38" s="3"/>
      <c r="T38" s="3"/>
      <c r="U38" s="3"/>
      <c r="V38" s="3"/>
      <c r="W38" s="27">
        <f t="shared" si="5"/>
        <v>0</v>
      </c>
      <c r="X38" s="2"/>
      <c r="Y38"/>
    </row>
    <row r="39" spans="1:25" hidden="1" x14ac:dyDescent="0.25">
      <c r="A39" s="22">
        <v>148</v>
      </c>
      <c r="B39" s="56">
        <v>36</v>
      </c>
      <c r="C39" s="48">
        <v>13</v>
      </c>
      <c r="D39" s="6" t="str">
        <f>VLOOKUP(A39,'05.kolo prezetácia '!A:G,2,FALSE)</f>
        <v>Peter</v>
      </c>
      <c r="E39" s="6" t="str">
        <f>VLOOKUP(A39,'05.kolo prezetácia '!A:G,3,FALSE)</f>
        <v>Bušo</v>
      </c>
      <c r="F39" s="5" t="str">
        <f>CONCATENATE(zmaz!$D39," ",zmaz!$E39)</f>
        <v>Peter Bušo</v>
      </c>
      <c r="G39" s="6" t="str">
        <f>VLOOKUP(A39,'05.kolo prezetácia '!A:G,4,FALSE)</f>
        <v>Trenčín / Trenčín</v>
      </c>
      <c r="H39" s="31">
        <f>VLOOKUP(A39,'05.kolo prezetácia '!$A$2:$G$515,5,FALSE)</f>
        <v>2007</v>
      </c>
      <c r="I39" s="32" t="str">
        <f>VLOOKUP(A39,'05.kolo prezetácia '!$A$2:$G$515,7,FALSE)</f>
        <v>Muži A</v>
      </c>
      <c r="J39" s="21">
        <f>VLOOKUP(zmaz!$A39,'05.kolo stopky'!A:C,3,FALSE)</f>
        <v>2.4020393518518517E-2</v>
      </c>
      <c r="K39" s="21">
        <f t="shared" si="4"/>
        <v>2.9472875482844806E-3</v>
      </c>
      <c r="L39" s="21">
        <f t="shared" si="3"/>
        <v>4.984282407407406E-3</v>
      </c>
      <c r="M39" s="22"/>
      <c r="N39" s="3"/>
      <c r="O39" s="3"/>
      <c r="P39" s="3"/>
      <c r="Q39" s="3"/>
      <c r="R39" s="3"/>
      <c r="S39" s="3"/>
      <c r="T39" s="3"/>
      <c r="U39" s="3"/>
      <c r="V39" s="3"/>
      <c r="W39" s="27">
        <f t="shared" si="5"/>
        <v>0</v>
      </c>
      <c r="Y39"/>
    </row>
    <row r="40" spans="1:25" hidden="1" x14ac:dyDescent="0.25">
      <c r="A40" s="22">
        <v>21</v>
      </c>
      <c r="B40" s="56">
        <v>37</v>
      </c>
      <c r="C40" s="48">
        <v>11</v>
      </c>
      <c r="D40" s="6" t="str">
        <f>VLOOKUP(A40,'05.kolo prezetácia '!A:G,2,FALSE)</f>
        <v>Marian</v>
      </c>
      <c r="E40" s="6" t="str">
        <f>VLOOKUP(A40,'05.kolo prezetácia '!A:G,3,FALSE)</f>
        <v>Vavro</v>
      </c>
      <c r="F40" s="5" t="str">
        <f>CONCATENATE(zmaz!$D40," ",zmaz!$E40)</f>
        <v>Marian Vavro</v>
      </c>
      <c r="G40" s="6" t="str">
        <f>VLOOKUP(A40,'05.kolo prezetácia '!A:G,4,FALSE)</f>
        <v>Trencin</v>
      </c>
      <c r="H40" s="31">
        <f>VLOOKUP(A40,'05.kolo prezetácia '!$A$2:$G$515,5,FALSE)</f>
        <v>1985</v>
      </c>
      <c r="I40" s="32" t="str">
        <f>VLOOKUP(A40,'05.kolo prezetácia '!$A$2:$G$515,7,FALSE)</f>
        <v>Muži C</v>
      </c>
      <c r="J40" s="21">
        <f>VLOOKUP(zmaz!$A40,'05.kolo stopky'!A:C,3,FALSE)</f>
        <v>2.3024675925925924E-2</v>
      </c>
      <c r="K40" s="21">
        <f t="shared" si="4"/>
        <v>2.8251136105430581E-3</v>
      </c>
      <c r="L40" s="21">
        <f t="shared" si="3"/>
        <v>3.9885648148148128E-3</v>
      </c>
      <c r="M40" s="22"/>
      <c r="N40" s="3"/>
      <c r="O40" s="3"/>
      <c r="P40" s="3"/>
      <c r="Q40" s="3"/>
      <c r="R40" s="3"/>
      <c r="S40" s="3"/>
      <c r="T40" s="3"/>
      <c r="U40" s="3"/>
      <c r="V40" s="3"/>
      <c r="W40" s="27">
        <f t="shared" si="5"/>
        <v>0</v>
      </c>
      <c r="Y40"/>
    </row>
    <row r="41" spans="1:25" hidden="1" x14ac:dyDescent="0.25">
      <c r="A41" s="22">
        <v>29</v>
      </c>
      <c r="B41" s="56">
        <v>38</v>
      </c>
      <c r="C41" s="79">
        <v>10</v>
      </c>
      <c r="D41" s="6" t="e">
        <f>VLOOKUP(A41,'05.kolo prezetácia '!A:G,2,FALSE)</f>
        <v>#N/A</v>
      </c>
      <c r="E41" s="6" t="e">
        <f>VLOOKUP(A41,'05.kolo prezetácia '!A:G,3,FALSE)</f>
        <v>#N/A</v>
      </c>
      <c r="F41" s="5" t="e">
        <f>CONCATENATE(zmaz!$D41," ",zmaz!$E41)</f>
        <v>#N/A</v>
      </c>
      <c r="G41" s="6" t="e">
        <f>VLOOKUP(A41,'05.kolo prezetácia '!A:G,4,FALSE)</f>
        <v>#N/A</v>
      </c>
      <c r="H41" s="31" t="e">
        <f>VLOOKUP(A41,'05.kolo prezetácia '!$A$2:$G$515,5,FALSE)</f>
        <v>#N/A</v>
      </c>
      <c r="I41" s="32" t="e">
        <f>VLOOKUP(A41,'05.kolo prezetácia '!$A$2:$G$515,7,FALSE)</f>
        <v>#N/A</v>
      </c>
      <c r="J41" s="21" t="e">
        <f>VLOOKUP(zmaz!$A41,'05.kolo stopky'!A:C,3,FALSE)</f>
        <v>#N/A</v>
      </c>
      <c r="K41" s="21" t="e">
        <f t="shared" si="4"/>
        <v>#N/A</v>
      </c>
      <c r="L41" s="21" t="e">
        <f t="shared" si="3"/>
        <v>#N/A</v>
      </c>
      <c r="M41" s="22"/>
      <c r="N41" s="3"/>
      <c r="O41" s="3"/>
      <c r="P41" s="3"/>
      <c r="Q41" s="3"/>
      <c r="R41" s="3"/>
      <c r="S41" s="3"/>
      <c r="T41" s="3"/>
      <c r="U41" s="3"/>
      <c r="V41" s="3"/>
      <c r="W41" s="27">
        <f t="shared" si="5"/>
        <v>0</v>
      </c>
      <c r="Y41"/>
    </row>
    <row r="42" spans="1:25" hidden="1" x14ac:dyDescent="0.25">
      <c r="A42" s="22">
        <v>61</v>
      </c>
      <c r="B42" s="56">
        <v>39</v>
      </c>
      <c r="C42" s="48">
        <v>11</v>
      </c>
      <c r="D42" s="6" t="str">
        <f>VLOOKUP(A42,'05.kolo prezetácia '!A:G,2,FALSE)</f>
        <v>Damian</v>
      </c>
      <c r="E42" s="6" t="str">
        <f>VLOOKUP(A42,'05.kolo prezetácia '!A:G,3,FALSE)</f>
        <v>Bocko</v>
      </c>
      <c r="F42" s="5" t="str">
        <f>CONCATENATE(zmaz!$D42," ",zmaz!$E42)</f>
        <v>Damian Bocko</v>
      </c>
      <c r="G42" s="6" t="str">
        <f>VLOOKUP(A42,'05.kolo prezetácia '!A:G,4,FALSE)</f>
        <v>Trencin</v>
      </c>
      <c r="H42" s="31">
        <f>VLOOKUP(A42,'05.kolo prezetácia '!$A$2:$G$515,5,FALSE)</f>
        <v>2012</v>
      </c>
      <c r="I42" s="32" t="str">
        <f>VLOOKUP(A42,'05.kolo prezetácia '!$A$2:$G$515,7,FALSE)</f>
        <v>Muži A</v>
      </c>
      <c r="J42" s="21">
        <f>VLOOKUP(zmaz!$A42,'05.kolo stopky'!A:C,3,FALSE)</f>
        <v>2.6241678240740737E-2</v>
      </c>
      <c r="K42" s="21">
        <f t="shared" si="4"/>
        <v>3.2198378209497835E-3</v>
      </c>
      <c r="L42" s="21">
        <f t="shared" si="3"/>
        <v>7.205567129629626E-3</v>
      </c>
      <c r="M42" s="22"/>
      <c r="N42" s="3"/>
      <c r="O42" s="3"/>
      <c r="P42" s="3"/>
      <c r="Q42" s="3"/>
      <c r="R42" s="3"/>
      <c r="S42" s="3"/>
      <c r="T42" s="3"/>
      <c r="U42" s="3"/>
      <c r="V42" s="3"/>
      <c r="W42" s="27">
        <f t="shared" si="5"/>
        <v>0</v>
      </c>
      <c r="Y42"/>
    </row>
    <row r="43" spans="1:25" hidden="1" x14ac:dyDescent="0.25">
      <c r="A43" s="22">
        <v>30</v>
      </c>
      <c r="B43" s="56">
        <v>40</v>
      </c>
      <c r="C43" s="48">
        <v>12</v>
      </c>
      <c r="D43" s="6" t="str">
        <f>VLOOKUP(A43,'05.kolo prezetácia '!A:G,2,FALSE)</f>
        <v>Juraj</v>
      </c>
      <c r="E43" s="6" t="str">
        <f>VLOOKUP(A43,'05.kolo prezetácia '!A:G,3,FALSE)</f>
        <v>Gregorovič</v>
      </c>
      <c r="F43" s="5" t="str">
        <f>CONCATENATE(zmaz!$D43," ",zmaz!$E43)</f>
        <v>Juraj Gregorovič</v>
      </c>
      <c r="G43" s="6" t="str">
        <f>VLOOKUP(A43,'05.kolo prezetácia '!A:G,4,FALSE)</f>
        <v>Bežíme a funíme / Trenčín</v>
      </c>
      <c r="H43" s="31">
        <f>VLOOKUP(A43,'05.kolo prezetácia '!$A$2:$G$515,5,FALSE)</f>
        <v>1996</v>
      </c>
      <c r="I43" s="32" t="str">
        <f>VLOOKUP(A43,'05.kolo prezetácia '!$A$2:$G$515,7,FALSE)</f>
        <v>Muži B</v>
      </c>
      <c r="J43" s="21">
        <f>VLOOKUP(zmaz!$A43,'05.kolo stopky'!A:C,3,FALSE)</f>
        <v>2.8208993055555558E-2</v>
      </c>
      <c r="K43" s="21">
        <f t="shared" si="4"/>
        <v>3.4612261417859579E-3</v>
      </c>
      <c r="L43" s="21">
        <f t="shared" si="3"/>
        <v>9.172881944444447E-3</v>
      </c>
      <c r="M43" s="22"/>
      <c r="N43" s="3"/>
      <c r="O43" s="3"/>
      <c r="P43" s="3"/>
      <c r="Q43" s="3"/>
      <c r="R43" s="3"/>
      <c r="S43" s="3"/>
      <c r="T43" s="3"/>
      <c r="U43" s="3"/>
      <c r="V43" s="3"/>
      <c r="W43" s="27">
        <f t="shared" si="5"/>
        <v>0</v>
      </c>
      <c r="Y43"/>
    </row>
    <row r="44" spans="1:25" x14ac:dyDescent="0.25">
      <c r="A44" s="22">
        <v>144</v>
      </c>
      <c r="B44" s="56">
        <v>41</v>
      </c>
      <c r="C44" s="48">
        <v>9</v>
      </c>
      <c r="D44" s="6" t="e">
        <f>VLOOKUP(A44,'05.kolo prezetácia '!A:G,2,FALSE)</f>
        <v>#N/A</v>
      </c>
      <c r="E44" s="6" t="e">
        <f>VLOOKUP(A44,'05.kolo prezetácia '!A:G,3,FALSE)</f>
        <v>#N/A</v>
      </c>
      <c r="F44" s="5" t="e">
        <f>CONCATENATE(zmaz!$D44," ",zmaz!$E44)</f>
        <v>#N/A</v>
      </c>
      <c r="G44" s="6" t="e">
        <f>VLOOKUP(A44,'05.kolo prezetácia '!A:G,4,FALSE)</f>
        <v>#N/A</v>
      </c>
      <c r="H44" s="31" t="e">
        <f>VLOOKUP(A44,'05.kolo prezetácia '!$A$2:$G$515,5,FALSE)</f>
        <v>#N/A</v>
      </c>
      <c r="I44" s="32" t="e">
        <f>VLOOKUP(A44,'05.kolo prezetácia '!$A$2:$G$515,7,FALSE)</f>
        <v>#N/A</v>
      </c>
      <c r="J44" s="21" t="e">
        <f>VLOOKUP(zmaz!$A44,'05.kolo stopky'!A:C,3,FALSE)</f>
        <v>#N/A</v>
      </c>
      <c r="K44" s="21" t="e">
        <f t="shared" si="4"/>
        <v>#N/A</v>
      </c>
      <c r="L44" s="21" t="e">
        <f t="shared" si="3"/>
        <v>#N/A</v>
      </c>
      <c r="M44" s="22"/>
      <c r="N44" s="3"/>
      <c r="O44" s="3"/>
      <c r="P44" s="3"/>
      <c r="Q44" s="3"/>
      <c r="R44" s="3"/>
      <c r="S44" s="3"/>
      <c r="T44" s="3"/>
      <c r="U44" s="3"/>
      <c r="V44" s="3"/>
      <c r="W44" s="27">
        <f t="shared" si="5"/>
        <v>0</v>
      </c>
      <c r="Y44"/>
    </row>
    <row r="45" spans="1:25" hidden="1" x14ac:dyDescent="0.25">
      <c r="A45" s="22">
        <v>14</v>
      </c>
      <c r="B45" s="56">
        <v>42</v>
      </c>
      <c r="C45" s="45">
        <v>3</v>
      </c>
      <c r="D45" s="6" t="e">
        <f>VLOOKUP(A45,'05.kolo prezetácia '!A:G,2,FALSE)</f>
        <v>#N/A</v>
      </c>
      <c r="E45" s="6" t="e">
        <f>VLOOKUP(A45,'05.kolo prezetácia '!A:G,3,FALSE)</f>
        <v>#N/A</v>
      </c>
      <c r="F45" s="5" t="e">
        <f>CONCATENATE(zmaz!$D45," ",zmaz!$E45)</f>
        <v>#N/A</v>
      </c>
      <c r="G45" s="6" t="e">
        <f>VLOOKUP(A45,'05.kolo prezetácia '!A:G,4,FALSE)</f>
        <v>#N/A</v>
      </c>
      <c r="H45" s="31" t="e">
        <f>VLOOKUP(A45,'05.kolo prezetácia '!$A$2:$G$515,5,FALSE)</f>
        <v>#N/A</v>
      </c>
      <c r="I45" s="32" t="e">
        <f>VLOOKUP(A45,'05.kolo prezetácia '!$A$2:$G$515,7,FALSE)</f>
        <v>#N/A</v>
      </c>
      <c r="J45" s="21" t="e">
        <f>VLOOKUP(zmaz!$A45,'05.kolo stopky'!A:C,3,FALSE)</f>
        <v>#N/A</v>
      </c>
      <c r="K45" s="21" t="e">
        <f t="shared" si="4"/>
        <v>#N/A</v>
      </c>
      <c r="L45" s="21" t="e">
        <f t="shared" si="3"/>
        <v>#N/A</v>
      </c>
      <c r="M45" s="30"/>
      <c r="N45" s="31"/>
      <c r="O45" s="31"/>
      <c r="P45" s="31"/>
      <c r="Q45" s="31"/>
      <c r="R45" s="31"/>
      <c r="S45" s="31"/>
      <c r="T45" s="31"/>
      <c r="U45" s="31"/>
      <c r="V45" s="31"/>
      <c r="W45" s="33">
        <f t="shared" si="5"/>
        <v>0</v>
      </c>
      <c r="Y45"/>
    </row>
    <row r="46" spans="1:25" hidden="1" x14ac:dyDescent="0.25">
      <c r="A46" s="22">
        <v>218</v>
      </c>
      <c r="B46" s="56">
        <v>43</v>
      </c>
      <c r="C46" s="48">
        <v>4</v>
      </c>
      <c r="D46" s="6" t="e">
        <f>VLOOKUP(A46,'05.kolo prezetácia '!A:G,2,FALSE)</f>
        <v>#N/A</v>
      </c>
      <c r="E46" s="6" t="e">
        <f>VLOOKUP(A46,'05.kolo prezetácia '!A:G,3,FALSE)</f>
        <v>#N/A</v>
      </c>
      <c r="F46" s="5" t="e">
        <f>CONCATENATE(zmaz!$D46," ",zmaz!$E46)</f>
        <v>#N/A</v>
      </c>
      <c r="G46" s="6" t="e">
        <f>VLOOKUP(A46,'05.kolo prezetácia '!A:G,4,FALSE)</f>
        <v>#N/A</v>
      </c>
      <c r="H46" s="31" t="e">
        <f>VLOOKUP(A46,'05.kolo prezetácia '!$A$2:$G$515,5,FALSE)</f>
        <v>#N/A</v>
      </c>
      <c r="I46" s="32" t="e">
        <f>VLOOKUP(A46,'05.kolo prezetácia '!$A$2:$G$515,7,FALSE)</f>
        <v>#N/A</v>
      </c>
      <c r="J46" s="21" t="e">
        <f>VLOOKUP(zmaz!$A46,'05.kolo stopky'!A:C,3,FALSE)</f>
        <v>#N/A</v>
      </c>
      <c r="K46" s="21" t="e">
        <f t="shared" si="4"/>
        <v>#N/A</v>
      </c>
      <c r="L46" s="21" t="e">
        <f t="shared" si="3"/>
        <v>#N/A</v>
      </c>
      <c r="M46" s="30"/>
      <c r="N46" s="31"/>
      <c r="O46" s="31"/>
      <c r="P46" s="31"/>
      <c r="Q46" s="31"/>
      <c r="R46" s="31"/>
      <c r="S46" s="31"/>
      <c r="T46" s="31"/>
      <c r="U46" s="31"/>
      <c r="V46" s="31"/>
      <c r="W46" s="33">
        <f t="shared" si="5"/>
        <v>0</v>
      </c>
      <c r="Y46"/>
    </row>
    <row r="47" spans="1:25" hidden="1" x14ac:dyDescent="0.25">
      <c r="A47" s="22">
        <v>45</v>
      </c>
      <c r="B47" s="56">
        <v>44</v>
      </c>
      <c r="C47" s="48">
        <v>13</v>
      </c>
      <c r="D47" s="6" t="e">
        <f>VLOOKUP(A47,'05.kolo prezetácia '!A:G,2,FALSE)</f>
        <v>#N/A</v>
      </c>
      <c r="E47" s="6" t="e">
        <f>VLOOKUP(A47,'05.kolo prezetácia '!A:G,3,FALSE)</f>
        <v>#N/A</v>
      </c>
      <c r="F47" s="5" t="e">
        <f>CONCATENATE(zmaz!$D47," ",zmaz!$E47)</f>
        <v>#N/A</v>
      </c>
      <c r="G47" s="6" t="e">
        <f>VLOOKUP(A47,'05.kolo prezetácia '!A:G,4,FALSE)</f>
        <v>#N/A</v>
      </c>
      <c r="H47" s="31" t="e">
        <f>VLOOKUP(A47,'05.kolo prezetácia '!$A$2:$G$515,5,FALSE)</f>
        <v>#N/A</v>
      </c>
      <c r="I47" s="32" t="e">
        <f>VLOOKUP(A47,'05.kolo prezetácia '!$A$2:$G$515,7,FALSE)</f>
        <v>#N/A</v>
      </c>
      <c r="J47" s="21" t="e">
        <f>VLOOKUP(zmaz!$A47,'05.kolo stopky'!A:C,3,FALSE)</f>
        <v>#N/A</v>
      </c>
      <c r="K47" s="21" t="e">
        <f t="shared" si="4"/>
        <v>#N/A</v>
      </c>
      <c r="L47" s="21" t="e">
        <f t="shared" si="3"/>
        <v>#N/A</v>
      </c>
      <c r="M47" s="30"/>
      <c r="N47" s="31"/>
      <c r="O47" s="31"/>
      <c r="P47" s="31"/>
      <c r="Q47" s="31"/>
      <c r="R47" s="31"/>
      <c r="S47" s="31"/>
      <c r="T47" s="31"/>
      <c r="U47" s="31"/>
      <c r="V47" s="31"/>
      <c r="W47" s="33">
        <f t="shared" si="5"/>
        <v>0</v>
      </c>
      <c r="Y47"/>
    </row>
    <row r="48" spans="1:25" hidden="1" x14ac:dyDescent="0.25">
      <c r="A48" s="22">
        <v>285</v>
      </c>
      <c r="B48" s="56">
        <v>45</v>
      </c>
      <c r="C48" s="48">
        <v>13</v>
      </c>
      <c r="D48" s="6" t="str">
        <f>VLOOKUP(A48,'05.kolo prezetácia '!A:G,2,FALSE)</f>
        <v>Denisa</v>
      </c>
      <c r="E48" s="6" t="str">
        <f>VLOOKUP(A48,'05.kolo prezetácia '!A:G,3,FALSE)</f>
        <v>Martinkova</v>
      </c>
      <c r="F48" s="5" t="str">
        <f>CONCATENATE(zmaz!$D48," ",zmaz!$E48)</f>
        <v>Denisa Martinkova</v>
      </c>
      <c r="G48" s="6" t="str">
        <f>VLOOKUP(A48,'05.kolo prezetácia '!A:G,4,FALSE)</f>
        <v>Nám sa nechce / Trenčianske stankovce</v>
      </c>
      <c r="H48" s="31">
        <f>VLOOKUP(A48,'05.kolo prezetácia '!$A$2:$G$515,5,FALSE)</f>
        <v>2000</v>
      </c>
      <c r="I48" s="32" t="str">
        <f>VLOOKUP(A48,'05.kolo prezetácia '!$A$2:$G$515,7,FALSE)</f>
        <v>Ženy A</v>
      </c>
      <c r="J48" s="21">
        <f>VLOOKUP(zmaz!$A48,'05.kolo stopky'!A:C,3,FALSE)</f>
        <v>3.2285486111111115E-2</v>
      </c>
      <c r="K48" s="21">
        <f t="shared" si="4"/>
        <v>3.9614093387866402E-3</v>
      </c>
      <c r="L48" s="21">
        <f t="shared" si="3"/>
        <v>1.3249375000000004E-2</v>
      </c>
      <c r="M48" s="30"/>
      <c r="N48" s="31"/>
      <c r="O48" s="31"/>
      <c r="P48" s="31"/>
      <c r="Q48" s="31"/>
      <c r="R48" s="31"/>
      <c r="S48" s="31"/>
      <c r="T48" s="31"/>
      <c r="U48" s="31"/>
      <c r="V48" s="31"/>
      <c r="W48" s="33">
        <f t="shared" si="5"/>
        <v>0</v>
      </c>
      <c r="Y48"/>
    </row>
    <row r="49" spans="1:25" hidden="1" x14ac:dyDescent="0.25">
      <c r="A49" s="22">
        <v>169</v>
      </c>
      <c r="B49" s="56">
        <v>46</v>
      </c>
      <c r="C49" s="48">
        <v>14</v>
      </c>
      <c r="D49" s="6" t="e">
        <f>VLOOKUP(A49,'05.kolo prezetácia '!A:G,2,FALSE)</f>
        <v>#N/A</v>
      </c>
      <c r="E49" s="6" t="e">
        <f>VLOOKUP(A49,'05.kolo prezetácia '!A:G,3,FALSE)</f>
        <v>#N/A</v>
      </c>
      <c r="F49" s="5" t="e">
        <f>CONCATENATE(zmaz!$D49," ",zmaz!$E49)</f>
        <v>#N/A</v>
      </c>
      <c r="G49" s="6" t="e">
        <f>VLOOKUP(A49,'05.kolo prezetácia '!A:G,4,FALSE)</f>
        <v>#N/A</v>
      </c>
      <c r="H49" s="31" t="e">
        <f>VLOOKUP(A49,'05.kolo prezetácia '!$A$2:$G$515,5,FALSE)</f>
        <v>#N/A</v>
      </c>
      <c r="I49" s="32" t="e">
        <f>VLOOKUP(A49,'05.kolo prezetácia '!$A$2:$G$515,7,FALSE)</f>
        <v>#N/A</v>
      </c>
      <c r="J49" s="21" t="e">
        <f>VLOOKUP(zmaz!$A49,'05.kolo stopky'!A:C,3,FALSE)</f>
        <v>#N/A</v>
      </c>
      <c r="K49" s="21" t="e">
        <f t="shared" si="4"/>
        <v>#N/A</v>
      </c>
      <c r="L49" s="21" t="e">
        <f t="shared" si="3"/>
        <v>#N/A</v>
      </c>
      <c r="M49" s="30"/>
      <c r="N49" s="31"/>
      <c r="O49" s="31"/>
      <c r="P49" s="31"/>
      <c r="Q49" s="31"/>
      <c r="R49" s="31"/>
      <c r="S49" s="31"/>
      <c r="T49" s="31"/>
      <c r="U49" s="31"/>
      <c r="V49" s="31"/>
      <c r="W49" s="33">
        <f t="shared" si="5"/>
        <v>0</v>
      </c>
      <c r="Y49"/>
    </row>
    <row r="50" spans="1:25" x14ac:dyDescent="0.25">
      <c r="A50" s="22">
        <v>36</v>
      </c>
      <c r="B50" s="56">
        <v>47</v>
      </c>
      <c r="C50" s="48">
        <v>10</v>
      </c>
      <c r="D50" s="6" t="e">
        <f>VLOOKUP(A50,'05.kolo prezetácia '!A:G,2,FALSE)</f>
        <v>#N/A</v>
      </c>
      <c r="E50" s="6" t="e">
        <f>VLOOKUP(A50,'05.kolo prezetácia '!A:G,3,FALSE)</f>
        <v>#N/A</v>
      </c>
      <c r="F50" s="5" t="e">
        <f>CONCATENATE(zmaz!$D50," ",zmaz!$E50)</f>
        <v>#N/A</v>
      </c>
      <c r="G50" s="6" t="e">
        <f>VLOOKUP(A50,'05.kolo prezetácia '!A:G,4,FALSE)</f>
        <v>#N/A</v>
      </c>
      <c r="H50" s="31" t="e">
        <f>VLOOKUP(A50,'05.kolo prezetácia '!$A$2:$G$515,5,FALSE)</f>
        <v>#N/A</v>
      </c>
      <c r="I50" s="32" t="e">
        <f>VLOOKUP(A50,'05.kolo prezetácia '!$A$2:$G$515,7,FALSE)</f>
        <v>#N/A</v>
      </c>
      <c r="J50" s="21" t="e">
        <f>VLOOKUP(zmaz!$A50,'05.kolo stopky'!A:C,3,FALSE)</f>
        <v>#N/A</v>
      </c>
      <c r="K50" s="21" t="e">
        <f t="shared" si="4"/>
        <v>#N/A</v>
      </c>
      <c r="L50" s="21" t="e">
        <f t="shared" si="3"/>
        <v>#N/A</v>
      </c>
      <c r="M50" s="30"/>
      <c r="N50" s="31"/>
      <c r="O50" s="31"/>
      <c r="P50" s="31"/>
      <c r="Q50" s="31"/>
      <c r="R50" s="31"/>
      <c r="S50" s="31"/>
      <c r="T50" s="31"/>
      <c r="U50" s="31"/>
      <c r="V50" s="31"/>
      <c r="W50" s="33">
        <f t="shared" si="5"/>
        <v>0</v>
      </c>
      <c r="Y50"/>
    </row>
    <row r="51" spans="1:25" hidden="1" x14ac:dyDescent="0.25">
      <c r="A51" s="22">
        <v>99</v>
      </c>
      <c r="B51" s="56">
        <v>48</v>
      </c>
      <c r="C51" s="48">
        <v>15</v>
      </c>
      <c r="D51" s="6" t="e">
        <f>VLOOKUP(A51,'05.kolo prezetácia '!A:G,2,FALSE)</f>
        <v>#N/A</v>
      </c>
      <c r="E51" s="6" t="e">
        <f>VLOOKUP(A51,'05.kolo prezetácia '!A:G,3,FALSE)</f>
        <v>#N/A</v>
      </c>
      <c r="F51" s="5" t="e">
        <f>CONCATENATE(zmaz!$D51," ",zmaz!$E51)</f>
        <v>#N/A</v>
      </c>
      <c r="G51" s="6" t="e">
        <f>VLOOKUP(A51,'05.kolo prezetácia '!A:G,4,FALSE)</f>
        <v>#N/A</v>
      </c>
      <c r="H51" s="31" t="e">
        <f>VLOOKUP(A51,'05.kolo prezetácia '!$A$2:$G$515,5,FALSE)</f>
        <v>#N/A</v>
      </c>
      <c r="I51" s="32" t="e">
        <f>VLOOKUP(A51,'05.kolo prezetácia '!$A$2:$G$515,7,FALSE)</f>
        <v>#N/A</v>
      </c>
      <c r="J51" s="21" t="e">
        <f>VLOOKUP(zmaz!$A51,'05.kolo stopky'!A:C,3,FALSE)</f>
        <v>#N/A</v>
      </c>
      <c r="K51" s="21" t="e">
        <f t="shared" si="4"/>
        <v>#N/A</v>
      </c>
      <c r="L51" s="21" t="e">
        <f t="shared" si="3"/>
        <v>#N/A</v>
      </c>
      <c r="M51" s="30"/>
      <c r="N51" s="31"/>
      <c r="O51" s="31"/>
      <c r="P51" s="31"/>
      <c r="Q51" s="31"/>
      <c r="R51" s="31"/>
      <c r="S51" s="31"/>
      <c r="T51" s="31"/>
      <c r="U51" s="31"/>
      <c r="V51" s="31"/>
      <c r="W51" s="33">
        <f t="shared" si="5"/>
        <v>0</v>
      </c>
      <c r="Y51"/>
    </row>
    <row r="52" spans="1:25" hidden="1" x14ac:dyDescent="0.25">
      <c r="A52" s="22">
        <v>330</v>
      </c>
      <c r="B52" s="56">
        <v>49</v>
      </c>
      <c r="C52" s="48">
        <v>16</v>
      </c>
      <c r="D52" s="6" t="e">
        <f>VLOOKUP(A52,'05.kolo prezetácia '!A:G,2,FALSE)</f>
        <v>#N/A</v>
      </c>
      <c r="E52" s="6" t="e">
        <f>VLOOKUP(A52,'05.kolo prezetácia '!A:G,3,FALSE)</f>
        <v>#N/A</v>
      </c>
      <c r="F52" s="5" t="e">
        <f>CONCATENATE(zmaz!$D52," ",zmaz!$E52)</f>
        <v>#N/A</v>
      </c>
      <c r="G52" s="6" t="e">
        <f>VLOOKUP(A52,'05.kolo prezetácia '!A:G,4,FALSE)</f>
        <v>#N/A</v>
      </c>
      <c r="H52" s="31" t="e">
        <f>VLOOKUP(A52,'05.kolo prezetácia '!$A$2:$G$515,5,FALSE)</f>
        <v>#N/A</v>
      </c>
      <c r="I52" s="32" t="e">
        <f>VLOOKUP(A52,'05.kolo prezetácia '!$A$2:$G$515,7,FALSE)</f>
        <v>#N/A</v>
      </c>
      <c r="J52" s="21" t="e">
        <f>VLOOKUP(zmaz!$A52,'05.kolo stopky'!A:C,3,FALSE)</f>
        <v>#N/A</v>
      </c>
      <c r="K52" s="21" t="e">
        <f t="shared" si="4"/>
        <v>#N/A</v>
      </c>
      <c r="L52" s="21" t="e">
        <f t="shared" si="3"/>
        <v>#N/A</v>
      </c>
      <c r="M52" s="30"/>
      <c r="N52" s="31"/>
      <c r="O52" s="31"/>
      <c r="P52" s="31"/>
      <c r="Q52" s="31"/>
      <c r="R52" s="31"/>
      <c r="S52" s="31"/>
      <c r="T52" s="31"/>
      <c r="U52" s="31"/>
      <c r="V52" s="31"/>
      <c r="W52" s="33">
        <f t="shared" si="5"/>
        <v>0</v>
      </c>
      <c r="Y52"/>
    </row>
    <row r="53" spans="1:25" x14ac:dyDescent="0.25">
      <c r="A53" s="22">
        <v>146</v>
      </c>
      <c r="B53" s="56">
        <v>50</v>
      </c>
      <c r="C53" s="48">
        <v>11</v>
      </c>
      <c r="D53" s="6" t="str">
        <f>VLOOKUP(A53,'05.kolo prezetácia '!A:G,2,FALSE)</f>
        <v>David</v>
      </c>
      <c r="E53" s="6" t="str">
        <f>VLOOKUP(A53,'05.kolo prezetácia '!A:G,3,FALSE)</f>
        <v>Janiga</v>
      </c>
      <c r="F53" s="5" t="str">
        <f>CONCATENATE(zmaz!$D53," ",zmaz!$E53)</f>
        <v>David Janiga</v>
      </c>
      <c r="G53" s="6" t="str">
        <f>VLOOKUP(A53,'05.kolo prezetácia '!A:G,4,FALSE)</f>
        <v>Dubnica Nad Váhom</v>
      </c>
      <c r="H53" s="31">
        <f>VLOOKUP(A53,'05.kolo prezetácia '!$A$2:$G$515,5,FALSE)</f>
        <v>2001</v>
      </c>
      <c r="I53" s="32" t="str">
        <f>VLOOKUP(A53,'05.kolo prezetácia '!$A$2:$G$515,7,FALSE)</f>
        <v>Muži A</v>
      </c>
      <c r="J53" s="21">
        <f>VLOOKUP(zmaz!$A53,'05.kolo stopky'!A:C,3,FALSE)</f>
        <v>2.7288796296296297E-2</v>
      </c>
      <c r="K53" s="21">
        <f t="shared" si="4"/>
        <v>3.3483185639627358E-3</v>
      </c>
      <c r="L53" s="21">
        <f t="shared" si="3"/>
        <v>8.2526851851851858E-3</v>
      </c>
      <c r="M53" s="30"/>
      <c r="N53" s="31"/>
      <c r="O53" s="31"/>
      <c r="P53" s="31"/>
      <c r="Q53" s="31"/>
      <c r="R53" s="31"/>
      <c r="S53" s="31"/>
      <c r="T53" s="31"/>
      <c r="U53" s="31"/>
      <c r="V53" s="31"/>
      <c r="W53" s="33">
        <f t="shared" si="5"/>
        <v>0</v>
      </c>
      <c r="Y53"/>
    </row>
    <row r="54" spans="1:25" hidden="1" x14ac:dyDescent="0.25">
      <c r="A54" s="22">
        <v>353</v>
      </c>
      <c r="B54" s="56">
        <v>51</v>
      </c>
      <c r="C54" s="45">
        <v>2</v>
      </c>
      <c r="D54" s="6" t="e">
        <f>VLOOKUP(A54,'05.kolo prezetácia '!A:G,2,FALSE)</f>
        <v>#N/A</v>
      </c>
      <c r="E54" s="6" t="e">
        <f>VLOOKUP(A54,'05.kolo prezetácia '!A:G,3,FALSE)</f>
        <v>#N/A</v>
      </c>
      <c r="F54" s="5" t="e">
        <f>CONCATENATE(zmaz!$D54," ",zmaz!$E54)</f>
        <v>#N/A</v>
      </c>
      <c r="G54" s="6" t="e">
        <f>VLOOKUP(A54,'05.kolo prezetácia '!A:G,4,FALSE)</f>
        <v>#N/A</v>
      </c>
      <c r="H54" s="31" t="e">
        <f>VLOOKUP(A54,'05.kolo prezetácia '!$A$2:$G$515,5,FALSE)</f>
        <v>#N/A</v>
      </c>
      <c r="I54" s="32" t="e">
        <f>VLOOKUP(A54,'05.kolo prezetácia '!$A$2:$G$515,7,FALSE)</f>
        <v>#N/A</v>
      </c>
      <c r="J54" s="21" t="e">
        <f>VLOOKUP(zmaz!$A54,'05.kolo stopky'!A:C,3,FALSE)</f>
        <v>#N/A</v>
      </c>
      <c r="K54" s="21" t="e">
        <f t="shared" si="4"/>
        <v>#N/A</v>
      </c>
      <c r="L54" s="21" t="e">
        <f t="shared" si="3"/>
        <v>#N/A</v>
      </c>
      <c r="M54" s="30"/>
      <c r="N54" s="31"/>
      <c r="O54" s="31"/>
      <c r="P54" s="31"/>
      <c r="Q54" s="31"/>
      <c r="R54" s="31"/>
      <c r="S54" s="31"/>
      <c r="T54" s="31"/>
      <c r="U54" s="31"/>
      <c r="V54" s="31"/>
      <c r="W54" s="33"/>
      <c r="Y54"/>
    </row>
    <row r="55" spans="1:25" hidden="1" x14ac:dyDescent="0.25">
      <c r="A55" s="22">
        <v>269</v>
      </c>
      <c r="B55" s="56">
        <v>52</v>
      </c>
      <c r="C55" s="48">
        <v>15</v>
      </c>
      <c r="D55" s="6" t="str">
        <f>VLOOKUP(A55,'05.kolo prezetácia '!A:G,2,FALSE)</f>
        <v>Jaroslav</v>
      </c>
      <c r="E55" s="6" t="str">
        <f>VLOOKUP(A55,'05.kolo prezetácia '!A:G,3,FALSE)</f>
        <v>Janiga</v>
      </c>
      <c r="F55" s="5" t="str">
        <f>CONCATENATE(zmaz!$D55," ",zmaz!$E55)</f>
        <v>Jaroslav Janiga</v>
      </c>
      <c r="G55" s="6" t="str">
        <f>VLOOKUP(A55,'05.kolo prezetácia '!A:G,4,FALSE)</f>
        <v>Dubnica nad Váhom</v>
      </c>
      <c r="H55" s="31">
        <f>VLOOKUP(A55,'05.kolo prezetácia '!$A$2:$G$515,5,FALSE)</f>
        <v>1971</v>
      </c>
      <c r="I55" s="32" t="str">
        <f>VLOOKUP(A55,'05.kolo prezetácia '!$A$2:$G$515,7,FALSE)</f>
        <v>Muži D</v>
      </c>
      <c r="J55" s="21">
        <f>VLOOKUP(zmaz!$A55,'05.kolo stopky'!A:C,3,FALSE)</f>
        <v>2.8120740740740741E-2</v>
      </c>
      <c r="K55" s="21">
        <f t="shared" si="4"/>
        <v>3.4503976369007045E-3</v>
      </c>
      <c r="L55" s="21">
        <f t="shared" si="3"/>
        <v>9.08462962962963E-3</v>
      </c>
      <c r="M55" s="30"/>
      <c r="N55" s="31"/>
      <c r="O55" s="31"/>
      <c r="P55" s="31"/>
      <c r="Q55" s="31"/>
      <c r="R55" s="31"/>
      <c r="S55" s="31"/>
      <c r="T55" s="31"/>
      <c r="U55" s="31"/>
      <c r="V55" s="31"/>
      <c r="W55" s="33">
        <f t="shared" ref="W55:W87" si="6">SUM(M55:V55)</f>
        <v>0</v>
      </c>
      <c r="Y55"/>
    </row>
    <row r="56" spans="1:25" hidden="1" x14ac:dyDescent="0.25">
      <c r="A56" s="22">
        <v>191</v>
      </c>
      <c r="B56" s="56">
        <v>53</v>
      </c>
      <c r="C56" s="48">
        <v>15</v>
      </c>
      <c r="D56" s="6" t="e">
        <f>VLOOKUP(A56,'05.kolo prezetácia '!A:G,2,FALSE)</f>
        <v>#N/A</v>
      </c>
      <c r="E56" s="6" t="e">
        <f>VLOOKUP(A56,'05.kolo prezetácia '!A:G,3,FALSE)</f>
        <v>#N/A</v>
      </c>
      <c r="F56" s="5" t="e">
        <f>CONCATENATE(zmaz!$D56," ",zmaz!$E56)</f>
        <v>#N/A</v>
      </c>
      <c r="G56" s="6" t="e">
        <f>VLOOKUP(A56,'05.kolo prezetácia '!A:G,4,FALSE)</f>
        <v>#N/A</v>
      </c>
      <c r="H56" s="31" t="e">
        <f>VLOOKUP(A56,'05.kolo prezetácia '!$A$2:$G$515,5,FALSE)</f>
        <v>#N/A</v>
      </c>
      <c r="I56" s="32" t="e">
        <f>VLOOKUP(A56,'05.kolo prezetácia '!$A$2:$G$515,7,FALSE)</f>
        <v>#N/A</v>
      </c>
      <c r="J56" s="21" t="e">
        <f>VLOOKUP(zmaz!$A56,'05.kolo stopky'!A:C,3,FALSE)</f>
        <v>#N/A</v>
      </c>
      <c r="K56" s="21" t="e">
        <f t="shared" si="4"/>
        <v>#N/A</v>
      </c>
      <c r="L56" s="21" t="e">
        <f t="shared" si="3"/>
        <v>#N/A</v>
      </c>
      <c r="M56" s="30"/>
      <c r="N56" s="31"/>
      <c r="O56" s="31"/>
      <c r="P56" s="31"/>
      <c r="Q56" s="31"/>
      <c r="R56" s="31"/>
      <c r="S56" s="31"/>
      <c r="T56" s="31"/>
      <c r="U56" s="31"/>
      <c r="V56" s="31"/>
      <c r="W56" s="33">
        <f t="shared" si="6"/>
        <v>0</v>
      </c>
      <c r="Y56"/>
    </row>
    <row r="57" spans="1:25" hidden="1" x14ac:dyDescent="0.25">
      <c r="A57" s="22">
        <v>167</v>
      </c>
      <c r="B57" s="56">
        <v>54</v>
      </c>
      <c r="C57" s="45">
        <v>2</v>
      </c>
      <c r="D57" s="6" t="str">
        <f>VLOOKUP(A57,'05.kolo prezetácia '!A:G,2,FALSE)</f>
        <v>František</v>
      </c>
      <c r="E57" s="6" t="str">
        <f>VLOOKUP(A57,'05.kolo prezetácia '!A:G,3,FALSE)</f>
        <v>Jackulik</v>
      </c>
      <c r="F57" s="5" t="str">
        <f>CONCATENATE(zmaz!$D57," ",zmaz!$E57)</f>
        <v>František Jackulik</v>
      </c>
      <c r="G57" s="6" t="str">
        <f>VLOOKUP(A57,'05.kolo prezetácia '!A:G,4,FALSE)</f>
        <v>Brúsne / Drietoma</v>
      </c>
      <c r="H57" s="31">
        <f>VLOOKUP(A57,'05.kolo prezetácia '!$A$2:$G$515,5,FALSE)</f>
        <v>1978</v>
      </c>
      <c r="I57" s="32" t="str">
        <f>VLOOKUP(A57,'05.kolo prezetácia '!$A$2:$G$515,7,FALSE)</f>
        <v>Muži C</v>
      </c>
      <c r="J57" s="21">
        <f>VLOOKUP(zmaz!$A57,'05.kolo stopky'!A:C,3,FALSE)</f>
        <v>2.5177175925925926E-2</v>
      </c>
      <c r="K57" s="21">
        <f t="shared" si="4"/>
        <v>3.089224039990911E-3</v>
      </c>
      <c r="L57" s="21">
        <f t="shared" si="3"/>
        <v>6.1410648148148145E-3</v>
      </c>
      <c r="M57" s="30"/>
      <c r="N57" s="31"/>
      <c r="O57" s="31"/>
      <c r="P57" s="31"/>
      <c r="Q57" s="31"/>
      <c r="R57" s="31"/>
      <c r="S57" s="31"/>
      <c r="T57" s="31"/>
      <c r="U57" s="31"/>
      <c r="V57" s="31"/>
      <c r="W57" s="33">
        <f t="shared" si="6"/>
        <v>0</v>
      </c>
      <c r="Y57"/>
    </row>
    <row r="58" spans="1:25" hidden="1" x14ac:dyDescent="0.25">
      <c r="A58" s="22">
        <v>62</v>
      </c>
      <c r="B58" s="56">
        <v>55</v>
      </c>
      <c r="C58" s="48">
        <v>17</v>
      </c>
      <c r="D58" s="6" t="str">
        <f>VLOOKUP(A58,'05.kolo prezetácia '!A:G,2,FALSE)</f>
        <v>Daniela</v>
      </c>
      <c r="E58" s="6" t="str">
        <f>VLOOKUP(A58,'05.kolo prezetácia '!A:G,3,FALSE)</f>
        <v>Bockova</v>
      </c>
      <c r="F58" s="5" t="str">
        <f>CONCATENATE(zmaz!$D58," ",zmaz!$E58)</f>
        <v>Daniela Bockova</v>
      </c>
      <c r="G58" s="6" t="str">
        <f>VLOOKUP(A58,'05.kolo prezetácia '!A:G,4,FALSE)</f>
        <v>Trencin</v>
      </c>
      <c r="H58" s="31">
        <f>VLOOKUP(A58,'05.kolo prezetácia '!$A$2:$G$515,5,FALSE)</f>
        <v>2010</v>
      </c>
      <c r="I58" s="32" t="str">
        <f>VLOOKUP(A58,'05.kolo prezetácia '!$A$2:$G$515,7,FALSE)</f>
        <v>Ženy A</v>
      </c>
      <c r="J58" s="21">
        <f>VLOOKUP(zmaz!$A58,'05.kolo stopky'!A:C,3,FALSE)</f>
        <v>2.9165081018518519E-2</v>
      </c>
      <c r="K58" s="21">
        <f t="shared" si="4"/>
        <v>3.5785375482844809E-3</v>
      </c>
      <c r="L58" s="21">
        <f t="shared" si="3"/>
        <v>1.0128969907407408E-2</v>
      </c>
      <c r="M58" s="30"/>
      <c r="N58" s="31"/>
      <c r="O58" s="31"/>
      <c r="P58" s="31"/>
      <c r="Q58" s="31"/>
      <c r="R58" s="31"/>
      <c r="S58" s="31"/>
      <c r="T58" s="31"/>
      <c r="U58" s="31"/>
      <c r="V58" s="31"/>
      <c r="W58" s="33">
        <f t="shared" si="6"/>
        <v>0</v>
      </c>
      <c r="Y58"/>
    </row>
    <row r="59" spans="1:25" x14ac:dyDescent="0.25">
      <c r="A59" s="22">
        <v>160</v>
      </c>
      <c r="B59" s="56">
        <v>56</v>
      </c>
      <c r="C59" s="48">
        <v>12</v>
      </c>
      <c r="D59" s="6" t="e">
        <f>VLOOKUP(A59,'05.kolo prezetácia '!A:G,2,FALSE)</f>
        <v>#N/A</v>
      </c>
      <c r="E59" s="6" t="e">
        <f>VLOOKUP(A59,'05.kolo prezetácia '!A:G,3,FALSE)</f>
        <v>#N/A</v>
      </c>
      <c r="F59" s="5" t="e">
        <f>CONCATENATE(zmaz!$D59," ",zmaz!$E59)</f>
        <v>#N/A</v>
      </c>
      <c r="G59" s="6" t="e">
        <f>VLOOKUP(A59,'05.kolo prezetácia '!A:G,4,FALSE)</f>
        <v>#N/A</v>
      </c>
      <c r="H59" s="31" t="e">
        <f>VLOOKUP(A59,'05.kolo prezetácia '!$A$2:$G$515,5,FALSE)</f>
        <v>#N/A</v>
      </c>
      <c r="I59" s="32" t="e">
        <f>VLOOKUP(A59,'05.kolo prezetácia '!$A$2:$G$515,7,FALSE)</f>
        <v>#N/A</v>
      </c>
      <c r="J59" s="21" t="e">
        <f>VLOOKUP(zmaz!$A59,'05.kolo stopky'!A:C,3,FALSE)</f>
        <v>#N/A</v>
      </c>
      <c r="K59" s="21" t="e">
        <f t="shared" si="4"/>
        <v>#N/A</v>
      </c>
      <c r="L59" s="21" t="e">
        <f t="shared" si="3"/>
        <v>#N/A</v>
      </c>
      <c r="M59" s="30"/>
      <c r="N59" s="31"/>
      <c r="O59" s="31"/>
      <c r="P59" s="31"/>
      <c r="Q59" s="31"/>
      <c r="R59" s="31"/>
      <c r="S59" s="31"/>
      <c r="T59" s="31"/>
      <c r="U59" s="31"/>
      <c r="V59" s="31"/>
      <c r="W59" s="33">
        <f t="shared" si="6"/>
        <v>0</v>
      </c>
      <c r="Y59"/>
    </row>
    <row r="60" spans="1:25" hidden="1" x14ac:dyDescent="0.25">
      <c r="A60" s="22">
        <v>265</v>
      </c>
      <c r="B60" s="56">
        <v>57</v>
      </c>
      <c r="C60" s="48">
        <v>16</v>
      </c>
      <c r="D60" s="6" t="e">
        <f>VLOOKUP(A60,'05.kolo prezetácia '!A:G,2,FALSE)</f>
        <v>#N/A</v>
      </c>
      <c r="E60" s="6" t="e">
        <f>VLOOKUP(A60,'05.kolo prezetácia '!A:G,3,FALSE)</f>
        <v>#N/A</v>
      </c>
      <c r="F60" s="5" t="e">
        <f>CONCATENATE(zmaz!$D60," ",zmaz!$E60)</f>
        <v>#N/A</v>
      </c>
      <c r="G60" s="6" t="e">
        <f>VLOOKUP(A60,'05.kolo prezetácia '!A:G,4,FALSE)</f>
        <v>#N/A</v>
      </c>
      <c r="H60" s="31" t="e">
        <f>VLOOKUP(A60,'05.kolo prezetácia '!$A$2:$G$515,5,FALSE)</f>
        <v>#N/A</v>
      </c>
      <c r="I60" s="32" t="e">
        <f>VLOOKUP(A60,'05.kolo prezetácia '!$A$2:$G$515,7,FALSE)</f>
        <v>#N/A</v>
      </c>
      <c r="J60" s="21" t="e">
        <f>VLOOKUP(zmaz!$A60,'05.kolo stopky'!A:C,3,FALSE)</f>
        <v>#N/A</v>
      </c>
      <c r="K60" s="21" t="e">
        <f t="shared" si="4"/>
        <v>#N/A</v>
      </c>
      <c r="L60" s="21" t="e">
        <f t="shared" si="3"/>
        <v>#N/A</v>
      </c>
      <c r="M60" s="30"/>
      <c r="N60" s="40"/>
      <c r="O60" s="40"/>
      <c r="P60" s="40"/>
      <c r="Q60" s="40"/>
      <c r="R60" s="40"/>
      <c r="S60" s="40"/>
      <c r="T60" s="40"/>
      <c r="U60" s="31"/>
      <c r="V60" s="31"/>
      <c r="W60" s="33">
        <f t="shared" si="6"/>
        <v>0</v>
      </c>
      <c r="Y60"/>
    </row>
    <row r="61" spans="1:25" hidden="1" x14ac:dyDescent="0.25">
      <c r="A61" s="22">
        <v>110</v>
      </c>
      <c r="B61" s="56">
        <v>58</v>
      </c>
      <c r="C61" s="48">
        <v>17</v>
      </c>
      <c r="D61" s="6" t="str">
        <f>VLOOKUP(A61,'05.kolo prezetácia '!A:G,2,FALSE)</f>
        <v>Monika</v>
      </c>
      <c r="E61" s="6" t="str">
        <f>VLOOKUP(A61,'05.kolo prezetácia '!A:G,3,FALSE)</f>
        <v>Spačková</v>
      </c>
      <c r="F61" s="5" t="str">
        <f>CONCATENATE(zmaz!$D61," ",zmaz!$E61)</f>
        <v>Monika Spačková</v>
      </c>
      <c r="G61" s="6" t="str">
        <f>VLOOKUP(A61,'05.kolo prezetácia '!A:G,4,FALSE)</f>
        <v>Raz to príde / Kostolná -Záriečie</v>
      </c>
      <c r="H61" s="31">
        <f>VLOOKUP(A61,'05.kolo prezetácia '!$A$2:$G$515,5,FALSE)</f>
        <v>1976</v>
      </c>
      <c r="I61" s="32" t="str">
        <f>VLOOKUP(A61,'05.kolo prezetácia '!$A$2:$G$515,7,FALSE)</f>
        <v>Ženy C</v>
      </c>
      <c r="J61" s="21">
        <f>VLOOKUP(zmaz!$A61,'05.kolo stopky'!A:C,3,FALSE)</f>
        <v>3.0831909722222221E-2</v>
      </c>
      <c r="K61" s="21">
        <f t="shared" si="4"/>
        <v>3.7830564076346282E-3</v>
      </c>
      <c r="L61" s="21">
        <f t="shared" si="3"/>
        <v>1.1795798611111109E-2</v>
      </c>
      <c r="M61" s="30"/>
      <c r="N61" s="31"/>
      <c r="O61" s="31"/>
      <c r="P61" s="31"/>
      <c r="Q61" s="31"/>
      <c r="R61" s="31"/>
      <c r="S61" s="31"/>
      <c r="T61" s="31"/>
      <c r="U61" s="31"/>
      <c r="V61" s="31"/>
      <c r="W61" s="33">
        <f t="shared" si="6"/>
        <v>0</v>
      </c>
      <c r="Y61"/>
    </row>
    <row r="62" spans="1:25" hidden="1" x14ac:dyDescent="0.25">
      <c r="A62" s="22">
        <v>78</v>
      </c>
      <c r="B62" s="56">
        <v>59</v>
      </c>
      <c r="C62" s="48">
        <v>18</v>
      </c>
      <c r="D62" s="6" t="e">
        <f>VLOOKUP(A62,'05.kolo prezetácia '!A:G,2,FALSE)</f>
        <v>#N/A</v>
      </c>
      <c r="E62" s="6" t="e">
        <f>VLOOKUP(A62,'05.kolo prezetácia '!A:G,3,FALSE)</f>
        <v>#N/A</v>
      </c>
      <c r="F62" s="5" t="e">
        <f>CONCATENATE(zmaz!$D62," ",zmaz!$E62)</f>
        <v>#N/A</v>
      </c>
      <c r="G62" s="6" t="e">
        <f>VLOOKUP(A62,'05.kolo prezetácia '!A:G,4,FALSE)</f>
        <v>#N/A</v>
      </c>
      <c r="H62" s="31" t="e">
        <f>VLOOKUP(A62,'05.kolo prezetácia '!$A$2:$G$515,5,FALSE)</f>
        <v>#N/A</v>
      </c>
      <c r="I62" s="32" t="e">
        <f>VLOOKUP(A62,'05.kolo prezetácia '!$A$2:$G$515,7,FALSE)</f>
        <v>#N/A</v>
      </c>
      <c r="J62" s="21" t="e">
        <f>VLOOKUP(zmaz!$A62,'05.kolo stopky'!A:C,3,FALSE)</f>
        <v>#N/A</v>
      </c>
      <c r="K62" s="21" t="e">
        <f t="shared" si="4"/>
        <v>#N/A</v>
      </c>
      <c r="L62" s="21" t="e">
        <f t="shared" si="3"/>
        <v>#N/A</v>
      </c>
      <c r="M62" s="30"/>
      <c r="N62" s="31"/>
      <c r="O62" s="31"/>
      <c r="P62" s="31"/>
      <c r="Q62" s="31"/>
      <c r="R62" s="31"/>
      <c r="S62" s="31"/>
      <c r="T62" s="31"/>
      <c r="U62" s="31"/>
      <c r="V62" s="31"/>
      <c r="W62" s="33">
        <f t="shared" si="6"/>
        <v>0</v>
      </c>
      <c r="Y62"/>
    </row>
    <row r="63" spans="1:25" hidden="1" x14ac:dyDescent="0.25">
      <c r="A63" s="22">
        <v>40</v>
      </c>
      <c r="B63" s="56">
        <v>60</v>
      </c>
      <c r="C63" s="48">
        <v>18</v>
      </c>
      <c r="D63" s="6" t="e">
        <f>VLOOKUP(A63,'05.kolo prezetácia '!A:G,2,FALSE)</f>
        <v>#N/A</v>
      </c>
      <c r="E63" s="6" t="e">
        <f>VLOOKUP(A63,'05.kolo prezetácia '!A:G,3,FALSE)</f>
        <v>#N/A</v>
      </c>
      <c r="F63" s="5" t="e">
        <f>CONCATENATE(zmaz!$D63," ",zmaz!$E63)</f>
        <v>#N/A</v>
      </c>
      <c r="G63" s="6" t="e">
        <f>VLOOKUP(A63,'05.kolo prezetácia '!A:G,4,FALSE)</f>
        <v>#N/A</v>
      </c>
      <c r="H63" s="31" t="e">
        <f>VLOOKUP(A63,'05.kolo prezetácia '!$A$2:$G$515,5,FALSE)</f>
        <v>#N/A</v>
      </c>
      <c r="I63" s="32" t="e">
        <f>VLOOKUP(A63,'05.kolo prezetácia '!$A$2:$G$515,7,FALSE)</f>
        <v>#N/A</v>
      </c>
      <c r="J63" s="21" t="e">
        <f>VLOOKUP(zmaz!$A63,'05.kolo stopky'!A:C,3,FALSE)</f>
        <v>#N/A</v>
      </c>
      <c r="K63" s="21" t="e">
        <f t="shared" si="4"/>
        <v>#N/A</v>
      </c>
      <c r="L63" s="21" t="e">
        <f t="shared" si="3"/>
        <v>#N/A</v>
      </c>
      <c r="M63" s="30"/>
      <c r="N63" s="31"/>
      <c r="O63" s="31"/>
      <c r="P63" s="31"/>
      <c r="Q63" s="31"/>
      <c r="R63" s="31"/>
      <c r="S63" s="31"/>
      <c r="T63" s="31"/>
      <c r="U63" s="31"/>
      <c r="V63" s="31"/>
      <c r="W63" s="33">
        <f t="shared" si="6"/>
        <v>0</v>
      </c>
      <c r="Y63"/>
    </row>
    <row r="64" spans="1:25" hidden="1" x14ac:dyDescent="0.25">
      <c r="A64" s="22">
        <v>292</v>
      </c>
      <c r="B64" s="56">
        <v>61</v>
      </c>
      <c r="C64" s="48">
        <v>17</v>
      </c>
      <c r="D64" s="6" t="e">
        <f>VLOOKUP(A64,'05.kolo prezetácia '!A:G,2,FALSE)</f>
        <v>#N/A</v>
      </c>
      <c r="E64" s="6" t="e">
        <f>VLOOKUP(A64,'05.kolo prezetácia '!A:G,3,FALSE)</f>
        <v>#N/A</v>
      </c>
      <c r="F64" s="5" t="e">
        <f>CONCATENATE(zmaz!$D64," ",zmaz!$E64)</f>
        <v>#N/A</v>
      </c>
      <c r="G64" s="6" t="e">
        <f>VLOOKUP(A64,'05.kolo prezetácia '!A:G,4,FALSE)</f>
        <v>#N/A</v>
      </c>
      <c r="H64" s="31" t="e">
        <f>VLOOKUP(A64,'05.kolo prezetácia '!$A$2:$G$515,5,FALSE)</f>
        <v>#N/A</v>
      </c>
      <c r="I64" s="32" t="e">
        <f>VLOOKUP(A64,'05.kolo prezetácia '!$A$2:$G$515,7,FALSE)</f>
        <v>#N/A</v>
      </c>
      <c r="J64" s="21" t="e">
        <f>VLOOKUP(zmaz!$A64,'05.kolo stopky'!A:C,3,FALSE)</f>
        <v>#N/A</v>
      </c>
      <c r="K64" s="21" t="e">
        <f t="shared" si="4"/>
        <v>#N/A</v>
      </c>
      <c r="L64" s="21" t="e">
        <f t="shared" si="3"/>
        <v>#N/A</v>
      </c>
      <c r="M64" s="30"/>
      <c r="N64" s="31"/>
      <c r="O64" s="31"/>
      <c r="P64" s="31"/>
      <c r="Q64" s="31"/>
      <c r="R64" s="31"/>
      <c r="S64" s="31"/>
      <c r="T64" s="31"/>
      <c r="U64" s="31"/>
      <c r="V64" s="31"/>
      <c r="W64" s="33">
        <f t="shared" si="6"/>
        <v>0</v>
      </c>
      <c r="Y64"/>
    </row>
    <row r="65" spans="1:25" hidden="1" x14ac:dyDescent="0.25">
      <c r="A65" s="22">
        <v>95</v>
      </c>
      <c r="B65" s="56">
        <v>62</v>
      </c>
      <c r="C65" s="48">
        <v>18</v>
      </c>
      <c r="D65" s="6" t="e">
        <f>VLOOKUP(A65,'05.kolo prezetácia '!A:G,2,FALSE)</f>
        <v>#N/A</v>
      </c>
      <c r="E65" s="6" t="e">
        <f>VLOOKUP(A65,'05.kolo prezetácia '!A:G,3,FALSE)</f>
        <v>#N/A</v>
      </c>
      <c r="F65" s="5" t="e">
        <f>CONCATENATE(zmaz!$D65," ",zmaz!$E65)</f>
        <v>#N/A</v>
      </c>
      <c r="G65" s="6" t="e">
        <f>VLOOKUP(A65,'05.kolo prezetácia '!A:G,4,FALSE)</f>
        <v>#N/A</v>
      </c>
      <c r="H65" s="31" t="e">
        <f>VLOOKUP(A65,'05.kolo prezetácia '!$A$2:$G$515,5,FALSE)</f>
        <v>#N/A</v>
      </c>
      <c r="I65" s="32" t="e">
        <f>VLOOKUP(A65,'05.kolo prezetácia '!$A$2:$G$515,7,FALSE)</f>
        <v>#N/A</v>
      </c>
      <c r="J65" s="21" t="e">
        <f>VLOOKUP(zmaz!$A65,'05.kolo stopky'!A:C,3,FALSE)</f>
        <v>#N/A</v>
      </c>
      <c r="K65" s="21" t="e">
        <f t="shared" si="4"/>
        <v>#N/A</v>
      </c>
      <c r="L65" s="21" t="e">
        <f t="shared" si="3"/>
        <v>#N/A</v>
      </c>
      <c r="M65" s="30"/>
      <c r="N65" s="31"/>
      <c r="O65" s="31"/>
      <c r="P65" s="31"/>
      <c r="Q65" s="31"/>
      <c r="R65" s="31"/>
      <c r="S65" s="31"/>
      <c r="T65" s="31"/>
      <c r="U65" s="31"/>
      <c r="V65" s="31"/>
      <c r="W65" s="33">
        <f t="shared" si="6"/>
        <v>0</v>
      </c>
      <c r="Y65"/>
    </row>
    <row r="66" spans="1:25" hidden="1" x14ac:dyDescent="0.25">
      <c r="A66" s="22">
        <v>13</v>
      </c>
      <c r="B66" s="56">
        <v>63</v>
      </c>
      <c r="C66" s="48">
        <v>19</v>
      </c>
      <c r="D66" s="6" t="e">
        <f>VLOOKUP(A66,'05.kolo prezetácia '!A:G,2,FALSE)</f>
        <v>#N/A</v>
      </c>
      <c r="E66" s="6" t="e">
        <f>VLOOKUP(A66,'05.kolo prezetácia '!A:G,3,FALSE)</f>
        <v>#N/A</v>
      </c>
      <c r="F66" s="5" t="e">
        <f>CONCATENATE(zmaz!$D66," ",zmaz!$E66)</f>
        <v>#N/A</v>
      </c>
      <c r="G66" s="6" t="e">
        <f>VLOOKUP(A66,'05.kolo prezetácia '!A:G,4,FALSE)</f>
        <v>#N/A</v>
      </c>
      <c r="H66" s="31" t="e">
        <f>VLOOKUP(A66,'05.kolo prezetácia '!$A$2:$G$515,5,FALSE)</f>
        <v>#N/A</v>
      </c>
      <c r="I66" s="32" t="e">
        <f>VLOOKUP(A66,'05.kolo prezetácia '!$A$2:$G$515,7,FALSE)</f>
        <v>#N/A</v>
      </c>
      <c r="J66" s="21" t="e">
        <f>VLOOKUP(zmaz!$A66,'05.kolo stopky'!A:C,3,FALSE)</f>
        <v>#N/A</v>
      </c>
      <c r="K66" s="21" t="e">
        <f t="shared" si="4"/>
        <v>#N/A</v>
      </c>
      <c r="L66" s="21" t="e">
        <f t="shared" si="3"/>
        <v>#N/A</v>
      </c>
      <c r="M66" s="30"/>
      <c r="N66" s="31"/>
      <c r="O66" s="31"/>
      <c r="P66" s="31"/>
      <c r="Q66" s="31"/>
      <c r="R66" s="31"/>
      <c r="S66" s="31"/>
      <c r="T66" s="31"/>
      <c r="U66" s="31"/>
      <c r="V66" s="31"/>
      <c r="W66" s="33">
        <f t="shared" si="6"/>
        <v>0</v>
      </c>
      <c r="Y66"/>
    </row>
    <row r="67" spans="1:25" hidden="1" x14ac:dyDescent="0.25">
      <c r="A67" s="22">
        <v>321</v>
      </c>
      <c r="B67" s="56">
        <v>64</v>
      </c>
      <c r="C67" s="48">
        <v>19</v>
      </c>
      <c r="D67" s="6" t="e">
        <f>VLOOKUP(A67,'05.kolo prezetácia '!A:G,2,FALSE)</f>
        <v>#N/A</v>
      </c>
      <c r="E67" s="6" t="e">
        <f>VLOOKUP(A67,'05.kolo prezetácia '!A:G,3,FALSE)</f>
        <v>#N/A</v>
      </c>
      <c r="F67" s="5" t="e">
        <f>CONCATENATE(zmaz!$D67," ",zmaz!$E67)</f>
        <v>#N/A</v>
      </c>
      <c r="G67" s="6" t="e">
        <f>VLOOKUP(A67,'05.kolo prezetácia '!A:G,4,FALSE)</f>
        <v>#N/A</v>
      </c>
      <c r="H67" s="31" t="e">
        <f>VLOOKUP(A67,'05.kolo prezetácia '!$A$2:$G$515,5,FALSE)</f>
        <v>#N/A</v>
      </c>
      <c r="I67" s="32" t="e">
        <f>VLOOKUP(A67,'05.kolo prezetácia '!$A$2:$G$515,7,FALSE)</f>
        <v>#N/A</v>
      </c>
      <c r="J67" s="21" t="e">
        <f>VLOOKUP(zmaz!$A67,'05.kolo stopky'!A:C,3,FALSE)</f>
        <v>#N/A</v>
      </c>
      <c r="K67" s="21" t="e">
        <f t="shared" si="4"/>
        <v>#N/A</v>
      </c>
      <c r="L67" s="21" t="e">
        <f t="shared" si="3"/>
        <v>#N/A</v>
      </c>
      <c r="M67" s="30"/>
      <c r="N67" s="31"/>
      <c r="O67" s="31"/>
      <c r="P67" s="31"/>
      <c r="Q67" s="31"/>
      <c r="R67" s="31"/>
      <c r="S67" s="31"/>
      <c r="T67" s="31"/>
      <c r="U67" s="31"/>
      <c r="V67" s="31"/>
      <c r="W67" s="33">
        <f t="shared" si="6"/>
        <v>0</v>
      </c>
      <c r="Y67"/>
    </row>
    <row r="68" spans="1:25" hidden="1" x14ac:dyDescent="0.25">
      <c r="A68" s="22">
        <v>71</v>
      </c>
      <c r="B68" s="56">
        <v>65</v>
      </c>
      <c r="C68" s="45">
        <v>3</v>
      </c>
      <c r="D68" s="6" t="e">
        <f>VLOOKUP(A68,'05.kolo prezetácia '!A:G,2,FALSE)</f>
        <v>#N/A</v>
      </c>
      <c r="E68" s="6" t="e">
        <f>VLOOKUP(A68,'05.kolo prezetácia '!A:G,3,FALSE)</f>
        <v>#N/A</v>
      </c>
      <c r="F68" s="5" t="e">
        <f>CONCATENATE(zmaz!$D68," ",zmaz!$E68)</f>
        <v>#N/A</v>
      </c>
      <c r="G68" s="6" t="e">
        <f>VLOOKUP(A68,'05.kolo prezetácia '!A:G,4,FALSE)</f>
        <v>#N/A</v>
      </c>
      <c r="H68" s="31" t="e">
        <f>VLOOKUP(A68,'05.kolo prezetácia '!$A$2:$G$515,5,FALSE)</f>
        <v>#N/A</v>
      </c>
      <c r="I68" s="32" t="e">
        <f>VLOOKUP(A68,'05.kolo prezetácia '!$A$2:$G$515,7,FALSE)</f>
        <v>#N/A</v>
      </c>
      <c r="J68" s="21" t="e">
        <f>VLOOKUP(zmaz!$A68,'05.kolo stopky'!A:C,3,FALSE)</f>
        <v>#N/A</v>
      </c>
      <c r="K68" s="21" t="e">
        <f t="shared" si="4"/>
        <v>#N/A</v>
      </c>
      <c r="L68" s="21" t="e">
        <f t="shared" si="3"/>
        <v>#N/A</v>
      </c>
      <c r="M68" s="30"/>
      <c r="N68" s="31"/>
      <c r="O68" s="31"/>
      <c r="P68" s="31"/>
      <c r="Q68" s="31"/>
      <c r="R68" s="31"/>
      <c r="S68" s="31"/>
      <c r="T68" s="31"/>
      <c r="U68" s="31"/>
      <c r="V68" s="31"/>
      <c r="W68" s="33">
        <f t="shared" si="6"/>
        <v>0</v>
      </c>
      <c r="Y68"/>
    </row>
    <row r="69" spans="1:25" hidden="1" x14ac:dyDescent="0.25">
      <c r="A69" s="22">
        <v>398</v>
      </c>
      <c r="B69" s="56">
        <v>66</v>
      </c>
      <c r="C69" s="48">
        <v>19</v>
      </c>
      <c r="D69" s="6" t="e">
        <f>VLOOKUP(A69,'05.kolo prezetácia '!A:G,2,FALSE)</f>
        <v>#N/A</v>
      </c>
      <c r="E69" s="6" t="e">
        <f>VLOOKUP(A69,'05.kolo prezetácia '!A:G,3,FALSE)</f>
        <v>#N/A</v>
      </c>
      <c r="F69" s="5" t="e">
        <f>CONCATENATE(zmaz!$D69," ",zmaz!$E69)</f>
        <v>#N/A</v>
      </c>
      <c r="G69" s="6" t="e">
        <f>VLOOKUP(A69,'05.kolo prezetácia '!A:G,4,FALSE)</f>
        <v>#N/A</v>
      </c>
      <c r="H69" s="31" t="e">
        <f>VLOOKUP(A69,'05.kolo prezetácia '!$A$2:$G$515,5,FALSE)</f>
        <v>#N/A</v>
      </c>
      <c r="I69" s="32" t="e">
        <f>VLOOKUP(A69,'05.kolo prezetácia '!$A$2:$G$515,7,FALSE)</f>
        <v>#N/A</v>
      </c>
      <c r="J69" s="21" t="e">
        <f>VLOOKUP(zmaz!$A69,'05.kolo stopky'!A:C,3,FALSE)</f>
        <v>#N/A</v>
      </c>
      <c r="K69" s="21" t="e">
        <f t="shared" si="4"/>
        <v>#N/A</v>
      </c>
      <c r="L69" s="21" t="e">
        <f t="shared" si="3"/>
        <v>#N/A</v>
      </c>
      <c r="M69" s="22"/>
      <c r="N69" s="53"/>
      <c r="O69" s="53"/>
      <c r="P69" s="53"/>
      <c r="Q69" s="53"/>
      <c r="R69" s="53"/>
      <c r="S69" s="53"/>
      <c r="T69" s="53"/>
      <c r="U69" s="53"/>
      <c r="V69" s="53"/>
      <c r="W69" s="54">
        <f>SUM(M69:V69)</f>
        <v>0</v>
      </c>
      <c r="Y69"/>
    </row>
    <row r="70" spans="1:25" hidden="1" x14ac:dyDescent="0.25">
      <c r="A70" s="22">
        <v>155</v>
      </c>
      <c r="B70" s="56">
        <v>67</v>
      </c>
      <c r="C70" s="48">
        <v>20</v>
      </c>
      <c r="D70" s="6" t="e">
        <f>VLOOKUP(A70,'05.kolo prezetácia '!A:G,2,FALSE)</f>
        <v>#N/A</v>
      </c>
      <c r="E70" s="6" t="e">
        <f>VLOOKUP(A70,'05.kolo prezetácia '!A:G,3,FALSE)</f>
        <v>#N/A</v>
      </c>
      <c r="F70" s="5" t="e">
        <f>CONCATENATE(zmaz!$D70," ",zmaz!$E70)</f>
        <v>#N/A</v>
      </c>
      <c r="G70" s="6" t="e">
        <f>VLOOKUP(A70,'05.kolo prezetácia '!A:G,4,FALSE)</f>
        <v>#N/A</v>
      </c>
      <c r="H70" s="31" t="e">
        <f>VLOOKUP(A70,'05.kolo prezetácia '!$A$2:$G$515,5,FALSE)</f>
        <v>#N/A</v>
      </c>
      <c r="I70" s="32" t="e">
        <f>VLOOKUP(A70,'05.kolo prezetácia '!$A$2:$G$515,7,FALSE)</f>
        <v>#N/A</v>
      </c>
      <c r="J70" s="21" t="e">
        <f>VLOOKUP(zmaz!$A70,'05.kolo stopky'!A:C,3,FALSE)</f>
        <v>#N/A</v>
      </c>
      <c r="K70" s="21" t="e">
        <f t="shared" si="4"/>
        <v>#N/A</v>
      </c>
      <c r="L70" s="21" t="e">
        <f t="shared" si="3"/>
        <v>#N/A</v>
      </c>
      <c r="M70" s="30"/>
      <c r="N70" s="31"/>
      <c r="O70" s="31"/>
      <c r="P70" s="31"/>
      <c r="Q70" s="31"/>
      <c r="R70" s="31"/>
      <c r="S70" s="31"/>
      <c r="T70" s="31"/>
      <c r="U70" s="31"/>
      <c r="V70" s="31"/>
      <c r="W70" s="33">
        <f t="shared" si="6"/>
        <v>0</v>
      </c>
      <c r="Y70"/>
    </row>
    <row r="71" spans="1:25" hidden="1" x14ac:dyDescent="0.25">
      <c r="A71" s="22">
        <v>80</v>
      </c>
      <c r="B71" s="56">
        <v>68</v>
      </c>
      <c r="C71" s="48">
        <v>20</v>
      </c>
      <c r="D71" s="6" t="e">
        <f>VLOOKUP(A71,'05.kolo prezetácia '!A:G,2,FALSE)</f>
        <v>#N/A</v>
      </c>
      <c r="E71" s="6" t="e">
        <f>VLOOKUP(A71,'05.kolo prezetácia '!A:G,3,FALSE)</f>
        <v>#N/A</v>
      </c>
      <c r="F71" s="5" t="e">
        <f>CONCATENATE(zmaz!$D71," ",zmaz!$E71)</f>
        <v>#N/A</v>
      </c>
      <c r="G71" s="6" t="e">
        <f>VLOOKUP(A71,'05.kolo prezetácia '!A:G,4,FALSE)</f>
        <v>#N/A</v>
      </c>
      <c r="H71" s="31" t="e">
        <f>VLOOKUP(A71,'05.kolo prezetácia '!$A$2:$G$515,5,FALSE)</f>
        <v>#N/A</v>
      </c>
      <c r="I71" s="32" t="e">
        <f>VLOOKUP(A71,'05.kolo prezetácia '!$A$2:$G$515,7,FALSE)</f>
        <v>#N/A</v>
      </c>
      <c r="J71" s="21" t="e">
        <f>VLOOKUP(zmaz!$A71,'05.kolo stopky'!A:C,3,FALSE)</f>
        <v>#N/A</v>
      </c>
      <c r="K71" s="21" t="e">
        <f t="shared" si="4"/>
        <v>#N/A</v>
      </c>
      <c r="L71" s="21" t="e">
        <f t="shared" si="3"/>
        <v>#N/A</v>
      </c>
      <c r="M71" s="30"/>
      <c r="N71" s="31"/>
      <c r="O71" s="31"/>
      <c r="P71" s="31"/>
      <c r="Q71" s="31"/>
      <c r="R71" s="31"/>
      <c r="S71" s="31"/>
      <c r="T71" s="31"/>
      <c r="U71" s="31"/>
      <c r="V71" s="31"/>
      <c r="W71" s="33">
        <f t="shared" si="6"/>
        <v>0</v>
      </c>
      <c r="Y71"/>
    </row>
    <row r="72" spans="1:25" hidden="1" x14ac:dyDescent="0.25">
      <c r="A72" s="22">
        <v>267</v>
      </c>
      <c r="B72" s="56">
        <v>69</v>
      </c>
      <c r="C72" s="45">
        <v>3</v>
      </c>
      <c r="D72" s="6" t="e">
        <f>VLOOKUP(A72,'05.kolo prezetácia '!A:G,2,FALSE)</f>
        <v>#N/A</v>
      </c>
      <c r="E72" s="6" t="e">
        <f>VLOOKUP(A72,'05.kolo prezetácia '!A:G,3,FALSE)</f>
        <v>#N/A</v>
      </c>
      <c r="F72" s="5" t="e">
        <f>CONCATENATE(zmaz!$D72," ",zmaz!$E72)</f>
        <v>#N/A</v>
      </c>
      <c r="G72" s="6" t="e">
        <f>VLOOKUP(A72,'05.kolo prezetácia '!A:G,4,FALSE)</f>
        <v>#N/A</v>
      </c>
      <c r="H72" s="31" t="e">
        <f>VLOOKUP(A72,'05.kolo prezetácia '!$A$2:$G$515,5,FALSE)</f>
        <v>#N/A</v>
      </c>
      <c r="I72" s="32" t="e">
        <f>VLOOKUP(A72,'05.kolo prezetácia '!$A$2:$G$515,7,FALSE)</f>
        <v>#N/A</v>
      </c>
      <c r="J72" s="21" t="e">
        <f>VLOOKUP(zmaz!$A72,'05.kolo stopky'!A:C,3,FALSE)</f>
        <v>#N/A</v>
      </c>
      <c r="K72" s="21" t="e">
        <f t="shared" si="4"/>
        <v>#N/A</v>
      </c>
      <c r="L72" s="21" t="e">
        <f t="shared" si="3"/>
        <v>#N/A</v>
      </c>
      <c r="M72" s="30"/>
      <c r="N72" s="31"/>
      <c r="O72" s="31"/>
      <c r="P72" s="31"/>
      <c r="Q72" s="31"/>
      <c r="R72" s="31"/>
      <c r="S72" s="31"/>
      <c r="T72" s="31"/>
      <c r="U72" s="31"/>
      <c r="V72" s="31"/>
      <c r="W72" s="33">
        <f t="shared" si="6"/>
        <v>0</v>
      </c>
      <c r="Y72"/>
    </row>
    <row r="73" spans="1:25" hidden="1" x14ac:dyDescent="0.25">
      <c r="A73" s="22">
        <v>17</v>
      </c>
      <c r="B73" s="56">
        <v>70</v>
      </c>
      <c r="C73" s="48">
        <v>5</v>
      </c>
      <c r="D73" s="6" t="e">
        <f>VLOOKUP(A73,'05.kolo prezetácia '!A:G,2,FALSE)</f>
        <v>#N/A</v>
      </c>
      <c r="E73" s="6" t="e">
        <f>VLOOKUP(A73,'05.kolo prezetácia '!A:G,3,FALSE)</f>
        <v>#N/A</v>
      </c>
      <c r="F73" s="5" t="e">
        <f>CONCATENATE(zmaz!$D73," ",zmaz!$E73)</f>
        <v>#N/A</v>
      </c>
      <c r="G73" s="6" t="e">
        <f>VLOOKUP(A73,'05.kolo prezetácia '!A:G,4,FALSE)</f>
        <v>#N/A</v>
      </c>
      <c r="H73" s="31" t="e">
        <f>VLOOKUP(A73,'05.kolo prezetácia '!$A$2:$G$515,5,FALSE)</f>
        <v>#N/A</v>
      </c>
      <c r="I73" s="32" t="e">
        <f>VLOOKUP(A73,'05.kolo prezetácia '!$A$2:$G$515,7,FALSE)</f>
        <v>#N/A</v>
      </c>
      <c r="J73" s="21" t="e">
        <f>VLOOKUP(zmaz!$A73,'05.kolo stopky'!A:C,3,FALSE)</f>
        <v>#N/A</v>
      </c>
      <c r="K73" s="21" t="e">
        <f t="shared" si="4"/>
        <v>#N/A</v>
      </c>
      <c r="L73" s="21" t="e">
        <f t="shared" si="3"/>
        <v>#N/A</v>
      </c>
      <c r="M73" s="30"/>
      <c r="N73" s="31"/>
      <c r="O73" s="31"/>
      <c r="P73" s="31"/>
      <c r="Q73" s="31"/>
      <c r="R73" s="31"/>
      <c r="S73" s="31"/>
      <c r="T73" s="31"/>
      <c r="U73" s="31"/>
      <c r="V73" s="31"/>
      <c r="W73" s="33">
        <f t="shared" si="6"/>
        <v>0</v>
      </c>
      <c r="Y73"/>
    </row>
    <row r="74" spans="1:25" hidden="1" x14ac:dyDescent="0.25">
      <c r="A74" s="22">
        <v>9</v>
      </c>
      <c r="B74" s="56">
        <v>71</v>
      </c>
      <c r="C74" s="45">
        <v>1</v>
      </c>
      <c r="D74" s="6" t="str">
        <f>VLOOKUP(A74,'05.kolo prezetácia '!A:G,2,FALSE)</f>
        <v>Martin</v>
      </c>
      <c r="E74" s="6" t="str">
        <f>VLOOKUP(A74,'05.kolo prezetácia '!A:G,3,FALSE)</f>
        <v>Petrinec</v>
      </c>
      <c r="F74" s="5" t="str">
        <f>CONCATENATE(zmaz!$D74," ",zmaz!$E74)</f>
        <v>Martin Petrinec</v>
      </c>
      <c r="G74" s="6" t="str">
        <f>VLOOKUP(A74,'05.kolo prezetácia '!A:G,4,FALSE)</f>
        <v>Trenčín</v>
      </c>
      <c r="H74" s="31">
        <f>VLOOKUP(A74,'05.kolo prezetácia '!$A$2:$G$515,5,FALSE)</f>
        <v>1978</v>
      </c>
      <c r="I74" s="32" t="str">
        <f>VLOOKUP(A74,'05.kolo prezetácia '!$A$2:$G$515,7,FALSE)</f>
        <v>Muži C</v>
      </c>
      <c r="J74" s="21">
        <f>VLOOKUP(zmaz!$A74,'05.kolo stopky'!A:C,3,FALSE)</f>
        <v>2.3736770833333337E-2</v>
      </c>
      <c r="K74" s="21">
        <f>J74/$X$3</f>
        <v>2.9124872188139063E-3</v>
      </c>
      <c r="L74" s="21">
        <f t="shared" si="3"/>
        <v>4.7006597222222259E-3</v>
      </c>
      <c r="M74" s="22"/>
      <c r="N74" s="53"/>
      <c r="O74" s="53"/>
      <c r="P74" s="53"/>
      <c r="Q74" s="53"/>
      <c r="R74" s="53"/>
      <c r="S74" s="53"/>
      <c r="T74" s="53"/>
      <c r="U74" s="53"/>
      <c r="V74" s="53"/>
      <c r="W74" s="54">
        <f>SUM(M74:V74)</f>
        <v>0</v>
      </c>
      <c r="Y74"/>
    </row>
    <row r="75" spans="1:25" hidden="1" x14ac:dyDescent="0.25">
      <c r="A75" s="22">
        <v>50</v>
      </c>
      <c r="B75" s="56">
        <v>72</v>
      </c>
      <c r="C75" s="48">
        <v>20</v>
      </c>
      <c r="D75" s="6" t="str">
        <f>VLOOKUP(A75,'05.kolo prezetácia '!A:G,2,FALSE)</f>
        <v>Miroslav</v>
      </c>
      <c r="E75" s="6" t="str">
        <f>VLOOKUP(A75,'05.kolo prezetácia '!A:G,3,FALSE)</f>
        <v>Tomčány</v>
      </c>
      <c r="F75" s="5" t="str">
        <f>CONCATENATE(zmaz!$D75," ",zmaz!$E75)</f>
        <v>Miroslav Tomčány</v>
      </c>
      <c r="G75" s="6" t="str">
        <f>VLOOKUP(A75,'05.kolo prezetácia '!A:G,4,FALSE)</f>
        <v>Behaj s radosťou</v>
      </c>
      <c r="H75" s="31">
        <f>VLOOKUP(A75,'05.kolo prezetácia '!$A$2:$G$515,5,FALSE)</f>
        <v>1971</v>
      </c>
      <c r="I75" s="32" t="str">
        <f>VLOOKUP(A75,'05.kolo prezetácia '!$A$2:$G$515,7,FALSE)</f>
        <v>Muži D</v>
      </c>
      <c r="J75" s="21">
        <f>VLOOKUP(zmaz!$A75,'05.kolo stopky'!A:C,3,FALSE)</f>
        <v>2.4679780092592588E-2</v>
      </c>
      <c r="K75" s="21">
        <f t="shared" si="4"/>
        <v>3.0281938763917285E-3</v>
      </c>
      <c r="L75" s="21">
        <f t="shared" ref="L75:L138" si="7">J75-Y$3</f>
        <v>5.6436689814814769E-3</v>
      </c>
      <c r="M75" s="30"/>
      <c r="N75" s="31"/>
      <c r="O75" s="31"/>
      <c r="P75" s="31"/>
      <c r="Q75" s="31"/>
      <c r="R75" s="31"/>
      <c r="S75" s="31"/>
      <c r="T75" s="31"/>
      <c r="U75" s="31"/>
      <c r="V75" s="31"/>
      <c r="W75" s="33">
        <f t="shared" si="6"/>
        <v>0</v>
      </c>
      <c r="Y75"/>
    </row>
    <row r="76" spans="1:25" hidden="1" x14ac:dyDescent="0.25">
      <c r="A76" s="22">
        <v>34</v>
      </c>
      <c r="B76" s="56">
        <v>73</v>
      </c>
      <c r="C76" s="45">
        <v>2</v>
      </c>
      <c r="D76" s="6" t="e">
        <f>VLOOKUP(A76,'05.kolo prezetácia '!A:G,2,FALSE)</f>
        <v>#N/A</v>
      </c>
      <c r="E76" s="6" t="e">
        <f>VLOOKUP(A76,'05.kolo prezetácia '!A:G,3,FALSE)</f>
        <v>#N/A</v>
      </c>
      <c r="F76" s="5" t="e">
        <f>CONCATENATE(zmaz!$D76," ",zmaz!$E76)</f>
        <v>#N/A</v>
      </c>
      <c r="G76" s="6" t="e">
        <f>VLOOKUP(A76,'05.kolo prezetácia '!A:G,4,FALSE)</f>
        <v>#N/A</v>
      </c>
      <c r="H76" s="31" t="e">
        <f>VLOOKUP(A76,'05.kolo prezetácia '!$A$2:$G$515,5,FALSE)</f>
        <v>#N/A</v>
      </c>
      <c r="I76" s="32" t="e">
        <f>VLOOKUP(A76,'05.kolo prezetácia '!$A$2:$G$515,7,FALSE)</f>
        <v>#N/A</v>
      </c>
      <c r="J76" s="21" t="e">
        <f>VLOOKUP(zmaz!$A76,'05.kolo stopky'!A:C,3,FALSE)</f>
        <v>#N/A</v>
      </c>
      <c r="K76" s="21" t="e">
        <f t="shared" si="4"/>
        <v>#N/A</v>
      </c>
      <c r="L76" s="21" t="e">
        <f t="shared" si="7"/>
        <v>#N/A</v>
      </c>
      <c r="M76" s="30"/>
      <c r="N76" s="31"/>
      <c r="O76" s="31"/>
      <c r="P76" s="31"/>
      <c r="Q76" s="31"/>
      <c r="R76" s="31"/>
      <c r="S76" s="31"/>
      <c r="T76" s="31"/>
      <c r="U76" s="31"/>
      <c r="V76" s="31"/>
      <c r="W76" s="33">
        <f t="shared" si="6"/>
        <v>0</v>
      </c>
      <c r="Y76"/>
    </row>
    <row r="77" spans="1:25" hidden="1" x14ac:dyDescent="0.25">
      <c r="A77" s="22">
        <v>268</v>
      </c>
      <c r="B77" s="56">
        <v>74</v>
      </c>
      <c r="C77" s="48">
        <v>21</v>
      </c>
      <c r="D77" s="6" t="e">
        <f>VLOOKUP(A77,'05.kolo prezetácia '!A:G,2,FALSE)</f>
        <v>#N/A</v>
      </c>
      <c r="E77" s="6" t="e">
        <f>VLOOKUP(A77,'05.kolo prezetácia '!A:G,3,FALSE)</f>
        <v>#N/A</v>
      </c>
      <c r="F77" s="5" t="e">
        <f>CONCATENATE(zmaz!$D77," ",zmaz!$E77)</f>
        <v>#N/A</v>
      </c>
      <c r="G77" s="6" t="e">
        <f>VLOOKUP(A77,'05.kolo prezetácia '!A:G,4,FALSE)</f>
        <v>#N/A</v>
      </c>
      <c r="H77" s="31" t="e">
        <f>VLOOKUP(A77,'05.kolo prezetácia '!$A$2:$G$515,5,FALSE)</f>
        <v>#N/A</v>
      </c>
      <c r="I77" s="32" t="e">
        <f>VLOOKUP(A77,'05.kolo prezetácia '!$A$2:$G$515,7,FALSE)</f>
        <v>#N/A</v>
      </c>
      <c r="J77" s="21" t="e">
        <f>VLOOKUP(zmaz!$A77,'05.kolo stopky'!A:C,3,FALSE)</f>
        <v>#N/A</v>
      </c>
      <c r="K77" s="21" t="e">
        <f t="shared" si="4"/>
        <v>#N/A</v>
      </c>
      <c r="L77" s="21" t="e">
        <f t="shared" si="7"/>
        <v>#N/A</v>
      </c>
      <c r="M77" s="30"/>
      <c r="N77" s="31"/>
      <c r="O77" s="31"/>
      <c r="P77" s="31"/>
      <c r="Q77" s="31"/>
      <c r="R77" s="31"/>
      <c r="S77" s="31"/>
      <c r="T77" s="31"/>
      <c r="U77" s="31"/>
      <c r="V77" s="31"/>
      <c r="W77" s="33">
        <f t="shared" si="6"/>
        <v>0</v>
      </c>
      <c r="Y77"/>
    </row>
    <row r="78" spans="1:25" hidden="1" x14ac:dyDescent="0.25">
      <c r="A78" s="22">
        <v>175</v>
      </c>
      <c r="B78" s="56">
        <v>75</v>
      </c>
      <c r="C78" s="45">
        <v>1</v>
      </c>
      <c r="D78" s="6" t="str">
        <f>VLOOKUP(A78,'05.kolo prezetácia '!A:G,2,FALSE)</f>
        <v>Lucia</v>
      </c>
      <c r="E78" s="6" t="str">
        <f>VLOOKUP(A78,'05.kolo prezetácia '!A:G,3,FALSE)</f>
        <v>Bulejková</v>
      </c>
      <c r="F78" s="5" t="str">
        <f>CONCATENATE(zmaz!$D78," ",zmaz!$E78)</f>
        <v>Lucia Bulejková</v>
      </c>
      <c r="G78" s="6" t="str">
        <f>VLOOKUP(A78,'05.kolo prezetácia '!A:G,4,FALSE)</f>
        <v>Drietoma</v>
      </c>
      <c r="H78" s="31">
        <f>VLOOKUP(A78,'05.kolo prezetácia '!$A$2:$G$515,5,FALSE)</f>
        <v>2012</v>
      </c>
      <c r="I78" s="32" t="str">
        <f>VLOOKUP(A78,'05.kolo prezetácia '!$A$2:$G$515,7,FALSE)</f>
        <v>Ženy A</v>
      </c>
      <c r="J78" s="21">
        <f>VLOOKUP(zmaz!$A78,'05.kolo stopky'!A:C,3,FALSE)</f>
        <v>2.9593020833333334E-2</v>
      </c>
      <c r="K78" s="21">
        <f t="shared" si="4"/>
        <v>3.6310455010224946E-3</v>
      </c>
      <c r="L78" s="21">
        <f t="shared" si="7"/>
        <v>1.0556909722222223E-2</v>
      </c>
      <c r="M78" s="30"/>
      <c r="N78" s="31"/>
      <c r="O78" s="31"/>
      <c r="P78" s="31"/>
      <c r="Q78" s="31"/>
      <c r="R78" s="31"/>
      <c r="S78" s="31"/>
      <c r="T78" s="31"/>
      <c r="U78" s="31"/>
      <c r="V78" s="31"/>
      <c r="W78" s="33">
        <f t="shared" si="6"/>
        <v>0</v>
      </c>
      <c r="Y78"/>
    </row>
    <row r="79" spans="1:25" hidden="1" x14ac:dyDescent="0.25">
      <c r="A79" s="22">
        <v>112</v>
      </c>
      <c r="B79" s="56">
        <v>76</v>
      </c>
      <c r="C79" s="48">
        <v>6</v>
      </c>
      <c r="D79" s="6" t="e">
        <f>VLOOKUP(A79,'05.kolo prezetácia '!A:G,2,FALSE)</f>
        <v>#N/A</v>
      </c>
      <c r="E79" s="6" t="e">
        <f>VLOOKUP(A79,'05.kolo prezetácia '!A:G,3,FALSE)</f>
        <v>#N/A</v>
      </c>
      <c r="F79" s="5" t="e">
        <f>CONCATENATE(zmaz!$D79," ",zmaz!$E79)</f>
        <v>#N/A</v>
      </c>
      <c r="G79" s="6" t="e">
        <f>VLOOKUP(A79,'05.kolo prezetácia '!A:G,4,FALSE)</f>
        <v>#N/A</v>
      </c>
      <c r="H79" s="31" t="e">
        <f>VLOOKUP(A79,'05.kolo prezetácia '!$A$2:$G$515,5,FALSE)</f>
        <v>#N/A</v>
      </c>
      <c r="I79" s="32" t="e">
        <f>VLOOKUP(A79,'05.kolo prezetácia '!$A$2:$G$515,7,FALSE)</f>
        <v>#N/A</v>
      </c>
      <c r="J79" s="21" t="e">
        <f>VLOOKUP(zmaz!$A79,'05.kolo stopky'!A:C,3,FALSE)</f>
        <v>#N/A</v>
      </c>
      <c r="K79" s="21" t="e">
        <f t="shared" si="4"/>
        <v>#N/A</v>
      </c>
      <c r="L79" s="21" t="e">
        <f t="shared" si="7"/>
        <v>#N/A</v>
      </c>
      <c r="M79" s="30"/>
      <c r="N79" s="31"/>
      <c r="O79" s="31"/>
      <c r="P79" s="31"/>
      <c r="Q79" s="31"/>
      <c r="R79" s="31"/>
      <c r="S79" s="31"/>
      <c r="T79" s="31"/>
      <c r="U79" s="31"/>
      <c r="V79" s="31"/>
      <c r="W79" s="33">
        <f t="shared" si="6"/>
        <v>0</v>
      </c>
      <c r="Y79"/>
    </row>
    <row r="80" spans="1:25" x14ac:dyDescent="0.25">
      <c r="A80" s="22">
        <v>380</v>
      </c>
      <c r="B80" s="56">
        <v>77</v>
      </c>
      <c r="C80" s="48">
        <v>13</v>
      </c>
      <c r="D80" s="6" t="e">
        <f>VLOOKUP(A80,'05.kolo prezetácia '!A:G,2,FALSE)</f>
        <v>#N/A</v>
      </c>
      <c r="E80" s="6" t="e">
        <f>VLOOKUP(A80,'05.kolo prezetácia '!A:G,3,FALSE)</f>
        <v>#N/A</v>
      </c>
      <c r="F80" s="5" t="e">
        <f>CONCATENATE(zmaz!$D80," ",zmaz!$E80)</f>
        <v>#N/A</v>
      </c>
      <c r="G80" s="6" t="e">
        <f>VLOOKUP(A80,'05.kolo prezetácia '!A:G,4,FALSE)</f>
        <v>#N/A</v>
      </c>
      <c r="H80" s="31" t="e">
        <f>VLOOKUP(A80,'05.kolo prezetácia '!$A$2:$G$515,5,FALSE)</f>
        <v>#N/A</v>
      </c>
      <c r="I80" s="32" t="e">
        <f>VLOOKUP(A80,'05.kolo prezetácia '!$A$2:$G$515,7,FALSE)</f>
        <v>#N/A</v>
      </c>
      <c r="J80" s="21" t="e">
        <f>VLOOKUP(zmaz!$A80,'05.kolo stopky'!A:C,3,FALSE)</f>
        <v>#N/A</v>
      </c>
      <c r="K80" s="21" t="e">
        <f t="shared" si="4"/>
        <v>#N/A</v>
      </c>
      <c r="L80" s="21" t="e">
        <f t="shared" si="7"/>
        <v>#N/A</v>
      </c>
      <c r="M80" s="30"/>
      <c r="N80" s="31"/>
      <c r="O80" s="31"/>
      <c r="P80" s="31"/>
      <c r="Q80" s="31"/>
      <c r="R80" s="31"/>
      <c r="S80" s="31"/>
      <c r="T80" s="31"/>
      <c r="U80" s="31"/>
      <c r="V80" s="31"/>
      <c r="W80" s="33">
        <f t="shared" si="6"/>
        <v>0</v>
      </c>
      <c r="Y80"/>
    </row>
    <row r="81" spans="1:25" hidden="1" x14ac:dyDescent="0.25">
      <c r="A81" s="22">
        <v>15</v>
      </c>
      <c r="B81" s="56">
        <v>78</v>
      </c>
      <c r="C81" s="48">
        <v>4</v>
      </c>
      <c r="D81" s="6" t="e">
        <f>VLOOKUP(A81,'05.kolo prezetácia '!A:G,2,FALSE)</f>
        <v>#N/A</v>
      </c>
      <c r="E81" s="6" t="e">
        <f>VLOOKUP(A81,'05.kolo prezetácia '!A:G,3,FALSE)</f>
        <v>#N/A</v>
      </c>
      <c r="F81" s="5" t="e">
        <f>CONCATENATE(zmaz!$D81," ",zmaz!$E81)</f>
        <v>#N/A</v>
      </c>
      <c r="G81" s="6" t="e">
        <f>VLOOKUP(A81,'05.kolo prezetácia '!A:G,4,FALSE)</f>
        <v>#N/A</v>
      </c>
      <c r="H81" s="31" t="e">
        <f>VLOOKUP(A81,'05.kolo prezetácia '!$A$2:$G$515,5,FALSE)</f>
        <v>#N/A</v>
      </c>
      <c r="I81" s="32" t="e">
        <f>VLOOKUP(A81,'05.kolo prezetácia '!$A$2:$G$515,7,FALSE)</f>
        <v>#N/A</v>
      </c>
      <c r="J81" s="21" t="e">
        <f>VLOOKUP(zmaz!$A81,'05.kolo stopky'!A:C,3,FALSE)</f>
        <v>#N/A</v>
      </c>
      <c r="K81" s="21" t="e">
        <f t="shared" si="4"/>
        <v>#N/A</v>
      </c>
      <c r="L81" s="21" t="e">
        <f t="shared" si="7"/>
        <v>#N/A</v>
      </c>
      <c r="M81" s="30"/>
      <c r="N81" s="31"/>
      <c r="O81" s="31"/>
      <c r="P81" s="31"/>
      <c r="Q81" s="31"/>
      <c r="R81" s="31"/>
      <c r="S81" s="31"/>
      <c r="T81" s="31"/>
      <c r="U81" s="31"/>
      <c r="V81" s="31"/>
      <c r="W81" s="33">
        <f t="shared" si="6"/>
        <v>0</v>
      </c>
      <c r="Y81"/>
    </row>
    <row r="82" spans="1:25" hidden="1" x14ac:dyDescent="0.25">
      <c r="A82" s="22">
        <v>248</v>
      </c>
      <c r="B82" s="56">
        <v>79</v>
      </c>
      <c r="C82" s="48">
        <v>22</v>
      </c>
      <c r="D82" s="6" t="e">
        <f>VLOOKUP(A82,'05.kolo prezetácia '!A:G,2,FALSE)</f>
        <v>#N/A</v>
      </c>
      <c r="E82" s="6" t="e">
        <f>VLOOKUP(A82,'05.kolo prezetácia '!A:G,3,FALSE)</f>
        <v>#N/A</v>
      </c>
      <c r="F82" s="5" t="e">
        <f>CONCATENATE(zmaz!$D82," ",zmaz!$E82)</f>
        <v>#N/A</v>
      </c>
      <c r="G82" s="6" t="e">
        <f>VLOOKUP(A82,'05.kolo prezetácia '!A:G,4,FALSE)</f>
        <v>#N/A</v>
      </c>
      <c r="H82" s="31" t="e">
        <f>VLOOKUP(A82,'05.kolo prezetácia '!$A$2:$G$515,5,FALSE)</f>
        <v>#N/A</v>
      </c>
      <c r="I82" s="32" t="e">
        <f>VLOOKUP(A82,'05.kolo prezetácia '!$A$2:$G$515,7,FALSE)</f>
        <v>#N/A</v>
      </c>
      <c r="J82" s="21" t="e">
        <f>VLOOKUP(zmaz!$A82,'05.kolo stopky'!A:C,3,FALSE)</f>
        <v>#N/A</v>
      </c>
      <c r="K82" s="21" t="e">
        <f t="shared" ref="K82:K118" si="8">J82/$X$3</f>
        <v>#N/A</v>
      </c>
      <c r="L82" s="21" t="e">
        <f t="shared" si="7"/>
        <v>#N/A</v>
      </c>
      <c r="M82" s="30"/>
      <c r="N82" s="31"/>
      <c r="O82" s="31"/>
      <c r="P82" s="31"/>
      <c r="Q82" s="31"/>
      <c r="R82" s="31"/>
      <c r="S82" s="31"/>
      <c r="T82" s="31"/>
      <c r="U82" s="31"/>
      <c r="V82" s="31"/>
      <c r="W82" s="33">
        <f t="shared" si="6"/>
        <v>0</v>
      </c>
      <c r="Y82"/>
    </row>
    <row r="83" spans="1:25" x14ac:dyDescent="0.25">
      <c r="A83" s="22">
        <v>83</v>
      </c>
      <c r="B83" s="56">
        <v>80</v>
      </c>
      <c r="C83" s="48">
        <v>14</v>
      </c>
      <c r="D83" s="6" t="e">
        <f>VLOOKUP(A83,'05.kolo prezetácia '!A:G,2,FALSE)</f>
        <v>#N/A</v>
      </c>
      <c r="E83" s="6" t="e">
        <f>VLOOKUP(A83,'05.kolo prezetácia '!A:G,3,FALSE)</f>
        <v>#N/A</v>
      </c>
      <c r="F83" s="5" t="e">
        <f>CONCATENATE(zmaz!$D83," ",zmaz!$E83)</f>
        <v>#N/A</v>
      </c>
      <c r="G83" s="6" t="e">
        <f>VLOOKUP(A83,'05.kolo prezetácia '!A:G,4,FALSE)</f>
        <v>#N/A</v>
      </c>
      <c r="H83" s="31" t="e">
        <f>VLOOKUP(A83,'05.kolo prezetácia '!$A$2:$G$515,5,FALSE)</f>
        <v>#N/A</v>
      </c>
      <c r="I83" s="32" t="e">
        <f>VLOOKUP(A83,'05.kolo prezetácia '!$A$2:$G$515,7,FALSE)</f>
        <v>#N/A</v>
      </c>
      <c r="J83" s="21" t="e">
        <f>VLOOKUP(zmaz!$A83,'05.kolo stopky'!A:C,3,FALSE)</f>
        <v>#N/A</v>
      </c>
      <c r="K83" s="21" t="e">
        <f t="shared" si="8"/>
        <v>#N/A</v>
      </c>
      <c r="L83" s="21" t="e">
        <f t="shared" si="7"/>
        <v>#N/A</v>
      </c>
      <c r="M83" s="30"/>
      <c r="N83" s="31"/>
      <c r="O83" s="31"/>
      <c r="P83" s="31"/>
      <c r="Q83" s="31"/>
      <c r="R83" s="31"/>
      <c r="S83" s="31"/>
      <c r="T83" s="31"/>
      <c r="U83" s="31"/>
      <c r="V83" s="31"/>
      <c r="W83" s="33">
        <f t="shared" si="6"/>
        <v>0</v>
      </c>
      <c r="Y83"/>
    </row>
    <row r="84" spans="1:25" hidden="1" x14ac:dyDescent="0.25">
      <c r="A84" s="22">
        <v>117</v>
      </c>
      <c r="B84" s="56">
        <v>81</v>
      </c>
      <c r="C84" s="48">
        <v>22</v>
      </c>
      <c r="D84" s="6" t="e">
        <f>VLOOKUP(A84,'05.kolo prezetácia '!A:G,2,FALSE)</f>
        <v>#N/A</v>
      </c>
      <c r="E84" s="6" t="e">
        <f>VLOOKUP(A84,'05.kolo prezetácia '!A:G,3,FALSE)</f>
        <v>#N/A</v>
      </c>
      <c r="F84" s="5" t="e">
        <f>CONCATENATE(zmaz!$D84," ",zmaz!$E84)</f>
        <v>#N/A</v>
      </c>
      <c r="G84" s="6" t="e">
        <f>VLOOKUP(A84,'05.kolo prezetácia '!A:G,4,FALSE)</f>
        <v>#N/A</v>
      </c>
      <c r="H84" s="31" t="e">
        <f>VLOOKUP(A84,'05.kolo prezetácia '!$A$2:$G$515,5,FALSE)</f>
        <v>#N/A</v>
      </c>
      <c r="I84" s="32" t="e">
        <f>VLOOKUP(A84,'05.kolo prezetácia '!$A$2:$G$515,7,FALSE)</f>
        <v>#N/A</v>
      </c>
      <c r="J84" s="21" t="e">
        <f>VLOOKUP(zmaz!$A84,'05.kolo stopky'!A:C,3,FALSE)</f>
        <v>#N/A</v>
      </c>
      <c r="K84" s="21" t="e">
        <f t="shared" si="8"/>
        <v>#N/A</v>
      </c>
      <c r="L84" s="21" t="e">
        <f t="shared" si="7"/>
        <v>#N/A</v>
      </c>
      <c r="M84" s="30"/>
      <c r="N84" s="31"/>
      <c r="O84" s="31"/>
      <c r="P84" s="31"/>
      <c r="Q84" s="31"/>
      <c r="R84" s="31"/>
      <c r="S84" s="31"/>
      <c r="T84" s="31"/>
      <c r="U84" s="31"/>
      <c r="V84" s="31"/>
      <c r="W84" s="33">
        <f t="shared" si="6"/>
        <v>0</v>
      </c>
      <c r="Y84"/>
    </row>
    <row r="85" spans="1:25" hidden="1" x14ac:dyDescent="0.25">
      <c r="A85" s="22">
        <v>42</v>
      </c>
      <c r="B85" s="56">
        <v>82</v>
      </c>
      <c r="C85" s="48">
        <v>23</v>
      </c>
      <c r="D85" s="6" t="e">
        <f>VLOOKUP(A85,'05.kolo prezetácia '!A:G,2,FALSE)</f>
        <v>#N/A</v>
      </c>
      <c r="E85" s="6" t="e">
        <f>VLOOKUP(A85,'05.kolo prezetácia '!A:G,3,FALSE)</f>
        <v>#N/A</v>
      </c>
      <c r="F85" s="5" t="e">
        <f>CONCATENATE(zmaz!$D85," ",zmaz!$E85)</f>
        <v>#N/A</v>
      </c>
      <c r="G85" s="6" t="e">
        <f>VLOOKUP(A85,'05.kolo prezetácia '!A:G,4,FALSE)</f>
        <v>#N/A</v>
      </c>
      <c r="H85" s="31" t="e">
        <f>VLOOKUP(A85,'05.kolo prezetácia '!$A$2:$G$515,5,FALSE)</f>
        <v>#N/A</v>
      </c>
      <c r="I85" s="32" t="e">
        <f>VLOOKUP(A85,'05.kolo prezetácia '!$A$2:$G$515,7,FALSE)</f>
        <v>#N/A</v>
      </c>
      <c r="J85" s="21" t="e">
        <f>VLOOKUP(zmaz!$A85,'05.kolo stopky'!A:C,3,FALSE)</f>
        <v>#N/A</v>
      </c>
      <c r="K85" s="21" t="e">
        <f t="shared" si="8"/>
        <v>#N/A</v>
      </c>
      <c r="L85" s="21" t="e">
        <f t="shared" si="7"/>
        <v>#N/A</v>
      </c>
      <c r="M85" s="30"/>
      <c r="N85" s="31"/>
      <c r="O85" s="31"/>
      <c r="P85" s="31"/>
      <c r="Q85" s="31"/>
      <c r="R85" s="31"/>
      <c r="S85" s="31"/>
      <c r="T85" s="31"/>
      <c r="U85" s="31"/>
      <c r="V85" s="31"/>
      <c r="W85" s="33">
        <f t="shared" si="6"/>
        <v>0</v>
      </c>
      <c r="Y85"/>
    </row>
    <row r="86" spans="1:25" hidden="1" x14ac:dyDescent="0.25">
      <c r="A86" s="22">
        <v>284</v>
      </c>
      <c r="B86" s="56">
        <v>83</v>
      </c>
      <c r="C86" s="48">
        <v>24</v>
      </c>
      <c r="D86" s="6" t="str">
        <f>VLOOKUP(A86,'05.kolo prezetácia '!A:G,2,FALSE)</f>
        <v>Juraj</v>
      </c>
      <c r="E86" s="6" t="str">
        <f>VLOOKUP(A86,'05.kolo prezetácia '!A:G,3,FALSE)</f>
        <v>Martinka</v>
      </c>
      <c r="F86" s="5" t="str">
        <f>CONCATENATE(zmaz!$D86," ",zmaz!$E86)</f>
        <v>Juraj Martinka</v>
      </c>
      <c r="G86" s="6" t="str">
        <f>VLOOKUP(A86,'05.kolo prezetácia '!A:G,4,FALSE)</f>
        <v>Nám sa nechce / Trenčianske stankovce</v>
      </c>
      <c r="H86" s="31">
        <f>VLOOKUP(A86,'05.kolo prezetácia '!$A$2:$G$515,5,FALSE)</f>
        <v>1973</v>
      </c>
      <c r="I86" s="32" t="str">
        <f>VLOOKUP(A86,'05.kolo prezetácia '!$A$2:$G$515,7,FALSE)</f>
        <v>Muži D</v>
      </c>
      <c r="J86" s="21">
        <f>VLOOKUP(zmaz!$A86,'05.kolo stopky'!A:C,3,FALSE)</f>
        <v>2.8497638888888888E-2</v>
      </c>
      <c r="K86" s="21">
        <f t="shared" si="8"/>
        <v>3.4966428084526242E-3</v>
      </c>
      <c r="L86" s="21">
        <f t="shared" si="7"/>
        <v>9.461527777777777E-3</v>
      </c>
      <c r="M86" s="30"/>
      <c r="N86" s="31"/>
      <c r="O86" s="31"/>
      <c r="P86" s="31"/>
      <c r="Q86" s="31"/>
      <c r="R86" s="31"/>
      <c r="S86" s="31"/>
      <c r="T86" s="31"/>
      <c r="U86" s="31"/>
      <c r="V86" s="31"/>
      <c r="W86" s="33">
        <f t="shared" si="6"/>
        <v>0</v>
      </c>
      <c r="Y86"/>
    </row>
    <row r="87" spans="1:25" hidden="1" x14ac:dyDescent="0.25">
      <c r="A87" s="22">
        <v>384</v>
      </c>
      <c r="B87" s="56">
        <v>84</v>
      </c>
      <c r="C87" s="48">
        <v>25</v>
      </c>
      <c r="D87" s="6" t="e">
        <f>VLOOKUP(A87,'05.kolo prezetácia '!A:G,2,FALSE)</f>
        <v>#N/A</v>
      </c>
      <c r="E87" s="6" t="e">
        <f>VLOOKUP(A87,'05.kolo prezetácia '!A:G,3,FALSE)</f>
        <v>#N/A</v>
      </c>
      <c r="F87" s="5" t="e">
        <f>CONCATENATE(zmaz!$D87," ",zmaz!$E87)</f>
        <v>#N/A</v>
      </c>
      <c r="G87" s="6" t="e">
        <f>VLOOKUP(A87,'05.kolo prezetácia '!A:G,4,FALSE)</f>
        <v>#N/A</v>
      </c>
      <c r="H87" s="31" t="e">
        <f>VLOOKUP(A87,'05.kolo prezetácia '!$A$2:$G$515,5,FALSE)</f>
        <v>#N/A</v>
      </c>
      <c r="I87" s="32" t="e">
        <f>VLOOKUP(A87,'05.kolo prezetácia '!$A$2:$G$515,7,FALSE)</f>
        <v>#N/A</v>
      </c>
      <c r="J87" s="21" t="e">
        <f>VLOOKUP(zmaz!$A87,'05.kolo stopky'!A:C,3,FALSE)</f>
        <v>#N/A</v>
      </c>
      <c r="K87" s="21" t="e">
        <f t="shared" si="8"/>
        <v>#N/A</v>
      </c>
      <c r="L87" s="21" t="e">
        <f t="shared" si="7"/>
        <v>#N/A</v>
      </c>
      <c r="M87" s="30"/>
      <c r="N87" s="31"/>
      <c r="O87" s="31"/>
      <c r="P87" s="31"/>
      <c r="Q87" s="31"/>
      <c r="R87" s="31"/>
      <c r="S87" s="31"/>
      <c r="T87" s="31"/>
      <c r="U87" s="31"/>
      <c r="V87" s="31"/>
      <c r="W87" s="33">
        <f t="shared" si="6"/>
        <v>0</v>
      </c>
      <c r="Y87"/>
    </row>
    <row r="88" spans="1:25" hidden="1" x14ac:dyDescent="0.25">
      <c r="A88" s="22">
        <v>263</v>
      </c>
      <c r="B88" s="56">
        <v>85</v>
      </c>
      <c r="C88" s="48">
        <v>24</v>
      </c>
      <c r="D88" s="6" t="e">
        <f>VLOOKUP(A88,'05.kolo prezetácia '!A:G,2,FALSE)</f>
        <v>#N/A</v>
      </c>
      <c r="E88" s="6" t="e">
        <f>VLOOKUP(A88,'05.kolo prezetácia '!A:G,3,FALSE)</f>
        <v>#N/A</v>
      </c>
      <c r="F88" s="5" t="e">
        <f>CONCATENATE(zmaz!$D88," ",zmaz!$E88)</f>
        <v>#N/A</v>
      </c>
      <c r="G88" s="6" t="e">
        <f>VLOOKUP(A88,'05.kolo prezetácia '!A:G,4,FALSE)</f>
        <v>#N/A</v>
      </c>
      <c r="H88" s="31" t="e">
        <f>VLOOKUP(A88,'05.kolo prezetácia '!$A$2:$G$515,5,FALSE)</f>
        <v>#N/A</v>
      </c>
      <c r="I88" s="32" t="e">
        <f>VLOOKUP(A88,'05.kolo prezetácia '!$A$2:$G$515,7,FALSE)</f>
        <v>#N/A</v>
      </c>
      <c r="J88" s="21" t="e">
        <f>VLOOKUP(zmaz!$A88,'05.kolo stopky'!A:C,3,FALSE)</f>
        <v>#N/A</v>
      </c>
      <c r="K88" s="21" t="e">
        <f t="shared" si="8"/>
        <v>#N/A</v>
      </c>
      <c r="L88" s="21" t="e">
        <f t="shared" si="7"/>
        <v>#N/A</v>
      </c>
      <c r="M88" s="30"/>
      <c r="N88" s="31"/>
      <c r="O88" s="31"/>
      <c r="P88" s="31"/>
      <c r="Q88" s="31"/>
      <c r="R88" s="31"/>
      <c r="S88" s="31"/>
      <c r="T88" s="31"/>
      <c r="U88" s="31"/>
      <c r="V88" s="31"/>
      <c r="W88" s="33">
        <f t="shared" ref="W88:W118" si="9">SUM(M88:V88)</f>
        <v>0</v>
      </c>
      <c r="Y88"/>
    </row>
    <row r="89" spans="1:25" hidden="1" x14ac:dyDescent="0.25">
      <c r="A89" s="22">
        <v>91</v>
      </c>
      <c r="B89" s="56">
        <v>86</v>
      </c>
      <c r="C89" s="48">
        <v>25</v>
      </c>
      <c r="D89" s="6" t="str">
        <f>VLOOKUP(A89,'05.kolo prezetácia '!A:G,2,FALSE)</f>
        <v>Jaroslav</v>
      </c>
      <c r="E89" s="6" t="str">
        <f>VLOOKUP(A89,'05.kolo prezetácia '!A:G,3,FALSE)</f>
        <v>Prokop</v>
      </c>
      <c r="F89" s="5" t="str">
        <f>CONCATENATE(zmaz!$D89," ",zmaz!$E89)</f>
        <v>Jaroslav Prokop</v>
      </c>
      <c r="G89" s="6" t="str">
        <f>VLOOKUP(A89,'05.kolo prezetácia '!A:G,4,FALSE)</f>
        <v>Dubnica nad Váhom</v>
      </c>
      <c r="H89" s="31">
        <f>VLOOKUP(A89,'05.kolo prezetácia '!$A$2:$G$515,5,FALSE)</f>
        <v>1983</v>
      </c>
      <c r="I89" s="32" t="str">
        <f>VLOOKUP(A89,'05.kolo prezetácia '!$A$2:$G$515,7,FALSE)</f>
        <v>Muži C</v>
      </c>
      <c r="J89" s="21">
        <f>VLOOKUP(zmaz!$A89,'05.kolo stopky'!A:C,3,FALSE)</f>
        <v>2.1924953703703703E-2</v>
      </c>
      <c r="K89" s="21">
        <f t="shared" si="8"/>
        <v>2.6901783685526017E-3</v>
      </c>
      <c r="L89" s="21">
        <f t="shared" si="7"/>
        <v>2.8888425925925922E-3</v>
      </c>
      <c r="M89" s="30"/>
      <c r="N89" s="31"/>
      <c r="O89" s="31"/>
      <c r="P89" s="31"/>
      <c r="Q89" s="31"/>
      <c r="R89" s="31"/>
      <c r="S89" s="31"/>
      <c r="T89" s="31"/>
      <c r="U89" s="31"/>
      <c r="V89" s="31"/>
      <c r="W89" s="33">
        <f t="shared" si="9"/>
        <v>0</v>
      </c>
      <c r="Y89"/>
    </row>
    <row r="90" spans="1:25" hidden="1" x14ac:dyDescent="0.25">
      <c r="A90" s="22">
        <v>355</v>
      </c>
      <c r="B90" s="56">
        <v>87</v>
      </c>
      <c r="C90" s="48">
        <v>7</v>
      </c>
      <c r="D90" s="6" t="e">
        <f>VLOOKUP(A90,'05.kolo prezetácia '!A:G,2,FALSE)</f>
        <v>#N/A</v>
      </c>
      <c r="E90" s="6" t="e">
        <f>VLOOKUP(A90,'05.kolo prezetácia '!A:G,3,FALSE)</f>
        <v>#N/A</v>
      </c>
      <c r="F90" s="5" t="e">
        <f>CONCATENATE(zmaz!$D90," ",zmaz!$E90)</f>
        <v>#N/A</v>
      </c>
      <c r="G90" s="6" t="e">
        <f>VLOOKUP(A90,'05.kolo prezetácia '!A:G,4,FALSE)</f>
        <v>#N/A</v>
      </c>
      <c r="H90" s="31" t="e">
        <f>VLOOKUP(A90,'05.kolo prezetácia '!$A$2:$G$515,5,FALSE)</f>
        <v>#N/A</v>
      </c>
      <c r="I90" s="32" t="e">
        <f>VLOOKUP(A90,'05.kolo prezetácia '!$A$2:$G$515,7,FALSE)</f>
        <v>#N/A</v>
      </c>
      <c r="J90" s="21" t="e">
        <f>VLOOKUP(zmaz!$A90,'05.kolo stopky'!A:C,3,FALSE)</f>
        <v>#N/A</v>
      </c>
      <c r="K90" s="21" t="e">
        <f t="shared" si="8"/>
        <v>#N/A</v>
      </c>
      <c r="L90" s="21" t="e">
        <f t="shared" si="7"/>
        <v>#N/A</v>
      </c>
      <c r="M90" s="30"/>
      <c r="N90" s="31"/>
      <c r="O90" s="31"/>
      <c r="P90" s="31"/>
      <c r="Q90" s="31"/>
      <c r="R90" s="31"/>
      <c r="S90" s="31"/>
      <c r="T90" s="31"/>
      <c r="U90" s="31"/>
      <c r="V90" s="31"/>
      <c r="W90" s="33">
        <f t="shared" si="9"/>
        <v>0</v>
      </c>
      <c r="Y90"/>
    </row>
    <row r="91" spans="1:25" hidden="1" x14ac:dyDescent="0.25">
      <c r="A91" s="22">
        <v>24</v>
      </c>
      <c r="B91" s="56">
        <v>88</v>
      </c>
      <c r="C91" s="48">
        <v>26</v>
      </c>
      <c r="D91" s="6" t="str">
        <f>VLOOKUP(A91,'05.kolo prezetácia '!A:G,2,FALSE)</f>
        <v>Jaroslav</v>
      </c>
      <c r="E91" s="6" t="str">
        <f>VLOOKUP(A91,'05.kolo prezetácia '!A:G,3,FALSE)</f>
        <v>Gereg</v>
      </c>
      <c r="F91" s="5" t="str">
        <f>CONCATENATE(zmaz!$D91," ",zmaz!$E91)</f>
        <v>Jaroslav Gereg</v>
      </c>
      <c r="G91" s="6" t="str">
        <f>VLOOKUP(A91,'05.kolo prezetácia '!A:G,4,FALSE)</f>
        <v>Kvašov</v>
      </c>
      <c r="H91" s="31">
        <f>VLOOKUP(A91,'05.kolo prezetácia '!$A$2:$G$515,5,FALSE)</f>
        <v>1957</v>
      </c>
      <c r="I91" s="32" t="str">
        <f>VLOOKUP(A91,'05.kolo prezetácia '!$A$2:$G$515,7,FALSE)</f>
        <v>Muži E</v>
      </c>
      <c r="J91" s="21">
        <f>VLOOKUP(zmaz!$A91,'05.kolo stopky'!A:C,3,FALSE)</f>
        <v>4.7326388888888883E-2</v>
      </c>
      <c r="K91" s="21">
        <f t="shared" si="8"/>
        <v>5.806918882072255E-3</v>
      </c>
      <c r="L91" s="21">
        <f t="shared" si="7"/>
        <v>2.8290277777777772E-2</v>
      </c>
      <c r="M91" s="30"/>
      <c r="N91" s="31"/>
      <c r="O91" s="31"/>
      <c r="P91" s="31"/>
      <c r="Q91" s="31"/>
      <c r="R91" s="31"/>
      <c r="S91" s="31"/>
      <c r="T91" s="31"/>
      <c r="U91" s="31"/>
      <c r="V91" s="31"/>
      <c r="W91" s="33">
        <f t="shared" si="9"/>
        <v>0</v>
      </c>
      <c r="Y91"/>
    </row>
    <row r="92" spans="1:25" hidden="1" x14ac:dyDescent="0.25">
      <c r="A92" s="22">
        <v>290</v>
      </c>
      <c r="B92" s="56">
        <v>89</v>
      </c>
      <c r="C92" s="48">
        <v>8</v>
      </c>
      <c r="D92" s="6" t="e">
        <f>VLOOKUP(A92,'05.kolo prezetácia '!A:G,2,FALSE)</f>
        <v>#N/A</v>
      </c>
      <c r="E92" s="6" t="e">
        <f>VLOOKUP(A92,'05.kolo prezetácia '!A:G,3,FALSE)</f>
        <v>#N/A</v>
      </c>
      <c r="F92" s="5" t="e">
        <f>CONCATENATE(zmaz!$D92," ",zmaz!$E92)</f>
        <v>#N/A</v>
      </c>
      <c r="G92" s="6" t="e">
        <f>VLOOKUP(A92,'05.kolo prezetácia '!A:G,4,FALSE)</f>
        <v>#N/A</v>
      </c>
      <c r="H92" s="31" t="e">
        <f>VLOOKUP(A92,'05.kolo prezetácia '!$A$2:$G$515,5,FALSE)</f>
        <v>#N/A</v>
      </c>
      <c r="I92" s="32" t="e">
        <f>VLOOKUP(A92,'05.kolo prezetácia '!$A$2:$G$515,7,FALSE)</f>
        <v>#N/A</v>
      </c>
      <c r="J92" s="21" t="e">
        <f>VLOOKUP(zmaz!$A92,'05.kolo stopky'!A:C,3,FALSE)</f>
        <v>#N/A</v>
      </c>
      <c r="K92" s="21" t="e">
        <f t="shared" si="8"/>
        <v>#N/A</v>
      </c>
      <c r="L92" s="21" t="e">
        <f t="shared" si="7"/>
        <v>#N/A</v>
      </c>
      <c r="M92" s="30"/>
      <c r="N92" s="31"/>
      <c r="O92" s="31"/>
      <c r="P92" s="31"/>
      <c r="Q92" s="31"/>
      <c r="R92" s="31"/>
      <c r="S92" s="31"/>
      <c r="T92" s="31"/>
      <c r="U92" s="31"/>
      <c r="V92" s="31"/>
      <c r="W92" s="33">
        <f t="shared" si="9"/>
        <v>0</v>
      </c>
      <c r="Y92"/>
    </row>
    <row r="93" spans="1:25" hidden="1" x14ac:dyDescent="0.25">
      <c r="A93" s="22">
        <v>63</v>
      </c>
      <c r="B93" s="56">
        <v>90</v>
      </c>
      <c r="C93" s="48">
        <v>21</v>
      </c>
      <c r="D93" s="6" t="e">
        <f>VLOOKUP(A93,'05.kolo prezetácia '!A:G,2,FALSE)</f>
        <v>#N/A</v>
      </c>
      <c r="E93" s="6" t="e">
        <f>VLOOKUP(A93,'05.kolo prezetácia '!A:G,3,FALSE)</f>
        <v>#N/A</v>
      </c>
      <c r="F93" s="5" t="e">
        <f>CONCATENATE(zmaz!$D93," ",zmaz!$E93)</f>
        <v>#N/A</v>
      </c>
      <c r="G93" s="6" t="e">
        <f>VLOOKUP(A93,'05.kolo prezetácia '!A:G,4,FALSE)</f>
        <v>#N/A</v>
      </c>
      <c r="H93" s="31" t="e">
        <f>VLOOKUP(A93,'05.kolo prezetácia '!$A$2:$G$515,5,FALSE)</f>
        <v>#N/A</v>
      </c>
      <c r="I93" s="32" t="e">
        <f>VLOOKUP(A93,'05.kolo prezetácia '!$A$2:$G$515,7,FALSE)</f>
        <v>#N/A</v>
      </c>
      <c r="J93" s="21" t="e">
        <f>VLOOKUP(zmaz!$A93,'05.kolo stopky'!A:C,3,FALSE)</f>
        <v>#N/A</v>
      </c>
      <c r="K93" s="21" t="e">
        <f t="shared" si="8"/>
        <v>#N/A</v>
      </c>
      <c r="L93" s="21" t="e">
        <f t="shared" si="7"/>
        <v>#N/A</v>
      </c>
      <c r="M93" s="30"/>
      <c r="N93" s="31"/>
      <c r="O93" s="31"/>
      <c r="P93" s="31"/>
      <c r="Q93" s="31"/>
      <c r="R93" s="31"/>
      <c r="S93" s="31"/>
      <c r="T93" s="31"/>
      <c r="U93" s="31"/>
      <c r="V93" s="31"/>
      <c r="W93" s="33">
        <f t="shared" si="9"/>
        <v>0</v>
      </c>
      <c r="Y93"/>
    </row>
    <row r="94" spans="1:25" hidden="1" x14ac:dyDescent="0.25">
      <c r="A94" s="22">
        <v>88</v>
      </c>
      <c r="B94" s="56">
        <v>91</v>
      </c>
      <c r="C94" s="48">
        <v>26</v>
      </c>
      <c r="D94" s="6" t="e">
        <f>VLOOKUP(A94,'05.kolo prezetácia '!A:G,2,FALSE)</f>
        <v>#N/A</v>
      </c>
      <c r="E94" s="6" t="e">
        <f>VLOOKUP(A94,'05.kolo prezetácia '!A:G,3,FALSE)</f>
        <v>#N/A</v>
      </c>
      <c r="F94" s="5" t="e">
        <f>CONCATENATE(zmaz!$D94," ",zmaz!$E94)</f>
        <v>#N/A</v>
      </c>
      <c r="G94" s="6" t="e">
        <f>VLOOKUP(A94,'05.kolo prezetácia '!A:G,4,FALSE)</f>
        <v>#N/A</v>
      </c>
      <c r="H94" s="31" t="e">
        <f>VLOOKUP(A94,'05.kolo prezetácia '!$A$2:$G$515,5,FALSE)</f>
        <v>#N/A</v>
      </c>
      <c r="I94" s="32" t="e">
        <f>VLOOKUP(A94,'05.kolo prezetácia '!$A$2:$G$515,7,FALSE)</f>
        <v>#N/A</v>
      </c>
      <c r="J94" s="21" t="e">
        <f>VLOOKUP(zmaz!$A94,'05.kolo stopky'!A:C,3,FALSE)</f>
        <v>#N/A</v>
      </c>
      <c r="K94" s="21" t="e">
        <f t="shared" si="8"/>
        <v>#N/A</v>
      </c>
      <c r="L94" s="21" t="e">
        <f t="shared" si="7"/>
        <v>#N/A</v>
      </c>
      <c r="M94" s="30"/>
      <c r="N94" s="31"/>
      <c r="O94" s="31"/>
      <c r="P94" s="31"/>
      <c r="Q94" s="31"/>
      <c r="R94" s="31"/>
      <c r="S94" s="31"/>
      <c r="T94" s="31"/>
      <c r="U94" s="31"/>
      <c r="V94" s="31"/>
      <c r="W94" s="33">
        <f t="shared" si="9"/>
        <v>0</v>
      </c>
      <c r="Y94"/>
    </row>
    <row r="95" spans="1:25" hidden="1" x14ac:dyDescent="0.25">
      <c r="A95" s="22">
        <v>16</v>
      </c>
      <c r="B95" s="56">
        <v>92</v>
      </c>
      <c r="C95" s="48">
        <v>27</v>
      </c>
      <c r="D95" s="6" t="e">
        <f>VLOOKUP(A95,'05.kolo prezetácia '!A:G,2,FALSE)</f>
        <v>#N/A</v>
      </c>
      <c r="E95" s="6" t="e">
        <f>VLOOKUP(A95,'05.kolo prezetácia '!A:G,3,FALSE)</f>
        <v>#N/A</v>
      </c>
      <c r="F95" s="5" t="e">
        <f>CONCATENATE(zmaz!$D95," ",zmaz!$E95)</f>
        <v>#N/A</v>
      </c>
      <c r="G95" s="6" t="e">
        <f>VLOOKUP(A95,'05.kolo prezetácia '!A:G,4,FALSE)</f>
        <v>#N/A</v>
      </c>
      <c r="H95" s="31" t="e">
        <f>VLOOKUP(A95,'05.kolo prezetácia '!$A$2:$G$515,5,FALSE)</f>
        <v>#N/A</v>
      </c>
      <c r="I95" s="32" t="e">
        <f>VLOOKUP(A95,'05.kolo prezetácia '!$A$2:$G$515,7,FALSE)</f>
        <v>#N/A</v>
      </c>
      <c r="J95" s="21" t="e">
        <f>VLOOKUP(zmaz!$A95,'05.kolo stopky'!A:C,3,FALSE)</f>
        <v>#N/A</v>
      </c>
      <c r="K95" s="21" t="e">
        <f t="shared" si="8"/>
        <v>#N/A</v>
      </c>
      <c r="L95" s="21" t="e">
        <f t="shared" si="7"/>
        <v>#N/A</v>
      </c>
      <c r="M95" s="30"/>
      <c r="N95" s="31"/>
      <c r="O95" s="31"/>
      <c r="P95" s="31"/>
      <c r="Q95" s="31"/>
      <c r="R95" s="31"/>
      <c r="S95" s="31"/>
      <c r="T95" s="31"/>
      <c r="U95" s="31"/>
      <c r="V95" s="31"/>
      <c r="W95" s="33">
        <f t="shared" si="9"/>
        <v>0</v>
      </c>
      <c r="Y95"/>
    </row>
    <row r="96" spans="1:25" hidden="1" x14ac:dyDescent="0.25">
      <c r="A96" s="22">
        <v>97</v>
      </c>
      <c r="B96" s="56">
        <v>93</v>
      </c>
      <c r="C96" s="48">
        <v>27</v>
      </c>
      <c r="D96" s="6" t="e">
        <f>VLOOKUP(A96,'05.kolo prezetácia '!A:G,2,FALSE)</f>
        <v>#N/A</v>
      </c>
      <c r="E96" s="6" t="e">
        <f>VLOOKUP(A96,'05.kolo prezetácia '!A:G,3,FALSE)</f>
        <v>#N/A</v>
      </c>
      <c r="F96" s="5" t="e">
        <f>CONCATENATE(zmaz!$D96," ",zmaz!$E96)</f>
        <v>#N/A</v>
      </c>
      <c r="G96" s="6" t="e">
        <f>VLOOKUP(A96,'05.kolo prezetácia '!A:G,4,FALSE)</f>
        <v>#N/A</v>
      </c>
      <c r="H96" s="31" t="e">
        <f>VLOOKUP(A96,'05.kolo prezetácia '!$A$2:$G$515,5,FALSE)</f>
        <v>#N/A</v>
      </c>
      <c r="I96" s="32" t="e">
        <f>VLOOKUP(A96,'05.kolo prezetácia '!$A$2:$G$515,7,FALSE)</f>
        <v>#N/A</v>
      </c>
      <c r="J96" s="21" t="e">
        <f>VLOOKUP(zmaz!$A96,'05.kolo stopky'!A:C,3,FALSE)</f>
        <v>#N/A</v>
      </c>
      <c r="K96" s="21" t="e">
        <f t="shared" si="8"/>
        <v>#N/A</v>
      </c>
      <c r="L96" s="21" t="e">
        <f t="shared" si="7"/>
        <v>#N/A</v>
      </c>
      <c r="M96" s="30"/>
      <c r="N96" s="31"/>
      <c r="O96" s="31"/>
      <c r="P96" s="31"/>
      <c r="Q96" s="31"/>
      <c r="R96" s="31"/>
      <c r="S96" s="31"/>
      <c r="T96" s="31"/>
      <c r="U96" s="31"/>
      <c r="V96" s="31"/>
      <c r="W96" s="33">
        <f t="shared" si="9"/>
        <v>0</v>
      </c>
      <c r="Y96"/>
    </row>
    <row r="97" spans="1:25" hidden="1" x14ac:dyDescent="0.25">
      <c r="A97" s="22">
        <v>115</v>
      </c>
      <c r="B97" s="56">
        <v>94</v>
      </c>
      <c r="C97" s="48">
        <v>9</v>
      </c>
      <c r="D97" s="6" t="str">
        <f>VLOOKUP(A97,'05.kolo prezetácia '!A:G,2,FALSE)</f>
        <v>Ľuboslava</v>
      </c>
      <c r="E97" s="6" t="str">
        <f>VLOOKUP(A97,'05.kolo prezetácia '!A:G,3,FALSE)</f>
        <v>Sokolová</v>
      </c>
      <c r="F97" s="5" t="str">
        <f>CONCATENATE(zmaz!$D97," ",zmaz!$E97)</f>
        <v>Ľuboslava Sokolová</v>
      </c>
      <c r="G97" s="6" t="str">
        <f>VLOOKUP(A97,'05.kolo prezetácia '!A:G,4,FALSE)</f>
        <v>Champion club / Trenčín</v>
      </c>
      <c r="H97" s="31">
        <f>VLOOKUP(A97,'05.kolo prezetácia '!$A$2:$G$515,5,FALSE)</f>
        <v>1987</v>
      </c>
      <c r="I97" s="32" t="str">
        <f>VLOOKUP(A97,'05.kolo prezetácia '!$A$2:$G$515,7,FALSE)</f>
        <v>Ženy B</v>
      </c>
      <c r="J97" s="21">
        <f>VLOOKUP(zmaz!$A97,'05.kolo stopky'!A:C,3,FALSE)</f>
        <v>3.8796296296296294E-2</v>
      </c>
      <c r="K97" s="21">
        <f t="shared" si="8"/>
        <v>4.760281754146784E-3</v>
      </c>
      <c r="L97" s="21">
        <f t="shared" si="7"/>
        <v>1.9760185185185183E-2</v>
      </c>
      <c r="M97" s="30"/>
      <c r="N97" s="31"/>
      <c r="O97" s="31"/>
      <c r="P97" s="31"/>
      <c r="Q97" s="31"/>
      <c r="R97" s="31"/>
      <c r="S97" s="31"/>
      <c r="T97" s="31"/>
      <c r="U97" s="31"/>
      <c r="V97" s="31"/>
      <c r="W97" s="33">
        <f t="shared" si="9"/>
        <v>0</v>
      </c>
      <c r="Y97"/>
    </row>
    <row r="98" spans="1:25" hidden="1" x14ac:dyDescent="0.25">
      <c r="A98" s="22">
        <v>55</v>
      </c>
      <c r="B98" s="56">
        <v>95</v>
      </c>
      <c r="C98" s="48">
        <v>22</v>
      </c>
      <c r="D98" s="6" t="str">
        <f>VLOOKUP(A98,'05.kolo prezetácia '!A:G,2,FALSE)</f>
        <v>Denisa</v>
      </c>
      <c r="E98" s="6" t="str">
        <f>VLOOKUP(A98,'05.kolo prezetácia '!A:G,3,FALSE)</f>
        <v>Huláková</v>
      </c>
      <c r="F98" s="5" t="str">
        <f>CONCATENATE(zmaz!$D98," ",zmaz!$E98)</f>
        <v>Denisa Huláková</v>
      </c>
      <c r="G98" s="6" t="str">
        <f>VLOOKUP(A98,'05.kolo prezetácia '!A:G,4,FALSE)</f>
        <v>BBL / Bánovce nad Bebravou</v>
      </c>
      <c r="H98" s="31">
        <f>VLOOKUP(A98,'05.kolo prezetácia '!$A$2:$G$515,5,FALSE)</f>
        <v>1979</v>
      </c>
      <c r="I98" s="32" t="str">
        <f>VLOOKUP(A98,'05.kolo prezetácia '!$A$2:$G$515,7,FALSE)</f>
        <v>Ženy C</v>
      </c>
      <c r="J98" s="21">
        <f>VLOOKUP(zmaz!$A98,'05.kolo stopky'!A:C,3,FALSE)</f>
        <v>3.3133773148148152E-2</v>
      </c>
      <c r="K98" s="21">
        <f t="shared" si="8"/>
        <v>4.0654936378095889E-3</v>
      </c>
      <c r="L98" s="21">
        <f t="shared" si="7"/>
        <v>1.409766203703704E-2</v>
      </c>
      <c r="M98" s="30"/>
      <c r="N98" s="31"/>
      <c r="O98" s="31"/>
      <c r="P98" s="31"/>
      <c r="Q98" s="31"/>
      <c r="R98" s="31"/>
      <c r="S98" s="31"/>
      <c r="T98" s="31"/>
      <c r="U98" s="31"/>
      <c r="V98" s="31"/>
      <c r="W98" s="33">
        <f t="shared" si="9"/>
        <v>0</v>
      </c>
      <c r="Y98"/>
    </row>
    <row r="99" spans="1:25" hidden="1" x14ac:dyDescent="0.25">
      <c r="A99" s="22">
        <v>344</v>
      </c>
      <c r="B99" s="56">
        <v>96</v>
      </c>
      <c r="C99" s="48">
        <v>5</v>
      </c>
      <c r="D99" s="6" t="e">
        <f>VLOOKUP(A99,'05.kolo prezetácia '!A:G,2,FALSE)</f>
        <v>#N/A</v>
      </c>
      <c r="E99" s="6" t="e">
        <f>VLOOKUP(A99,'05.kolo prezetácia '!A:G,3,FALSE)</f>
        <v>#N/A</v>
      </c>
      <c r="F99" s="5" t="e">
        <f>CONCATENATE(zmaz!$D99," ",zmaz!$E99)</f>
        <v>#N/A</v>
      </c>
      <c r="G99" s="6" t="e">
        <f>VLOOKUP(A99,'05.kolo prezetácia '!A:G,4,FALSE)</f>
        <v>#N/A</v>
      </c>
      <c r="H99" s="31" t="e">
        <f>VLOOKUP(A99,'05.kolo prezetácia '!$A$2:$G$515,5,FALSE)</f>
        <v>#N/A</v>
      </c>
      <c r="I99" s="32" t="e">
        <f>VLOOKUP(A99,'05.kolo prezetácia '!$A$2:$G$515,7,FALSE)</f>
        <v>#N/A</v>
      </c>
      <c r="J99" s="21" t="e">
        <f>VLOOKUP(zmaz!$A99,'05.kolo stopky'!A:C,3,FALSE)</f>
        <v>#N/A</v>
      </c>
      <c r="K99" s="21" t="e">
        <f t="shared" si="8"/>
        <v>#N/A</v>
      </c>
      <c r="L99" s="21" t="e">
        <f t="shared" si="7"/>
        <v>#N/A</v>
      </c>
      <c r="M99" s="30"/>
      <c r="N99" s="31"/>
      <c r="O99" s="31"/>
      <c r="P99" s="31"/>
      <c r="Q99" s="31"/>
      <c r="R99" s="31"/>
      <c r="S99" s="31"/>
      <c r="T99" s="31"/>
      <c r="U99" s="31"/>
      <c r="V99" s="31"/>
      <c r="W99" s="33">
        <f t="shared" si="9"/>
        <v>0</v>
      </c>
      <c r="Y99"/>
    </row>
    <row r="100" spans="1:25" x14ac:dyDescent="0.25">
      <c r="A100" s="22">
        <v>391</v>
      </c>
      <c r="B100" s="56">
        <v>97</v>
      </c>
      <c r="C100" s="48">
        <v>15</v>
      </c>
      <c r="D100" s="6" t="e">
        <f>VLOOKUP(A100,'05.kolo prezetácia '!A:G,2,FALSE)</f>
        <v>#N/A</v>
      </c>
      <c r="E100" s="6" t="e">
        <f>VLOOKUP(A100,'05.kolo prezetácia '!A:G,3,FALSE)</f>
        <v>#N/A</v>
      </c>
      <c r="F100" s="5" t="e">
        <f>CONCATENATE(zmaz!$D100," ",zmaz!$E100)</f>
        <v>#N/A</v>
      </c>
      <c r="G100" s="6" t="e">
        <f>VLOOKUP(A100,'05.kolo prezetácia '!A:G,4,FALSE)</f>
        <v>#N/A</v>
      </c>
      <c r="H100" s="31" t="e">
        <f>VLOOKUP(A100,'05.kolo prezetácia '!$A$2:$G$515,5,FALSE)</f>
        <v>#N/A</v>
      </c>
      <c r="I100" s="32" t="e">
        <f>VLOOKUP(A100,'05.kolo prezetácia '!$A$2:$G$515,7,FALSE)</f>
        <v>#N/A</v>
      </c>
      <c r="J100" s="21" t="e">
        <f>VLOOKUP(zmaz!$A100,'05.kolo stopky'!A:C,3,FALSE)</f>
        <v>#N/A</v>
      </c>
      <c r="K100" s="21" t="e">
        <f t="shared" si="8"/>
        <v>#N/A</v>
      </c>
      <c r="L100" s="21" t="e">
        <f t="shared" si="7"/>
        <v>#N/A</v>
      </c>
      <c r="M100" s="30"/>
      <c r="N100" s="31"/>
      <c r="O100" s="31"/>
      <c r="P100" s="31"/>
      <c r="Q100" s="31"/>
      <c r="R100" s="31"/>
      <c r="S100" s="31"/>
      <c r="T100" s="31"/>
      <c r="U100" s="31"/>
      <c r="V100" s="31"/>
      <c r="W100" s="33">
        <f t="shared" si="9"/>
        <v>0</v>
      </c>
      <c r="Y100"/>
    </row>
    <row r="101" spans="1:25" hidden="1" x14ac:dyDescent="0.25">
      <c r="A101" s="22">
        <v>366</v>
      </c>
      <c r="B101" s="56">
        <v>98</v>
      </c>
      <c r="C101" s="48">
        <v>4</v>
      </c>
      <c r="D101" s="6" t="str">
        <f>VLOOKUP(A101,'05.kolo prezetácia '!A:G,2,FALSE)</f>
        <v>Dominik</v>
      </c>
      <c r="E101" s="6" t="str">
        <f>VLOOKUP(A101,'05.kolo prezetácia '!A:G,3,FALSE)</f>
        <v>Bobalik</v>
      </c>
      <c r="F101" s="5" t="str">
        <f>CONCATENATE(zmaz!$D101," ",zmaz!$E101)</f>
        <v>Dominik Bobalik</v>
      </c>
      <c r="G101" s="6" t="str">
        <f>VLOOKUP(A101,'05.kolo prezetácia '!A:G,4,FALSE)</f>
        <v>Terminovka.sk / Trenčín</v>
      </c>
      <c r="H101" s="31">
        <f>VLOOKUP(A101,'05.kolo prezetácia '!$A$2:$G$515,5,FALSE)</f>
        <v>1993</v>
      </c>
      <c r="I101" s="32" t="str">
        <f>VLOOKUP(A101,'05.kolo prezetácia '!$A$2:$G$515,7,FALSE)</f>
        <v>Muži B</v>
      </c>
      <c r="J101" s="21">
        <f>VLOOKUP(zmaz!$A101,'05.kolo stopky'!A:C,3,FALSE)</f>
        <v>1.8636805555555556E-2</v>
      </c>
      <c r="K101" s="21">
        <f t="shared" si="8"/>
        <v>2.2867246080436263E-3</v>
      </c>
      <c r="L101" s="21">
        <f t="shared" si="7"/>
        <v>-3.9930555555555552E-4</v>
      </c>
      <c r="M101" s="30"/>
      <c r="N101" s="31"/>
      <c r="O101" s="31"/>
      <c r="P101" s="31"/>
      <c r="Q101" s="31"/>
      <c r="R101" s="31"/>
      <c r="S101" s="31"/>
      <c r="T101" s="31"/>
      <c r="U101" s="31"/>
      <c r="V101" s="31"/>
      <c r="W101" s="33">
        <f t="shared" si="9"/>
        <v>0</v>
      </c>
      <c r="Y101"/>
    </row>
    <row r="102" spans="1:25" hidden="1" x14ac:dyDescent="0.25">
      <c r="A102" s="22">
        <v>26</v>
      </c>
      <c r="B102" s="56">
        <v>99</v>
      </c>
      <c r="C102" s="48">
        <v>6</v>
      </c>
      <c r="D102" s="6" t="e">
        <f>VLOOKUP(A102,'05.kolo prezetácia '!A:G,2,FALSE)</f>
        <v>#N/A</v>
      </c>
      <c r="E102" s="6" t="e">
        <f>VLOOKUP(A102,'05.kolo prezetácia '!A:G,3,FALSE)</f>
        <v>#N/A</v>
      </c>
      <c r="F102" s="5" t="e">
        <f>CONCATENATE(zmaz!$D102," ",zmaz!$E102)</f>
        <v>#N/A</v>
      </c>
      <c r="G102" s="6" t="e">
        <f>VLOOKUP(A102,'05.kolo prezetácia '!A:G,4,FALSE)</f>
        <v>#N/A</v>
      </c>
      <c r="H102" s="31" t="e">
        <f>VLOOKUP(A102,'05.kolo prezetácia '!$A$2:$G$515,5,FALSE)</f>
        <v>#N/A</v>
      </c>
      <c r="I102" s="32" t="e">
        <f>VLOOKUP(A102,'05.kolo prezetácia '!$A$2:$G$515,7,FALSE)</f>
        <v>#N/A</v>
      </c>
      <c r="J102" s="21" t="e">
        <f>VLOOKUP(zmaz!$A102,'05.kolo stopky'!A:C,3,FALSE)</f>
        <v>#N/A</v>
      </c>
      <c r="K102" s="21" t="e">
        <f t="shared" si="8"/>
        <v>#N/A</v>
      </c>
      <c r="L102" s="21" t="e">
        <f t="shared" si="7"/>
        <v>#N/A</v>
      </c>
      <c r="M102" s="30"/>
      <c r="N102" s="31"/>
      <c r="O102" s="31"/>
      <c r="P102" s="31"/>
      <c r="Q102" s="31"/>
      <c r="R102" s="31"/>
      <c r="S102" s="31"/>
      <c r="T102" s="31"/>
      <c r="U102" s="31"/>
      <c r="V102" s="31"/>
      <c r="W102" s="33">
        <f t="shared" si="9"/>
        <v>0</v>
      </c>
      <c r="Y102"/>
    </row>
    <row r="103" spans="1:25" x14ac:dyDescent="0.25">
      <c r="A103" s="22">
        <v>276</v>
      </c>
      <c r="B103" s="56">
        <v>100</v>
      </c>
      <c r="C103" s="48">
        <v>16</v>
      </c>
      <c r="D103" s="6" t="e">
        <f>VLOOKUP(A103,'05.kolo prezetácia '!A:G,2,FALSE)</f>
        <v>#N/A</v>
      </c>
      <c r="E103" s="6" t="e">
        <f>VLOOKUP(A103,'05.kolo prezetácia '!A:G,3,FALSE)</f>
        <v>#N/A</v>
      </c>
      <c r="F103" s="5" t="e">
        <f>CONCATENATE(zmaz!$D103," ",zmaz!$E103)</f>
        <v>#N/A</v>
      </c>
      <c r="G103" s="6" t="e">
        <f>VLOOKUP(A103,'05.kolo prezetácia '!A:G,4,FALSE)</f>
        <v>#N/A</v>
      </c>
      <c r="H103" s="31" t="e">
        <f>VLOOKUP(A103,'05.kolo prezetácia '!$A$2:$G$515,5,FALSE)</f>
        <v>#N/A</v>
      </c>
      <c r="I103" s="32" t="e">
        <f>VLOOKUP(A103,'05.kolo prezetácia '!$A$2:$G$515,7,FALSE)</f>
        <v>#N/A</v>
      </c>
      <c r="J103" s="21" t="e">
        <f>VLOOKUP(zmaz!$A103,'05.kolo stopky'!A:C,3,FALSE)</f>
        <v>#N/A</v>
      </c>
      <c r="K103" s="21" t="e">
        <f t="shared" si="8"/>
        <v>#N/A</v>
      </c>
      <c r="L103" s="21" t="e">
        <f t="shared" si="7"/>
        <v>#N/A</v>
      </c>
      <c r="M103" s="30"/>
      <c r="N103" s="31"/>
      <c r="O103" s="31"/>
      <c r="P103" s="31"/>
      <c r="Q103" s="31"/>
      <c r="R103" s="31"/>
      <c r="S103" s="31"/>
      <c r="T103" s="31"/>
      <c r="U103" s="31"/>
      <c r="V103" s="31"/>
      <c r="W103" s="33">
        <f t="shared" si="9"/>
        <v>0</v>
      </c>
      <c r="Y103"/>
    </row>
    <row r="104" spans="1:25" hidden="1" x14ac:dyDescent="0.25">
      <c r="A104" s="22">
        <v>35</v>
      </c>
      <c r="B104" s="56">
        <v>101</v>
      </c>
      <c r="C104" s="48">
        <v>5</v>
      </c>
      <c r="D104" s="6" t="str">
        <f>VLOOKUP(A104,'05.kolo prezetácia '!A:G,2,FALSE)</f>
        <v>Daniela</v>
      </c>
      <c r="E104" s="6" t="str">
        <f>VLOOKUP(A104,'05.kolo prezetácia '!A:G,3,FALSE)</f>
        <v>Kotúčová</v>
      </c>
      <c r="F104" s="5" t="str">
        <f>CONCATENATE(zmaz!$D104," ",zmaz!$E104)</f>
        <v>Daniela Kotúčová</v>
      </c>
      <c r="G104" s="6" t="str">
        <f>VLOOKUP(A104,'05.kolo prezetácia '!A:G,4,FALSE)</f>
        <v>Chromé antilopy / Zemianske Podhradie</v>
      </c>
      <c r="H104" s="31">
        <f>VLOOKUP(A104,'05.kolo prezetácia '!$A$2:$G$515,5,FALSE)</f>
        <v>1984</v>
      </c>
      <c r="I104" s="32" t="str">
        <f>VLOOKUP(A104,'05.kolo prezetácia '!$A$2:$G$515,7,FALSE)</f>
        <v>Ženy B</v>
      </c>
      <c r="J104" s="21">
        <f>VLOOKUP(zmaz!$A104,'05.kolo stopky'!A:C,3,FALSE)</f>
        <v>2.9523750000000001E-2</v>
      </c>
      <c r="K104" s="21">
        <f t="shared" si="8"/>
        <v>3.6225460122699385E-3</v>
      </c>
      <c r="L104" s="21">
        <f t="shared" si="7"/>
        <v>1.048763888888889E-2</v>
      </c>
      <c r="M104" s="30"/>
      <c r="N104" s="31"/>
      <c r="O104" s="31"/>
      <c r="P104" s="31"/>
      <c r="Q104" s="31"/>
      <c r="R104" s="31"/>
      <c r="S104" s="31"/>
      <c r="T104" s="31"/>
      <c r="U104" s="31"/>
      <c r="V104" s="31"/>
      <c r="W104" s="33">
        <f t="shared" si="9"/>
        <v>0</v>
      </c>
      <c r="Y104"/>
    </row>
    <row r="105" spans="1:25" x14ac:dyDescent="0.25">
      <c r="A105" s="22">
        <v>294</v>
      </c>
      <c r="B105" s="56">
        <v>102</v>
      </c>
      <c r="C105" s="48">
        <v>17</v>
      </c>
      <c r="D105" s="6" t="e">
        <f>VLOOKUP(A105,'05.kolo prezetácia '!A:G,2,FALSE)</f>
        <v>#N/A</v>
      </c>
      <c r="E105" s="6" t="e">
        <f>VLOOKUP(A105,'05.kolo prezetácia '!A:G,3,FALSE)</f>
        <v>#N/A</v>
      </c>
      <c r="F105" s="5" t="e">
        <f>CONCATENATE(zmaz!$D105," ",zmaz!$E105)</f>
        <v>#N/A</v>
      </c>
      <c r="G105" s="6" t="e">
        <f>VLOOKUP(A105,'05.kolo prezetácia '!A:G,4,FALSE)</f>
        <v>#N/A</v>
      </c>
      <c r="H105" s="31" t="e">
        <f>VLOOKUP(A105,'05.kolo prezetácia '!$A$2:$G$515,5,FALSE)</f>
        <v>#N/A</v>
      </c>
      <c r="I105" s="32" t="e">
        <f>VLOOKUP(A105,'05.kolo prezetácia '!$A$2:$G$515,7,FALSE)</f>
        <v>#N/A</v>
      </c>
      <c r="J105" s="21" t="e">
        <f>VLOOKUP(zmaz!$A105,'05.kolo stopky'!A:C,3,FALSE)</f>
        <v>#N/A</v>
      </c>
      <c r="K105" s="21" t="e">
        <f t="shared" si="8"/>
        <v>#N/A</v>
      </c>
      <c r="L105" s="21" t="e">
        <f t="shared" si="7"/>
        <v>#N/A</v>
      </c>
      <c r="M105" s="30"/>
      <c r="N105" s="31"/>
      <c r="O105" s="31"/>
      <c r="P105" s="31"/>
      <c r="Q105" s="31"/>
      <c r="R105" s="31"/>
      <c r="S105" s="31"/>
      <c r="T105" s="31"/>
      <c r="U105" s="31"/>
      <c r="V105" s="31"/>
      <c r="W105" s="33">
        <f t="shared" si="9"/>
        <v>0</v>
      </c>
      <c r="Y105"/>
    </row>
    <row r="106" spans="1:25" hidden="1" x14ac:dyDescent="0.25">
      <c r="A106" s="22">
        <v>23</v>
      </c>
      <c r="B106" s="56">
        <v>103</v>
      </c>
      <c r="C106" s="48">
        <v>29</v>
      </c>
      <c r="D106" s="6" t="str">
        <f>VLOOKUP(A106,'05.kolo prezetácia '!A:G,2,FALSE)</f>
        <v>Tomas</v>
      </c>
      <c r="E106" s="6" t="str">
        <f>VLOOKUP(A106,'05.kolo prezetácia '!A:G,3,FALSE)</f>
        <v>Drobena</v>
      </c>
      <c r="F106" s="5" t="str">
        <f>CONCATENATE(zmaz!$D106," ",zmaz!$E106)</f>
        <v>Tomas Drobena</v>
      </c>
      <c r="G106" s="6" t="str">
        <f>VLOOKUP(A106,'05.kolo prezetácia '!A:G,4,FALSE)</f>
        <v>Nitra Knights / Trenčín</v>
      </c>
      <c r="H106" s="31">
        <f>VLOOKUP(A106,'05.kolo prezetácia '!$A$2:$G$515,5,FALSE)</f>
        <v>1984</v>
      </c>
      <c r="I106" s="32" t="str">
        <f>VLOOKUP(A106,'05.kolo prezetácia '!$A$2:$G$515,7,FALSE)</f>
        <v>Muži C</v>
      </c>
      <c r="J106" s="21">
        <f>VLOOKUP(zmaz!$A106,'05.kolo stopky'!A:C,3,FALSE)</f>
        <v>2.2930590277777777E-2</v>
      </c>
      <c r="K106" s="21">
        <f t="shared" si="8"/>
        <v>2.8135693592365369E-3</v>
      </c>
      <c r="L106" s="21">
        <f t="shared" si="7"/>
        <v>3.8944791666666659E-3</v>
      </c>
      <c r="M106" s="30"/>
      <c r="N106" s="31"/>
      <c r="O106" s="31"/>
      <c r="P106" s="31"/>
      <c r="Q106" s="31"/>
      <c r="R106" s="31"/>
      <c r="S106" s="31"/>
      <c r="T106" s="31"/>
      <c r="U106" s="31"/>
      <c r="V106" s="31"/>
      <c r="W106" s="33">
        <f t="shared" si="9"/>
        <v>0</v>
      </c>
      <c r="Y106"/>
    </row>
    <row r="107" spans="1:25" hidden="1" x14ac:dyDescent="0.25">
      <c r="A107" s="22">
        <v>249</v>
      </c>
      <c r="B107" s="56">
        <v>104</v>
      </c>
      <c r="C107" s="48">
        <v>10</v>
      </c>
      <c r="D107" s="6" t="str">
        <f>VLOOKUP(A107,'05.kolo prezetácia '!A:G,2,FALSE)</f>
        <v>Hana</v>
      </c>
      <c r="E107" s="6" t="str">
        <f>VLOOKUP(A107,'05.kolo prezetácia '!A:G,3,FALSE)</f>
        <v>Kišová</v>
      </c>
      <c r="F107" s="5" t="str">
        <f>CONCATENATE(zmaz!$D107," ",zmaz!$E107)</f>
        <v>Hana Kišová</v>
      </c>
      <c r="G107" s="6" t="str">
        <f>VLOOKUP(A107,'05.kolo prezetácia '!A:G,4,FALSE)</f>
        <v>Soblahov</v>
      </c>
      <c r="H107" s="31">
        <f>VLOOKUP(A107,'05.kolo prezetácia '!$A$2:$G$515,5,FALSE)</f>
        <v>2006</v>
      </c>
      <c r="I107" s="32" t="str">
        <f>VLOOKUP(A107,'05.kolo prezetácia '!$A$2:$G$515,7,FALSE)</f>
        <v>Ženy A</v>
      </c>
      <c r="J107" s="21">
        <f>VLOOKUP(zmaz!$A107,'05.kolo stopky'!A:C,3,FALSE)</f>
        <v>2.709361111111111E-2</v>
      </c>
      <c r="K107" s="21">
        <f t="shared" si="8"/>
        <v>3.3243694614860258E-3</v>
      </c>
      <c r="L107" s="21">
        <f t="shared" si="7"/>
        <v>8.0574999999999987E-3</v>
      </c>
      <c r="M107" s="30"/>
      <c r="N107" s="31"/>
      <c r="O107" s="31"/>
      <c r="P107" s="31"/>
      <c r="Q107" s="31"/>
      <c r="R107" s="31"/>
      <c r="S107" s="31"/>
      <c r="T107" s="31"/>
      <c r="U107" s="31"/>
      <c r="V107" s="31"/>
      <c r="W107" s="33">
        <f t="shared" si="9"/>
        <v>0</v>
      </c>
      <c r="Y107"/>
    </row>
    <row r="108" spans="1:25" hidden="1" x14ac:dyDescent="0.25">
      <c r="A108" s="22">
        <v>346</v>
      </c>
      <c r="B108" s="56">
        <v>105</v>
      </c>
      <c r="C108" s="48">
        <v>30</v>
      </c>
      <c r="D108" s="6" t="e">
        <f>VLOOKUP(A108,'05.kolo prezetácia '!A:G,2,FALSE)</f>
        <v>#N/A</v>
      </c>
      <c r="E108" s="6" t="e">
        <f>VLOOKUP(A108,'05.kolo prezetácia '!A:G,3,FALSE)</f>
        <v>#N/A</v>
      </c>
      <c r="F108" s="5" t="e">
        <f>CONCATENATE(zmaz!$D108," ",zmaz!$E108)</f>
        <v>#N/A</v>
      </c>
      <c r="G108" s="6" t="e">
        <f>VLOOKUP(A108,'05.kolo prezetácia '!A:G,4,FALSE)</f>
        <v>#N/A</v>
      </c>
      <c r="H108" s="31" t="e">
        <f>VLOOKUP(A108,'05.kolo prezetácia '!$A$2:$G$515,5,FALSE)</f>
        <v>#N/A</v>
      </c>
      <c r="I108" s="32" t="e">
        <f>VLOOKUP(A108,'05.kolo prezetácia '!$A$2:$G$515,7,FALSE)</f>
        <v>#N/A</v>
      </c>
      <c r="J108" s="21" t="e">
        <f>VLOOKUP(zmaz!$A108,'05.kolo stopky'!A:C,3,FALSE)</f>
        <v>#N/A</v>
      </c>
      <c r="K108" s="21" t="e">
        <f t="shared" si="8"/>
        <v>#N/A</v>
      </c>
      <c r="L108" s="21" t="e">
        <f t="shared" si="7"/>
        <v>#N/A</v>
      </c>
      <c r="M108" s="30"/>
      <c r="N108" s="31"/>
      <c r="O108" s="31"/>
      <c r="P108" s="31"/>
      <c r="Q108" s="31"/>
      <c r="R108" s="31"/>
      <c r="S108" s="31"/>
      <c r="T108" s="31"/>
      <c r="U108" s="31"/>
      <c r="V108" s="31"/>
      <c r="W108" s="33">
        <f t="shared" si="9"/>
        <v>0</v>
      </c>
      <c r="Y108"/>
    </row>
    <row r="109" spans="1:25" hidden="1" x14ac:dyDescent="0.25">
      <c r="A109" s="22">
        <v>251</v>
      </c>
      <c r="B109" s="56">
        <v>106</v>
      </c>
      <c r="C109" s="48">
        <v>30</v>
      </c>
      <c r="D109" s="6" t="e">
        <f>VLOOKUP(A109,'05.kolo prezetácia '!A:G,2,FALSE)</f>
        <v>#N/A</v>
      </c>
      <c r="E109" s="6" t="e">
        <f>VLOOKUP(A109,'05.kolo prezetácia '!A:G,3,FALSE)</f>
        <v>#N/A</v>
      </c>
      <c r="F109" s="5" t="e">
        <f>CONCATENATE(zmaz!$D109," ",zmaz!$E109)</f>
        <v>#N/A</v>
      </c>
      <c r="G109" s="6" t="e">
        <f>VLOOKUP(A109,'05.kolo prezetácia '!A:G,4,FALSE)</f>
        <v>#N/A</v>
      </c>
      <c r="H109" s="31" t="e">
        <f>VLOOKUP(A109,'05.kolo prezetácia '!$A$2:$G$515,5,FALSE)</f>
        <v>#N/A</v>
      </c>
      <c r="I109" s="32" t="e">
        <f>VLOOKUP(A109,'05.kolo prezetácia '!$A$2:$G$515,7,FALSE)</f>
        <v>#N/A</v>
      </c>
      <c r="J109" s="21" t="e">
        <f>VLOOKUP(zmaz!$A109,'05.kolo stopky'!A:C,3,FALSE)</f>
        <v>#N/A</v>
      </c>
      <c r="K109" s="21" t="e">
        <f t="shared" si="8"/>
        <v>#N/A</v>
      </c>
      <c r="L109" s="21" t="e">
        <f t="shared" si="7"/>
        <v>#N/A</v>
      </c>
      <c r="M109" s="30"/>
      <c r="N109" s="31"/>
      <c r="O109" s="31"/>
      <c r="P109" s="31"/>
      <c r="Q109" s="31"/>
      <c r="R109" s="31"/>
      <c r="S109" s="31"/>
      <c r="T109" s="31"/>
      <c r="U109" s="31"/>
      <c r="V109" s="31"/>
      <c r="W109" s="33">
        <f t="shared" si="9"/>
        <v>0</v>
      </c>
      <c r="Y109"/>
    </row>
    <row r="110" spans="1:25" x14ac:dyDescent="0.25">
      <c r="A110" s="22">
        <v>224</v>
      </c>
      <c r="B110" s="56">
        <v>107</v>
      </c>
      <c r="C110" s="48">
        <v>18</v>
      </c>
      <c r="D110" s="6" t="str">
        <f>VLOOKUP(A110,'05.kolo prezetácia '!A:G,2,FALSE)</f>
        <v>Oliver</v>
      </c>
      <c r="E110" s="6" t="str">
        <f>VLOOKUP(A110,'05.kolo prezetácia '!A:G,3,FALSE)</f>
        <v>Ondriska</v>
      </c>
      <c r="F110" s="5" t="str">
        <f>CONCATENATE(zmaz!$D110," ",zmaz!$E110)</f>
        <v>Oliver Ondriska</v>
      </c>
      <c r="G110" s="6" t="str">
        <f>VLOOKUP(A110,'05.kolo prezetácia '!A:G,4,FALSE)</f>
        <v>Trencin</v>
      </c>
      <c r="H110" s="31">
        <f>VLOOKUP(A110,'05.kolo prezetácia '!$A$2:$G$515,5,FALSE)</f>
        <v>2013</v>
      </c>
      <c r="I110" s="32" t="str">
        <f>VLOOKUP(A110,'05.kolo prezetácia '!$A$2:$G$515,7,FALSE)</f>
        <v>Muži A</v>
      </c>
      <c r="J110" s="21">
        <f>VLOOKUP(zmaz!$A110,'05.kolo stopky'!A:C,3,FALSE)</f>
        <v>2.7067777777777777E-2</v>
      </c>
      <c r="K110" s="21">
        <f t="shared" si="8"/>
        <v>3.3211997273346963E-3</v>
      </c>
      <c r="L110" s="21">
        <f t="shared" si="7"/>
        <v>8.0316666666666661E-3</v>
      </c>
      <c r="M110" s="30"/>
      <c r="N110" s="31"/>
      <c r="O110" s="31"/>
      <c r="P110" s="31"/>
      <c r="Q110" s="31"/>
      <c r="R110" s="31"/>
      <c r="S110" s="31"/>
      <c r="T110" s="31"/>
      <c r="U110" s="31"/>
      <c r="V110" s="31"/>
      <c r="W110" s="33">
        <f t="shared" si="9"/>
        <v>0</v>
      </c>
      <c r="Y110"/>
    </row>
    <row r="111" spans="1:25" x14ac:dyDescent="0.25">
      <c r="A111" s="22">
        <v>402</v>
      </c>
      <c r="B111" s="56">
        <v>108</v>
      </c>
      <c r="C111" s="48">
        <v>19</v>
      </c>
      <c r="D111" s="6" t="e">
        <f>VLOOKUP(A111,'05.kolo prezetácia '!A:G,2,FALSE)</f>
        <v>#N/A</v>
      </c>
      <c r="E111" s="6" t="e">
        <f>VLOOKUP(A111,'05.kolo prezetácia '!A:G,3,FALSE)</f>
        <v>#N/A</v>
      </c>
      <c r="F111" s="5" t="e">
        <f>CONCATENATE(zmaz!$D111," ",zmaz!$E111)</f>
        <v>#N/A</v>
      </c>
      <c r="G111" s="6" t="e">
        <f>VLOOKUP(A111,'05.kolo prezetácia '!A:G,4,FALSE)</f>
        <v>#N/A</v>
      </c>
      <c r="H111" s="31" t="e">
        <f>VLOOKUP(A111,'05.kolo prezetácia '!$A$2:$G$515,5,FALSE)</f>
        <v>#N/A</v>
      </c>
      <c r="I111" s="32" t="e">
        <f>VLOOKUP(A111,'05.kolo prezetácia '!$A$2:$G$515,7,FALSE)</f>
        <v>#N/A</v>
      </c>
      <c r="J111" s="21" t="e">
        <f>VLOOKUP(zmaz!$A111,'05.kolo stopky'!A:C,3,FALSE)</f>
        <v>#N/A</v>
      </c>
      <c r="K111" s="21" t="e">
        <f t="shared" si="8"/>
        <v>#N/A</v>
      </c>
      <c r="L111" s="21" t="e">
        <f t="shared" si="7"/>
        <v>#N/A</v>
      </c>
      <c r="M111" s="30"/>
      <c r="N111" s="31"/>
      <c r="O111" s="31"/>
      <c r="P111" s="31"/>
      <c r="Q111" s="31"/>
      <c r="R111" s="31"/>
      <c r="S111" s="31"/>
      <c r="T111" s="31"/>
      <c r="U111" s="31"/>
      <c r="V111" s="31"/>
      <c r="W111" s="33">
        <f t="shared" si="9"/>
        <v>0</v>
      </c>
      <c r="Y111"/>
    </row>
    <row r="112" spans="1:25" hidden="1" x14ac:dyDescent="0.25">
      <c r="A112" s="22">
        <v>206</v>
      </c>
      <c r="B112" s="56">
        <v>109</v>
      </c>
      <c r="C112" s="48">
        <v>7</v>
      </c>
      <c r="D112" s="6" t="e">
        <f>VLOOKUP(A112,'05.kolo prezetácia '!A:G,2,FALSE)</f>
        <v>#N/A</v>
      </c>
      <c r="E112" s="6" t="e">
        <f>VLOOKUP(A112,'05.kolo prezetácia '!A:G,3,FALSE)</f>
        <v>#N/A</v>
      </c>
      <c r="F112" s="5" t="e">
        <f>CONCATENATE(zmaz!$D112," ",zmaz!$E112)</f>
        <v>#N/A</v>
      </c>
      <c r="G112" s="6" t="e">
        <f>VLOOKUP(A112,'05.kolo prezetácia '!A:G,4,FALSE)</f>
        <v>#N/A</v>
      </c>
      <c r="H112" s="31" t="e">
        <f>VLOOKUP(A112,'05.kolo prezetácia '!$A$2:$G$515,5,FALSE)</f>
        <v>#N/A</v>
      </c>
      <c r="I112" s="32" t="e">
        <f>VLOOKUP(A112,'05.kolo prezetácia '!$A$2:$G$515,7,FALSE)</f>
        <v>#N/A</v>
      </c>
      <c r="J112" s="21" t="e">
        <f>VLOOKUP(zmaz!$A112,'05.kolo stopky'!A:C,3,FALSE)</f>
        <v>#N/A</v>
      </c>
      <c r="K112" s="21" t="e">
        <f t="shared" si="8"/>
        <v>#N/A</v>
      </c>
      <c r="L112" s="21" t="e">
        <f t="shared" si="7"/>
        <v>#N/A</v>
      </c>
      <c r="M112" s="30"/>
      <c r="N112" s="31"/>
      <c r="O112" s="31"/>
      <c r="P112" s="31"/>
      <c r="Q112" s="31"/>
      <c r="R112" s="31"/>
      <c r="S112" s="31"/>
      <c r="T112" s="31"/>
      <c r="U112" s="31"/>
      <c r="V112" s="31"/>
      <c r="W112" s="33">
        <f t="shared" si="9"/>
        <v>0</v>
      </c>
      <c r="Y112"/>
    </row>
    <row r="113" spans="1:25" hidden="1" x14ac:dyDescent="0.25">
      <c r="A113" s="22">
        <v>238</v>
      </c>
      <c r="B113" s="56">
        <v>110</v>
      </c>
      <c r="C113" s="48">
        <v>11</v>
      </c>
      <c r="D113" s="6" t="e">
        <f>VLOOKUP(A113,'05.kolo prezetácia '!A:G,2,FALSE)</f>
        <v>#N/A</v>
      </c>
      <c r="E113" s="6" t="e">
        <f>VLOOKUP(A113,'05.kolo prezetácia '!A:G,3,FALSE)</f>
        <v>#N/A</v>
      </c>
      <c r="F113" s="5" t="e">
        <f>CONCATENATE(zmaz!$D113," ",zmaz!$E113)</f>
        <v>#N/A</v>
      </c>
      <c r="G113" s="6" t="e">
        <f>VLOOKUP(A113,'05.kolo prezetácia '!A:G,4,FALSE)</f>
        <v>#N/A</v>
      </c>
      <c r="H113" s="31" t="e">
        <f>VLOOKUP(A113,'05.kolo prezetácia '!$A$2:$G$515,5,FALSE)</f>
        <v>#N/A</v>
      </c>
      <c r="I113" s="32" t="e">
        <f>VLOOKUP(A113,'05.kolo prezetácia '!$A$2:$G$515,7,FALSE)</f>
        <v>#N/A</v>
      </c>
      <c r="J113" s="21" t="e">
        <f>VLOOKUP(zmaz!$A113,'05.kolo stopky'!A:C,3,FALSE)</f>
        <v>#N/A</v>
      </c>
      <c r="K113" s="21" t="e">
        <f t="shared" si="8"/>
        <v>#N/A</v>
      </c>
      <c r="L113" s="21" t="e">
        <f t="shared" si="7"/>
        <v>#N/A</v>
      </c>
      <c r="M113" s="30"/>
      <c r="N113" s="31"/>
      <c r="O113" s="31"/>
      <c r="P113" s="31"/>
      <c r="Q113" s="31"/>
      <c r="R113" s="31"/>
      <c r="S113" s="31"/>
      <c r="T113" s="31"/>
      <c r="U113" s="31"/>
      <c r="V113" s="31"/>
      <c r="W113" s="33">
        <f t="shared" si="9"/>
        <v>0</v>
      </c>
      <c r="Y113"/>
    </row>
    <row r="114" spans="1:25" hidden="1" x14ac:dyDescent="0.25">
      <c r="A114" s="22">
        <v>371</v>
      </c>
      <c r="B114" s="56">
        <v>111</v>
      </c>
      <c r="C114" s="48">
        <v>32</v>
      </c>
      <c r="D114" s="6" t="str">
        <f>VLOOKUP(A114,'05.kolo prezetácia '!A:G,2,FALSE)</f>
        <v>Kaidar</v>
      </c>
      <c r="E114" s="6" t="str">
        <f>VLOOKUP(A114,'05.kolo prezetácia '!A:G,3,FALSE)</f>
        <v>Hussar</v>
      </c>
      <c r="F114" s="5" t="str">
        <f>CONCATENATE(zmaz!$D114," ",zmaz!$E114)</f>
        <v>Kaidar Hussar</v>
      </c>
      <c r="G114" s="6" t="str">
        <f>VLOOKUP(A114,'05.kolo prezetácia '!A:G,4,FALSE)</f>
        <v>Estonia / Tallinn</v>
      </c>
      <c r="H114" s="31">
        <f>VLOOKUP(A114,'05.kolo prezetácia '!$A$2:$G$515,5,FALSE)</f>
        <v>1971</v>
      </c>
      <c r="I114" s="32" t="str">
        <f>VLOOKUP(A114,'05.kolo prezetácia '!$A$2:$G$515,7,FALSE)</f>
        <v>Muži D</v>
      </c>
      <c r="J114" s="21">
        <f>VLOOKUP(zmaz!$A114,'05.kolo stopky'!A:C,3,FALSE)</f>
        <v>2.308246527777778E-2</v>
      </c>
      <c r="K114" s="21">
        <f t="shared" si="8"/>
        <v>2.8322043285616905E-3</v>
      </c>
      <c r="L114" s="21">
        <f t="shared" si="7"/>
        <v>4.0463541666666686E-3</v>
      </c>
      <c r="M114" s="30"/>
      <c r="N114" s="31"/>
      <c r="O114" s="31"/>
      <c r="P114" s="31"/>
      <c r="Q114" s="31"/>
      <c r="R114" s="31"/>
      <c r="S114" s="31"/>
      <c r="T114" s="31"/>
      <c r="U114" s="31"/>
      <c r="V114" s="31"/>
      <c r="W114" s="33">
        <f t="shared" si="9"/>
        <v>0</v>
      </c>
      <c r="Y114"/>
    </row>
    <row r="115" spans="1:25" hidden="1" x14ac:dyDescent="0.25">
      <c r="A115" s="22">
        <v>130</v>
      </c>
      <c r="B115" s="56">
        <v>112</v>
      </c>
      <c r="C115" s="48">
        <v>23</v>
      </c>
      <c r="D115" s="6" t="e">
        <f>VLOOKUP(A115,'05.kolo prezetácia '!A:G,2,FALSE)</f>
        <v>#N/A</v>
      </c>
      <c r="E115" s="6" t="e">
        <f>VLOOKUP(A115,'05.kolo prezetácia '!A:G,3,FALSE)</f>
        <v>#N/A</v>
      </c>
      <c r="F115" s="5" t="e">
        <f>CONCATENATE(zmaz!$D115," ",zmaz!$E115)</f>
        <v>#N/A</v>
      </c>
      <c r="G115" s="6" t="e">
        <f>VLOOKUP(A115,'05.kolo prezetácia '!A:G,4,FALSE)</f>
        <v>#N/A</v>
      </c>
      <c r="H115" s="31" t="e">
        <f>VLOOKUP(A115,'05.kolo prezetácia '!$A$2:$G$515,5,FALSE)</f>
        <v>#N/A</v>
      </c>
      <c r="I115" s="32" t="e">
        <f>VLOOKUP(A115,'05.kolo prezetácia '!$A$2:$G$515,7,FALSE)</f>
        <v>#N/A</v>
      </c>
      <c r="J115" s="21" t="e">
        <f>VLOOKUP(zmaz!$A115,'05.kolo stopky'!A:C,3,FALSE)</f>
        <v>#N/A</v>
      </c>
      <c r="K115" s="21" t="e">
        <f t="shared" si="8"/>
        <v>#N/A</v>
      </c>
      <c r="L115" s="21" t="e">
        <f t="shared" si="7"/>
        <v>#N/A</v>
      </c>
      <c r="M115" s="30"/>
      <c r="N115" s="31"/>
      <c r="O115" s="31"/>
      <c r="P115" s="31"/>
      <c r="Q115" s="31"/>
      <c r="R115" s="31"/>
      <c r="S115" s="31"/>
      <c r="T115" s="31"/>
      <c r="U115" s="31"/>
      <c r="V115" s="31"/>
      <c r="W115" s="33">
        <f t="shared" si="9"/>
        <v>0</v>
      </c>
      <c r="Y115"/>
    </row>
    <row r="116" spans="1:25" x14ac:dyDescent="0.25">
      <c r="A116" s="22">
        <v>393</v>
      </c>
      <c r="B116" s="56">
        <v>113</v>
      </c>
      <c r="C116" s="48">
        <v>20</v>
      </c>
      <c r="D116" s="6" t="e">
        <f>VLOOKUP(A116,'05.kolo prezetácia '!A:G,2,FALSE)</f>
        <v>#N/A</v>
      </c>
      <c r="E116" s="6" t="e">
        <f>VLOOKUP(A116,'05.kolo prezetácia '!A:G,3,FALSE)</f>
        <v>#N/A</v>
      </c>
      <c r="F116" s="5" t="e">
        <f>CONCATENATE(zmaz!$D116," ",zmaz!$E116)</f>
        <v>#N/A</v>
      </c>
      <c r="G116" s="6" t="e">
        <f>VLOOKUP(A116,'05.kolo prezetácia '!A:G,4,FALSE)</f>
        <v>#N/A</v>
      </c>
      <c r="H116" s="31" t="e">
        <f>VLOOKUP(A116,'05.kolo prezetácia '!$A$2:$G$515,5,FALSE)</f>
        <v>#N/A</v>
      </c>
      <c r="I116" s="32" t="e">
        <f>VLOOKUP(A116,'05.kolo prezetácia '!$A$2:$G$515,7,FALSE)</f>
        <v>#N/A</v>
      </c>
      <c r="J116" s="21" t="e">
        <f>VLOOKUP(zmaz!$A116,'05.kolo stopky'!A:C,3,FALSE)</f>
        <v>#N/A</v>
      </c>
      <c r="K116" s="21" t="e">
        <f t="shared" si="8"/>
        <v>#N/A</v>
      </c>
      <c r="L116" s="21" t="e">
        <f t="shared" si="7"/>
        <v>#N/A</v>
      </c>
      <c r="M116" s="30"/>
      <c r="N116" s="31"/>
      <c r="O116" s="31"/>
      <c r="P116" s="31"/>
      <c r="Q116" s="31"/>
      <c r="R116" s="31"/>
      <c r="S116" s="31"/>
      <c r="T116" s="31"/>
      <c r="U116" s="31"/>
      <c r="V116" s="31"/>
      <c r="W116" s="33">
        <f t="shared" si="9"/>
        <v>0</v>
      </c>
      <c r="Y116"/>
    </row>
    <row r="117" spans="1:25" hidden="1" x14ac:dyDescent="0.25">
      <c r="A117" s="22">
        <v>274</v>
      </c>
      <c r="B117" s="56">
        <v>114</v>
      </c>
      <c r="C117" s="48">
        <v>24</v>
      </c>
      <c r="D117" s="6" t="e">
        <f>VLOOKUP(A117,'05.kolo prezetácia '!A:G,2,FALSE)</f>
        <v>#N/A</v>
      </c>
      <c r="E117" s="6" t="e">
        <f>VLOOKUP(A117,'05.kolo prezetácia '!A:G,3,FALSE)</f>
        <v>#N/A</v>
      </c>
      <c r="F117" s="5" t="e">
        <f>CONCATENATE(zmaz!$D117," ",zmaz!$E117)</f>
        <v>#N/A</v>
      </c>
      <c r="G117" s="6" t="e">
        <f>VLOOKUP(A117,'05.kolo prezetácia '!A:G,4,FALSE)</f>
        <v>#N/A</v>
      </c>
      <c r="H117" s="31" t="e">
        <f>VLOOKUP(A117,'05.kolo prezetácia '!$A$2:$G$515,5,FALSE)</f>
        <v>#N/A</v>
      </c>
      <c r="I117" s="32" t="e">
        <f>VLOOKUP(A117,'05.kolo prezetácia '!$A$2:$G$515,7,FALSE)</f>
        <v>#N/A</v>
      </c>
      <c r="J117" s="21" t="e">
        <f>VLOOKUP(zmaz!$A117,'05.kolo stopky'!A:C,3,FALSE)</f>
        <v>#N/A</v>
      </c>
      <c r="K117" s="21" t="e">
        <f t="shared" si="8"/>
        <v>#N/A</v>
      </c>
      <c r="L117" s="21" t="e">
        <f t="shared" si="7"/>
        <v>#N/A</v>
      </c>
      <c r="M117" s="30"/>
      <c r="N117" s="31"/>
      <c r="O117" s="31"/>
      <c r="P117" s="31"/>
      <c r="Q117" s="31"/>
      <c r="R117" s="31"/>
      <c r="S117" s="31"/>
      <c r="T117" s="31"/>
      <c r="U117" s="31"/>
      <c r="V117" s="31"/>
      <c r="W117" s="33">
        <f t="shared" si="9"/>
        <v>0</v>
      </c>
      <c r="Y117"/>
    </row>
    <row r="118" spans="1:25" hidden="1" x14ac:dyDescent="0.25">
      <c r="A118" s="22">
        <v>389</v>
      </c>
      <c r="B118" s="56">
        <v>115</v>
      </c>
      <c r="C118" s="48">
        <v>31</v>
      </c>
      <c r="D118" s="6" t="str">
        <f>VLOOKUP(A118,'05.kolo prezetácia '!A:G,2,FALSE)</f>
        <v>Marek</v>
      </c>
      <c r="E118" s="6" t="str">
        <f>VLOOKUP(A118,'05.kolo prezetácia '!A:G,3,FALSE)</f>
        <v>Benkovič</v>
      </c>
      <c r="F118" s="5" t="str">
        <f>CONCATENATE(zmaz!$D118," ",zmaz!$E118)</f>
        <v>Marek Benkovič</v>
      </c>
      <c r="G118" s="6" t="str">
        <f>VLOOKUP(A118,'05.kolo prezetácia '!A:G,4,FALSE)</f>
        <v>toRun Stará Turá / Trenčianske Jastrabie</v>
      </c>
      <c r="H118" s="31">
        <f>VLOOKUP(A118,'05.kolo prezetácia '!$A$2:$G$515,5,FALSE)</f>
        <v>1983</v>
      </c>
      <c r="I118" s="32" t="str">
        <f>VLOOKUP(A118,'05.kolo prezetácia '!$A$2:$G$515,7,FALSE)</f>
        <v>Muži C</v>
      </c>
      <c r="J118" s="21">
        <f>VLOOKUP(zmaz!$A118,'05.kolo stopky'!A:C,3,FALSE)</f>
        <v>2.8425324074074079E-2</v>
      </c>
      <c r="K118" s="21">
        <f t="shared" si="8"/>
        <v>3.4877698250397639E-3</v>
      </c>
      <c r="L118" s="21">
        <f t="shared" si="7"/>
        <v>9.3892129629629673E-3</v>
      </c>
      <c r="M118" s="30"/>
      <c r="N118" s="31"/>
      <c r="O118" s="31"/>
      <c r="P118" s="31"/>
      <c r="Q118" s="31"/>
      <c r="R118" s="31"/>
      <c r="S118" s="31"/>
      <c r="T118" s="31"/>
      <c r="U118" s="31"/>
      <c r="V118" s="31"/>
      <c r="W118" s="33">
        <f t="shared" si="9"/>
        <v>0</v>
      </c>
      <c r="Y118"/>
    </row>
    <row r="119" spans="1:25" hidden="1" x14ac:dyDescent="0.25">
      <c r="A119" s="22">
        <v>32</v>
      </c>
      <c r="B119" s="56">
        <v>116</v>
      </c>
      <c r="C119" s="48">
        <v>8</v>
      </c>
      <c r="D119" s="6" t="str">
        <f>VLOOKUP(A119,'05.kolo prezetácia '!A:G,2,FALSE)</f>
        <v>Mária</v>
      </c>
      <c r="E119" s="6" t="str">
        <f>VLOOKUP(A119,'05.kolo prezetácia '!A:G,3,FALSE)</f>
        <v>Koláriková</v>
      </c>
      <c r="F119" s="5" t="str">
        <f>CONCATENATE(zmaz!$D119," ",zmaz!$E119)</f>
        <v>Mária Koláriková</v>
      </c>
      <c r="G119" s="6" t="str">
        <f>VLOOKUP(A119,'05.kolo prezetácia '!A:G,4,FALSE)</f>
        <v>Visolaje</v>
      </c>
      <c r="H119" s="31">
        <f>VLOOKUP(A119,'05.kolo prezetácia '!$A$2:$G$515,5,FALSE)</f>
        <v>1983</v>
      </c>
      <c r="I119" s="32" t="str">
        <f>VLOOKUP(A119,'05.kolo prezetácia '!$A$2:$G$515,7,FALSE)</f>
        <v>Ženy B</v>
      </c>
      <c r="J119" s="21">
        <f>VLOOKUP(zmaz!$A119,'05.kolo stopky'!A:C,3,FALSE)</f>
        <v>2.3926388888888889E-2</v>
      </c>
      <c r="K119" s="21">
        <f t="shared" ref="K119:K132" si="10">J119/$X$3</f>
        <v>2.9357532379004772E-3</v>
      </c>
      <c r="L119" s="21">
        <f t="shared" si="7"/>
        <v>4.8902777777777781E-3</v>
      </c>
      <c r="M119" s="22"/>
      <c r="N119" s="53"/>
      <c r="O119" s="53"/>
      <c r="P119" s="53"/>
      <c r="Q119" s="53"/>
      <c r="R119" s="53"/>
      <c r="S119" s="53"/>
      <c r="T119" s="53"/>
      <c r="U119" s="53"/>
      <c r="V119" s="53"/>
      <c r="W119" s="54">
        <f t="shared" ref="W119:W133" si="11">SUM(M119:V119)</f>
        <v>0</v>
      </c>
      <c r="Y119"/>
    </row>
    <row r="120" spans="1:25" hidden="1" x14ac:dyDescent="0.25">
      <c r="A120" s="22">
        <v>339</v>
      </c>
      <c r="B120" s="56">
        <v>117</v>
      </c>
      <c r="C120" s="45">
        <v>3</v>
      </c>
      <c r="D120" s="6" t="e">
        <f>VLOOKUP(A120,'05.kolo prezetácia '!A:G,2,FALSE)</f>
        <v>#N/A</v>
      </c>
      <c r="E120" s="6" t="e">
        <f>VLOOKUP(A120,'05.kolo prezetácia '!A:G,3,FALSE)</f>
        <v>#N/A</v>
      </c>
      <c r="F120" s="5" t="e">
        <f>CONCATENATE(zmaz!$D120," ",zmaz!$E120)</f>
        <v>#N/A</v>
      </c>
      <c r="G120" s="6" t="e">
        <f>VLOOKUP(A120,'05.kolo prezetácia '!A:G,4,FALSE)</f>
        <v>#N/A</v>
      </c>
      <c r="H120" s="31" t="e">
        <f>VLOOKUP(A120,'05.kolo prezetácia '!$A$2:$G$515,5,FALSE)</f>
        <v>#N/A</v>
      </c>
      <c r="I120" s="32" t="e">
        <f>VLOOKUP(A120,'05.kolo prezetácia '!$A$2:$G$515,7,FALSE)</f>
        <v>#N/A</v>
      </c>
      <c r="J120" s="21" t="e">
        <f>VLOOKUP(zmaz!$A120,'05.kolo stopky'!A:C,3,FALSE)</f>
        <v>#N/A</v>
      </c>
      <c r="K120" s="21" t="e">
        <f t="shared" si="10"/>
        <v>#N/A</v>
      </c>
      <c r="L120" s="21" t="e">
        <f t="shared" si="7"/>
        <v>#N/A</v>
      </c>
      <c r="M120" s="22"/>
      <c r="N120" s="53"/>
      <c r="O120" s="53"/>
      <c r="P120" s="53"/>
      <c r="Q120" s="53"/>
      <c r="R120" s="53"/>
      <c r="S120" s="53"/>
      <c r="T120" s="53"/>
      <c r="U120" s="53"/>
      <c r="V120" s="53"/>
      <c r="W120" s="54">
        <f t="shared" si="11"/>
        <v>0</v>
      </c>
      <c r="Y120"/>
    </row>
    <row r="121" spans="1:25" x14ac:dyDescent="0.25">
      <c r="A121" s="22">
        <v>277</v>
      </c>
      <c r="B121" s="56">
        <v>118</v>
      </c>
      <c r="C121" s="48">
        <v>21</v>
      </c>
      <c r="D121" s="6" t="e">
        <f>VLOOKUP(A121,'05.kolo prezetácia '!A:G,2,FALSE)</f>
        <v>#N/A</v>
      </c>
      <c r="E121" s="6" t="e">
        <f>VLOOKUP(A121,'05.kolo prezetácia '!A:G,3,FALSE)</f>
        <v>#N/A</v>
      </c>
      <c r="F121" s="5" t="e">
        <f>CONCATENATE(zmaz!$D121," ",zmaz!$E121)</f>
        <v>#N/A</v>
      </c>
      <c r="G121" s="6" t="e">
        <f>VLOOKUP(A121,'05.kolo prezetácia '!A:G,4,FALSE)</f>
        <v>#N/A</v>
      </c>
      <c r="H121" s="31" t="e">
        <f>VLOOKUP(A121,'05.kolo prezetácia '!$A$2:$G$515,5,FALSE)</f>
        <v>#N/A</v>
      </c>
      <c r="I121" s="32" t="e">
        <f>VLOOKUP(A121,'05.kolo prezetácia '!$A$2:$G$515,7,FALSE)</f>
        <v>#N/A</v>
      </c>
      <c r="J121" s="21" t="e">
        <f>VLOOKUP(zmaz!$A121,'05.kolo stopky'!A:C,3,FALSE)</f>
        <v>#N/A</v>
      </c>
      <c r="K121" s="21" t="e">
        <f t="shared" si="10"/>
        <v>#N/A</v>
      </c>
      <c r="L121" s="21" t="e">
        <f t="shared" si="7"/>
        <v>#N/A</v>
      </c>
      <c r="M121" s="22"/>
      <c r="N121" s="53"/>
      <c r="O121" s="53"/>
      <c r="P121" s="53"/>
      <c r="Q121" s="53"/>
      <c r="R121" s="53"/>
      <c r="S121" s="53"/>
      <c r="T121" s="53"/>
      <c r="U121" s="53"/>
      <c r="V121" s="53"/>
      <c r="W121" s="54">
        <f t="shared" si="11"/>
        <v>0</v>
      </c>
      <c r="Y121"/>
    </row>
    <row r="122" spans="1:25" hidden="1" x14ac:dyDescent="0.25">
      <c r="A122" s="22">
        <v>328</v>
      </c>
      <c r="B122" s="56">
        <v>119</v>
      </c>
      <c r="C122" s="48">
        <v>8</v>
      </c>
      <c r="D122" s="6" t="e">
        <f>VLOOKUP(A122,'05.kolo prezetácia '!A:G,2,FALSE)</f>
        <v>#N/A</v>
      </c>
      <c r="E122" s="6" t="e">
        <f>VLOOKUP(A122,'05.kolo prezetácia '!A:G,3,FALSE)</f>
        <v>#N/A</v>
      </c>
      <c r="F122" s="5" t="e">
        <f>CONCATENATE(zmaz!$D122," ",zmaz!$E122)</f>
        <v>#N/A</v>
      </c>
      <c r="G122" s="6" t="e">
        <f>VLOOKUP(A122,'05.kolo prezetácia '!A:G,4,FALSE)</f>
        <v>#N/A</v>
      </c>
      <c r="H122" s="31" t="e">
        <f>VLOOKUP(A122,'05.kolo prezetácia '!$A$2:$G$515,5,FALSE)</f>
        <v>#N/A</v>
      </c>
      <c r="I122" s="32" t="e">
        <f>VLOOKUP(A122,'05.kolo prezetácia '!$A$2:$G$515,7,FALSE)</f>
        <v>#N/A</v>
      </c>
      <c r="J122" s="21" t="e">
        <f>VLOOKUP(zmaz!$A122,'05.kolo stopky'!A:C,3,FALSE)</f>
        <v>#N/A</v>
      </c>
      <c r="K122" s="21" t="e">
        <f t="shared" si="10"/>
        <v>#N/A</v>
      </c>
      <c r="L122" s="21" t="e">
        <f t="shared" si="7"/>
        <v>#N/A</v>
      </c>
      <c r="M122" s="22"/>
      <c r="N122" s="53"/>
      <c r="O122" s="53"/>
      <c r="P122" s="53"/>
      <c r="Q122" s="53"/>
      <c r="R122" s="53"/>
      <c r="S122" s="53"/>
      <c r="T122" s="53"/>
      <c r="U122" s="53"/>
      <c r="V122" s="53"/>
      <c r="W122" s="54">
        <f t="shared" si="11"/>
        <v>0</v>
      </c>
      <c r="Y122"/>
    </row>
    <row r="123" spans="1:25" x14ac:dyDescent="0.25">
      <c r="A123" s="22">
        <v>227</v>
      </c>
      <c r="B123" s="56">
        <v>120</v>
      </c>
      <c r="C123" s="48">
        <v>22</v>
      </c>
      <c r="D123" s="6" t="str">
        <f>VLOOKUP(A123,'05.kolo prezetácia '!A:G,2,FALSE)</f>
        <v>Tomáš</v>
      </c>
      <c r="E123" s="6" t="str">
        <f>VLOOKUP(A123,'05.kolo prezetácia '!A:G,3,FALSE)</f>
        <v>Kunic</v>
      </c>
      <c r="F123" s="5" t="str">
        <f>CONCATENATE(zmaz!$D123," ",zmaz!$E123)</f>
        <v>Tomáš Kunic</v>
      </c>
      <c r="G123" s="6" t="str">
        <f>VLOOKUP(A123,'05.kolo prezetácia '!A:G,4,FALSE)</f>
        <v>Trenčín</v>
      </c>
      <c r="H123" s="31">
        <f>VLOOKUP(A123,'05.kolo prezetácia '!$A$2:$G$515,5,FALSE)</f>
        <v>2003</v>
      </c>
      <c r="I123" s="32" t="str">
        <f>VLOOKUP(A123,'05.kolo prezetácia '!$A$2:$G$515,7,FALSE)</f>
        <v>Muži A</v>
      </c>
      <c r="J123" s="21">
        <f>VLOOKUP(zmaz!$A123,'05.kolo stopky'!A:C,3,FALSE)</f>
        <v>2.0444965277777779E-2</v>
      </c>
      <c r="K123" s="21">
        <f t="shared" si="10"/>
        <v>2.5085846966598499E-3</v>
      </c>
      <c r="L123" s="21">
        <f t="shared" si="7"/>
        <v>1.4088541666666676E-3</v>
      </c>
      <c r="M123" s="22"/>
      <c r="N123" s="53"/>
      <c r="O123" s="53"/>
      <c r="P123" s="53"/>
      <c r="Q123" s="53"/>
      <c r="R123" s="53"/>
      <c r="S123" s="53"/>
      <c r="T123" s="53"/>
      <c r="U123" s="53"/>
      <c r="V123" s="53"/>
      <c r="W123" s="54">
        <f t="shared" si="11"/>
        <v>0</v>
      </c>
      <c r="Y123"/>
    </row>
    <row r="124" spans="1:25" hidden="1" x14ac:dyDescent="0.25">
      <c r="A124" s="22">
        <v>68</v>
      </c>
      <c r="B124" s="56">
        <v>121</v>
      </c>
      <c r="C124" s="48">
        <v>25</v>
      </c>
      <c r="D124" s="6" t="str">
        <f>VLOOKUP(A124,'05.kolo prezetácia '!A:G,2,FALSE)</f>
        <v>Emma</v>
      </c>
      <c r="E124" s="6" t="str">
        <f>VLOOKUP(A124,'05.kolo prezetácia '!A:G,3,FALSE)</f>
        <v>Striežencová</v>
      </c>
      <c r="F124" s="5" t="str">
        <f>CONCATENATE(zmaz!$D124," ",zmaz!$E124)</f>
        <v>Emma Striežencová</v>
      </c>
      <c r="G124" s="6" t="str">
        <f>VLOOKUP(A124,'05.kolo prezetácia '!A:G,4,FALSE)</f>
        <v>Adamovské Kochanovce</v>
      </c>
      <c r="H124" s="31">
        <f>VLOOKUP(A124,'05.kolo prezetácia '!$A$2:$G$515,5,FALSE)</f>
        <v>2011</v>
      </c>
      <c r="I124" s="32" t="str">
        <f>VLOOKUP(A124,'05.kolo prezetácia '!$A$2:$G$515,7,FALSE)</f>
        <v>Ženy A</v>
      </c>
      <c r="J124" s="21">
        <f>VLOOKUP(zmaz!$A124,'05.kolo stopky'!A:C,3,FALSE)</f>
        <v>3.0047222222222222E-2</v>
      </c>
      <c r="K124" s="21">
        <f t="shared" si="10"/>
        <v>3.6867757327880024E-3</v>
      </c>
      <c r="L124" s="21">
        <f t="shared" si="7"/>
        <v>1.101111111111111E-2</v>
      </c>
      <c r="M124" s="22"/>
      <c r="N124" s="53"/>
      <c r="O124" s="53"/>
      <c r="P124" s="53"/>
      <c r="Q124" s="53"/>
      <c r="R124" s="53"/>
      <c r="S124" s="53"/>
      <c r="T124" s="53"/>
      <c r="U124" s="53"/>
      <c r="V124" s="53"/>
      <c r="W124" s="54">
        <f t="shared" si="11"/>
        <v>0</v>
      </c>
      <c r="Y124"/>
    </row>
    <row r="125" spans="1:25" hidden="1" x14ac:dyDescent="0.25">
      <c r="A125" s="22">
        <v>109</v>
      </c>
      <c r="B125" s="56">
        <v>122</v>
      </c>
      <c r="C125" s="48">
        <v>9</v>
      </c>
      <c r="D125" s="6" t="str">
        <f>VLOOKUP(A125,'05.kolo prezetácia '!A:G,2,FALSE)</f>
        <v>Robert</v>
      </c>
      <c r="E125" s="6" t="str">
        <f>VLOOKUP(A125,'05.kolo prezetácia '!A:G,3,FALSE)</f>
        <v>Laššo</v>
      </c>
      <c r="F125" s="5" t="str">
        <f>CONCATENATE(zmaz!$D125," ",zmaz!$E125)</f>
        <v>Robert Laššo</v>
      </c>
      <c r="G125" s="6" t="str">
        <f>VLOOKUP(A125,'05.kolo prezetácia '!A:G,4,FALSE)</f>
        <v>Trenčín</v>
      </c>
      <c r="H125" s="31">
        <f>VLOOKUP(A125,'05.kolo prezetácia '!$A$2:$G$515,5,FALSE)</f>
        <v>1982</v>
      </c>
      <c r="I125" s="32" t="str">
        <f>VLOOKUP(A125,'05.kolo prezetácia '!$A$2:$G$515,7,FALSE)</f>
        <v>Muži C</v>
      </c>
      <c r="J125" s="21">
        <f>VLOOKUP(zmaz!$A125,'05.kolo stopky'!A:C,3,FALSE)</f>
        <v>2.9580601851851851E-2</v>
      </c>
      <c r="K125" s="21">
        <f t="shared" si="10"/>
        <v>3.6295216996137239E-3</v>
      </c>
      <c r="L125" s="21">
        <f t="shared" si="7"/>
        <v>1.054449074074074E-2</v>
      </c>
      <c r="M125" s="22"/>
      <c r="N125" s="53"/>
      <c r="O125" s="53"/>
      <c r="P125" s="53"/>
      <c r="Q125" s="53"/>
      <c r="R125" s="53"/>
      <c r="S125" s="53"/>
      <c r="T125" s="53"/>
      <c r="U125" s="53"/>
      <c r="V125" s="53"/>
      <c r="W125" s="54">
        <f t="shared" si="11"/>
        <v>0</v>
      </c>
      <c r="Y125"/>
    </row>
    <row r="126" spans="1:25" hidden="1" x14ac:dyDescent="0.25">
      <c r="A126" s="22">
        <v>348</v>
      </c>
      <c r="B126" s="56">
        <v>123</v>
      </c>
      <c r="C126" s="48">
        <v>9</v>
      </c>
      <c r="D126" s="6" t="e">
        <f>VLOOKUP(A126,'05.kolo prezetácia '!A:G,2,FALSE)</f>
        <v>#N/A</v>
      </c>
      <c r="E126" s="6" t="e">
        <f>VLOOKUP(A126,'05.kolo prezetácia '!A:G,3,FALSE)</f>
        <v>#N/A</v>
      </c>
      <c r="F126" s="5" t="e">
        <f>CONCATENATE(zmaz!$D126," ",zmaz!$E126)</f>
        <v>#N/A</v>
      </c>
      <c r="G126" s="6" t="e">
        <f>VLOOKUP(A126,'05.kolo prezetácia '!A:G,4,FALSE)</f>
        <v>#N/A</v>
      </c>
      <c r="H126" s="31" t="e">
        <f>VLOOKUP(A126,'05.kolo prezetácia '!$A$2:$G$515,5,FALSE)</f>
        <v>#N/A</v>
      </c>
      <c r="I126" s="32" t="e">
        <f>VLOOKUP(A126,'05.kolo prezetácia '!$A$2:$G$515,7,FALSE)</f>
        <v>#N/A</v>
      </c>
      <c r="J126" s="21" t="e">
        <f>VLOOKUP(zmaz!$A126,'05.kolo stopky'!A:C,3,FALSE)</f>
        <v>#N/A</v>
      </c>
      <c r="K126" s="21" t="e">
        <f t="shared" si="10"/>
        <v>#N/A</v>
      </c>
      <c r="L126" s="21" t="e">
        <f t="shared" si="7"/>
        <v>#N/A</v>
      </c>
      <c r="M126" s="22"/>
      <c r="N126" s="53"/>
      <c r="O126" s="53"/>
      <c r="P126" s="53"/>
      <c r="Q126" s="53"/>
      <c r="R126" s="53"/>
      <c r="S126" s="53"/>
      <c r="T126" s="53"/>
      <c r="U126" s="53"/>
      <c r="V126" s="53"/>
      <c r="W126" s="54">
        <f t="shared" si="11"/>
        <v>0</v>
      </c>
      <c r="Y126"/>
    </row>
    <row r="127" spans="1:25" hidden="1" x14ac:dyDescent="0.25">
      <c r="A127" s="22">
        <v>124</v>
      </c>
      <c r="B127" s="56">
        <v>124</v>
      </c>
      <c r="C127" s="48">
        <v>33</v>
      </c>
      <c r="D127" s="6" t="e">
        <f>VLOOKUP(A127,'05.kolo prezetácia '!A:G,2,FALSE)</f>
        <v>#N/A</v>
      </c>
      <c r="E127" s="6" t="e">
        <f>VLOOKUP(A127,'05.kolo prezetácia '!A:G,3,FALSE)</f>
        <v>#N/A</v>
      </c>
      <c r="F127" s="5" t="e">
        <f>CONCATENATE(zmaz!$D127," ",zmaz!$E127)</f>
        <v>#N/A</v>
      </c>
      <c r="G127" s="6" t="e">
        <f>VLOOKUP(A127,'05.kolo prezetácia '!A:G,4,FALSE)</f>
        <v>#N/A</v>
      </c>
      <c r="H127" s="31" t="e">
        <f>VLOOKUP(A127,'05.kolo prezetácia '!$A$2:$G$515,5,FALSE)</f>
        <v>#N/A</v>
      </c>
      <c r="I127" s="32" t="e">
        <f>VLOOKUP(A127,'05.kolo prezetácia '!$A$2:$G$515,7,FALSE)</f>
        <v>#N/A</v>
      </c>
      <c r="J127" s="21" t="e">
        <f>VLOOKUP(zmaz!$A127,'05.kolo stopky'!A:C,3,FALSE)</f>
        <v>#N/A</v>
      </c>
      <c r="K127" s="21" t="e">
        <f t="shared" si="10"/>
        <v>#N/A</v>
      </c>
      <c r="L127" s="21" t="e">
        <f t="shared" si="7"/>
        <v>#N/A</v>
      </c>
      <c r="M127" s="22"/>
      <c r="N127" s="53"/>
      <c r="O127" s="53"/>
      <c r="P127" s="53"/>
      <c r="Q127" s="53"/>
      <c r="R127" s="53"/>
      <c r="S127" s="53"/>
      <c r="T127" s="53"/>
      <c r="U127" s="53"/>
      <c r="V127" s="53"/>
      <c r="W127" s="54">
        <f t="shared" si="11"/>
        <v>0</v>
      </c>
      <c r="Y127"/>
    </row>
    <row r="128" spans="1:25" hidden="1" x14ac:dyDescent="0.25">
      <c r="A128" s="22">
        <v>67</v>
      </c>
      <c r="B128" s="56">
        <v>125</v>
      </c>
      <c r="C128" s="48">
        <v>26</v>
      </c>
      <c r="D128" s="6" t="e">
        <f>VLOOKUP(A128,'05.kolo prezetácia '!A:G,2,FALSE)</f>
        <v>#N/A</v>
      </c>
      <c r="E128" s="6" t="e">
        <f>VLOOKUP(A128,'05.kolo prezetácia '!A:G,3,FALSE)</f>
        <v>#N/A</v>
      </c>
      <c r="F128" s="5" t="e">
        <f>CONCATENATE(zmaz!$D128," ",zmaz!$E128)</f>
        <v>#N/A</v>
      </c>
      <c r="G128" s="6" t="e">
        <f>VLOOKUP(A128,'05.kolo prezetácia '!A:G,4,FALSE)</f>
        <v>#N/A</v>
      </c>
      <c r="H128" s="31" t="e">
        <f>VLOOKUP(A128,'05.kolo prezetácia '!$A$2:$G$515,5,FALSE)</f>
        <v>#N/A</v>
      </c>
      <c r="I128" s="32" t="e">
        <f>VLOOKUP(A128,'05.kolo prezetácia '!$A$2:$G$515,7,FALSE)</f>
        <v>#N/A</v>
      </c>
      <c r="J128" s="21" t="e">
        <f>VLOOKUP(zmaz!$A128,'05.kolo stopky'!A:C,3,FALSE)</f>
        <v>#N/A</v>
      </c>
      <c r="K128" s="21" t="e">
        <f t="shared" si="10"/>
        <v>#N/A</v>
      </c>
      <c r="L128" s="21" t="e">
        <f t="shared" si="7"/>
        <v>#N/A</v>
      </c>
      <c r="M128" s="22"/>
      <c r="N128" s="53"/>
      <c r="O128" s="53"/>
      <c r="P128" s="53"/>
      <c r="Q128" s="53"/>
      <c r="R128" s="53"/>
      <c r="S128" s="53"/>
      <c r="T128" s="53"/>
      <c r="U128" s="53"/>
      <c r="V128" s="53"/>
      <c r="W128" s="54">
        <f t="shared" si="11"/>
        <v>0</v>
      </c>
      <c r="Y128"/>
    </row>
    <row r="129" spans="1:25" hidden="1" x14ac:dyDescent="0.25">
      <c r="A129" s="22">
        <v>299</v>
      </c>
      <c r="B129" s="56">
        <v>126</v>
      </c>
      <c r="C129" s="45">
        <v>2</v>
      </c>
      <c r="D129" s="6" t="e">
        <f>VLOOKUP(A129,'05.kolo prezetácia '!A:G,2,FALSE)</f>
        <v>#N/A</v>
      </c>
      <c r="E129" s="6" t="e">
        <f>VLOOKUP(A129,'05.kolo prezetácia '!A:G,3,FALSE)</f>
        <v>#N/A</v>
      </c>
      <c r="F129" s="5" t="e">
        <f>CONCATENATE(zmaz!$D129," ",zmaz!$E129)</f>
        <v>#N/A</v>
      </c>
      <c r="G129" s="6" t="e">
        <f>VLOOKUP(A129,'05.kolo prezetácia '!A:G,4,FALSE)</f>
        <v>#N/A</v>
      </c>
      <c r="H129" s="31" t="e">
        <f>VLOOKUP(A129,'05.kolo prezetácia '!$A$2:$G$515,5,FALSE)</f>
        <v>#N/A</v>
      </c>
      <c r="I129" s="32" t="e">
        <f>VLOOKUP(A129,'05.kolo prezetácia '!$A$2:$G$515,7,FALSE)</f>
        <v>#N/A</v>
      </c>
      <c r="J129" s="21" t="e">
        <f>VLOOKUP(zmaz!$A129,'05.kolo stopky'!A:C,3,FALSE)</f>
        <v>#N/A</v>
      </c>
      <c r="K129" s="21" t="e">
        <f t="shared" si="10"/>
        <v>#N/A</v>
      </c>
      <c r="L129" s="21" t="e">
        <f t="shared" si="7"/>
        <v>#N/A</v>
      </c>
      <c r="M129" s="22"/>
      <c r="N129" s="53"/>
      <c r="O129" s="53"/>
      <c r="P129" s="53"/>
      <c r="Q129" s="53"/>
      <c r="R129" s="53"/>
      <c r="S129" s="53"/>
      <c r="T129" s="53"/>
      <c r="U129" s="53"/>
      <c r="V129" s="53"/>
      <c r="W129" s="54">
        <f t="shared" si="11"/>
        <v>0</v>
      </c>
      <c r="Y129"/>
    </row>
    <row r="130" spans="1:25" hidden="1" x14ac:dyDescent="0.25">
      <c r="A130" s="22">
        <v>203</v>
      </c>
      <c r="B130" s="56">
        <v>127</v>
      </c>
      <c r="C130" s="48">
        <v>10</v>
      </c>
      <c r="D130" s="6" t="e">
        <f>VLOOKUP(A130,'05.kolo prezetácia '!A:G,2,FALSE)</f>
        <v>#N/A</v>
      </c>
      <c r="E130" s="6" t="e">
        <f>VLOOKUP(A130,'05.kolo prezetácia '!A:G,3,FALSE)</f>
        <v>#N/A</v>
      </c>
      <c r="F130" s="5" t="e">
        <f>CONCATENATE(zmaz!$D130," ",zmaz!$E130)</f>
        <v>#N/A</v>
      </c>
      <c r="G130" s="6" t="e">
        <f>VLOOKUP(A130,'05.kolo prezetácia '!A:G,4,FALSE)</f>
        <v>#N/A</v>
      </c>
      <c r="H130" s="31" t="e">
        <f>VLOOKUP(A130,'05.kolo prezetácia '!$A$2:$G$515,5,FALSE)</f>
        <v>#N/A</v>
      </c>
      <c r="I130" s="32" t="e">
        <f>VLOOKUP(A130,'05.kolo prezetácia '!$A$2:$G$515,7,FALSE)</f>
        <v>#N/A</v>
      </c>
      <c r="J130" s="21" t="e">
        <f>VLOOKUP(zmaz!$A130,'05.kolo stopky'!A:C,3,FALSE)</f>
        <v>#N/A</v>
      </c>
      <c r="K130" s="21" t="e">
        <f t="shared" si="10"/>
        <v>#N/A</v>
      </c>
      <c r="L130" s="21" t="e">
        <f t="shared" si="7"/>
        <v>#N/A</v>
      </c>
      <c r="M130" s="22"/>
      <c r="N130" s="53"/>
      <c r="O130" s="53"/>
      <c r="P130" s="53"/>
      <c r="Q130" s="53"/>
      <c r="R130" s="53"/>
      <c r="S130" s="53"/>
      <c r="T130" s="53"/>
      <c r="U130" s="53"/>
      <c r="V130" s="53"/>
      <c r="W130" s="54">
        <f t="shared" si="11"/>
        <v>0</v>
      </c>
      <c r="Y130"/>
    </row>
    <row r="131" spans="1:25" x14ac:dyDescent="0.25">
      <c r="A131" s="22">
        <v>205</v>
      </c>
      <c r="B131" s="56">
        <v>128</v>
      </c>
      <c r="C131" s="48">
        <v>23</v>
      </c>
      <c r="D131" s="6" t="e">
        <f>VLOOKUP(A131,'05.kolo prezetácia '!A:G,2,FALSE)</f>
        <v>#N/A</v>
      </c>
      <c r="E131" s="6" t="e">
        <f>VLOOKUP(A131,'05.kolo prezetácia '!A:G,3,FALSE)</f>
        <v>#N/A</v>
      </c>
      <c r="F131" s="5" t="e">
        <f>CONCATENATE(zmaz!$D131," ",zmaz!$E131)</f>
        <v>#N/A</v>
      </c>
      <c r="G131" s="6" t="e">
        <f>VLOOKUP(A131,'05.kolo prezetácia '!A:G,4,FALSE)</f>
        <v>#N/A</v>
      </c>
      <c r="H131" s="31" t="e">
        <f>VLOOKUP(A131,'05.kolo prezetácia '!$A$2:$G$515,5,FALSE)</f>
        <v>#N/A</v>
      </c>
      <c r="I131" s="32" t="e">
        <f>VLOOKUP(A131,'05.kolo prezetácia '!$A$2:$G$515,7,FALSE)</f>
        <v>#N/A</v>
      </c>
      <c r="J131" s="21" t="e">
        <f>VLOOKUP(zmaz!$A131,'05.kolo stopky'!A:C,3,FALSE)</f>
        <v>#N/A</v>
      </c>
      <c r="K131" s="21" t="e">
        <f t="shared" si="10"/>
        <v>#N/A</v>
      </c>
      <c r="L131" s="21" t="e">
        <f t="shared" si="7"/>
        <v>#N/A</v>
      </c>
      <c r="M131" s="22"/>
      <c r="N131" s="53"/>
      <c r="O131" s="53"/>
      <c r="P131" s="53"/>
      <c r="Q131" s="53"/>
      <c r="R131" s="53"/>
      <c r="S131" s="53"/>
      <c r="T131" s="53"/>
      <c r="U131" s="53"/>
      <c r="V131" s="53"/>
      <c r="W131" s="54">
        <f t="shared" si="11"/>
        <v>0</v>
      </c>
      <c r="Y131"/>
    </row>
    <row r="132" spans="1:25" hidden="1" x14ac:dyDescent="0.25">
      <c r="A132" s="22">
        <v>173</v>
      </c>
      <c r="B132" s="56">
        <v>129</v>
      </c>
      <c r="C132" s="48">
        <v>11</v>
      </c>
      <c r="D132" s="6" t="e">
        <f>VLOOKUP(A132,'05.kolo prezetácia '!A:G,2,FALSE)</f>
        <v>#N/A</v>
      </c>
      <c r="E132" s="6" t="e">
        <f>VLOOKUP(A132,'05.kolo prezetácia '!A:G,3,FALSE)</f>
        <v>#N/A</v>
      </c>
      <c r="F132" s="5" t="e">
        <f>CONCATENATE(zmaz!$D132," ",zmaz!$E132)</f>
        <v>#N/A</v>
      </c>
      <c r="G132" s="6" t="e">
        <f>VLOOKUP(A132,'05.kolo prezetácia '!A:G,4,FALSE)</f>
        <v>#N/A</v>
      </c>
      <c r="H132" s="31" t="e">
        <f>VLOOKUP(A132,'05.kolo prezetácia '!$A$2:$G$515,5,FALSE)</f>
        <v>#N/A</v>
      </c>
      <c r="I132" s="32" t="e">
        <f>VLOOKUP(A132,'05.kolo prezetácia '!$A$2:$G$515,7,FALSE)</f>
        <v>#N/A</v>
      </c>
      <c r="J132" s="21" t="e">
        <f>VLOOKUP(zmaz!$A132,'05.kolo stopky'!A:C,3,FALSE)</f>
        <v>#N/A</v>
      </c>
      <c r="K132" s="21" t="e">
        <f t="shared" si="10"/>
        <v>#N/A</v>
      </c>
      <c r="L132" s="21" t="e">
        <f t="shared" si="7"/>
        <v>#N/A</v>
      </c>
      <c r="M132" s="22"/>
      <c r="N132" s="53"/>
      <c r="O132" s="53"/>
      <c r="P132" s="53"/>
      <c r="Q132" s="53"/>
      <c r="R132" s="53"/>
      <c r="S132" s="53"/>
      <c r="T132" s="53"/>
      <c r="U132" s="53"/>
      <c r="V132" s="53"/>
      <c r="W132" s="54">
        <f t="shared" si="11"/>
        <v>0</v>
      </c>
      <c r="Y132"/>
    </row>
    <row r="133" spans="1:25" hidden="1" x14ac:dyDescent="0.25">
      <c r="A133" s="22">
        <v>162</v>
      </c>
      <c r="B133" s="56">
        <v>130</v>
      </c>
      <c r="C133" s="48">
        <v>27</v>
      </c>
      <c r="D133" s="6" t="str">
        <f>VLOOKUP(A133,'05.kolo prezetácia '!A:G,2,FALSE)</f>
        <v>Miroslava</v>
      </c>
      <c r="E133" s="6" t="str">
        <f>VLOOKUP(A133,'05.kolo prezetácia '!A:G,3,FALSE)</f>
        <v>Solíková</v>
      </c>
      <c r="F133" s="5" t="str">
        <f>CONCATENATE(zmaz!$D133," ",zmaz!$E133)</f>
        <v>Miroslava Solíková</v>
      </c>
      <c r="G133" s="6" t="str">
        <f>VLOOKUP(A133,'05.kolo prezetácia '!A:G,4,FALSE)</f>
        <v>Ilava</v>
      </c>
      <c r="H133" s="31">
        <f>VLOOKUP(A133,'05.kolo prezetácia '!$A$2:$G$515,5,FALSE)</f>
        <v>1987</v>
      </c>
      <c r="I133" s="32" t="str">
        <f>VLOOKUP(A133,'05.kolo prezetácia '!$A$2:$G$515,7,FALSE)</f>
        <v>Ženy B</v>
      </c>
      <c r="J133" s="21">
        <f>VLOOKUP(zmaz!$A133,'05.kolo stopky'!A:C,3,FALSE)</f>
        <v>2.8528680555555557E-2</v>
      </c>
      <c r="K133" s="21">
        <f t="shared" ref="K133:K149" si="12">J133/$X$3</f>
        <v>3.5004516019086574E-3</v>
      </c>
      <c r="L133" s="21">
        <f t="shared" si="7"/>
        <v>9.4925694444444458E-3</v>
      </c>
      <c r="M133" s="22"/>
      <c r="N133" s="53"/>
      <c r="O133" s="53"/>
      <c r="P133" s="53"/>
      <c r="Q133" s="53"/>
      <c r="R133" s="53"/>
      <c r="S133" s="53"/>
      <c r="T133" s="53"/>
      <c r="U133" s="53"/>
      <c r="V133" s="53"/>
      <c r="W133" s="54">
        <f t="shared" si="11"/>
        <v>0</v>
      </c>
      <c r="Y133"/>
    </row>
    <row r="134" spans="1:25" x14ac:dyDescent="0.25">
      <c r="A134" s="22">
        <v>327</v>
      </c>
      <c r="B134" s="56">
        <v>131</v>
      </c>
      <c r="C134" s="48">
        <v>24</v>
      </c>
      <c r="D134" s="6" t="e">
        <f>VLOOKUP(A134,'05.kolo prezetácia '!A:G,2,FALSE)</f>
        <v>#N/A</v>
      </c>
      <c r="E134" s="6" t="e">
        <f>VLOOKUP(A134,'05.kolo prezetácia '!A:G,3,FALSE)</f>
        <v>#N/A</v>
      </c>
      <c r="F134" s="5" t="e">
        <f>CONCATENATE(zmaz!$D134," ",zmaz!$E134)</f>
        <v>#N/A</v>
      </c>
      <c r="G134" s="6" t="e">
        <f>VLOOKUP(A134,'05.kolo prezetácia '!A:G,4,FALSE)</f>
        <v>#N/A</v>
      </c>
      <c r="H134" s="31" t="e">
        <f>VLOOKUP(A134,'05.kolo prezetácia '!$A$2:$G$515,5,FALSE)</f>
        <v>#N/A</v>
      </c>
      <c r="I134" s="32" t="e">
        <f>VLOOKUP(A134,'05.kolo prezetácia '!$A$2:$G$515,7,FALSE)</f>
        <v>#N/A</v>
      </c>
      <c r="J134" s="21" t="e">
        <f>VLOOKUP(zmaz!$A134,'05.kolo stopky'!A:C,3,FALSE)</f>
        <v>#N/A</v>
      </c>
      <c r="K134" s="21" t="e">
        <f t="shared" si="12"/>
        <v>#N/A</v>
      </c>
      <c r="L134" s="21" t="e">
        <f t="shared" si="7"/>
        <v>#N/A</v>
      </c>
      <c r="M134" s="22"/>
      <c r="N134" s="53"/>
      <c r="O134" s="53"/>
      <c r="P134" s="53"/>
      <c r="Q134" s="53"/>
      <c r="R134" s="53"/>
      <c r="S134" s="53"/>
      <c r="T134" s="53"/>
      <c r="U134" s="53"/>
      <c r="V134" s="53"/>
      <c r="W134" s="54">
        <f t="shared" ref="W134:W165" si="13">SUM(M134:V134)</f>
        <v>0</v>
      </c>
      <c r="Y134"/>
    </row>
    <row r="135" spans="1:25" hidden="1" x14ac:dyDescent="0.25">
      <c r="A135" s="22">
        <v>49</v>
      </c>
      <c r="B135" s="56">
        <v>132</v>
      </c>
      <c r="C135" s="48">
        <v>33</v>
      </c>
      <c r="D135" s="6" t="e">
        <f>VLOOKUP(A135,'05.kolo prezetácia '!A:G,2,FALSE)</f>
        <v>#N/A</v>
      </c>
      <c r="E135" s="6" t="e">
        <f>VLOOKUP(A135,'05.kolo prezetácia '!A:G,3,FALSE)</f>
        <v>#N/A</v>
      </c>
      <c r="F135" s="5" t="e">
        <f>CONCATENATE(zmaz!$D135," ",zmaz!$E135)</f>
        <v>#N/A</v>
      </c>
      <c r="G135" s="6" t="e">
        <f>VLOOKUP(A135,'05.kolo prezetácia '!A:G,4,FALSE)</f>
        <v>#N/A</v>
      </c>
      <c r="H135" s="31" t="e">
        <f>VLOOKUP(A135,'05.kolo prezetácia '!$A$2:$G$515,5,FALSE)</f>
        <v>#N/A</v>
      </c>
      <c r="I135" s="32" t="e">
        <f>VLOOKUP(A135,'05.kolo prezetácia '!$A$2:$G$515,7,FALSE)</f>
        <v>#N/A</v>
      </c>
      <c r="J135" s="21" t="e">
        <f>VLOOKUP(zmaz!$A135,'05.kolo stopky'!A:C,3,FALSE)</f>
        <v>#N/A</v>
      </c>
      <c r="K135" s="21" t="e">
        <f t="shared" si="12"/>
        <v>#N/A</v>
      </c>
      <c r="L135" s="21" t="e">
        <f t="shared" si="7"/>
        <v>#N/A</v>
      </c>
      <c r="M135" s="22"/>
      <c r="N135" s="53"/>
      <c r="O135" s="53"/>
      <c r="P135" s="53"/>
      <c r="Q135" s="53"/>
      <c r="R135" s="53"/>
      <c r="S135" s="53"/>
      <c r="T135" s="53"/>
      <c r="U135" s="53"/>
      <c r="V135" s="53"/>
      <c r="W135" s="54">
        <f t="shared" si="13"/>
        <v>0</v>
      </c>
      <c r="Y135"/>
    </row>
    <row r="136" spans="1:25" hidden="1" x14ac:dyDescent="0.25">
      <c r="A136" s="22">
        <v>300</v>
      </c>
      <c r="B136" s="56">
        <v>133</v>
      </c>
      <c r="C136" s="48">
        <v>11</v>
      </c>
      <c r="D136" s="6" t="e">
        <f>VLOOKUP(A136,'05.kolo prezetácia '!A:G,2,FALSE)</f>
        <v>#N/A</v>
      </c>
      <c r="E136" s="6" t="e">
        <f>VLOOKUP(A136,'05.kolo prezetácia '!A:G,3,FALSE)</f>
        <v>#N/A</v>
      </c>
      <c r="F136" s="5" t="e">
        <f>CONCATENATE(zmaz!$D136," ",zmaz!$E136)</f>
        <v>#N/A</v>
      </c>
      <c r="G136" s="6" t="e">
        <f>VLOOKUP(A136,'05.kolo prezetácia '!A:G,4,FALSE)</f>
        <v>#N/A</v>
      </c>
      <c r="H136" s="31" t="e">
        <f>VLOOKUP(A136,'05.kolo prezetácia '!$A$2:$G$515,5,FALSE)</f>
        <v>#N/A</v>
      </c>
      <c r="I136" s="32" t="e">
        <f>VLOOKUP(A136,'05.kolo prezetácia '!$A$2:$G$515,7,FALSE)</f>
        <v>#N/A</v>
      </c>
      <c r="J136" s="21" t="e">
        <f>VLOOKUP(zmaz!$A136,'05.kolo stopky'!A:C,3,FALSE)</f>
        <v>#N/A</v>
      </c>
      <c r="K136" s="21" t="e">
        <f t="shared" si="12"/>
        <v>#N/A</v>
      </c>
      <c r="L136" s="21" t="e">
        <f t="shared" si="7"/>
        <v>#N/A</v>
      </c>
      <c r="M136" s="22"/>
      <c r="N136" s="53"/>
      <c r="O136" s="53"/>
      <c r="P136" s="53"/>
      <c r="Q136" s="53"/>
      <c r="R136" s="53"/>
      <c r="S136" s="53"/>
      <c r="T136" s="53"/>
      <c r="U136" s="53"/>
      <c r="V136" s="53"/>
      <c r="W136" s="54">
        <f t="shared" si="13"/>
        <v>0</v>
      </c>
      <c r="Y136"/>
    </row>
    <row r="137" spans="1:25" hidden="1" x14ac:dyDescent="0.25">
      <c r="A137" s="22">
        <v>79</v>
      </c>
      <c r="B137" s="56">
        <v>134</v>
      </c>
      <c r="C137" s="48">
        <v>35</v>
      </c>
      <c r="D137" s="6" t="str">
        <f>VLOOKUP(A137,'05.kolo prezetácia '!A:G,2,FALSE)</f>
        <v>Jana</v>
      </c>
      <c r="E137" s="6" t="str">
        <f>VLOOKUP(A137,'05.kolo prezetácia '!A:G,3,FALSE)</f>
        <v>Lesajová</v>
      </c>
      <c r="F137" s="5" t="str">
        <f>CONCATENATE(zmaz!$D137," ",zmaz!$E137)</f>
        <v>Jana Lesajová</v>
      </c>
      <c r="G137" s="6" t="str">
        <f>VLOOKUP(A137,'05.kolo prezetácia '!A:G,4,FALSE)</f>
        <v>RunForRest / Trenčín</v>
      </c>
      <c r="H137" s="31">
        <f>VLOOKUP(A137,'05.kolo prezetácia '!$A$2:$G$515,5,FALSE)</f>
        <v>1978</v>
      </c>
      <c r="I137" s="32" t="str">
        <f>VLOOKUP(A137,'05.kolo prezetácia '!$A$2:$G$515,7,FALSE)</f>
        <v>Ženy C</v>
      </c>
      <c r="J137" s="21">
        <f>VLOOKUP(zmaz!$A137,'05.kolo stopky'!A:C,3,FALSE)</f>
        <v>3.0266701388888886E-2</v>
      </c>
      <c r="K137" s="21">
        <f t="shared" si="12"/>
        <v>3.7137056918882068E-3</v>
      </c>
      <c r="L137" s="21">
        <f t="shared" si="7"/>
        <v>1.1230590277777775E-2</v>
      </c>
      <c r="M137" s="22"/>
      <c r="N137" s="53"/>
      <c r="O137" s="53"/>
      <c r="P137" s="53"/>
      <c r="Q137" s="53"/>
      <c r="R137" s="53"/>
      <c r="S137" s="53"/>
      <c r="T137" s="53"/>
      <c r="U137" s="53"/>
      <c r="V137" s="53"/>
      <c r="W137" s="54">
        <f t="shared" si="13"/>
        <v>0</v>
      </c>
      <c r="Y137"/>
    </row>
    <row r="138" spans="1:25" hidden="1" x14ac:dyDescent="0.25">
      <c r="A138" s="22">
        <v>272</v>
      </c>
      <c r="B138" s="56">
        <v>135</v>
      </c>
      <c r="C138" s="48">
        <v>13</v>
      </c>
      <c r="D138" s="6" t="e">
        <f>VLOOKUP(A138,'05.kolo prezetácia '!A:G,2,FALSE)</f>
        <v>#N/A</v>
      </c>
      <c r="E138" s="6" t="e">
        <f>VLOOKUP(A138,'05.kolo prezetácia '!A:G,3,FALSE)</f>
        <v>#N/A</v>
      </c>
      <c r="F138" s="5" t="e">
        <f>CONCATENATE(zmaz!$D138," ",zmaz!$E138)</f>
        <v>#N/A</v>
      </c>
      <c r="G138" s="6" t="e">
        <f>VLOOKUP(A138,'05.kolo prezetácia '!A:G,4,FALSE)</f>
        <v>#N/A</v>
      </c>
      <c r="H138" s="31" t="e">
        <f>VLOOKUP(A138,'05.kolo prezetácia '!$A$2:$G$515,5,FALSE)</f>
        <v>#N/A</v>
      </c>
      <c r="I138" s="32" t="e">
        <f>VLOOKUP(A138,'05.kolo prezetácia '!$A$2:$G$515,7,FALSE)</f>
        <v>#N/A</v>
      </c>
      <c r="J138" s="21" t="e">
        <f>VLOOKUP(zmaz!$A138,'05.kolo stopky'!A:C,3,FALSE)</f>
        <v>#N/A</v>
      </c>
      <c r="K138" s="21" t="e">
        <f t="shared" si="12"/>
        <v>#N/A</v>
      </c>
      <c r="L138" s="21" t="e">
        <f t="shared" si="7"/>
        <v>#N/A</v>
      </c>
      <c r="M138" s="22"/>
      <c r="N138" s="53"/>
      <c r="O138" s="53"/>
      <c r="P138" s="53"/>
      <c r="Q138" s="53"/>
      <c r="R138" s="53"/>
      <c r="S138" s="53"/>
      <c r="T138" s="53"/>
      <c r="U138" s="53"/>
      <c r="V138" s="53"/>
      <c r="W138" s="54">
        <f t="shared" si="13"/>
        <v>0</v>
      </c>
      <c r="Y138"/>
    </row>
    <row r="139" spans="1:25" hidden="1" x14ac:dyDescent="0.25">
      <c r="A139" s="22">
        <v>182</v>
      </c>
      <c r="B139" s="56">
        <v>136</v>
      </c>
      <c r="C139" s="48">
        <v>36</v>
      </c>
      <c r="D139" s="6" t="e">
        <f>VLOOKUP(A139,'05.kolo prezetácia '!A:G,2,FALSE)</f>
        <v>#N/A</v>
      </c>
      <c r="E139" s="6" t="e">
        <f>VLOOKUP(A139,'05.kolo prezetácia '!A:G,3,FALSE)</f>
        <v>#N/A</v>
      </c>
      <c r="F139" s="5" t="e">
        <f>CONCATENATE(zmaz!$D139," ",zmaz!$E139)</f>
        <v>#N/A</v>
      </c>
      <c r="G139" s="6" t="e">
        <f>VLOOKUP(A139,'05.kolo prezetácia '!A:G,4,FALSE)</f>
        <v>#N/A</v>
      </c>
      <c r="H139" s="31" t="e">
        <f>VLOOKUP(A139,'05.kolo prezetácia '!$A$2:$G$515,5,FALSE)</f>
        <v>#N/A</v>
      </c>
      <c r="I139" s="32" t="e">
        <f>VLOOKUP(A139,'05.kolo prezetácia '!$A$2:$G$515,7,FALSE)</f>
        <v>#N/A</v>
      </c>
      <c r="J139" s="21" t="e">
        <f>VLOOKUP(zmaz!$A139,'05.kolo stopky'!A:C,3,FALSE)</f>
        <v>#N/A</v>
      </c>
      <c r="K139" s="21" t="e">
        <f t="shared" si="12"/>
        <v>#N/A</v>
      </c>
      <c r="L139" s="21" t="e">
        <f t="shared" ref="L139:L149" si="14">J139-Y$3</f>
        <v>#N/A</v>
      </c>
      <c r="M139" s="22"/>
      <c r="N139" s="53"/>
      <c r="O139" s="53"/>
      <c r="P139" s="53"/>
      <c r="Q139" s="53"/>
      <c r="R139" s="53"/>
      <c r="S139" s="53"/>
      <c r="T139" s="53"/>
      <c r="U139" s="53"/>
      <c r="V139" s="53"/>
      <c r="W139" s="54">
        <f t="shared" si="13"/>
        <v>0</v>
      </c>
      <c r="Y139"/>
    </row>
    <row r="140" spans="1:25" hidden="1" x14ac:dyDescent="0.25">
      <c r="A140" s="22">
        <v>241</v>
      </c>
      <c r="B140" s="56">
        <v>137</v>
      </c>
      <c r="C140" s="48">
        <v>34</v>
      </c>
      <c r="D140" s="6" t="e">
        <f>VLOOKUP(A140,'05.kolo prezetácia '!A:G,2,FALSE)</f>
        <v>#N/A</v>
      </c>
      <c r="E140" s="6" t="e">
        <f>VLOOKUP(A140,'05.kolo prezetácia '!A:G,3,FALSE)</f>
        <v>#N/A</v>
      </c>
      <c r="F140" s="5" t="e">
        <f>CONCATENATE(zmaz!$D140," ",zmaz!$E140)</f>
        <v>#N/A</v>
      </c>
      <c r="G140" s="6" t="e">
        <f>VLOOKUP(A140,'05.kolo prezetácia '!A:G,4,FALSE)</f>
        <v>#N/A</v>
      </c>
      <c r="H140" s="31" t="e">
        <f>VLOOKUP(A140,'05.kolo prezetácia '!$A$2:$G$515,5,FALSE)</f>
        <v>#N/A</v>
      </c>
      <c r="I140" s="32" t="e">
        <f>VLOOKUP(A140,'05.kolo prezetácia '!$A$2:$G$515,7,FALSE)</f>
        <v>#N/A</v>
      </c>
      <c r="J140" s="21" t="e">
        <f>VLOOKUP(zmaz!$A140,'05.kolo stopky'!A:C,3,FALSE)</f>
        <v>#N/A</v>
      </c>
      <c r="K140" s="21" t="e">
        <f t="shared" si="12"/>
        <v>#N/A</v>
      </c>
      <c r="L140" s="21" t="e">
        <f t="shared" si="14"/>
        <v>#N/A</v>
      </c>
      <c r="M140" s="22"/>
      <c r="N140" s="53"/>
      <c r="O140" s="53"/>
      <c r="P140" s="53"/>
      <c r="Q140" s="53"/>
      <c r="R140" s="53"/>
      <c r="S140" s="53"/>
      <c r="T140" s="53"/>
      <c r="U140" s="53"/>
      <c r="V140" s="53"/>
      <c r="W140" s="54">
        <f t="shared" si="13"/>
        <v>0</v>
      </c>
      <c r="Y140"/>
    </row>
    <row r="141" spans="1:25" hidden="1" x14ac:dyDescent="0.25">
      <c r="A141" s="22">
        <v>54</v>
      </c>
      <c r="B141" s="56">
        <v>138</v>
      </c>
      <c r="C141" s="48">
        <v>12</v>
      </c>
      <c r="D141" s="6" t="e">
        <f>VLOOKUP(A141,'05.kolo prezetácia '!A:G,2,FALSE)</f>
        <v>#N/A</v>
      </c>
      <c r="E141" s="6" t="e">
        <f>VLOOKUP(A141,'05.kolo prezetácia '!A:G,3,FALSE)</f>
        <v>#N/A</v>
      </c>
      <c r="F141" s="5" t="e">
        <f>CONCATENATE(zmaz!$D141," ",zmaz!$E141)</f>
        <v>#N/A</v>
      </c>
      <c r="G141" s="6" t="e">
        <f>VLOOKUP(A141,'05.kolo prezetácia '!A:G,4,FALSE)</f>
        <v>#N/A</v>
      </c>
      <c r="H141" s="31" t="e">
        <f>VLOOKUP(A141,'05.kolo prezetácia '!$A$2:$G$515,5,FALSE)</f>
        <v>#N/A</v>
      </c>
      <c r="I141" s="32" t="e">
        <f>VLOOKUP(A141,'05.kolo prezetácia '!$A$2:$G$515,7,FALSE)</f>
        <v>#N/A</v>
      </c>
      <c r="J141" s="21" t="e">
        <f>VLOOKUP(zmaz!$A141,'05.kolo stopky'!A:C,3,FALSE)</f>
        <v>#N/A</v>
      </c>
      <c r="K141" s="21" t="e">
        <f t="shared" si="12"/>
        <v>#N/A</v>
      </c>
      <c r="L141" s="21" t="e">
        <f t="shared" si="14"/>
        <v>#N/A</v>
      </c>
      <c r="M141" s="22"/>
      <c r="N141" s="53"/>
      <c r="O141" s="53"/>
      <c r="P141" s="53"/>
      <c r="Q141" s="53"/>
      <c r="R141" s="53"/>
      <c r="S141" s="53"/>
      <c r="T141" s="53"/>
      <c r="U141" s="53"/>
      <c r="V141" s="53"/>
      <c r="W141" s="54">
        <f t="shared" si="13"/>
        <v>0</v>
      </c>
      <c r="Y141"/>
    </row>
    <row r="142" spans="1:25" hidden="1" x14ac:dyDescent="0.25">
      <c r="A142" s="22">
        <v>283</v>
      </c>
      <c r="B142" s="56">
        <v>139</v>
      </c>
      <c r="C142" s="48">
        <v>12</v>
      </c>
      <c r="D142" s="6" t="e">
        <f>VLOOKUP(A142,'05.kolo prezetácia '!A:G,2,FALSE)</f>
        <v>#N/A</v>
      </c>
      <c r="E142" s="6" t="e">
        <f>VLOOKUP(A142,'05.kolo prezetácia '!A:G,3,FALSE)</f>
        <v>#N/A</v>
      </c>
      <c r="F142" s="5" t="e">
        <f>CONCATENATE(zmaz!$D142," ",zmaz!$E142)</f>
        <v>#N/A</v>
      </c>
      <c r="G142" s="6" t="e">
        <f>VLOOKUP(A142,'05.kolo prezetácia '!A:G,4,FALSE)</f>
        <v>#N/A</v>
      </c>
      <c r="H142" s="31" t="e">
        <f>VLOOKUP(A142,'05.kolo prezetácia '!$A$2:$G$515,5,FALSE)</f>
        <v>#N/A</v>
      </c>
      <c r="I142" s="32" t="e">
        <f>VLOOKUP(A142,'05.kolo prezetácia '!$A$2:$G$515,7,FALSE)</f>
        <v>#N/A</v>
      </c>
      <c r="J142" s="21" t="e">
        <f>VLOOKUP(zmaz!$A142,'05.kolo stopky'!A:C,3,FALSE)</f>
        <v>#N/A</v>
      </c>
      <c r="K142" s="21" t="e">
        <f t="shared" si="12"/>
        <v>#N/A</v>
      </c>
      <c r="L142" s="21" t="e">
        <f t="shared" si="14"/>
        <v>#N/A</v>
      </c>
      <c r="M142" s="22"/>
      <c r="N142" s="53"/>
      <c r="O142" s="53"/>
      <c r="P142" s="53"/>
      <c r="Q142" s="53"/>
      <c r="R142" s="53"/>
      <c r="S142" s="53"/>
      <c r="T142" s="53"/>
      <c r="U142" s="53"/>
      <c r="V142" s="53"/>
      <c r="W142" s="54">
        <f t="shared" si="13"/>
        <v>0</v>
      </c>
      <c r="Y142"/>
    </row>
    <row r="143" spans="1:25" hidden="1" x14ac:dyDescent="0.25">
      <c r="A143" s="22">
        <v>74</v>
      </c>
      <c r="B143" s="56">
        <v>140</v>
      </c>
      <c r="C143" s="48">
        <v>13</v>
      </c>
      <c r="D143" s="6" t="e">
        <f>VLOOKUP(A143,'05.kolo prezetácia '!A:G,2,FALSE)</f>
        <v>#N/A</v>
      </c>
      <c r="E143" s="6" t="e">
        <f>VLOOKUP(A143,'05.kolo prezetácia '!A:G,3,FALSE)</f>
        <v>#N/A</v>
      </c>
      <c r="F143" s="5" t="e">
        <f>CONCATENATE(zmaz!$D143," ",zmaz!$E143)</f>
        <v>#N/A</v>
      </c>
      <c r="G143" s="6" t="e">
        <f>VLOOKUP(A143,'05.kolo prezetácia '!A:G,4,FALSE)</f>
        <v>#N/A</v>
      </c>
      <c r="H143" s="31" t="e">
        <f>VLOOKUP(A143,'05.kolo prezetácia '!$A$2:$G$515,5,FALSE)</f>
        <v>#N/A</v>
      </c>
      <c r="I143" s="32" t="e">
        <f>VLOOKUP(A143,'05.kolo prezetácia '!$A$2:$G$515,7,FALSE)</f>
        <v>#N/A</v>
      </c>
      <c r="J143" s="21" t="e">
        <f>VLOOKUP(zmaz!$A143,'05.kolo stopky'!A:C,3,FALSE)</f>
        <v>#N/A</v>
      </c>
      <c r="K143" s="21" t="e">
        <f t="shared" si="12"/>
        <v>#N/A</v>
      </c>
      <c r="L143" s="21" t="e">
        <f t="shared" si="14"/>
        <v>#N/A</v>
      </c>
      <c r="M143" s="22"/>
      <c r="N143" s="53"/>
      <c r="O143" s="53"/>
      <c r="P143" s="53"/>
      <c r="Q143" s="53"/>
      <c r="R143" s="53"/>
      <c r="S143" s="53"/>
      <c r="T143" s="53"/>
      <c r="U143" s="53"/>
      <c r="V143" s="53"/>
      <c r="W143" s="54">
        <f t="shared" si="13"/>
        <v>0</v>
      </c>
      <c r="Y143"/>
    </row>
    <row r="144" spans="1:25" hidden="1" x14ac:dyDescent="0.25">
      <c r="A144" s="22">
        <v>259</v>
      </c>
      <c r="B144" s="56">
        <v>141</v>
      </c>
      <c r="C144" s="48">
        <v>35</v>
      </c>
      <c r="D144" s="6" t="e">
        <f>VLOOKUP(A144,'05.kolo prezetácia '!A:G,2,FALSE)</f>
        <v>#N/A</v>
      </c>
      <c r="E144" s="6" t="e">
        <f>VLOOKUP(A144,'05.kolo prezetácia '!A:G,3,FALSE)</f>
        <v>#N/A</v>
      </c>
      <c r="F144" s="5" t="e">
        <f>CONCATENATE(zmaz!$D144," ",zmaz!$E144)</f>
        <v>#N/A</v>
      </c>
      <c r="G144" s="6" t="e">
        <f>VLOOKUP(A144,'05.kolo prezetácia '!A:G,4,FALSE)</f>
        <v>#N/A</v>
      </c>
      <c r="H144" s="31" t="e">
        <f>VLOOKUP(A144,'05.kolo prezetácia '!$A$2:$G$515,5,FALSE)</f>
        <v>#N/A</v>
      </c>
      <c r="I144" s="32" t="e">
        <f>VLOOKUP(A144,'05.kolo prezetácia '!$A$2:$G$515,7,FALSE)</f>
        <v>#N/A</v>
      </c>
      <c r="J144" s="21" t="e">
        <f>VLOOKUP(zmaz!$A144,'05.kolo stopky'!A:C,3,FALSE)</f>
        <v>#N/A</v>
      </c>
      <c r="K144" s="21" t="e">
        <f t="shared" si="12"/>
        <v>#N/A</v>
      </c>
      <c r="L144" s="21" t="e">
        <f t="shared" si="14"/>
        <v>#N/A</v>
      </c>
      <c r="M144" s="22"/>
      <c r="N144" s="53"/>
      <c r="O144" s="53"/>
      <c r="P144" s="53"/>
      <c r="Q144" s="53"/>
      <c r="R144" s="53"/>
      <c r="S144" s="53"/>
      <c r="T144" s="53"/>
      <c r="U144" s="53"/>
      <c r="V144" s="53"/>
      <c r="W144" s="54">
        <f t="shared" si="13"/>
        <v>0</v>
      </c>
      <c r="Y144"/>
    </row>
    <row r="145" spans="1:25" hidden="1" x14ac:dyDescent="0.25">
      <c r="A145" s="22">
        <v>107</v>
      </c>
      <c r="B145" s="56">
        <v>142</v>
      </c>
      <c r="C145" s="48">
        <v>28</v>
      </c>
      <c r="D145" s="6" t="e">
        <f>VLOOKUP(A145,'05.kolo prezetácia '!A:G,2,FALSE)</f>
        <v>#N/A</v>
      </c>
      <c r="E145" s="6" t="e">
        <f>VLOOKUP(A145,'05.kolo prezetácia '!A:G,3,FALSE)</f>
        <v>#N/A</v>
      </c>
      <c r="F145" s="5" t="e">
        <f>CONCATENATE(zmaz!$D145," ",zmaz!$E145)</f>
        <v>#N/A</v>
      </c>
      <c r="G145" s="6" t="e">
        <f>VLOOKUP(A145,'05.kolo prezetácia '!A:G,4,FALSE)</f>
        <v>#N/A</v>
      </c>
      <c r="H145" s="31" t="e">
        <f>VLOOKUP(A145,'05.kolo prezetácia '!$A$2:$G$515,5,FALSE)</f>
        <v>#N/A</v>
      </c>
      <c r="I145" s="32" t="e">
        <f>VLOOKUP(A145,'05.kolo prezetácia '!$A$2:$G$515,7,FALSE)</f>
        <v>#N/A</v>
      </c>
      <c r="J145" s="21" t="e">
        <f>VLOOKUP(zmaz!$A145,'05.kolo stopky'!A:C,3,FALSE)</f>
        <v>#N/A</v>
      </c>
      <c r="K145" s="21" t="e">
        <f t="shared" si="12"/>
        <v>#N/A</v>
      </c>
      <c r="L145" s="21" t="e">
        <f t="shared" si="14"/>
        <v>#N/A</v>
      </c>
      <c r="M145" s="22"/>
      <c r="N145" s="53"/>
      <c r="O145" s="53"/>
      <c r="P145" s="53"/>
      <c r="Q145" s="53"/>
      <c r="R145" s="53"/>
      <c r="S145" s="53"/>
      <c r="T145" s="53"/>
      <c r="U145" s="53"/>
      <c r="V145" s="53"/>
      <c r="W145" s="54">
        <f t="shared" si="13"/>
        <v>0</v>
      </c>
      <c r="Y145"/>
    </row>
    <row r="146" spans="1:25" hidden="1" x14ac:dyDescent="0.25">
      <c r="A146" s="22">
        <v>92</v>
      </c>
      <c r="B146" s="56">
        <v>143</v>
      </c>
      <c r="C146" s="48">
        <v>37</v>
      </c>
      <c r="D146" s="6" t="e">
        <f>VLOOKUP(A146,'05.kolo prezetácia '!A:G,2,FALSE)</f>
        <v>#N/A</v>
      </c>
      <c r="E146" s="6" t="e">
        <f>VLOOKUP(A146,'05.kolo prezetácia '!A:G,3,FALSE)</f>
        <v>#N/A</v>
      </c>
      <c r="F146" s="5" t="e">
        <f>CONCATENATE(zmaz!$D146," ",zmaz!$E146)</f>
        <v>#N/A</v>
      </c>
      <c r="G146" s="6" t="e">
        <f>VLOOKUP(A146,'05.kolo prezetácia '!A:G,4,FALSE)</f>
        <v>#N/A</v>
      </c>
      <c r="H146" s="31" t="e">
        <f>VLOOKUP(A146,'05.kolo prezetácia '!$A$2:$G$515,5,FALSE)</f>
        <v>#N/A</v>
      </c>
      <c r="I146" s="32" t="e">
        <f>VLOOKUP(A146,'05.kolo prezetácia '!$A$2:$G$515,7,FALSE)</f>
        <v>#N/A</v>
      </c>
      <c r="J146" s="21" t="e">
        <f>VLOOKUP(zmaz!$A146,'05.kolo stopky'!A:C,3,FALSE)</f>
        <v>#N/A</v>
      </c>
      <c r="K146" s="21" t="e">
        <f t="shared" si="12"/>
        <v>#N/A</v>
      </c>
      <c r="L146" s="21" t="e">
        <f t="shared" si="14"/>
        <v>#N/A</v>
      </c>
      <c r="M146" s="22"/>
      <c r="N146" s="53"/>
      <c r="O146" s="53"/>
      <c r="P146" s="53"/>
      <c r="Q146" s="53"/>
      <c r="R146" s="53"/>
      <c r="S146" s="53"/>
      <c r="T146" s="53"/>
      <c r="U146" s="53"/>
      <c r="V146" s="53"/>
      <c r="W146" s="54">
        <f t="shared" si="13"/>
        <v>0</v>
      </c>
      <c r="Y146"/>
    </row>
    <row r="147" spans="1:25" hidden="1" x14ac:dyDescent="0.25">
      <c r="A147" s="22">
        <v>214</v>
      </c>
      <c r="B147" s="56">
        <v>144</v>
      </c>
      <c r="C147" s="48">
        <v>14</v>
      </c>
      <c r="D147" s="6" t="str">
        <f>VLOOKUP(A147,'05.kolo prezetácia '!A:G,2,FALSE)</f>
        <v>Stanislav</v>
      </c>
      <c r="E147" s="6" t="str">
        <f>VLOOKUP(A147,'05.kolo prezetácia '!A:G,3,FALSE)</f>
        <v>Ďuriga</v>
      </c>
      <c r="F147" s="5" t="str">
        <f>CONCATENATE(zmaz!$D147," ",zmaz!$E147)</f>
        <v>Stanislav Ďuriga</v>
      </c>
      <c r="G147" s="6" t="str">
        <f>VLOOKUP(A147,'05.kolo prezetácia '!A:G,4,FALSE)</f>
        <v>Trenčín</v>
      </c>
      <c r="H147" s="31">
        <f>VLOOKUP(A147,'05.kolo prezetácia '!$A$2:$G$515,5,FALSE)</f>
        <v>1961</v>
      </c>
      <c r="I147" s="32" t="str">
        <f>VLOOKUP(A147,'05.kolo prezetácia '!$A$2:$G$515,7,FALSE)</f>
        <v>Muži E</v>
      </c>
      <c r="J147" s="21">
        <f>VLOOKUP(zmaz!$A147,'05.kolo stopky'!A:C,3,FALSE)</f>
        <v>2.4087164351851851E-2</v>
      </c>
      <c r="K147" s="21">
        <f t="shared" si="12"/>
        <v>2.9554802885707792E-3</v>
      </c>
      <c r="L147" s="21">
        <f t="shared" si="14"/>
        <v>5.0510532407407396E-3</v>
      </c>
      <c r="M147" s="22"/>
      <c r="N147" s="53"/>
      <c r="O147" s="53"/>
      <c r="P147" s="53"/>
      <c r="Q147" s="53"/>
      <c r="R147" s="53"/>
      <c r="S147" s="53"/>
      <c r="T147" s="53"/>
      <c r="U147" s="53"/>
      <c r="V147" s="53"/>
      <c r="W147" s="54">
        <f t="shared" si="13"/>
        <v>0</v>
      </c>
      <c r="Y147"/>
    </row>
    <row r="148" spans="1:25" hidden="1" x14ac:dyDescent="0.25">
      <c r="A148" s="22">
        <v>128</v>
      </c>
      <c r="B148" s="56">
        <v>145</v>
      </c>
      <c r="C148" s="48">
        <v>13</v>
      </c>
      <c r="D148" s="6" t="e">
        <f>VLOOKUP(A148,'05.kolo prezetácia '!A:G,2,FALSE)</f>
        <v>#N/A</v>
      </c>
      <c r="E148" s="6" t="e">
        <f>VLOOKUP(A148,'05.kolo prezetácia '!A:G,3,FALSE)</f>
        <v>#N/A</v>
      </c>
      <c r="F148" s="5" t="e">
        <f>CONCATENATE(zmaz!$D148," ",zmaz!$E148)</f>
        <v>#N/A</v>
      </c>
      <c r="G148" s="6" t="e">
        <f>VLOOKUP(A148,'05.kolo prezetácia '!A:G,4,FALSE)</f>
        <v>#N/A</v>
      </c>
      <c r="H148" s="31" t="e">
        <f>VLOOKUP(A148,'05.kolo prezetácia '!$A$2:$G$515,5,FALSE)</f>
        <v>#N/A</v>
      </c>
      <c r="I148" s="32" t="e">
        <f>VLOOKUP(A148,'05.kolo prezetácia '!$A$2:$G$515,7,FALSE)</f>
        <v>#N/A</v>
      </c>
      <c r="J148" s="21" t="e">
        <f>VLOOKUP(zmaz!$A148,'05.kolo stopky'!A:C,3,FALSE)</f>
        <v>#N/A</v>
      </c>
      <c r="K148" s="21" t="e">
        <f t="shared" si="12"/>
        <v>#N/A</v>
      </c>
      <c r="L148" s="21" t="e">
        <f t="shared" si="14"/>
        <v>#N/A</v>
      </c>
      <c r="M148" s="22"/>
      <c r="N148" s="53"/>
      <c r="O148" s="53"/>
      <c r="P148" s="53"/>
      <c r="Q148" s="53"/>
      <c r="R148" s="53"/>
      <c r="S148" s="53"/>
      <c r="T148" s="53"/>
      <c r="U148" s="53"/>
      <c r="V148" s="53"/>
      <c r="W148" s="54">
        <f t="shared" si="13"/>
        <v>0</v>
      </c>
      <c r="Y148"/>
    </row>
    <row r="149" spans="1:25" hidden="1" x14ac:dyDescent="0.25">
      <c r="A149" s="22">
        <v>98</v>
      </c>
      <c r="B149" s="56">
        <v>146</v>
      </c>
      <c r="C149" s="48">
        <v>14</v>
      </c>
      <c r="D149" s="6" t="e">
        <f>VLOOKUP(A149,'05.kolo prezetácia '!A:G,2,FALSE)</f>
        <v>#N/A</v>
      </c>
      <c r="E149" s="6" t="e">
        <f>VLOOKUP(A149,'05.kolo prezetácia '!A:G,3,FALSE)</f>
        <v>#N/A</v>
      </c>
      <c r="F149" s="5" t="e">
        <f>CONCATENATE(zmaz!$D149," ",zmaz!$E149)</f>
        <v>#N/A</v>
      </c>
      <c r="G149" s="6" t="e">
        <f>VLOOKUP(A149,'05.kolo prezetácia '!A:G,4,FALSE)</f>
        <v>#N/A</v>
      </c>
      <c r="H149" s="31" t="e">
        <f>VLOOKUP(A149,'05.kolo prezetácia '!$A$2:$G$515,5,FALSE)</f>
        <v>#N/A</v>
      </c>
      <c r="I149" s="32" t="e">
        <f>VLOOKUP(A149,'05.kolo prezetácia '!$A$2:$G$515,7,FALSE)</f>
        <v>#N/A</v>
      </c>
      <c r="J149" s="21" t="e">
        <f>VLOOKUP(zmaz!$A149,'05.kolo stopky'!A:C,3,FALSE)</f>
        <v>#N/A</v>
      </c>
      <c r="K149" s="21" t="e">
        <f t="shared" si="12"/>
        <v>#N/A</v>
      </c>
      <c r="L149" s="21" t="e">
        <f t="shared" si="14"/>
        <v>#N/A</v>
      </c>
      <c r="M149" s="22"/>
      <c r="N149" s="53"/>
      <c r="O149" s="53"/>
      <c r="P149" s="53"/>
      <c r="Q149" s="53"/>
      <c r="R149" s="53"/>
      <c r="S149" s="53"/>
      <c r="T149" s="53"/>
      <c r="U149" s="53"/>
      <c r="V149" s="53"/>
      <c r="W149" s="54">
        <f t="shared" si="13"/>
        <v>0</v>
      </c>
      <c r="Y149"/>
    </row>
    <row r="150" spans="1:25" hidden="1" x14ac:dyDescent="0.25">
      <c r="A150" s="22">
        <v>142</v>
      </c>
      <c r="B150" s="56">
        <v>147</v>
      </c>
      <c r="C150" s="48">
        <v>38</v>
      </c>
      <c r="D150" s="6" t="e">
        <f>VLOOKUP(A150,'05.kolo prezetácia '!A:G,2,FALSE)</f>
        <v>#N/A</v>
      </c>
      <c r="E150" s="6" t="e">
        <f>VLOOKUP(A150,'05.kolo prezetácia '!A:G,3,FALSE)</f>
        <v>#N/A</v>
      </c>
      <c r="F150" s="5" t="e">
        <f>CONCATENATE(zmaz!$D150," ",zmaz!$E150)</f>
        <v>#N/A</v>
      </c>
      <c r="G150" s="6" t="e">
        <f>VLOOKUP(A150,'05.kolo prezetácia '!A:G,4,FALSE)</f>
        <v>#N/A</v>
      </c>
      <c r="H150" s="31" t="e">
        <f>VLOOKUP(A150,'05.kolo prezetácia '!$A$2:$G$515,5,FALSE)</f>
        <v>#N/A</v>
      </c>
      <c r="I150" s="32" t="e">
        <f>VLOOKUP(A150,'05.kolo prezetácia '!$A$2:$G$515,7,FALSE)</f>
        <v>#N/A</v>
      </c>
      <c r="J150" s="21" t="e">
        <f>VLOOKUP(zmaz!$A150,'05.kolo stopky'!A:C,3,FALSE)</f>
        <v>#N/A</v>
      </c>
      <c r="K150" s="21" t="e">
        <f t="shared" ref="K150:K208" si="15">J150/$X$3</f>
        <v>#N/A</v>
      </c>
      <c r="L150" s="21" t="e">
        <f t="shared" ref="L150:L208" si="16">J150-Y$3</f>
        <v>#N/A</v>
      </c>
      <c r="M150" s="22"/>
      <c r="N150" s="53"/>
      <c r="O150" s="53"/>
      <c r="P150" s="53"/>
      <c r="Q150" s="53"/>
      <c r="R150" s="53"/>
      <c r="S150" s="53"/>
      <c r="T150" s="53"/>
      <c r="U150" s="53"/>
      <c r="V150" s="53"/>
      <c r="W150" s="54">
        <f t="shared" si="13"/>
        <v>0</v>
      </c>
      <c r="Y150"/>
    </row>
    <row r="151" spans="1:25" hidden="1" x14ac:dyDescent="0.25">
      <c r="A151" s="22">
        <v>81</v>
      </c>
      <c r="B151" s="56">
        <v>148</v>
      </c>
      <c r="C151" s="48">
        <v>29</v>
      </c>
      <c r="D151" s="6" t="e">
        <f>VLOOKUP(A151,'05.kolo prezetácia '!A:G,2,FALSE)</f>
        <v>#N/A</v>
      </c>
      <c r="E151" s="6" t="e">
        <f>VLOOKUP(A151,'05.kolo prezetácia '!A:G,3,FALSE)</f>
        <v>#N/A</v>
      </c>
      <c r="F151" s="5" t="e">
        <f>CONCATENATE(zmaz!$D151," ",zmaz!$E151)</f>
        <v>#N/A</v>
      </c>
      <c r="G151" s="6" t="e">
        <f>VLOOKUP(A151,'05.kolo prezetácia '!A:G,4,FALSE)</f>
        <v>#N/A</v>
      </c>
      <c r="H151" s="31" t="e">
        <f>VLOOKUP(A151,'05.kolo prezetácia '!$A$2:$G$515,5,FALSE)</f>
        <v>#N/A</v>
      </c>
      <c r="I151" s="32" t="e">
        <f>VLOOKUP(A151,'05.kolo prezetácia '!$A$2:$G$515,7,FALSE)</f>
        <v>#N/A</v>
      </c>
      <c r="J151" s="21" t="e">
        <f>VLOOKUP(zmaz!$A151,'05.kolo stopky'!A:C,3,FALSE)</f>
        <v>#N/A</v>
      </c>
      <c r="K151" s="21" t="e">
        <f t="shared" si="15"/>
        <v>#N/A</v>
      </c>
      <c r="L151" s="21" t="e">
        <f t="shared" si="16"/>
        <v>#N/A</v>
      </c>
      <c r="M151" s="22"/>
      <c r="N151" s="53"/>
      <c r="O151" s="53"/>
      <c r="P151" s="53"/>
      <c r="Q151" s="53"/>
      <c r="R151" s="53"/>
      <c r="S151" s="53"/>
      <c r="T151" s="53"/>
      <c r="U151" s="53"/>
      <c r="V151" s="53"/>
      <c r="W151" s="54">
        <f t="shared" si="13"/>
        <v>0</v>
      </c>
      <c r="Y151"/>
    </row>
    <row r="152" spans="1:25" x14ac:dyDescent="0.25">
      <c r="A152" s="22">
        <v>96</v>
      </c>
      <c r="B152" s="56">
        <v>149</v>
      </c>
      <c r="C152" s="48">
        <v>25</v>
      </c>
      <c r="D152" s="6" t="str">
        <f>VLOOKUP(A152,'05.kolo prezetácia '!A:G,2,FALSE)</f>
        <v>Lukáš</v>
      </c>
      <c r="E152" s="6" t="str">
        <f>VLOOKUP(A152,'05.kolo prezetácia '!A:G,3,FALSE)</f>
        <v>Bečár</v>
      </c>
      <c r="F152" s="5" t="str">
        <f>CONCATENATE(zmaz!$D152," ",zmaz!$E152)</f>
        <v>Lukáš Bečár</v>
      </c>
      <c r="G152" s="6" t="str">
        <f>VLOOKUP(A152,'05.kolo prezetácia '!A:G,4,FALSE)</f>
        <v>Adamovské Kochanovce</v>
      </c>
      <c r="H152" s="31">
        <f>VLOOKUP(A152,'05.kolo prezetácia '!$A$2:$G$515,5,FALSE)</f>
        <v>1986</v>
      </c>
      <c r="I152" s="32" t="str">
        <f>VLOOKUP(A152,'05.kolo prezetácia '!$A$2:$G$515,7,FALSE)</f>
        <v>Muži C</v>
      </c>
      <c r="J152" s="21">
        <f>VLOOKUP(zmaz!$A152,'05.kolo stopky'!A:C,3,FALSE)</f>
        <v>2.6800671296296295E-2</v>
      </c>
      <c r="K152" s="21">
        <f t="shared" si="15"/>
        <v>3.2884259259259255E-3</v>
      </c>
      <c r="L152" s="21">
        <f t="shared" si="16"/>
        <v>7.7645601851851834E-3</v>
      </c>
      <c r="M152" s="22"/>
      <c r="N152" s="53"/>
      <c r="O152" s="53"/>
      <c r="P152" s="53"/>
      <c r="Q152" s="53"/>
      <c r="R152" s="53"/>
      <c r="S152" s="53"/>
      <c r="T152" s="53"/>
      <c r="U152" s="53"/>
      <c r="V152" s="53"/>
      <c r="W152" s="54">
        <f t="shared" si="13"/>
        <v>0</v>
      </c>
      <c r="Y152"/>
    </row>
    <row r="153" spans="1:25" hidden="1" x14ac:dyDescent="0.25">
      <c r="A153" s="22">
        <v>318</v>
      </c>
      <c r="B153" s="56">
        <v>150</v>
      </c>
      <c r="C153" s="45">
        <v>3</v>
      </c>
      <c r="D153" s="6" t="e">
        <f>VLOOKUP(A153,'05.kolo prezetácia '!A:G,2,FALSE)</f>
        <v>#N/A</v>
      </c>
      <c r="E153" s="6" t="e">
        <f>VLOOKUP(A153,'05.kolo prezetácia '!A:G,3,FALSE)</f>
        <v>#N/A</v>
      </c>
      <c r="F153" s="5" t="e">
        <f>CONCATENATE(zmaz!$D153," ",zmaz!$E153)</f>
        <v>#N/A</v>
      </c>
      <c r="G153" s="6" t="e">
        <f>VLOOKUP(A153,'05.kolo prezetácia '!A:G,4,FALSE)</f>
        <v>#N/A</v>
      </c>
      <c r="H153" s="31" t="e">
        <f>VLOOKUP(A153,'05.kolo prezetácia '!$A$2:$G$515,5,FALSE)</f>
        <v>#N/A</v>
      </c>
      <c r="I153" s="32" t="e">
        <f>VLOOKUP(A153,'05.kolo prezetácia '!$A$2:$G$515,7,FALSE)</f>
        <v>#N/A</v>
      </c>
      <c r="J153" s="21" t="e">
        <f>VLOOKUP(zmaz!$A153,'05.kolo stopky'!A:C,3,FALSE)</f>
        <v>#N/A</v>
      </c>
      <c r="K153" s="21" t="e">
        <f t="shared" si="15"/>
        <v>#N/A</v>
      </c>
      <c r="L153" s="21" t="e">
        <f t="shared" si="16"/>
        <v>#N/A</v>
      </c>
      <c r="M153" s="22"/>
      <c r="N153" s="53"/>
      <c r="O153" s="53"/>
      <c r="P153" s="53"/>
      <c r="Q153" s="53"/>
      <c r="R153" s="53"/>
      <c r="S153" s="53"/>
      <c r="T153" s="53"/>
      <c r="U153" s="53"/>
      <c r="V153" s="53"/>
      <c r="W153" s="54">
        <f t="shared" si="13"/>
        <v>0</v>
      </c>
      <c r="Y153"/>
    </row>
    <row r="154" spans="1:25" x14ac:dyDescent="0.25">
      <c r="A154" s="22">
        <v>4</v>
      </c>
      <c r="B154" s="56">
        <v>151</v>
      </c>
      <c r="C154" s="48">
        <v>26</v>
      </c>
      <c r="D154" s="6" t="str">
        <f>VLOOKUP(A154,'05.kolo prezetácia '!A:G,2,FALSE)</f>
        <v>Peter</v>
      </c>
      <c r="E154" s="6" t="str">
        <f>VLOOKUP(A154,'05.kolo prezetácia '!A:G,3,FALSE)</f>
        <v>Kaňovský</v>
      </c>
      <c r="F154" s="5" t="str">
        <f>CONCATENATE(zmaz!$D154," ",zmaz!$E154)</f>
        <v>Peter Kaňovský</v>
      </c>
      <c r="G154" s="6" t="str">
        <f>VLOOKUP(A154,'05.kolo prezetácia '!A:G,4,FALSE)</f>
        <v>Raz to pride / Nová Dubnica</v>
      </c>
      <c r="H154" s="31">
        <f>VLOOKUP(A154,'05.kolo prezetácia '!$A$2:$G$515,5,FALSE)</f>
        <v>1978</v>
      </c>
      <c r="I154" s="32" t="str">
        <f>VLOOKUP(A154,'05.kolo prezetácia '!$A$2:$G$515,7,FALSE)</f>
        <v>Muži C</v>
      </c>
      <c r="J154" s="21">
        <f>VLOOKUP(zmaz!$A154,'05.kolo stopky'!A:C,3,FALSE)</f>
        <v>2.0030023148148147E-2</v>
      </c>
      <c r="K154" s="21">
        <f t="shared" si="15"/>
        <v>2.4576715519200182E-3</v>
      </c>
      <c r="L154" s="21">
        <f t="shared" si="16"/>
        <v>9.9391203703703621E-4</v>
      </c>
      <c r="M154" s="22"/>
      <c r="N154" s="53"/>
      <c r="O154" s="53"/>
      <c r="P154" s="53"/>
      <c r="Q154" s="53"/>
      <c r="R154" s="53"/>
      <c r="S154" s="53"/>
      <c r="T154" s="53"/>
      <c r="U154" s="53"/>
      <c r="V154" s="53"/>
      <c r="W154" s="54">
        <f t="shared" si="13"/>
        <v>0</v>
      </c>
      <c r="Y154"/>
    </row>
    <row r="155" spans="1:25" hidden="1" x14ac:dyDescent="0.25">
      <c r="A155" s="22">
        <v>250</v>
      </c>
      <c r="B155" s="56">
        <v>152</v>
      </c>
      <c r="C155" s="48">
        <v>16</v>
      </c>
      <c r="D155" s="6" t="e">
        <f>VLOOKUP(A155,'05.kolo prezetácia '!A:G,2,FALSE)</f>
        <v>#N/A</v>
      </c>
      <c r="E155" s="6" t="e">
        <f>VLOOKUP(A155,'05.kolo prezetácia '!A:G,3,FALSE)</f>
        <v>#N/A</v>
      </c>
      <c r="F155" s="5" t="e">
        <f>CONCATENATE(zmaz!$D155," ",zmaz!$E155)</f>
        <v>#N/A</v>
      </c>
      <c r="G155" s="6" t="e">
        <f>VLOOKUP(A155,'05.kolo prezetácia '!A:G,4,FALSE)</f>
        <v>#N/A</v>
      </c>
      <c r="H155" s="31" t="e">
        <f>VLOOKUP(A155,'05.kolo prezetácia '!$A$2:$G$515,5,FALSE)</f>
        <v>#N/A</v>
      </c>
      <c r="I155" s="32" t="e">
        <f>VLOOKUP(A155,'05.kolo prezetácia '!$A$2:$G$515,7,FALSE)</f>
        <v>#N/A</v>
      </c>
      <c r="J155" s="21" t="e">
        <f>VLOOKUP(zmaz!$A155,'05.kolo stopky'!A:C,3,FALSE)</f>
        <v>#N/A</v>
      </c>
      <c r="K155" s="21" t="e">
        <f t="shared" si="15"/>
        <v>#N/A</v>
      </c>
      <c r="L155" s="21" t="e">
        <f t="shared" si="16"/>
        <v>#N/A</v>
      </c>
      <c r="M155" s="22"/>
      <c r="N155" s="53"/>
      <c r="O155" s="53"/>
      <c r="P155" s="53"/>
      <c r="Q155" s="53"/>
      <c r="R155" s="53"/>
      <c r="S155" s="53"/>
      <c r="T155" s="53"/>
      <c r="U155" s="53"/>
      <c r="V155" s="53"/>
      <c r="W155" s="54">
        <f t="shared" si="13"/>
        <v>0</v>
      </c>
      <c r="Y155"/>
    </row>
    <row r="156" spans="1:25" hidden="1" x14ac:dyDescent="0.25">
      <c r="A156" s="22">
        <v>20</v>
      </c>
      <c r="B156" s="56">
        <v>153</v>
      </c>
      <c r="C156" s="48">
        <v>17</v>
      </c>
      <c r="D156" s="6" t="e">
        <f>VLOOKUP(A156,'05.kolo prezetácia '!A:G,2,FALSE)</f>
        <v>#N/A</v>
      </c>
      <c r="E156" s="6" t="e">
        <f>VLOOKUP(A156,'05.kolo prezetácia '!A:G,3,FALSE)</f>
        <v>#N/A</v>
      </c>
      <c r="F156" s="5" t="e">
        <f>CONCATENATE(zmaz!$D156," ",zmaz!$E156)</f>
        <v>#N/A</v>
      </c>
      <c r="G156" s="6" t="e">
        <f>VLOOKUP(A156,'05.kolo prezetácia '!A:G,4,FALSE)</f>
        <v>#N/A</v>
      </c>
      <c r="H156" s="31" t="e">
        <f>VLOOKUP(A156,'05.kolo prezetácia '!$A$2:$G$515,5,FALSE)</f>
        <v>#N/A</v>
      </c>
      <c r="I156" s="32" t="e">
        <f>VLOOKUP(A156,'05.kolo prezetácia '!$A$2:$G$515,7,FALSE)</f>
        <v>#N/A</v>
      </c>
      <c r="J156" s="21" t="e">
        <f>VLOOKUP(zmaz!$A156,'05.kolo stopky'!A:C,3,FALSE)</f>
        <v>#N/A</v>
      </c>
      <c r="K156" s="21" t="e">
        <f t="shared" si="15"/>
        <v>#N/A</v>
      </c>
      <c r="L156" s="21" t="e">
        <f t="shared" si="16"/>
        <v>#N/A</v>
      </c>
      <c r="M156" s="22"/>
      <c r="N156" s="53"/>
      <c r="O156" s="53"/>
      <c r="P156" s="53"/>
      <c r="Q156" s="53"/>
      <c r="R156" s="53"/>
      <c r="S156" s="53"/>
      <c r="T156" s="53"/>
      <c r="U156" s="53"/>
      <c r="V156" s="53"/>
      <c r="W156" s="54">
        <f t="shared" si="13"/>
        <v>0</v>
      </c>
      <c r="Y156"/>
    </row>
    <row r="157" spans="1:25" hidden="1" x14ac:dyDescent="0.25">
      <c r="A157" s="22">
        <v>119</v>
      </c>
      <c r="B157" s="56">
        <v>154</v>
      </c>
      <c r="C157" s="48">
        <v>39</v>
      </c>
      <c r="D157" s="6" t="e">
        <f>VLOOKUP(A157,'05.kolo prezetácia '!A:G,2,FALSE)</f>
        <v>#N/A</v>
      </c>
      <c r="E157" s="6" t="e">
        <f>VLOOKUP(A157,'05.kolo prezetácia '!A:G,3,FALSE)</f>
        <v>#N/A</v>
      </c>
      <c r="F157" s="5" t="e">
        <f>CONCATENATE(zmaz!$D157," ",zmaz!$E157)</f>
        <v>#N/A</v>
      </c>
      <c r="G157" s="6" t="e">
        <f>VLOOKUP(A157,'05.kolo prezetácia '!A:G,4,FALSE)</f>
        <v>#N/A</v>
      </c>
      <c r="H157" s="31" t="e">
        <f>VLOOKUP(A157,'05.kolo prezetácia '!$A$2:$G$515,5,FALSE)</f>
        <v>#N/A</v>
      </c>
      <c r="I157" s="32" t="e">
        <f>VLOOKUP(A157,'05.kolo prezetácia '!$A$2:$G$515,7,FALSE)</f>
        <v>#N/A</v>
      </c>
      <c r="J157" s="21" t="e">
        <f>VLOOKUP(zmaz!$A157,'05.kolo stopky'!A:C,3,FALSE)</f>
        <v>#N/A</v>
      </c>
      <c r="K157" s="21" t="e">
        <f t="shared" si="15"/>
        <v>#N/A</v>
      </c>
      <c r="L157" s="21" t="e">
        <f t="shared" si="16"/>
        <v>#N/A</v>
      </c>
      <c r="M157" s="22"/>
      <c r="N157" s="53"/>
      <c r="O157" s="53"/>
      <c r="P157" s="53"/>
      <c r="Q157" s="53"/>
      <c r="R157" s="53"/>
      <c r="S157" s="53"/>
      <c r="T157" s="53"/>
      <c r="U157" s="53"/>
      <c r="V157" s="53"/>
      <c r="W157" s="54">
        <f t="shared" si="13"/>
        <v>0</v>
      </c>
      <c r="Y157"/>
    </row>
    <row r="158" spans="1:25" hidden="1" x14ac:dyDescent="0.25">
      <c r="A158" s="22">
        <v>375</v>
      </c>
      <c r="B158" s="56">
        <v>155</v>
      </c>
      <c r="C158" s="48">
        <v>36</v>
      </c>
      <c r="D158" s="6" t="e">
        <f>VLOOKUP(A158,'05.kolo prezetácia '!A:G,2,FALSE)</f>
        <v>#N/A</v>
      </c>
      <c r="E158" s="6" t="e">
        <f>VLOOKUP(A158,'05.kolo prezetácia '!A:G,3,FALSE)</f>
        <v>#N/A</v>
      </c>
      <c r="F158" s="5" t="e">
        <f>CONCATENATE(zmaz!$D158," ",zmaz!$E158)</f>
        <v>#N/A</v>
      </c>
      <c r="G158" s="6" t="e">
        <f>VLOOKUP(A158,'05.kolo prezetácia '!A:G,4,FALSE)</f>
        <v>#N/A</v>
      </c>
      <c r="H158" s="31" t="e">
        <f>VLOOKUP(A158,'05.kolo prezetácia '!$A$2:$G$515,5,FALSE)</f>
        <v>#N/A</v>
      </c>
      <c r="I158" s="32" t="e">
        <f>VLOOKUP(A158,'05.kolo prezetácia '!$A$2:$G$515,7,FALSE)</f>
        <v>#N/A</v>
      </c>
      <c r="J158" s="21" t="e">
        <f>VLOOKUP(zmaz!$A158,'05.kolo stopky'!A:C,3,FALSE)</f>
        <v>#N/A</v>
      </c>
      <c r="K158" s="21" t="e">
        <f t="shared" si="15"/>
        <v>#N/A</v>
      </c>
      <c r="L158" s="21" t="e">
        <f t="shared" si="16"/>
        <v>#N/A</v>
      </c>
      <c r="M158" s="22"/>
      <c r="N158" s="53"/>
      <c r="O158" s="53"/>
      <c r="P158" s="53"/>
      <c r="Q158" s="53"/>
      <c r="R158" s="53"/>
      <c r="S158" s="53"/>
      <c r="T158" s="53"/>
      <c r="U158" s="53"/>
      <c r="V158" s="53"/>
      <c r="W158" s="54">
        <f t="shared" si="13"/>
        <v>0</v>
      </c>
      <c r="Y158"/>
    </row>
    <row r="159" spans="1:25" hidden="1" x14ac:dyDescent="0.25">
      <c r="A159" s="22">
        <v>434</v>
      </c>
      <c r="B159" s="56">
        <v>156</v>
      </c>
      <c r="C159" s="48">
        <v>37</v>
      </c>
      <c r="D159" s="6" t="str">
        <f>VLOOKUP(A159,'05.kolo prezetácia '!A:G,2,FALSE)</f>
        <v>Lenka</v>
      </c>
      <c r="E159" s="6" t="str">
        <f>VLOOKUP(A159,'05.kolo prezetácia '!A:G,3,FALSE)</f>
        <v>Minárechová</v>
      </c>
      <c r="F159" s="5" t="str">
        <f>CONCATENATE(zmaz!$D159," ",zmaz!$E159)</f>
        <v>Lenka Minárechová</v>
      </c>
      <c r="G159" s="6" t="str">
        <f>VLOOKUP(A159,'05.kolo prezetácia '!A:G,4,FALSE)</f>
        <v>Raz to príde / Drietoma</v>
      </c>
      <c r="H159" s="31">
        <f>VLOOKUP(A159,'05.kolo prezetácia '!$A$2:$G$515,5,FALSE)</f>
        <v>1989</v>
      </c>
      <c r="I159" s="32" t="str">
        <f>VLOOKUP(A159,'05.kolo prezetácia '!$A$2:$G$515,7,FALSE)</f>
        <v>Ženy B</v>
      </c>
      <c r="J159" s="21">
        <f>VLOOKUP(zmaz!$A159,'05.kolo stopky'!A:C,3,FALSE)</f>
        <v>3.0026250000000001E-2</v>
      </c>
      <c r="K159" s="21">
        <f t="shared" si="15"/>
        <v>3.6842024539877299E-3</v>
      </c>
      <c r="L159" s="21">
        <f t="shared" si="16"/>
        <v>1.099013888888889E-2</v>
      </c>
      <c r="M159" s="22"/>
      <c r="N159" s="53"/>
      <c r="O159" s="53"/>
      <c r="P159" s="53"/>
      <c r="Q159" s="53"/>
      <c r="R159" s="53"/>
      <c r="S159" s="53"/>
      <c r="T159" s="53"/>
      <c r="U159" s="53"/>
      <c r="V159" s="53"/>
      <c r="W159" s="54">
        <f t="shared" si="13"/>
        <v>0</v>
      </c>
      <c r="Y159"/>
    </row>
    <row r="160" spans="1:25" hidden="1" x14ac:dyDescent="0.25">
      <c r="A160" s="22">
        <v>278</v>
      </c>
      <c r="B160" s="56">
        <v>157</v>
      </c>
      <c r="C160" s="48">
        <v>38</v>
      </c>
      <c r="D160" s="6" t="e">
        <f>VLOOKUP(A160,'05.kolo prezetácia '!A:G,2,FALSE)</f>
        <v>#N/A</v>
      </c>
      <c r="E160" s="6" t="e">
        <f>VLOOKUP(A160,'05.kolo prezetácia '!A:G,3,FALSE)</f>
        <v>#N/A</v>
      </c>
      <c r="F160" s="5" t="e">
        <f>CONCATENATE(zmaz!$D160," ",zmaz!$E160)</f>
        <v>#N/A</v>
      </c>
      <c r="G160" s="6" t="e">
        <f>VLOOKUP(A160,'05.kolo prezetácia '!A:G,4,FALSE)</f>
        <v>#N/A</v>
      </c>
      <c r="H160" s="31" t="e">
        <f>VLOOKUP(A160,'05.kolo prezetácia '!$A$2:$G$515,5,FALSE)</f>
        <v>#N/A</v>
      </c>
      <c r="I160" s="32" t="e">
        <f>VLOOKUP(A160,'05.kolo prezetácia '!$A$2:$G$515,7,FALSE)</f>
        <v>#N/A</v>
      </c>
      <c r="J160" s="21" t="e">
        <f>VLOOKUP(zmaz!$A160,'05.kolo stopky'!A:C,3,FALSE)</f>
        <v>#N/A</v>
      </c>
      <c r="K160" s="21" t="e">
        <f t="shared" si="15"/>
        <v>#N/A</v>
      </c>
      <c r="L160" s="21" t="e">
        <f t="shared" si="16"/>
        <v>#N/A</v>
      </c>
      <c r="M160" s="22"/>
      <c r="N160" s="53"/>
      <c r="O160" s="53"/>
      <c r="P160" s="53"/>
      <c r="Q160" s="53"/>
      <c r="R160" s="53"/>
      <c r="S160" s="53"/>
      <c r="T160" s="53"/>
      <c r="U160" s="53"/>
      <c r="V160" s="53"/>
      <c r="W160" s="54">
        <f t="shared" si="13"/>
        <v>0</v>
      </c>
      <c r="Y160"/>
    </row>
    <row r="161" spans="1:26" hidden="1" x14ac:dyDescent="0.25">
      <c r="A161" s="22">
        <v>137</v>
      </c>
      <c r="B161" s="56">
        <v>158</v>
      </c>
      <c r="C161" s="48">
        <v>39</v>
      </c>
      <c r="D161" s="6" t="str">
        <f>VLOOKUP(A161,'05.kolo prezetácia '!A:G,2,FALSE)</f>
        <v>Hana</v>
      </c>
      <c r="E161" s="6" t="str">
        <f>VLOOKUP(A161,'05.kolo prezetácia '!A:G,3,FALSE)</f>
        <v>Hromníková</v>
      </c>
      <c r="F161" s="5" t="str">
        <f>CONCATENATE(zmaz!$D161," ",zmaz!$E161)</f>
        <v>Hana Hromníková</v>
      </c>
      <c r="G161" s="6" t="str">
        <f>VLOOKUP(A161,'05.kolo prezetácia '!A:G,4,FALSE)</f>
        <v>Trenčianske Stankovce</v>
      </c>
      <c r="H161" s="31">
        <f>VLOOKUP(A161,'05.kolo prezetácia '!$A$2:$G$515,5,FALSE)</f>
        <v>2011</v>
      </c>
      <c r="I161" s="32" t="str">
        <f>VLOOKUP(A161,'05.kolo prezetácia '!$A$2:$G$515,7,FALSE)</f>
        <v>Ženy A</v>
      </c>
      <c r="J161" s="21">
        <f>VLOOKUP(zmaz!$A161,'05.kolo stopky'!A:C,3,FALSE)</f>
        <v>2.6234108796296295E-2</v>
      </c>
      <c r="K161" s="21">
        <f t="shared" si="15"/>
        <v>3.2189090547602816E-3</v>
      </c>
      <c r="L161" s="21">
        <f t="shared" si="16"/>
        <v>7.197997685185184E-3</v>
      </c>
      <c r="M161" s="22"/>
      <c r="N161" s="53"/>
      <c r="O161" s="53"/>
      <c r="P161" s="53"/>
      <c r="Q161" s="53"/>
      <c r="R161" s="53"/>
      <c r="S161" s="53"/>
      <c r="T161" s="53"/>
      <c r="U161" s="53"/>
      <c r="V161" s="53"/>
      <c r="W161" s="54">
        <f t="shared" si="13"/>
        <v>0</v>
      </c>
      <c r="Y161"/>
    </row>
    <row r="162" spans="1:26" hidden="1" x14ac:dyDescent="0.25">
      <c r="A162" s="22">
        <v>229</v>
      </c>
      <c r="B162" s="56">
        <v>159</v>
      </c>
      <c r="C162" s="48">
        <v>40</v>
      </c>
      <c r="D162" s="6" t="e">
        <f>VLOOKUP(A162,'05.kolo prezetácia '!A:G,2,FALSE)</f>
        <v>#N/A</v>
      </c>
      <c r="E162" s="6" t="e">
        <f>VLOOKUP(A162,'05.kolo prezetácia '!A:G,3,FALSE)</f>
        <v>#N/A</v>
      </c>
      <c r="F162" s="5" t="e">
        <f>CONCATENATE(zmaz!$D162," ",zmaz!$E162)</f>
        <v>#N/A</v>
      </c>
      <c r="G162" s="6" t="e">
        <f>VLOOKUP(A162,'05.kolo prezetácia '!A:G,4,FALSE)</f>
        <v>#N/A</v>
      </c>
      <c r="H162" s="31" t="e">
        <f>VLOOKUP(A162,'05.kolo prezetácia '!$A$2:$G$515,5,FALSE)</f>
        <v>#N/A</v>
      </c>
      <c r="I162" s="32" t="e">
        <f>VLOOKUP(A162,'05.kolo prezetácia '!$A$2:$G$515,7,FALSE)</f>
        <v>#N/A</v>
      </c>
      <c r="J162" s="21" t="e">
        <f>VLOOKUP(zmaz!$A162,'05.kolo stopky'!A:C,3,FALSE)</f>
        <v>#N/A</v>
      </c>
      <c r="K162" s="21" t="e">
        <f t="shared" si="15"/>
        <v>#N/A</v>
      </c>
      <c r="L162" s="21" t="e">
        <f t="shared" si="16"/>
        <v>#N/A</v>
      </c>
      <c r="M162" s="22"/>
      <c r="N162" s="53"/>
      <c r="O162" s="53"/>
      <c r="P162" s="53"/>
      <c r="Q162" s="53"/>
      <c r="R162" s="53"/>
      <c r="S162" s="53"/>
      <c r="T162" s="53"/>
      <c r="U162" s="53"/>
      <c r="V162" s="53"/>
      <c r="W162" s="54">
        <f t="shared" si="13"/>
        <v>0</v>
      </c>
      <c r="Y162"/>
    </row>
    <row r="163" spans="1:26" hidden="1" x14ac:dyDescent="0.25">
      <c r="A163" s="22">
        <v>41</v>
      </c>
      <c r="B163" s="56">
        <v>160</v>
      </c>
      <c r="C163" s="48">
        <v>15</v>
      </c>
      <c r="D163" s="6" t="e">
        <f>VLOOKUP(A163,'05.kolo prezetácia '!A:G,2,FALSE)</f>
        <v>#N/A</v>
      </c>
      <c r="E163" s="6" t="e">
        <f>VLOOKUP(A163,'05.kolo prezetácia '!A:G,3,FALSE)</f>
        <v>#N/A</v>
      </c>
      <c r="F163" s="5" t="e">
        <f>CONCATENATE(zmaz!$D163," ",zmaz!$E163)</f>
        <v>#N/A</v>
      </c>
      <c r="G163" s="6" t="e">
        <f>VLOOKUP(A163,'05.kolo prezetácia '!A:G,4,FALSE)</f>
        <v>#N/A</v>
      </c>
      <c r="H163" s="31" t="e">
        <f>VLOOKUP(A163,'05.kolo prezetácia '!$A$2:$G$515,5,FALSE)</f>
        <v>#N/A</v>
      </c>
      <c r="I163" s="32" t="e">
        <f>VLOOKUP(A163,'05.kolo prezetácia '!$A$2:$G$515,7,FALSE)</f>
        <v>#N/A</v>
      </c>
      <c r="J163" s="21" t="e">
        <f>VLOOKUP(zmaz!$A163,'05.kolo stopky'!A:C,3,FALSE)</f>
        <v>#N/A</v>
      </c>
      <c r="K163" s="21" t="e">
        <f t="shared" si="15"/>
        <v>#N/A</v>
      </c>
      <c r="L163" s="21" t="e">
        <f t="shared" si="16"/>
        <v>#N/A</v>
      </c>
      <c r="M163" s="22"/>
      <c r="N163" s="53"/>
      <c r="O163" s="53"/>
      <c r="P163" s="53"/>
      <c r="Q163" s="53"/>
      <c r="R163" s="53"/>
      <c r="S163" s="53"/>
      <c r="T163" s="53"/>
      <c r="U163" s="53"/>
      <c r="V163" s="53"/>
      <c r="W163" s="54">
        <f t="shared" si="13"/>
        <v>0</v>
      </c>
      <c r="Y163"/>
    </row>
    <row r="164" spans="1:26" hidden="1" x14ac:dyDescent="0.25">
      <c r="A164" s="22">
        <v>202</v>
      </c>
      <c r="B164" s="56">
        <v>161</v>
      </c>
      <c r="C164" s="48">
        <v>40</v>
      </c>
      <c r="D164" s="6" t="e">
        <f>VLOOKUP(A164,'05.kolo prezetácia '!A:G,2,FALSE)</f>
        <v>#N/A</v>
      </c>
      <c r="E164" s="6" t="e">
        <f>VLOOKUP(A164,'05.kolo prezetácia '!A:G,3,FALSE)</f>
        <v>#N/A</v>
      </c>
      <c r="F164" s="5" t="e">
        <f>CONCATENATE(zmaz!$D164," ",zmaz!$E164)</f>
        <v>#N/A</v>
      </c>
      <c r="G164" s="6" t="e">
        <f>VLOOKUP(A164,'05.kolo prezetácia '!A:G,4,FALSE)</f>
        <v>#N/A</v>
      </c>
      <c r="H164" s="31" t="e">
        <f>VLOOKUP(A164,'05.kolo prezetácia '!$A$2:$G$515,5,FALSE)</f>
        <v>#N/A</v>
      </c>
      <c r="I164" s="32" t="e">
        <f>VLOOKUP(A164,'05.kolo prezetácia '!$A$2:$G$515,7,FALSE)</f>
        <v>#N/A</v>
      </c>
      <c r="J164" s="21" t="e">
        <f>VLOOKUP(zmaz!$A164,'05.kolo stopky'!A:C,3,FALSE)</f>
        <v>#N/A</v>
      </c>
      <c r="K164" s="21" t="e">
        <f t="shared" si="15"/>
        <v>#N/A</v>
      </c>
      <c r="L164" s="21" t="e">
        <f t="shared" si="16"/>
        <v>#N/A</v>
      </c>
      <c r="M164" s="22"/>
      <c r="N164" s="53"/>
      <c r="O164" s="53"/>
      <c r="P164" s="53"/>
      <c r="Q164" s="53"/>
      <c r="R164" s="53"/>
      <c r="S164" s="53"/>
      <c r="T164" s="53"/>
      <c r="U164" s="53"/>
      <c r="V164" s="53"/>
      <c r="W164" s="54">
        <f t="shared" si="13"/>
        <v>0</v>
      </c>
    </row>
    <row r="165" spans="1:26" hidden="1" x14ac:dyDescent="0.25">
      <c r="A165" s="22">
        <v>204</v>
      </c>
      <c r="B165" s="56">
        <v>162</v>
      </c>
      <c r="C165" s="48">
        <v>16</v>
      </c>
      <c r="D165" s="6" t="e">
        <f>VLOOKUP(A165,'05.kolo prezetácia '!A:G,2,FALSE)</f>
        <v>#N/A</v>
      </c>
      <c r="E165" s="6" t="e">
        <f>VLOOKUP(A165,'05.kolo prezetácia '!A:G,3,FALSE)</f>
        <v>#N/A</v>
      </c>
      <c r="F165" s="5" t="e">
        <f>CONCATENATE(zmaz!$D165," ",zmaz!$E165)</f>
        <v>#N/A</v>
      </c>
      <c r="G165" s="6" t="e">
        <f>VLOOKUP(A165,'05.kolo prezetácia '!A:G,4,FALSE)</f>
        <v>#N/A</v>
      </c>
      <c r="H165" s="31" t="e">
        <f>VLOOKUP(A165,'05.kolo prezetácia '!$A$2:$G$515,5,FALSE)</f>
        <v>#N/A</v>
      </c>
      <c r="I165" s="32" t="e">
        <f>VLOOKUP(A165,'05.kolo prezetácia '!$A$2:$G$515,7,FALSE)</f>
        <v>#N/A</v>
      </c>
      <c r="J165" s="21" t="e">
        <f>VLOOKUP(zmaz!$A165,'05.kolo stopky'!A:C,3,FALSE)</f>
        <v>#N/A</v>
      </c>
      <c r="K165" s="21" t="e">
        <f t="shared" si="15"/>
        <v>#N/A</v>
      </c>
      <c r="L165" s="21" t="e">
        <f t="shared" si="16"/>
        <v>#N/A</v>
      </c>
      <c r="M165" s="22"/>
      <c r="N165" s="53"/>
      <c r="O165" s="53"/>
      <c r="P165" s="53"/>
      <c r="Q165" s="53"/>
      <c r="R165" s="53"/>
      <c r="S165" s="53"/>
      <c r="T165" s="53"/>
      <c r="U165" s="53"/>
      <c r="V165" s="53"/>
      <c r="W165" s="54">
        <f t="shared" si="13"/>
        <v>0</v>
      </c>
    </row>
    <row r="166" spans="1:26" hidden="1" x14ac:dyDescent="0.25">
      <c r="A166" s="22">
        <v>89</v>
      </c>
      <c r="B166" s="56">
        <v>163</v>
      </c>
      <c r="C166" s="48">
        <v>18</v>
      </c>
      <c r="D166" s="6" t="e">
        <f>VLOOKUP(A166,'05.kolo prezetácia '!A:G,2,FALSE)</f>
        <v>#N/A</v>
      </c>
      <c r="E166" s="6" t="e">
        <f>VLOOKUP(A166,'05.kolo prezetácia '!A:G,3,FALSE)</f>
        <v>#N/A</v>
      </c>
      <c r="F166" s="5" t="e">
        <f>CONCATENATE(zmaz!$D166," ",zmaz!$E166)</f>
        <v>#N/A</v>
      </c>
      <c r="G166" s="6" t="e">
        <f>VLOOKUP(A166,'05.kolo prezetácia '!A:G,4,FALSE)</f>
        <v>#N/A</v>
      </c>
      <c r="H166" s="31" t="e">
        <f>VLOOKUP(A166,'05.kolo prezetácia '!$A$2:$G$515,5,FALSE)</f>
        <v>#N/A</v>
      </c>
      <c r="I166" s="32" t="e">
        <f>VLOOKUP(A166,'05.kolo prezetácia '!$A$2:$G$515,7,FALSE)</f>
        <v>#N/A</v>
      </c>
      <c r="J166" s="21" t="e">
        <f>VLOOKUP(zmaz!$A166,'05.kolo stopky'!A:C,3,FALSE)</f>
        <v>#N/A</v>
      </c>
      <c r="K166" s="21" t="e">
        <f t="shared" si="15"/>
        <v>#N/A</v>
      </c>
      <c r="L166" s="21" t="e">
        <f t="shared" si="16"/>
        <v>#N/A</v>
      </c>
      <c r="M166" s="22"/>
      <c r="N166" s="53"/>
      <c r="O166" s="53"/>
      <c r="P166" s="53"/>
      <c r="Q166" s="53"/>
      <c r="R166" s="53"/>
      <c r="S166" s="53"/>
      <c r="T166" s="53"/>
      <c r="U166" s="53"/>
      <c r="V166" s="53"/>
      <c r="W166" s="54">
        <f t="shared" ref="W166:W197" si="17">SUM(M166:V166)</f>
        <v>0</v>
      </c>
    </row>
    <row r="167" spans="1:26" hidden="1" x14ac:dyDescent="0.25">
      <c r="A167" s="22">
        <v>66</v>
      </c>
      <c r="B167" s="56">
        <v>164</v>
      </c>
      <c r="C167" s="48">
        <v>41</v>
      </c>
      <c r="D167" s="6" t="e">
        <f>VLOOKUP(A167,'05.kolo prezetácia '!A:G,2,FALSE)</f>
        <v>#N/A</v>
      </c>
      <c r="E167" s="6" t="e">
        <f>VLOOKUP(A167,'05.kolo prezetácia '!A:G,3,FALSE)</f>
        <v>#N/A</v>
      </c>
      <c r="F167" s="5" t="e">
        <f>CONCATENATE(zmaz!$D167," ",zmaz!$E167)</f>
        <v>#N/A</v>
      </c>
      <c r="G167" s="6" t="e">
        <f>VLOOKUP(A167,'05.kolo prezetácia '!A:G,4,FALSE)</f>
        <v>#N/A</v>
      </c>
      <c r="H167" s="31" t="e">
        <f>VLOOKUP(A167,'05.kolo prezetácia '!$A$2:$G$515,5,FALSE)</f>
        <v>#N/A</v>
      </c>
      <c r="I167" s="32" t="e">
        <f>VLOOKUP(A167,'05.kolo prezetácia '!$A$2:$G$515,7,FALSE)</f>
        <v>#N/A</v>
      </c>
      <c r="J167" s="21" t="e">
        <f>VLOOKUP(zmaz!$A167,'05.kolo stopky'!A:C,3,FALSE)</f>
        <v>#N/A</v>
      </c>
      <c r="K167" s="21" t="e">
        <f t="shared" si="15"/>
        <v>#N/A</v>
      </c>
      <c r="L167" s="21" t="e">
        <f t="shared" si="16"/>
        <v>#N/A</v>
      </c>
      <c r="M167" s="22"/>
      <c r="N167" s="53"/>
      <c r="O167" s="53"/>
      <c r="P167" s="53"/>
      <c r="Q167" s="53"/>
      <c r="R167" s="53"/>
      <c r="S167" s="53"/>
      <c r="T167" s="53"/>
      <c r="U167" s="53"/>
      <c r="V167" s="53"/>
      <c r="W167" s="54">
        <f t="shared" si="17"/>
        <v>0</v>
      </c>
    </row>
    <row r="168" spans="1:26" hidden="1" x14ac:dyDescent="0.25">
      <c r="A168" s="22">
        <v>121</v>
      </c>
      <c r="B168" s="56">
        <v>165</v>
      </c>
      <c r="C168" s="48">
        <v>4</v>
      </c>
      <c r="D168" s="6" t="e">
        <f>VLOOKUP(A168,'05.kolo prezetácia '!A:G,2,FALSE)</f>
        <v>#N/A</v>
      </c>
      <c r="E168" s="6" t="e">
        <f>VLOOKUP(A168,'05.kolo prezetácia '!A:G,3,FALSE)</f>
        <v>#N/A</v>
      </c>
      <c r="F168" s="5" t="e">
        <f>CONCATENATE(zmaz!$D168," ",zmaz!$E168)</f>
        <v>#N/A</v>
      </c>
      <c r="G168" s="6" t="e">
        <f>VLOOKUP(A168,'05.kolo prezetácia '!A:G,4,FALSE)</f>
        <v>#N/A</v>
      </c>
      <c r="H168" s="31" t="e">
        <f>VLOOKUP(A168,'05.kolo prezetácia '!$A$2:$G$515,5,FALSE)</f>
        <v>#N/A</v>
      </c>
      <c r="I168" s="32" t="e">
        <f>VLOOKUP(A168,'05.kolo prezetácia '!$A$2:$G$515,7,FALSE)</f>
        <v>#N/A</v>
      </c>
      <c r="J168" s="21" t="e">
        <f>VLOOKUP(zmaz!$A168,'05.kolo stopky'!A:C,3,FALSE)</f>
        <v>#N/A</v>
      </c>
      <c r="K168" s="21" t="e">
        <f t="shared" si="15"/>
        <v>#N/A</v>
      </c>
      <c r="L168" s="21" t="e">
        <f t="shared" si="16"/>
        <v>#N/A</v>
      </c>
      <c r="M168" s="22"/>
      <c r="N168" s="53"/>
      <c r="O168" s="53"/>
      <c r="P168" s="53"/>
      <c r="Q168" s="53"/>
      <c r="R168" s="53"/>
      <c r="S168" s="53"/>
      <c r="T168" s="53"/>
      <c r="U168" s="53"/>
      <c r="V168" s="53"/>
      <c r="W168" s="54">
        <f t="shared" si="17"/>
        <v>0</v>
      </c>
    </row>
    <row r="169" spans="1:26" hidden="1" x14ac:dyDescent="0.25">
      <c r="A169" s="22">
        <v>275</v>
      </c>
      <c r="B169" s="56">
        <v>166</v>
      </c>
      <c r="C169" s="48">
        <v>42</v>
      </c>
      <c r="D169" s="6" t="e">
        <f>VLOOKUP(A169,'05.kolo prezetácia '!A:G,2,FALSE)</f>
        <v>#N/A</v>
      </c>
      <c r="E169" s="6" t="e">
        <f>VLOOKUP(A169,'05.kolo prezetácia '!A:G,3,FALSE)</f>
        <v>#N/A</v>
      </c>
      <c r="F169" s="5" t="e">
        <f>CONCATENATE(zmaz!$D169," ",zmaz!$E169)</f>
        <v>#N/A</v>
      </c>
      <c r="G169" s="6" t="e">
        <f>VLOOKUP(A169,'05.kolo prezetácia '!A:G,4,FALSE)</f>
        <v>#N/A</v>
      </c>
      <c r="H169" s="31" t="e">
        <f>VLOOKUP(A169,'05.kolo prezetácia '!$A$2:$G$515,5,FALSE)</f>
        <v>#N/A</v>
      </c>
      <c r="I169" s="32" t="e">
        <f>VLOOKUP(A169,'05.kolo prezetácia '!$A$2:$G$515,7,FALSE)</f>
        <v>#N/A</v>
      </c>
      <c r="J169" s="21" t="e">
        <f>VLOOKUP(zmaz!$A169,'05.kolo stopky'!A:C,3,FALSE)</f>
        <v>#N/A</v>
      </c>
      <c r="K169" s="21" t="e">
        <f t="shared" si="15"/>
        <v>#N/A</v>
      </c>
      <c r="L169" s="21" t="e">
        <f t="shared" si="16"/>
        <v>#N/A</v>
      </c>
      <c r="M169" s="22"/>
      <c r="N169" s="53"/>
      <c r="O169" s="53"/>
      <c r="P169" s="53"/>
      <c r="Q169" s="53"/>
      <c r="R169" s="53"/>
      <c r="S169" s="53"/>
      <c r="T169" s="53"/>
      <c r="U169" s="53"/>
      <c r="V169" s="53"/>
      <c r="W169" s="54">
        <f t="shared" si="17"/>
        <v>0</v>
      </c>
    </row>
    <row r="170" spans="1:26" x14ac:dyDescent="0.25">
      <c r="A170" s="22">
        <v>220</v>
      </c>
      <c r="B170" s="56">
        <v>167</v>
      </c>
      <c r="C170" s="48">
        <v>27</v>
      </c>
      <c r="D170" s="6" t="str">
        <f>VLOOKUP(A170,'05.kolo prezetácia '!A:G,2,FALSE)</f>
        <v>Jaroslav</v>
      </c>
      <c r="E170" s="6" t="str">
        <f>VLOOKUP(A170,'05.kolo prezetácia '!A:G,3,FALSE)</f>
        <v>Pavlacký</v>
      </c>
      <c r="F170" s="5" t="str">
        <f>CONCATENATE(zmaz!$D170," ",zmaz!$E170)</f>
        <v>Jaroslav Pavlacký</v>
      </c>
      <c r="G170" s="6" t="str">
        <f>VLOOKUP(A170,'05.kolo prezetácia '!A:G,4,FALSE)</f>
        <v>Trenčianske Teplice</v>
      </c>
      <c r="H170" s="31">
        <f>VLOOKUP(A170,'05.kolo prezetácia '!$A$2:$G$515,5,FALSE)</f>
        <v>1962</v>
      </c>
      <c r="I170" s="32" t="str">
        <f>VLOOKUP(A170,'05.kolo prezetácia '!$A$2:$G$515,7,FALSE)</f>
        <v>Muži E</v>
      </c>
      <c r="J170" s="21">
        <f>VLOOKUP(zmaz!$A170,'05.kolo stopky'!A:C,3,FALSE)</f>
        <v>2.4107534722222223E-2</v>
      </c>
      <c r="K170" s="21">
        <f t="shared" si="15"/>
        <v>2.957979720518064E-3</v>
      </c>
      <c r="L170" s="21">
        <f t="shared" si="16"/>
        <v>5.0714236111111116E-3</v>
      </c>
      <c r="M170" s="22"/>
      <c r="N170" s="53"/>
      <c r="O170" s="53"/>
      <c r="P170" s="53"/>
      <c r="Q170" s="53"/>
      <c r="R170" s="53"/>
      <c r="S170" s="53"/>
      <c r="T170" s="53"/>
      <c r="U170" s="53"/>
      <c r="V170" s="53"/>
      <c r="W170" s="54">
        <f t="shared" si="17"/>
        <v>0</v>
      </c>
    </row>
    <row r="171" spans="1:26" hidden="1" x14ac:dyDescent="0.25">
      <c r="A171" s="22">
        <v>232</v>
      </c>
      <c r="B171" s="56">
        <v>168</v>
      </c>
      <c r="C171" s="48">
        <v>41</v>
      </c>
      <c r="D171" s="6" t="e">
        <f>VLOOKUP(A171,'05.kolo prezetácia '!A:G,2,FALSE)</f>
        <v>#N/A</v>
      </c>
      <c r="E171" s="6" t="e">
        <f>VLOOKUP(A171,'05.kolo prezetácia '!A:G,3,FALSE)</f>
        <v>#N/A</v>
      </c>
      <c r="F171" s="5" t="e">
        <f>CONCATENATE(zmaz!$D171," ",zmaz!$E171)</f>
        <v>#N/A</v>
      </c>
      <c r="G171" s="6" t="e">
        <f>VLOOKUP(A171,'05.kolo prezetácia '!A:G,4,FALSE)</f>
        <v>#N/A</v>
      </c>
      <c r="H171" s="31" t="e">
        <f>VLOOKUP(A171,'05.kolo prezetácia '!$A$2:$G$515,5,FALSE)</f>
        <v>#N/A</v>
      </c>
      <c r="I171" s="32" t="e">
        <f>VLOOKUP(A171,'05.kolo prezetácia '!$A$2:$G$515,7,FALSE)</f>
        <v>#N/A</v>
      </c>
      <c r="J171" s="21" t="e">
        <f>VLOOKUP(zmaz!$A171,'05.kolo stopky'!A:C,3,FALSE)</f>
        <v>#N/A</v>
      </c>
      <c r="K171" s="21" t="e">
        <f t="shared" si="15"/>
        <v>#N/A</v>
      </c>
      <c r="L171" s="21" t="e">
        <f t="shared" si="16"/>
        <v>#N/A</v>
      </c>
      <c r="M171" s="22"/>
      <c r="N171" s="53"/>
      <c r="O171" s="53"/>
      <c r="P171" s="53"/>
      <c r="Q171" s="53"/>
      <c r="R171" s="53"/>
      <c r="S171" s="53"/>
      <c r="T171" s="53"/>
      <c r="U171" s="53"/>
      <c r="V171" s="53"/>
      <c r="W171" s="54">
        <f t="shared" si="17"/>
        <v>0</v>
      </c>
      <c r="Z171" s="61"/>
    </row>
    <row r="172" spans="1:26" hidden="1" x14ac:dyDescent="0.25">
      <c r="A172" s="22">
        <v>336</v>
      </c>
      <c r="B172" s="56">
        <v>169</v>
      </c>
      <c r="C172" s="48">
        <v>42</v>
      </c>
      <c r="D172" s="6" t="e">
        <f>VLOOKUP(A172,'05.kolo prezetácia '!A:G,2,FALSE)</f>
        <v>#N/A</v>
      </c>
      <c r="E172" s="6" t="e">
        <f>VLOOKUP(A172,'05.kolo prezetácia '!A:G,3,FALSE)</f>
        <v>#N/A</v>
      </c>
      <c r="F172" s="5" t="e">
        <f>CONCATENATE(zmaz!$D172," ",zmaz!$E172)</f>
        <v>#N/A</v>
      </c>
      <c r="G172" s="6" t="e">
        <f>VLOOKUP(A172,'05.kolo prezetácia '!A:G,4,FALSE)</f>
        <v>#N/A</v>
      </c>
      <c r="H172" s="31" t="e">
        <f>VLOOKUP(A172,'05.kolo prezetácia '!$A$2:$G$515,5,FALSE)</f>
        <v>#N/A</v>
      </c>
      <c r="I172" s="32" t="e">
        <f>VLOOKUP(A172,'05.kolo prezetácia '!$A$2:$G$515,7,FALSE)</f>
        <v>#N/A</v>
      </c>
      <c r="J172" s="21" t="e">
        <f>VLOOKUP(zmaz!$A172,'05.kolo stopky'!A:C,3,FALSE)</f>
        <v>#N/A</v>
      </c>
      <c r="K172" s="21" t="e">
        <f t="shared" si="15"/>
        <v>#N/A</v>
      </c>
      <c r="L172" s="21" t="e">
        <f t="shared" si="16"/>
        <v>#N/A</v>
      </c>
      <c r="M172" s="22"/>
      <c r="N172" s="53"/>
      <c r="O172" s="53"/>
      <c r="P172" s="53"/>
      <c r="Q172" s="53"/>
      <c r="R172" s="53"/>
      <c r="S172" s="53"/>
      <c r="T172" s="53"/>
      <c r="U172" s="53"/>
      <c r="V172" s="53"/>
      <c r="W172" s="54">
        <f t="shared" si="17"/>
        <v>0</v>
      </c>
      <c r="Y172" s="60"/>
    </row>
    <row r="173" spans="1:26" x14ac:dyDescent="0.25">
      <c r="A173" s="22">
        <v>245</v>
      </c>
      <c r="B173" s="56">
        <v>170</v>
      </c>
      <c r="C173" s="48">
        <v>28</v>
      </c>
      <c r="D173" s="6" t="e">
        <f>VLOOKUP(A173,'05.kolo prezetácia '!A:G,2,FALSE)</f>
        <v>#N/A</v>
      </c>
      <c r="E173" s="6" t="e">
        <f>VLOOKUP(A173,'05.kolo prezetácia '!A:G,3,FALSE)</f>
        <v>#N/A</v>
      </c>
      <c r="F173" s="5" t="e">
        <f>CONCATENATE(zmaz!$D173," ",zmaz!$E173)</f>
        <v>#N/A</v>
      </c>
      <c r="G173" s="6" t="e">
        <f>VLOOKUP(A173,'05.kolo prezetácia '!A:G,4,FALSE)</f>
        <v>#N/A</v>
      </c>
      <c r="H173" s="31" t="e">
        <f>VLOOKUP(A173,'05.kolo prezetácia '!$A$2:$G$515,5,FALSE)</f>
        <v>#N/A</v>
      </c>
      <c r="I173" s="32" t="e">
        <f>VLOOKUP(A173,'05.kolo prezetácia '!$A$2:$G$515,7,FALSE)</f>
        <v>#N/A</v>
      </c>
      <c r="J173" s="21" t="e">
        <f>VLOOKUP(zmaz!$A173,'05.kolo stopky'!A:C,3,FALSE)</f>
        <v>#N/A</v>
      </c>
      <c r="K173" s="21" t="e">
        <f t="shared" si="15"/>
        <v>#N/A</v>
      </c>
      <c r="L173" s="21" t="e">
        <f t="shared" si="16"/>
        <v>#N/A</v>
      </c>
      <c r="M173" s="22"/>
      <c r="N173" s="53"/>
      <c r="O173" s="53"/>
      <c r="P173" s="53"/>
      <c r="Q173" s="53"/>
      <c r="R173" s="53"/>
      <c r="S173" s="53"/>
      <c r="T173" s="53"/>
      <c r="U173" s="53"/>
      <c r="V173" s="53"/>
      <c r="W173" s="54">
        <f t="shared" si="17"/>
        <v>0</v>
      </c>
      <c r="Y173" s="60"/>
    </row>
    <row r="174" spans="1:26" hidden="1" x14ac:dyDescent="0.25">
      <c r="A174" s="22">
        <v>153</v>
      </c>
      <c r="B174" s="56">
        <v>171</v>
      </c>
      <c r="C174" s="48">
        <v>43</v>
      </c>
      <c r="D174" s="6" t="e">
        <f>VLOOKUP(A174,'05.kolo prezetácia '!A:G,2,FALSE)</f>
        <v>#N/A</v>
      </c>
      <c r="E174" s="6" t="e">
        <f>VLOOKUP(A174,'05.kolo prezetácia '!A:G,3,FALSE)</f>
        <v>#N/A</v>
      </c>
      <c r="F174" s="5" t="e">
        <f>CONCATENATE(zmaz!$D174," ",zmaz!$E174)</f>
        <v>#N/A</v>
      </c>
      <c r="G174" s="6" t="e">
        <f>VLOOKUP(A174,'05.kolo prezetácia '!A:G,4,FALSE)</f>
        <v>#N/A</v>
      </c>
      <c r="H174" s="31" t="e">
        <f>VLOOKUP(A174,'05.kolo prezetácia '!$A$2:$G$515,5,FALSE)</f>
        <v>#N/A</v>
      </c>
      <c r="I174" s="32" t="e">
        <f>VLOOKUP(A174,'05.kolo prezetácia '!$A$2:$G$515,7,FALSE)</f>
        <v>#N/A</v>
      </c>
      <c r="J174" s="21" t="e">
        <f>VLOOKUP(zmaz!$A174,'05.kolo stopky'!A:C,3,FALSE)</f>
        <v>#N/A</v>
      </c>
      <c r="K174" s="21" t="e">
        <f t="shared" si="15"/>
        <v>#N/A</v>
      </c>
      <c r="L174" s="21" t="e">
        <f t="shared" si="16"/>
        <v>#N/A</v>
      </c>
      <c r="M174" s="22"/>
      <c r="N174" s="53"/>
      <c r="O174" s="53"/>
      <c r="P174" s="53"/>
      <c r="Q174" s="53"/>
      <c r="R174" s="53"/>
      <c r="S174" s="53"/>
      <c r="T174" s="53"/>
      <c r="U174" s="53"/>
      <c r="V174" s="53"/>
      <c r="W174" s="54">
        <f t="shared" si="17"/>
        <v>0</v>
      </c>
    </row>
    <row r="175" spans="1:26" hidden="1" x14ac:dyDescent="0.25">
      <c r="A175" s="22">
        <v>295</v>
      </c>
      <c r="B175" s="56">
        <v>172</v>
      </c>
      <c r="C175" s="48">
        <v>17</v>
      </c>
      <c r="D175" s="6" t="e">
        <f>VLOOKUP(A175,'05.kolo prezetácia '!A:G,2,FALSE)</f>
        <v>#N/A</v>
      </c>
      <c r="E175" s="6" t="e">
        <f>VLOOKUP(A175,'05.kolo prezetácia '!A:G,3,FALSE)</f>
        <v>#N/A</v>
      </c>
      <c r="F175" s="5" t="e">
        <f>CONCATENATE(zmaz!$D175," ",zmaz!$E175)</f>
        <v>#N/A</v>
      </c>
      <c r="G175" s="6" t="e">
        <f>VLOOKUP(A175,'05.kolo prezetácia '!A:G,4,FALSE)</f>
        <v>#N/A</v>
      </c>
      <c r="H175" s="31" t="e">
        <f>VLOOKUP(A175,'05.kolo prezetácia '!$A$2:$G$515,5,FALSE)</f>
        <v>#N/A</v>
      </c>
      <c r="I175" s="32" t="e">
        <f>VLOOKUP(A175,'05.kolo prezetácia '!$A$2:$G$515,7,FALSE)</f>
        <v>#N/A</v>
      </c>
      <c r="J175" s="21" t="e">
        <f>VLOOKUP(zmaz!$A175,'05.kolo stopky'!A:C,3,FALSE)</f>
        <v>#N/A</v>
      </c>
      <c r="K175" s="21" t="e">
        <f t="shared" si="15"/>
        <v>#N/A</v>
      </c>
      <c r="L175" s="21" t="e">
        <f t="shared" si="16"/>
        <v>#N/A</v>
      </c>
      <c r="M175" s="22"/>
      <c r="N175" s="53"/>
      <c r="O175" s="53"/>
      <c r="P175" s="53"/>
      <c r="Q175" s="53"/>
      <c r="R175" s="53"/>
      <c r="S175" s="53"/>
      <c r="T175" s="53"/>
      <c r="U175" s="53"/>
      <c r="V175" s="53"/>
      <c r="W175" s="54">
        <f t="shared" si="17"/>
        <v>0</v>
      </c>
    </row>
    <row r="176" spans="1:26" hidden="1" x14ac:dyDescent="0.25">
      <c r="A176" s="22">
        <v>87</v>
      </c>
      <c r="B176" s="56">
        <v>173</v>
      </c>
      <c r="C176" s="48">
        <v>15</v>
      </c>
      <c r="D176" s="6" t="e">
        <f>VLOOKUP(A176,'05.kolo prezetácia '!A:G,2,FALSE)</f>
        <v>#N/A</v>
      </c>
      <c r="E176" s="6" t="e">
        <f>VLOOKUP(A176,'05.kolo prezetácia '!A:G,3,FALSE)</f>
        <v>#N/A</v>
      </c>
      <c r="F176" s="5" t="e">
        <f>CONCATENATE(zmaz!$D176," ",zmaz!$E176)</f>
        <v>#N/A</v>
      </c>
      <c r="G176" s="6" t="e">
        <f>VLOOKUP(A176,'05.kolo prezetácia '!A:G,4,FALSE)</f>
        <v>#N/A</v>
      </c>
      <c r="H176" s="31" t="e">
        <f>VLOOKUP(A176,'05.kolo prezetácia '!$A$2:$G$515,5,FALSE)</f>
        <v>#N/A</v>
      </c>
      <c r="I176" s="32" t="e">
        <f>VLOOKUP(A176,'05.kolo prezetácia '!$A$2:$G$515,7,FALSE)</f>
        <v>#N/A</v>
      </c>
      <c r="J176" s="21" t="e">
        <f>VLOOKUP(zmaz!$A176,'05.kolo stopky'!A:C,3,FALSE)</f>
        <v>#N/A</v>
      </c>
      <c r="K176" s="21" t="e">
        <f t="shared" si="15"/>
        <v>#N/A</v>
      </c>
      <c r="L176" s="21" t="e">
        <f t="shared" si="16"/>
        <v>#N/A</v>
      </c>
      <c r="M176" s="22"/>
      <c r="N176" s="53"/>
      <c r="O176" s="53"/>
      <c r="P176" s="53"/>
      <c r="Q176" s="53"/>
      <c r="R176" s="53"/>
      <c r="S176" s="53"/>
      <c r="T176" s="53"/>
      <c r="U176" s="53"/>
      <c r="V176" s="53"/>
      <c r="W176" s="54">
        <f t="shared" si="17"/>
        <v>0</v>
      </c>
    </row>
    <row r="177" spans="1:23" hidden="1" x14ac:dyDescent="0.25">
      <c r="A177" s="22">
        <v>108</v>
      </c>
      <c r="B177" s="56">
        <v>174</v>
      </c>
      <c r="C177" s="48">
        <v>43</v>
      </c>
      <c r="D177" s="6" t="str">
        <f>VLOOKUP(A177,'05.kolo prezetácia '!A:G,2,FALSE)</f>
        <v>Andrej</v>
      </c>
      <c r="E177" s="6" t="str">
        <f>VLOOKUP(A177,'05.kolo prezetácia '!A:G,3,FALSE)</f>
        <v>Spusta</v>
      </c>
      <c r="F177" s="5" t="str">
        <f>CONCATENATE(zmaz!$D177," ",zmaz!$E177)</f>
        <v>Andrej Spusta</v>
      </c>
      <c r="G177" s="6" t="str">
        <f>VLOOKUP(A177,'05.kolo prezetácia '!A:G,4,FALSE)</f>
        <v>Trenčín</v>
      </c>
      <c r="H177" s="31">
        <f>VLOOKUP(A177,'05.kolo prezetácia '!$A$2:$G$515,5,FALSE)</f>
        <v>1972</v>
      </c>
      <c r="I177" s="32" t="str">
        <f>VLOOKUP(A177,'05.kolo prezetácia '!$A$2:$G$515,7,FALSE)</f>
        <v>Muži D</v>
      </c>
      <c r="J177" s="21">
        <f>VLOOKUP(zmaz!$A177,'05.kolo stopky'!A:C,3,FALSE)</f>
        <v>3.5011574074074077E-2</v>
      </c>
      <c r="K177" s="21">
        <f t="shared" si="15"/>
        <v>4.2958986593955922E-3</v>
      </c>
      <c r="L177" s="21">
        <f t="shared" si="16"/>
        <v>1.5975462962962966E-2</v>
      </c>
      <c r="M177" s="22"/>
      <c r="N177" s="53"/>
      <c r="O177" s="53"/>
      <c r="P177" s="53"/>
      <c r="Q177" s="53"/>
      <c r="R177" s="53"/>
      <c r="S177" s="53"/>
      <c r="T177" s="53"/>
      <c r="U177" s="53"/>
      <c r="V177" s="53"/>
      <c r="W177" s="54">
        <f t="shared" si="17"/>
        <v>0</v>
      </c>
    </row>
    <row r="178" spans="1:23" hidden="1" x14ac:dyDescent="0.25">
      <c r="A178" s="22">
        <v>11</v>
      </c>
      <c r="B178" s="56">
        <v>175</v>
      </c>
      <c r="C178" s="48">
        <v>20</v>
      </c>
      <c r="D178" s="6" t="e">
        <f>VLOOKUP(A178,'05.kolo prezetácia '!A:G,2,FALSE)</f>
        <v>#N/A</v>
      </c>
      <c r="E178" s="6" t="e">
        <f>VLOOKUP(A178,'05.kolo prezetácia '!A:G,3,FALSE)</f>
        <v>#N/A</v>
      </c>
      <c r="F178" s="5" t="e">
        <f>CONCATENATE(zmaz!$D178," ",zmaz!$E178)</f>
        <v>#N/A</v>
      </c>
      <c r="G178" s="6" t="e">
        <f>VLOOKUP(A178,'05.kolo prezetácia '!A:G,4,FALSE)</f>
        <v>#N/A</v>
      </c>
      <c r="H178" s="31" t="e">
        <f>VLOOKUP(A178,'05.kolo prezetácia '!$A$2:$G$515,5,FALSE)</f>
        <v>#N/A</v>
      </c>
      <c r="I178" s="32" t="e">
        <f>VLOOKUP(A178,'05.kolo prezetácia '!$A$2:$G$515,7,FALSE)</f>
        <v>#N/A</v>
      </c>
      <c r="J178" s="21" t="e">
        <f>VLOOKUP(zmaz!$A178,'05.kolo stopky'!A:C,3,FALSE)</f>
        <v>#N/A</v>
      </c>
      <c r="K178" s="21" t="e">
        <f t="shared" si="15"/>
        <v>#N/A</v>
      </c>
      <c r="L178" s="21" t="e">
        <f t="shared" si="16"/>
        <v>#N/A</v>
      </c>
      <c r="M178" s="22"/>
      <c r="N178" s="53"/>
      <c r="O178" s="53"/>
      <c r="P178" s="53"/>
      <c r="Q178" s="53"/>
      <c r="R178" s="53"/>
      <c r="S178" s="53"/>
      <c r="T178" s="53"/>
      <c r="U178" s="53"/>
      <c r="V178" s="53"/>
      <c r="W178" s="54">
        <f t="shared" si="17"/>
        <v>0</v>
      </c>
    </row>
    <row r="179" spans="1:23" hidden="1" x14ac:dyDescent="0.25">
      <c r="A179" s="22">
        <v>337</v>
      </c>
      <c r="B179" s="56">
        <v>176</v>
      </c>
      <c r="C179" s="48">
        <v>18</v>
      </c>
      <c r="D179" s="6" t="e">
        <f>VLOOKUP(A179,'05.kolo prezetácia '!A:G,2,FALSE)</f>
        <v>#N/A</v>
      </c>
      <c r="E179" s="6" t="e">
        <f>VLOOKUP(A179,'05.kolo prezetácia '!A:G,3,FALSE)</f>
        <v>#N/A</v>
      </c>
      <c r="F179" s="5" t="e">
        <f>CONCATENATE(zmaz!$D179," ",zmaz!$E179)</f>
        <v>#N/A</v>
      </c>
      <c r="G179" s="6" t="e">
        <f>VLOOKUP(A179,'05.kolo prezetácia '!A:G,4,FALSE)</f>
        <v>#N/A</v>
      </c>
      <c r="H179" s="31" t="e">
        <f>VLOOKUP(A179,'05.kolo prezetácia '!$A$2:$G$515,5,FALSE)</f>
        <v>#N/A</v>
      </c>
      <c r="I179" s="32" t="e">
        <f>VLOOKUP(A179,'05.kolo prezetácia '!$A$2:$G$515,7,FALSE)</f>
        <v>#N/A</v>
      </c>
      <c r="J179" s="21" t="e">
        <f>VLOOKUP(zmaz!$A179,'05.kolo stopky'!A:C,3,FALSE)</f>
        <v>#N/A</v>
      </c>
      <c r="K179" s="21" t="e">
        <f t="shared" si="15"/>
        <v>#N/A</v>
      </c>
      <c r="L179" s="21" t="e">
        <f t="shared" si="16"/>
        <v>#N/A</v>
      </c>
      <c r="M179" s="22"/>
      <c r="N179" s="53"/>
      <c r="O179" s="53"/>
      <c r="P179" s="53"/>
      <c r="Q179" s="53"/>
      <c r="R179" s="53"/>
      <c r="S179" s="53"/>
      <c r="T179" s="53"/>
      <c r="U179" s="53"/>
      <c r="V179" s="53"/>
      <c r="W179" s="54">
        <f t="shared" si="17"/>
        <v>0</v>
      </c>
    </row>
    <row r="180" spans="1:23" hidden="1" x14ac:dyDescent="0.25">
      <c r="A180" s="22">
        <v>58</v>
      </c>
      <c r="B180" s="56">
        <v>177</v>
      </c>
      <c r="C180" s="48">
        <v>19</v>
      </c>
      <c r="D180" s="6" t="e">
        <f>VLOOKUP(A180,'05.kolo prezetácia '!A:G,2,FALSE)</f>
        <v>#N/A</v>
      </c>
      <c r="E180" s="6" t="e">
        <f>VLOOKUP(A180,'05.kolo prezetácia '!A:G,3,FALSE)</f>
        <v>#N/A</v>
      </c>
      <c r="F180" s="5" t="e">
        <f>CONCATENATE(zmaz!$D180," ",zmaz!$E180)</f>
        <v>#N/A</v>
      </c>
      <c r="G180" s="6" t="e">
        <f>VLOOKUP(A180,'05.kolo prezetácia '!A:G,4,FALSE)</f>
        <v>#N/A</v>
      </c>
      <c r="H180" s="31" t="e">
        <f>VLOOKUP(A180,'05.kolo prezetácia '!$A$2:$G$515,5,FALSE)</f>
        <v>#N/A</v>
      </c>
      <c r="I180" s="32" t="e">
        <f>VLOOKUP(A180,'05.kolo prezetácia '!$A$2:$G$515,7,FALSE)</f>
        <v>#N/A</v>
      </c>
      <c r="J180" s="21" t="e">
        <f>VLOOKUP(zmaz!$A180,'05.kolo stopky'!A:C,3,FALSE)</f>
        <v>#N/A</v>
      </c>
      <c r="K180" s="21" t="e">
        <f t="shared" si="15"/>
        <v>#N/A</v>
      </c>
      <c r="L180" s="21" t="e">
        <f t="shared" si="16"/>
        <v>#N/A</v>
      </c>
      <c r="M180" s="22"/>
      <c r="N180" s="53"/>
      <c r="O180" s="53"/>
      <c r="P180" s="53"/>
      <c r="Q180" s="53"/>
      <c r="R180" s="53"/>
      <c r="S180" s="53"/>
      <c r="T180" s="53"/>
      <c r="U180" s="53"/>
      <c r="V180" s="53"/>
      <c r="W180" s="54">
        <f t="shared" si="17"/>
        <v>0</v>
      </c>
    </row>
    <row r="181" spans="1:23" hidden="1" x14ac:dyDescent="0.25">
      <c r="A181" s="22">
        <v>254</v>
      </c>
      <c r="B181" s="56">
        <v>178</v>
      </c>
      <c r="C181" s="48">
        <v>20</v>
      </c>
      <c r="D181" s="6" t="e">
        <f>VLOOKUP(A181,'05.kolo prezetácia '!A:G,2,FALSE)</f>
        <v>#N/A</v>
      </c>
      <c r="E181" s="6" t="e">
        <f>VLOOKUP(A181,'05.kolo prezetácia '!A:G,3,FALSE)</f>
        <v>#N/A</v>
      </c>
      <c r="F181" s="5" t="e">
        <f>CONCATENATE(zmaz!$D181," ",zmaz!$E181)</f>
        <v>#N/A</v>
      </c>
      <c r="G181" s="6" t="e">
        <f>VLOOKUP(A181,'05.kolo prezetácia '!A:G,4,FALSE)</f>
        <v>#N/A</v>
      </c>
      <c r="H181" s="31" t="e">
        <f>VLOOKUP(A181,'05.kolo prezetácia '!$A$2:$G$515,5,FALSE)</f>
        <v>#N/A</v>
      </c>
      <c r="I181" s="32" t="e">
        <f>VLOOKUP(A181,'05.kolo prezetácia '!$A$2:$G$515,7,FALSE)</f>
        <v>#N/A</v>
      </c>
      <c r="J181" s="21" t="e">
        <f>VLOOKUP(zmaz!$A181,'05.kolo stopky'!A:C,3,FALSE)</f>
        <v>#N/A</v>
      </c>
      <c r="K181" s="21" t="e">
        <f t="shared" si="15"/>
        <v>#N/A</v>
      </c>
      <c r="L181" s="21" t="e">
        <f t="shared" si="16"/>
        <v>#N/A</v>
      </c>
      <c r="M181" s="22"/>
      <c r="N181" s="53"/>
      <c r="O181" s="53"/>
      <c r="P181" s="53"/>
      <c r="Q181" s="53"/>
      <c r="R181" s="53"/>
      <c r="S181" s="53"/>
      <c r="T181" s="53"/>
      <c r="U181" s="53"/>
      <c r="V181" s="53"/>
      <c r="W181" s="54">
        <f t="shared" si="17"/>
        <v>0</v>
      </c>
    </row>
    <row r="182" spans="1:23" x14ac:dyDescent="0.25">
      <c r="A182" s="22">
        <v>394</v>
      </c>
      <c r="B182" s="56">
        <v>179</v>
      </c>
      <c r="C182" s="48">
        <v>29</v>
      </c>
      <c r="D182" s="6" t="e">
        <f>VLOOKUP(A182,'05.kolo prezetácia '!A:G,2,FALSE)</f>
        <v>#N/A</v>
      </c>
      <c r="E182" s="6" t="e">
        <f>VLOOKUP(A182,'05.kolo prezetácia '!A:G,3,FALSE)</f>
        <v>#N/A</v>
      </c>
      <c r="F182" s="5" t="e">
        <f>CONCATENATE(zmaz!$D182," ",zmaz!$E182)</f>
        <v>#N/A</v>
      </c>
      <c r="G182" s="6" t="e">
        <f>VLOOKUP(A182,'05.kolo prezetácia '!A:G,4,FALSE)</f>
        <v>#N/A</v>
      </c>
      <c r="H182" s="31" t="e">
        <f>VLOOKUP(A182,'05.kolo prezetácia '!$A$2:$G$515,5,FALSE)</f>
        <v>#N/A</v>
      </c>
      <c r="I182" s="32" t="e">
        <f>VLOOKUP(A182,'05.kolo prezetácia '!$A$2:$G$515,7,FALSE)</f>
        <v>#N/A</v>
      </c>
      <c r="J182" s="21" t="e">
        <f>VLOOKUP(zmaz!$A182,'05.kolo stopky'!A:C,3,FALSE)</f>
        <v>#N/A</v>
      </c>
      <c r="K182" s="21" t="e">
        <f t="shared" si="15"/>
        <v>#N/A</v>
      </c>
      <c r="L182" s="21" t="e">
        <f t="shared" si="16"/>
        <v>#N/A</v>
      </c>
      <c r="M182" s="22"/>
      <c r="N182" s="53"/>
      <c r="O182" s="53"/>
      <c r="P182" s="53"/>
      <c r="Q182" s="53"/>
      <c r="R182" s="53"/>
      <c r="S182" s="53"/>
      <c r="T182" s="53"/>
      <c r="U182" s="53"/>
      <c r="V182" s="53"/>
      <c r="W182" s="54">
        <f t="shared" si="17"/>
        <v>0</v>
      </c>
    </row>
    <row r="183" spans="1:23" hidden="1" x14ac:dyDescent="0.25">
      <c r="A183" s="22">
        <v>286</v>
      </c>
      <c r="B183" s="56">
        <v>180</v>
      </c>
      <c r="C183" s="48">
        <v>21</v>
      </c>
      <c r="D183" s="6" t="e">
        <f>VLOOKUP(A183,'05.kolo prezetácia '!A:G,2,FALSE)</f>
        <v>#N/A</v>
      </c>
      <c r="E183" s="6" t="e">
        <f>VLOOKUP(A183,'05.kolo prezetácia '!A:G,3,FALSE)</f>
        <v>#N/A</v>
      </c>
      <c r="F183" s="5" t="e">
        <f>CONCATENATE(zmaz!$D183," ",zmaz!$E183)</f>
        <v>#N/A</v>
      </c>
      <c r="G183" s="6" t="e">
        <f>VLOOKUP(A183,'05.kolo prezetácia '!A:G,4,FALSE)</f>
        <v>#N/A</v>
      </c>
      <c r="H183" s="31" t="e">
        <f>VLOOKUP(A183,'05.kolo prezetácia '!$A$2:$G$515,5,FALSE)</f>
        <v>#N/A</v>
      </c>
      <c r="I183" s="32" t="e">
        <f>VLOOKUP(A183,'05.kolo prezetácia '!$A$2:$G$515,7,FALSE)</f>
        <v>#N/A</v>
      </c>
      <c r="J183" s="21" t="e">
        <f>VLOOKUP(zmaz!$A183,'05.kolo stopky'!A:C,3,FALSE)</f>
        <v>#N/A</v>
      </c>
      <c r="K183" s="21" t="e">
        <f t="shared" si="15"/>
        <v>#N/A</v>
      </c>
      <c r="L183" s="21" t="e">
        <f t="shared" si="16"/>
        <v>#N/A</v>
      </c>
      <c r="M183" s="22"/>
      <c r="N183" s="53"/>
      <c r="O183" s="53"/>
      <c r="P183" s="53"/>
      <c r="Q183" s="53"/>
      <c r="R183" s="53"/>
      <c r="S183" s="53"/>
      <c r="T183" s="53"/>
      <c r="U183" s="53"/>
      <c r="V183" s="53"/>
      <c r="W183" s="54">
        <f t="shared" si="17"/>
        <v>0</v>
      </c>
    </row>
    <row r="184" spans="1:23" hidden="1" x14ac:dyDescent="0.25">
      <c r="A184" s="22">
        <v>221</v>
      </c>
      <c r="B184" s="56">
        <v>181</v>
      </c>
      <c r="C184" s="48">
        <v>21</v>
      </c>
      <c r="D184" s="6" t="e">
        <f>VLOOKUP(A184,'05.kolo prezetácia '!A:G,2,FALSE)</f>
        <v>#N/A</v>
      </c>
      <c r="E184" s="6" t="e">
        <f>VLOOKUP(A184,'05.kolo prezetácia '!A:G,3,FALSE)</f>
        <v>#N/A</v>
      </c>
      <c r="F184" s="5" t="e">
        <f>CONCATENATE(zmaz!$D184," ",zmaz!$E184)</f>
        <v>#N/A</v>
      </c>
      <c r="G184" s="6" t="e">
        <f>VLOOKUP(A184,'05.kolo prezetácia '!A:G,4,FALSE)</f>
        <v>#N/A</v>
      </c>
      <c r="H184" s="31" t="e">
        <f>VLOOKUP(A184,'05.kolo prezetácia '!$A$2:$G$515,5,FALSE)</f>
        <v>#N/A</v>
      </c>
      <c r="I184" s="32" t="e">
        <f>VLOOKUP(A184,'05.kolo prezetácia '!$A$2:$G$515,7,FALSE)</f>
        <v>#N/A</v>
      </c>
      <c r="J184" s="21" t="e">
        <f>VLOOKUP(zmaz!$A184,'05.kolo stopky'!A:C,3,FALSE)</f>
        <v>#N/A</v>
      </c>
      <c r="K184" s="21" t="e">
        <f t="shared" si="15"/>
        <v>#N/A</v>
      </c>
      <c r="L184" s="21" t="e">
        <f t="shared" si="16"/>
        <v>#N/A</v>
      </c>
      <c r="M184" s="22"/>
      <c r="N184" s="53"/>
      <c r="O184" s="53"/>
      <c r="P184" s="53"/>
      <c r="Q184" s="53"/>
      <c r="R184" s="53"/>
      <c r="S184" s="53"/>
      <c r="T184" s="53"/>
      <c r="U184" s="53"/>
      <c r="V184" s="53"/>
      <c r="W184" s="54">
        <f t="shared" si="17"/>
        <v>0</v>
      </c>
    </row>
    <row r="185" spans="1:23" hidden="1" x14ac:dyDescent="0.25">
      <c r="A185" s="22">
        <v>260</v>
      </c>
      <c r="B185" s="56">
        <v>182</v>
      </c>
      <c r="C185" s="48">
        <v>22</v>
      </c>
      <c r="D185" s="6" t="e">
        <f>VLOOKUP(A185,'05.kolo prezetácia '!A:G,2,FALSE)</f>
        <v>#N/A</v>
      </c>
      <c r="E185" s="6" t="e">
        <f>VLOOKUP(A185,'05.kolo prezetácia '!A:G,3,FALSE)</f>
        <v>#N/A</v>
      </c>
      <c r="F185" s="5" t="e">
        <f>CONCATENATE(zmaz!$D185," ",zmaz!$E185)</f>
        <v>#N/A</v>
      </c>
      <c r="G185" s="6" t="e">
        <f>VLOOKUP(A185,'05.kolo prezetácia '!A:G,4,FALSE)</f>
        <v>#N/A</v>
      </c>
      <c r="H185" s="31" t="e">
        <f>VLOOKUP(A185,'05.kolo prezetácia '!$A$2:$G$515,5,FALSE)</f>
        <v>#N/A</v>
      </c>
      <c r="I185" s="32" t="e">
        <f>VLOOKUP(A185,'05.kolo prezetácia '!$A$2:$G$515,7,FALSE)</f>
        <v>#N/A</v>
      </c>
      <c r="J185" s="21" t="e">
        <f>VLOOKUP(zmaz!$A185,'05.kolo stopky'!A:C,3,FALSE)</f>
        <v>#N/A</v>
      </c>
      <c r="K185" s="21" t="e">
        <f t="shared" si="15"/>
        <v>#N/A</v>
      </c>
      <c r="L185" s="21" t="e">
        <f t="shared" si="16"/>
        <v>#N/A</v>
      </c>
      <c r="M185" s="22"/>
      <c r="N185" s="53"/>
      <c r="O185" s="53"/>
      <c r="P185" s="53"/>
      <c r="Q185" s="53"/>
      <c r="R185" s="53"/>
      <c r="S185" s="53"/>
      <c r="T185" s="53"/>
      <c r="U185" s="53"/>
      <c r="V185" s="53"/>
      <c r="W185" s="54">
        <f t="shared" si="17"/>
        <v>0</v>
      </c>
    </row>
    <row r="186" spans="1:23" hidden="1" x14ac:dyDescent="0.25">
      <c r="A186" s="22">
        <v>317</v>
      </c>
      <c r="B186" s="56">
        <v>183</v>
      </c>
      <c r="C186" s="48">
        <v>45</v>
      </c>
      <c r="D186" s="6" t="e">
        <f>VLOOKUP(A186,'05.kolo prezetácia '!A:G,2,FALSE)</f>
        <v>#N/A</v>
      </c>
      <c r="E186" s="6" t="e">
        <f>VLOOKUP(A186,'05.kolo prezetácia '!A:G,3,FALSE)</f>
        <v>#N/A</v>
      </c>
      <c r="F186" s="5" t="e">
        <f>CONCATENATE(zmaz!$D186," ",zmaz!$E186)</f>
        <v>#N/A</v>
      </c>
      <c r="G186" s="6" t="e">
        <f>VLOOKUP(A186,'05.kolo prezetácia '!A:G,4,FALSE)</f>
        <v>#N/A</v>
      </c>
      <c r="H186" s="31" t="e">
        <f>VLOOKUP(A186,'05.kolo prezetácia '!$A$2:$G$515,5,FALSE)</f>
        <v>#N/A</v>
      </c>
      <c r="I186" s="32" t="e">
        <f>VLOOKUP(A186,'05.kolo prezetácia '!$A$2:$G$515,7,FALSE)</f>
        <v>#N/A</v>
      </c>
      <c r="J186" s="21" t="e">
        <f>VLOOKUP(zmaz!$A186,'05.kolo stopky'!A:C,3,FALSE)</f>
        <v>#N/A</v>
      </c>
      <c r="K186" s="21" t="e">
        <f t="shared" si="15"/>
        <v>#N/A</v>
      </c>
      <c r="L186" s="21" t="e">
        <f t="shared" si="16"/>
        <v>#N/A</v>
      </c>
      <c r="M186" s="22"/>
      <c r="N186" s="53"/>
      <c r="O186" s="53"/>
      <c r="P186" s="53"/>
      <c r="Q186" s="53"/>
      <c r="R186" s="53"/>
      <c r="S186" s="53"/>
      <c r="T186" s="53"/>
      <c r="U186" s="53"/>
      <c r="V186" s="53"/>
      <c r="W186" s="54">
        <f t="shared" si="17"/>
        <v>0</v>
      </c>
    </row>
    <row r="187" spans="1:23" hidden="1" x14ac:dyDescent="0.25">
      <c r="A187" s="22">
        <v>212</v>
      </c>
      <c r="B187" s="56">
        <v>184</v>
      </c>
      <c r="C187" s="48">
        <v>23</v>
      </c>
      <c r="D187" s="6" t="e">
        <f>VLOOKUP(A187,'05.kolo prezetácia '!A:G,2,FALSE)</f>
        <v>#N/A</v>
      </c>
      <c r="E187" s="6" t="e">
        <f>VLOOKUP(A187,'05.kolo prezetácia '!A:G,3,FALSE)</f>
        <v>#N/A</v>
      </c>
      <c r="F187" s="5" t="e">
        <f>CONCATENATE(zmaz!$D187," ",zmaz!$E187)</f>
        <v>#N/A</v>
      </c>
      <c r="G187" s="6" t="e">
        <f>VLOOKUP(A187,'05.kolo prezetácia '!A:G,4,FALSE)</f>
        <v>#N/A</v>
      </c>
      <c r="H187" s="31" t="e">
        <f>VLOOKUP(A187,'05.kolo prezetácia '!$A$2:$G$515,5,FALSE)</f>
        <v>#N/A</v>
      </c>
      <c r="I187" s="32" t="e">
        <f>VLOOKUP(A187,'05.kolo prezetácia '!$A$2:$G$515,7,FALSE)</f>
        <v>#N/A</v>
      </c>
      <c r="J187" s="21" t="e">
        <f>VLOOKUP(zmaz!$A187,'05.kolo stopky'!A:C,3,FALSE)</f>
        <v>#N/A</v>
      </c>
      <c r="K187" s="21" t="e">
        <f t="shared" si="15"/>
        <v>#N/A</v>
      </c>
      <c r="L187" s="21" t="e">
        <f t="shared" si="16"/>
        <v>#N/A</v>
      </c>
      <c r="M187" s="22"/>
      <c r="N187" s="53"/>
      <c r="O187" s="53"/>
      <c r="P187" s="53"/>
      <c r="Q187" s="53"/>
      <c r="R187" s="53"/>
      <c r="S187" s="53"/>
      <c r="T187" s="53"/>
      <c r="U187" s="53"/>
      <c r="V187" s="53"/>
      <c r="W187" s="54">
        <f t="shared" si="17"/>
        <v>0</v>
      </c>
    </row>
    <row r="188" spans="1:23" hidden="1" x14ac:dyDescent="0.25">
      <c r="A188" s="22">
        <v>171</v>
      </c>
      <c r="B188" s="56">
        <v>185</v>
      </c>
      <c r="C188" s="48">
        <v>24</v>
      </c>
      <c r="D188" s="6" t="e">
        <f>VLOOKUP(A188,'05.kolo prezetácia '!A:G,2,FALSE)</f>
        <v>#N/A</v>
      </c>
      <c r="E188" s="6" t="e">
        <f>VLOOKUP(A188,'05.kolo prezetácia '!A:G,3,FALSE)</f>
        <v>#N/A</v>
      </c>
      <c r="F188" s="5" t="e">
        <f>CONCATENATE(zmaz!$D188," ",zmaz!$E188)</f>
        <v>#N/A</v>
      </c>
      <c r="G188" s="6" t="e">
        <f>VLOOKUP(A188,'05.kolo prezetácia '!A:G,4,FALSE)</f>
        <v>#N/A</v>
      </c>
      <c r="H188" s="31" t="e">
        <f>VLOOKUP(A188,'05.kolo prezetácia '!$A$2:$G$515,5,FALSE)</f>
        <v>#N/A</v>
      </c>
      <c r="I188" s="32" t="e">
        <f>VLOOKUP(A188,'05.kolo prezetácia '!$A$2:$G$515,7,FALSE)</f>
        <v>#N/A</v>
      </c>
      <c r="J188" s="21" t="e">
        <f>VLOOKUP(zmaz!$A188,'05.kolo stopky'!A:C,3,FALSE)</f>
        <v>#N/A</v>
      </c>
      <c r="K188" s="21" t="e">
        <f t="shared" si="15"/>
        <v>#N/A</v>
      </c>
      <c r="L188" s="21" t="e">
        <f t="shared" si="16"/>
        <v>#N/A</v>
      </c>
      <c r="M188" s="22"/>
      <c r="N188" s="53"/>
      <c r="O188" s="53"/>
      <c r="P188" s="53"/>
      <c r="Q188" s="53"/>
      <c r="R188" s="53"/>
      <c r="S188" s="53"/>
      <c r="T188" s="53"/>
      <c r="U188" s="53"/>
      <c r="V188" s="53"/>
      <c r="W188" s="54">
        <f t="shared" si="17"/>
        <v>0</v>
      </c>
    </row>
    <row r="189" spans="1:23" hidden="1" x14ac:dyDescent="0.25">
      <c r="A189" s="22">
        <v>164</v>
      </c>
      <c r="B189" s="56">
        <v>186</v>
      </c>
      <c r="C189" s="48">
        <v>44</v>
      </c>
      <c r="D189" s="6" t="e">
        <f>VLOOKUP(A189,'05.kolo prezetácia '!A:G,2,FALSE)</f>
        <v>#N/A</v>
      </c>
      <c r="E189" s="6" t="e">
        <f>VLOOKUP(A189,'05.kolo prezetácia '!A:G,3,FALSE)</f>
        <v>#N/A</v>
      </c>
      <c r="F189" s="5" t="e">
        <f>CONCATENATE(zmaz!$D189," ",zmaz!$E189)</f>
        <v>#N/A</v>
      </c>
      <c r="G189" s="6" t="e">
        <f>VLOOKUP(A189,'05.kolo prezetácia '!A:G,4,FALSE)</f>
        <v>#N/A</v>
      </c>
      <c r="H189" s="31" t="e">
        <f>VLOOKUP(A189,'05.kolo prezetácia '!$A$2:$G$515,5,FALSE)</f>
        <v>#N/A</v>
      </c>
      <c r="I189" s="32" t="e">
        <f>VLOOKUP(A189,'05.kolo prezetácia '!$A$2:$G$515,7,FALSE)</f>
        <v>#N/A</v>
      </c>
      <c r="J189" s="21" t="e">
        <f>VLOOKUP(zmaz!$A189,'05.kolo stopky'!A:C,3,FALSE)</f>
        <v>#N/A</v>
      </c>
      <c r="K189" s="21" t="e">
        <f t="shared" si="15"/>
        <v>#N/A</v>
      </c>
      <c r="L189" s="21" t="e">
        <f t="shared" si="16"/>
        <v>#N/A</v>
      </c>
      <c r="M189" s="22"/>
      <c r="N189" s="53"/>
      <c r="O189" s="53"/>
      <c r="P189" s="53"/>
      <c r="Q189" s="53"/>
      <c r="R189" s="53"/>
      <c r="S189" s="53"/>
      <c r="T189" s="53"/>
      <c r="U189" s="53"/>
      <c r="V189" s="53"/>
      <c r="W189" s="54">
        <f t="shared" si="17"/>
        <v>0</v>
      </c>
    </row>
    <row r="190" spans="1:23" hidden="1" x14ac:dyDescent="0.25">
      <c r="A190" s="22">
        <v>116</v>
      </c>
      <c r="B190" s="56">
        <v>187</v>
      </c>
      <c r="C190" s="48">
        <v>16</v>
      </c>
      <c r="D190" s="6" t="str">
        <f>VLOOKUP(A190,'05.kolo prezetácia '!A:G,2,FALSE)</f>
        <v>Daniel</v>
      </c>
      <c r="E190" s="6" t="str">
        <f>VLOOKUP(A190,'05.kolo prezetácia '!A:G,3,FALSE)</f>
        <v>Kopecký</v>
      </c>
      <c r="F190" s="5" t="str">
        <f>CONCATENATE(zmaz!$D190," ",zmaz!$E190)</f>
        <v>Daniel Kopecký</v>
      </c>
      <c r="G190" s="6" t="str">
        <f>VLOOKUP(A190,'05.kolo prezetácia '!A:G,4,FALSE)</f>
        <v>Dubodiel</v>
      </c>
      <c r="H190" s="31">
        <f>VLOOKUP(A190,'05.kolo prezetácia '!$A$2:$G$515,5,FALSE)</f>
        <v>1985</v>
      </c>
      <c r="I190" s="32" t="str">
        <f>VLOOKUP(A190,'05.kolo prezetácia '!$A$2:$G$515,7,FALSE)</f>
        <v>Muži C</v>
      </c>
      <c r="J190" s="21">
        <f>VLOOKUP(zmaz!$A190,'05.kolo stopky'!A:C,3,FALSE)</f>
        <v>1.9928738425925928E-2</v>
      </c>
      <c r="K190" s="21">
        <f t="shared" si="15"/>
        <v>2.4452439786412181E-3</v>
      </c>
      <c r="L190" s="21">
        <f t="shared" si="16"/>
        <v>8.9262731481481658E-4</v>
      </c>
      <c r="M190" s="22"/>
      <c r="N190" s="53"/>
      <c r="O190" s="53"/>
      <c r="P190" s="53"/>
      <c r="Q190" s="53"/>
      <c r="R190" s="53"/>
      <c r="S190" s="53"/>
      <c r="T190" s="53"/>
      <c r="U190" s="53"/>
      <c r="V190" s="53"/>
      <c r="W190" s="54">
        <f t="shared" si="17"/>
        <v>0</v>
      </c>
    </row>
    <row r="191" spans="1:23" hidden="1" x14ac:dyDescent="0.25">
      <c r="A191" s="22">
        <v>101</v>
      </c>
      <c r="B191" s="56">
        <v>188</v>
      </c>
      <c r="C191" s="48">
        <v>45</v>
      </c>
      <c r="D191" s="6" t="e">
        <f>VLOOKUP(A191,'05.kolo prezetácia '!A:G,2,FALSE)</f>
        <v>#N/A</v>
      </c>
      <c r="E191" s="6" t="e">
        <f>VLOOKUP(A191,'05.kolo prezetácia '!A:G,3,FALSE)</f>
        <v>#N/A</v>
      </c>
      <c r="F191" s="5" t="e">
        <f>CONCATENATE(zmaz!$D191," ",zmaz!$E191)</f>
        <v>#N/A</v>
      </c>
      <c r="G191" s="6" t="e">
        <f>VLOOKUP(A191,'05.kolo prezetácia '!A:G,4,FALSE)</f>
        <v>#N/A</v>
      </c>
      <c r="H191" s="31" t="e">
        <f>VLOOKUP(A191,'05.kolo prezetácia '!$A$2:$G$515,5,FALSE)</f>
        <v>#N/A</v>
      </c>
      <c r="I191" s="32" t="e">
        <f>VLOOKUP(A191,'05.kolo prezetácia '!$A$2:$G$515,7,FALSE)</f>
        <v>#N/A</v>
      </c>
      <c r="J191" s="21" t="e">
        <f>VLOOKUP(zmaz!$A191,'05.kolo stopky'!A:C,3,FALSE)</f>
        <v>#N/A</v>
      </c>
      <c r="K191" s="21" t="e">
        <f t="shared" si="15"/>
        <v>#N/A</v>
      </c>
      <c r="L191" s="21" t="e">
        <f t="shared" si="16"/>
        <v>#N/A</v>
      </c>
      <c r="M191" s="22"/>
      <c r="N191" s="53"/>
      <c r="O191" s="53"/>
      <c r="P191" s="53"/>
      <c r="Q191" s="53"/>
      <c r="R191" s="53"/>
      <c r="S191" s="53"/>
      <c r="T191" s="53"/>
      <c r="U191" s="53"/>
      <c r="V191" s="53"/>
      <c r="W191" s="54">
        <f t="shared" si="17"/>
        <v>0</v>
      </c>
    </row>
    <row r="192" spans="1:23" hidden="1" x14ac:dyDescent="0.25">
      <c r="A192" s="22">
        <v>47</v>
      </c>
      <c r="B192" s="56">
        <v>189</v>
      </c>
      <c r="C192" s="48">
        <v>22</v>
      </c>
      <c r="D192" s="6" t="e">
        <f>VLOOKUP(A192,'05.kolo prezetácia '!A:G,2,FALSE)</f>
        <v>#N/A</v>
      </c>
      <c r="E192" s="6" t="e">
        <f>VLOOKUP(A192,'05.kolo prezetácia '!A:G,3,FALSE)</f>
        <v>#N/A</v>
      </c>
      <c r="F192" s="5" t="e">
        <f>CONCATENATE(zmaz!$D192," ",zmaz!$E192)</f>
        <v>#N/A</v>
      </c>
      <c r="G192" s="6" t="e">
        <f>VLOOKUP(A192,'05.kolo prezetácia '!A:G,4,FALSE)</f>
        <v>#N/A</v>
      </c>
      <c r="H192" s="31" t="e">
        <f>VLOOKUP(A192,'05.kolo prezetácia '!$A$2:$G$515,5,FALSE)</f>
        <v>#N/A</v>
      </c>
      <c r="I192" s="32" t="e">
        <f>VLOOKUP(A192,'05.kolo prezetácia '!$A$2:$G$515,7,FALSE)</f>
        <v>#N/A</v>
      </c>
      <c r="J192" s="21" t="e">
        <f>VLOOKUP(zmaz!$A192,'05.kolo stopky'!A:C,3,FALSE)</f>
        <v>#N/A</v>
      </c>
      <c r="K192" s="21" t="e">
        <f t="shared" si="15"/>
        <v>#N/A</v>
      </c>
      <c r="L192" s="21" t="e">
        <f t="shared" si="16"/>
        <v>#N/A</v>
      </c>
      <c r="M192" s="22"/>
      <c r="N192" s="53"/>
      <c r="O192" s="53"/>
      <c r="P192" s="53"/>
      <c r="Q192" s="53"/>
      <c r="R192" s="53"/>
      <c r="S192" s="53"/>
      <c r="T192" s="53"/>
      <c r="U192" s="53"/>
      <c r="V192" s="53"/>
      <c r="W192" s="54">
        <f t="shared" si="17"/>
        <v>0</v>
      </c>
    </row>
    <row r="193" spans="1:23" hidden="1" x14ac:dyDescent="0.25">
      <c r="A193" s="22">
        <v>256</v>
      </c>
      <c r="B193" s="56">
        <v>190</v>
      </c>
      <c r="C193" s="48">
        <v>46</v>
      </c>
      <c r="D193" s="6" t="e">
        <f>VLOOKUP(A193,'05.kolo prezetácia '!A:G,2,FALSE)</f>
        <v>#N/A</v>
      </c>
      <c r="E193" s="6" t="e">
        <f>VLOOKUP(A193,'05.kolo prezetácia '!A:G,3,FALSE)</f>
        <v>#N/A</v>
      </c>
      <c r="F193" s="5" t="e">
        <f>CONCATENATE(zmaz!$D193," ",zmaz!$E193)</f>
        <v>#N/A</v>
      </c>
      <c r="G193" s="6" t="e">
        <f>VLOOKUP(A193,'05.kolo prezetácia '!A:G,4,FALSE)</f>
        <v>#N/A</v>
      </c>
      <c r="H193" s="31" t="e">
        <f>VLOOKUP(A193,'05.kolo prezetácia '!$A$2:$G$515,5,FALSE)</f>
        <v>#N/A</v>
      </c>
      <c r="I193" s="32" t="e">
        <f>VLOOKUP(A193,'05.kolo prezetácia '!$A$2:$G$515,7,FALSE)</f>
        <v>#N/A</v>
      </c>
      <c r="J193" s="21" t="e">
        <f>VLOOKUP(zmaz!$A193,'05.kolo stopky'!A:C,3,FALSE)</f>
        <v>#N/A</v>
      </c>
      <c r="K193" s="21" t="e">
        <f t="shared" si="15"/>
        <v>#N/A</v>
      </c>
      <c r="L193" s="21" t="e">
        <f t="shared" si="16"/>
        <v>#N/A</v>
      </c>
      <c r="M193" s="22"/>
      <c r="N193" s="53"/>
      <c r="O193" s="53"/>
      <c r="P193" s="53"/>
      <c r="Q193" s="53"/>
      <c r="R193" s="53"/>
      <c r="S193" s="53"/>
      <c r="T193" s="53"/>
      <c r="U193" s="53"/>
      <c r="V193" s="53"/>
      <c r="W193" s="54">
        <f t="shared" si="17"/>
        <v>0</v>
      </c>
    </row>
    <row r="194" spans="1:23" hidden="1" x14ac:dyDescent="0.25">
      <c r="A194" s="22">
        <v>310</v>
      </c>
      <c r="B194" s="56">
        <v>191</v>
      </c>
      <c r="C194" s="48">
        <v>23</v>
      </c>
      <c r="D194" s="6" t="e">
        <f>VLOOKUP(A194,'05.kolo prezetácia '!A:G,2,FALSE)</f>
        <v>#N/A</v>
      </c>
      <c r="E194" s="6" t="e">
        <f>VLOOKUP(A194,'05.kolo prezetácia '!A:G,3,FALSE)</f>
        <v>#N/A</v>
      </c>
      <c r="F194" s="5" t="e">
        <f>CONCATENATE(zmaz!$D194," ",zmaz!$E194)</f>
        <v>#N/A</v>
      </c>
      <c r="G194" s="6" t="e">
        <f>VLOOKUP(A194,'05.kolo prezetácia '!A:G,4,FALSE)</f>
        <v>#N/A</v>
      </c>
      <c r="H194" s="31" t="e">
        <f>VLOOKUP(A194,'05.kolo prezetácia '!$A$2:$G$515,5,FALSE)</f>
        <v>#N/A</v>
      </c>
      <c r="I194" s="32" t="e">
        <f>VLOOKUP(A194,'05.kolo prezetácia '!$A$2:$G$515,7,FALSE)</f>
        <v>#N/A</v>
      </c>
      <c r="J194" s="21" t="e">
        <f>VLOOKUP(zmaz!$A194,'05.kolo stopky'!A:C,3,FALSE)</f>
        <v>#N/A</v>
      </c>
      <c r="K194" s="21" t="e">
        <f t="shared" si="15"/>
        <v>#N/A</v>
      </c>
      <c r="L194" s="21" t="e">
        <f t="shared" si="16"/>
        <v>#N/A</v>
      </c>
      <c r="M194" s="22"/>
      <c r="N194" s="53"/>
      <c r="O194" s="53"/>
      <c r="P194" s="53"/>
      <c r="Q194" s="53"/>
      <c r="R194" s="53"/>
      <c r="S194" s="53"/>
      <c r="T194" s="53"/>
      <c r="U194" s="53"/>
      <c r="V194" s="53"/>
      <c r="W194" s="54">
        <f t="shared" si="17"/>
        <v>0</v>
      </c>
    </row>
    <row r="195" spans="1:23" hidden="1" x14ac:dyDescent="0.25">
      <c r="A195" s="22">
        <v>44</v>
      </c>
      <c r="B195" s="56">
        <v>192</v>
      </c>
      <c r="C195" s="48">
        <v>17</v>
      </c>
      <c r="D195" s="6" t="e">
        <f>VLOOKUP(A195,'05.kolo prezetácia '!A:G,2,FALSE)</f>
        <v>#N/A</v>
      </c>
      <c r="E195" s="6" t="e">
        <f>VLOOKUP(A195,'05.kolo prezetácia '!A:G,3,FALSE)</f>
        <v>#N/A</v>
      </c>
      <c r="F195" s="5" t="e">
        <f>CONCATENATE(zmaz!$D195," ",zmaz!$E195)</f>
        <v>#N/A</v>
      </c>
      <c r="G195" s="6" t="e">
        <f>VLOOKUP(A195,'05.kolo prezetácia '!A:G,4,FALSE)</f>
        <v>#N/A</v>
      </c>
      <c r="H195" s="31" t="e">
        <f>VLOOKUP(A195,'05.kolo prezetácia '!$A$2:$G$515,5,FALSE)</f>
        <v>#N/A</v>
      </c>
      <c r="I195" s="32" t="e">
        <f>VLOOKUP(A195,'05.kolo prezetácia '!$A$2:$G$515,7,FALSE)</f>
        <v>#N/A</v>
      </c>
      <c r="J195" s="21" t="e">
        <f>VLOOKUP(zmaz!$A195,'05.kolo stopky'!A:C,3,FALSE)</f>
        <v>#N/A</v>
      </c>
      <c r="K195" s="21" t="e">
        <f t="shared" si="15"/>
        <v>#N/A</v>
      </c>
      <c r="L195" s="21" t="e">
        <f t="shared" si="16"/>
        <v>#N/A</v>
      </c>
      <c r="M195" s="22"/>
      <c r="N195" s="53"/>
      <c r="O195" s="53"/>
      <c r="P195" s="53"/>
      <c r="Q195" s="53"/>
      <c r="R195" s="53"/>
      <c r="S195" s="53"/>
      <c r="T195" s="53"/>
      <c r="U195" s="53"/>
      <c r="V195" s="53"/>
      <c r="W195" s="54">
        <f t="shared" si="17"/>
        <v>0</v>
      </c>
    </row>
    <row r="196" spans="1:23" hidden="1" x14ac:dyDescent="0.25">
      <c r="A196" s="22">
        <v>293</v>
      </c>
      <c r="B196" s="56">
        <v>193</v>
      </c>
      <c r="C196" s="48">
        <v>47</v>
      </c>
      <c r="D196" s="6" t="e">
        <f>VLOOKUP(A196,'05.kolo prezetácia '!A:G,2,FALSE)</f>
        <v>#N/A</v>
      </c>
      <c r="E196" s="6" t="e">
        <f>VLOOKUP(A196,'05.kolo prezetácia '!A:G,3,FALSE)</f>
        <v>#N/A</v>
      </c>
      <c r="F196" s="5" t="e">
        <f>CONCATENATE(zmaz!$D196," ",zmaz!$E196)</f>
        <v>#N/A</v>
      </c>
      <c r="G196" s="6" t="e">
        <f>VLOOKUP(A196,'05.kolo prezetácia '!A:G,4,FALSE)</f>
        <v>#N/A</v>
      </c>
      <c r="H196" s="31" t="e">
        <f>VLOOKUP(A196,'05.kolo prezetácia '!$A$2:$G$515,5,FALSE)</f>
        <v>#N/A</v>
      </c>
      <c r="I196" s="32" t="e">
        <f>VLOOKUP(A196,'05.kolo prezetácia '!$A$2:$G$515,7,FALSE)</f>
        <v>#N/A</v>
      </c>
      <c r="J196" s="21" t="e">
        <f>VLOOKUP(zmaz!$A196,'05.kolo stopky'!A:C,3,FALSE)</f>
        <v>#N/A</v>
      </c>
      <c r="K196" s="21" t="e">
        <f t="shared" si="15"/>
        <v>#N/A</v>
      </c>
      <c r="L196" s="21" t="e">
        <f t="shared" si="16"/>
        <v>#N/A</v>
      </c>
      <c r="M196" s="22"/>
      <c r="N196" s="53"/>
      <c r="O196" s="53"/>
      <c r="P196" s="53"/>
      <c r="Q196" s="53"/>
      <c r="R196" s="53"/>
      <c r="S196" s="53"/>
      <c r="T196" s="53"/>
      <c r="U196" s="53"/>
      <c r="V196" s="53"/>
      <c r="W196" s="54">
        <f t="shared" si="17"/>
        <v>0</v>
      </c>
    </row>
    <row r="197" spans="1:23" hidden="1" x14ac:dyDescent="0.25">
      <c r="A197" s="22">
        <v>407</v>
      </c>
      <c r="B197" s="56">
        <v>194</v>
      </c>
      <c r="C197" s="48">
        <v>24</v>
      </c>
      <c r="D197" s="6" t="e">
        <f>VLOOKUP(A197,'05.kolo prezetácia '!A:G,2,FALSE)</f>
        <v>#N/A</v>
      </c>
      <c r="E197" s="6" t="e">
        <f>VLOOKUP(A197,'05.kolo prezetácia '!A:G,3,FALSE)</f>
        <v>#N/A</v>
      </c>
      <c r="F197" s="5" t="e">
        <f>CONCATENATE(zmaz!$D197," ",zmaz!$E197)</f>
        <v>#N/A</v>
      </c>
      <c r="G197" s="6" t="e">
        <f>VLOOKUP(A197,'05.kolo prezetácia '!A:G,4,FALSE)</f>
        <v>#N/A</v>
      </c>
      <c r="H197" s="31" t="e">
        <f>VLOOKUP(A197,'05.kolo prezetácia '!$A$2:$G$515,5,FALSE)</f>
        <v>#N/A</v>
      </c>
      <c r="I197" s="32" t="e">
        <f>VLOOKUP(A197,'05.kolo prezetácia '!$A$2:$G$515,7,FALSE)</f>
        <v>#N/A</v>
      </c>
      <c r="J197" s="21" t="e">
        <f>VLOOKUP(zmaz!$A197,'05.kolo stopky'!A:C,3,FALSE)</f>
        <v>#N/A</v>
      </c>
      <c r="K197" s="21" t="e">
        <f t="shared" si="15"/>
        <v>#N/A</v>
      </c>
      <c r="L197" s="21" t="e">
        <f t="shared" si="16"/>
        <v>#N/A</v>
      </c>
      <c r="M197" s="22"/>
      <c r="N197" s="53"/>
      <c r="O197" s="53"/>
      <c r="P197" s="53"/>
      <c r="Q197" s="53"/>
      <c r="R197" s="53"/>
      <c r="S197" s="53"/>
      <c r="T197" s="53"/>
      <c r="U197" s="53"/>
      <c r="V197" s="53"/>
      <c r="W197" s="54">
        <f t="shared" si="17"/>
        <v>0</v>
      </c>
    </row>
    <row r="198" spans="1:23" hidden="1" x14ac:dyDescent="0.25">
      <c r="A198" s="22">
        <v>18</v>
      </c>
      <c r="B198" s="56">
        <v>195</v>
      </c>
      <c r="C198" s="48">
        <v>25</v>
      </c>
      <c r="D198" s="6" t="e">
        <f>VLOOKUP(A198,'05.kolo prezetácia '!A:G,2,FALSE)</f>
        <v>#N/A</v>
      </c>
      <c r="E198" s="6" t="e">
        <f>VLOOKUP(A198,'05.kolo prezetácia '!A:G,3,FALSE)</f>
        <v>#N/A</v>
      </c>
      <c r="F198" s="5" t="e">
        <f>CONCATENATE(zmaz!$D198," ",zmaz!$E198)</f>
        <v>#N/A</v>
      </c>
      <c r="G198" s="6" t="e">
        <f>VLOOKUP(A198,'05.kolo prezetácia '!A:G,4,FALSE)</f>
        <v>#N/A</v>
      </c>
      <c r="H198" s="31" t="e">
        <f>VLOOKUP(A198,'05.kolo prezetácia '!$A$2:$G$515,5,FALSE)</f>
        <v>#N/A</v>
      </c>
      <c r="I198" s="32" t="e">
        <f>VLOOKUP(A198,'05.kolo prezetácia '!$A$2:$G$515,7,FALSE)</f>
        <v>#N/A</v>
      </c>
      <c r="J198" s="21" t="e">
        <f>VLOOKUP(zmaz!$A198,'05.kolo stopky'!A:C,3,FALSE)</f>
        <v>#N/A</v>
      </c>
      <c r="K198" s="21" t="e">
        <f t="shared" si="15"/>
        <v>#N/A</v>
      </c>
      <c r="L198" s="21" t="e">
        <f t="shared" si="16"/>
        <v>#N/A</v>
      </c>
      <c r="M198" s="22"/>
      <c r="N198" s="53"/>
      <c r="O198" s="53"/>
      <c r="P198" s="53"/>
      <c r="Q198" s="53"/>
      <c r="R198" s="53"/>
      <c r="S198" s="53"/>
      <c r="T198" s="53"/>
      <c r="U198" s="53"/>
      <c r="V198" s="53"/>
      <c r="W198" s="54">
        <f t="shared" ref="W198:W229" si="18">SUM(M198:V198)</f>
        <v>0</v>
      </c>
    </row>
    <row r="199" spans="1:23" hidden="1" x14ac:dyDescent="0.25">
      <c r="A199" s="22">
        <v>39</v>
      </c>
      <c r="B199" s="56">
        <v>196</v>
      </c>
      <c r="C199" s="48">
        <v>6</v>
      </c>
      <c r="D199" s="6" t="e">
        <f>VLOOKUP(A199,'05.kolo prezetácia '!A:G,2,FALSE)</f>
        <v>#N/A</v>
      </c>
      <c r="E199" s="6" t="e">
        <f>VLOOKUP(A199,'05.kolo prezetácia '!A:G,3,FALSE)</f>
        <v>#N/A</v>
      </c>
      <c r="F199" s="5" t="e">
        <f>CONCATENATE(zmaz!$D199," ",zmaz!$E199)</f>
        <v>#N/A</v>
      </c>
      <c r="G199" s="6" t="e">
        <f>VLOOKUP(A199,'05.kolo prezetácia '!A:G,4,FALSE)</f>
        <v>#N/A</v>
      </c>
      <c r="H199" s="31" t="e">
        <f>VLOOKUP(A199,'05.kolo prezetácia '!$A$2:$G$515,5,FALSE)</f>
        <v>#N/A</v>
      </c>
      <c r="I199" s="32" t="e">
        <f>VLOOKUP(A199,'05.kolo prezetácia '!$A$2:$G$515,7,FALSE)</f>
        <v>#N/A</v>
      </c>
      <c r="J199" s="21" t="e">
        <f>VLOOKUP(zmaz!$A199,'05.kolo stopky'!A:C,3,FALSE)</f>
        <v>#N/A</v>
      </c>
      <c r="K199" s="21" t="e">
        <f t="shared" si="15"/>
        <v>#N/A</v>
      </c>
      <c r="L199" s="21" t="e">
        <f t="shared" si="16"/>
        <v>#N/A</v>
      </c>
      <c r="M199" s="22"/>
      <c r="N199" s="53"/>
      <c r="O199" s="53"/>
      <c r="P199" s="53"/>
      <c r="Q199" s="53"/>
      <c r="R199" s="53"/>
      <c r="S199" s="53"/>
      <c r="T199" s="53"/>
      <c r="U199" s="53"/>
      <c r="V199" s="53"/>
      <c r="W199" s="54">
        <f t="shared" si="18"/>
        <v>0</v>
      </c>
    </row>
    <row r="200" spans="1:23" hidden="1" x14ac:dyDescent="0.25">
      <c r="A200" s="22">
        <v>157</v>
      </c>
      <c r="B200" s="56">
        <v>197</v>
      </c>
      <c r="C200" s="48">
        <v>18</v>
      </c>
      <c r="D200" s="6" t="str">
        <f>VLOOKUP(A200,'05.kolo prezetácia '!A:G,2,FALSE)</f>
        <v>Vladimír</v>
      </c>
      <c r="E200" s="6" t="str">
        <f>VLOOKUP(A200,'05.kolo prezetácia '!A:G,3,FALSE)</f>
        <v>Staňák</v>
      </c>
      <c r="F200" s="5" t="str">
        <f>CONCATENATE(zmaz!$D200," ",zmaz!$E200)</f>
        <v>Vladimír Staňák</v>
      </c>
      <c r="G200" s="6" t="str">
        <f>VLOOKUP(A200,'05.kolo prezetácia '!A:G,4,FALSE)</f>
        <v>Adamovské Kochanovce</v>
      </c>
      <c r="H200" s="31">
        <f>VLOOKUP(A200,'05.kolo prezetácia '!$A$2:$G$515,5,FALSE)</f>
        <v>1985</v>
      </c>
      <c r="I200" s="32" t="str">
        <f>VLOOKUP(A200,'05.kolo prezetácia '!$A$2:$G$515,7,FALSE)</f>
        <v>Muži C</v>
      </c>
      <c r="J200" s="21">
        <f>VLOOKUP(zmaz!$A200,'05.kolo stopky'!A:C,3,FALSE)</f>
        <v>2.7925162037037033E-2</v>
      </c>
      <c r="K200" s="21">
        <f t="shared" si="15"/>
        <v>3.4264002499431942E-3</v>
      </c>
      <c r="L200" s="21">
        <f t="shared" si="16"/>
        <v>8.8890509259259218E-3</v>
      </c>
      <c r="M200" s="22"/>
      <c r="N200" s="53"/>
      <c r="O200" s="53"/>
      <c r="P200" s="53"/>
      <c r="Q200" s="53"/>
      <c r="R200" s="53"/>
      <c r="S200" s="53"/>
      <c r="T200" s="53"/>
      <c r="U200" s="53"/>
      <c r="V200" s="53"/>
      <c r="W200" s="54">
        <f t="shared" si="18"/>
        <v>0</v>
      </c>
    </row>
    <row r="201" spans="1:23" hidden="1" x14ac:dyDescent="0.25">
      <c r="A201" s="22">
        <v>231</v>
      </c>
      <c r="B201" s="56">
        <v>198</v>
      </c>
      <c r="C201" s="48">
        <v>26</v>
      </c>
      <c r="D201" s="6" t="e">
        <f>VLOOKUP(A201,'05.kolo prezetácia '!A:G,2,FALSE)</f>
        <v>#N/A</v>
      </c>
      <c r="E201" s="6" t="e">
        <f>VLOOKUP(A201,'05.kolo prezetácia '!A:G,3,FALSE)</f>
        <v>#N/A</v>
      </c>
      <c r="F201" s="5" t="e">
        <f>CONCATENATE(zmaz!$D201," ",zmaz!$E201)</f>
        <v>#N/A</v>
      </c>
      <c r="G201" s="6" t="e">
        <f>VLOOKUP(A201,'05.kolo prezetácia '!A:G,4,FALSE)</f>
        <v>#N/A</v>
      </c>
      <c r="H201" s="31" t="e">
        <f>VLOOKUP(A201,'05.kolo prezetácia '!$A$2:$G$515,5,FALSE)</f>
        <v>#N/A</v>
      </c>
      <c r="I201" s="32" t="e">
        <f>VLOOKUP(A201,'05.kolo prezetácia '!$A$2:$G$515,7,FALSE)</f>
        <v>#N/A</v>
      </c>
      <c r="J201" s="21" t="e">
        <f>VLOOKUP(zmaz!$A201,'05.kolo stopky'!A:C,3,FALSE)</f>
        <v>#N/A</v>
      </c>
      <c r="K201" s="21" t="e">
        <f t="shared" si="15"/>
        <v>#N/A</v>
      </c>
      <c r="L201" s="21" t="e">
        <f t="shared" si="16"/>
        <v>#N/A</v>
      </c>
      <c r="M201" s="22"/>
      <c r="N201" s="53"/>
      <c r="O201" s="53"/>
      <c r="P201" s="53"/>
      <c r="Q201" s="53"/>
      <c r="R201" s="53"/>
      <c r="S201" s="53"/>
      <c r="T201" s="53"/>
      <c r="U201" s="53"/>
      <c r="V201" s="53"/>
      <c r="W201" s="54">
        <f t="shared" si="18"/>
        <v>0</v>
      </c>
    </row>
    <row r="202" spans="1:23" hidden="1" x14ac:dyDescent="0.25">
      <c r="A202" s="22">
        <v>240</v>
      </c>
      <c r="B202" s="56">
        <v>199</v>
      </c>
      <c r="C202" s="48">
        <v>7</v>
      </c>
      <c r="D202" s="6" t="e">
        <f>VLOOKUP(A202,'05.kolo prezetácia '!A:G,2,FALSE)</f>
        <v>#N/A</v>
      </c>
      <c r="E202" s="6" t="e">
        <f>VLOOKUP(A202,'05.kolo prezetácia '!A:G,3,FALSE)</f>
        <v>#N/A</v>
      </c>
      <c r="F202" s="5" t="e">
        <f>CONCATENATE(zmaz!$D202," ",zmaz!$E202)</f>
        <v>#N/A</v>
      </c>
      <c r="G202" s="6" t="e">
        <f>VLOOKUP(A202,'05.kolo prezetácia '!A:G,4,FALSE)</f>
        <v>#N/A</v>
      </c>
      <c r="H202" s="31" t="e">
        <f>VLOOKUP(A202,'05.kolo prezetácia '!$A$2:$G$515,5,FALSE)</f>
        <v>#N/A</v>
      </c>
      <c r="I202" s="32" t="e">
        <f>VLOOKUP(A202,'05.kolo prezetácia '!$A$2:$G$515,7,FALSE)</f>
        <v>#N/A</v>
      </c>
      <c r="J202" s="21" t="e">
        <f>VLOOKUP(zmaz!$A202,'05.kolo stopky'!A:C,3,FALSE)</f>
        <v>#N/A</v>
      </c>
      <c r="K202" s="21" t="e">
        <f t="shared" si="15"/>
        <v>#N/A</v>
      </c>
      <c r="L202" s="21" t="e">
        <f t="shared" si="16"/>
        <v>#N/A</v>
      </c>
      <c r="M202" s="22"/>
      <c r="N202" s="53"/>
      <c r="O202" s="53"/>
      <c r="P202" s="53"/>
      <c r="Q202" s="53"/>
      <c r="R202" s="53"/>
      <c r="S202" s="53"/>
      <c r="T202" s="53"/>
      <c r="U202" s="53"/>
      <c r="V202" s="53"/>
      <c r="W202" s="54">
        <f t="shared" si="18"/>
        <v>0</v>
      </c>
    </row>
    <row r="203" spans="1:23" hidden="1" x14ac:dyDescent="0.25">
      <c r="A203" s="22">
        <v>326</v>
      </c>
      <c r="B203" s="56">
        <v>200</v>
      </c>
      <c r="C203" s="48">
        <v>30</v>
      </c>
      <c r="D203" s="6" t="e">
        <f>VLOOKUP(A203,'05.kolo prezetácia '!A:G,2,FALSE)</f>
        <v>#N/A</v>
      </c>
      <c r="E203" s="6" t="e">
        <f>VLOOKUP(A203,'05.kolo prezetácia '!A:G,3,FALSE)</f>
        <v>#N/A</v>
      </c>
      <c r="F203" s="5" t="e">
        <f>CONCATENATE(zmaz!$D203," ",zmaz!$E203)</f>
        <v>#N/A</v>
      </c>
      <c r="G203" s="6" t="e">
        <f>VLOOKUP(A203,'05.kolo prezetácia '!A:G,4,FALSE)</f>
        <v>#N/A</v>
      </c>
      <c r="H203" s="31" t="e">
        <f>VLOOKUP(A203,'05.kolo prezetácia '!$A$2:$G$515,5,FALSE)</f>
        <v>#N/A</v>
      </c>
      <c r="I203" s="32" t="e">
        <f>VLOOKUP(A203,'05.kolo prezetácia '!$A$2:$G$515,7,FALSE)</f>
        <v>#N/A</v>
      </c>
      <c r="J203" s="21" t="e">
        <f>VLOOKUP(zmaz!$A203,'05.kolo stopky'!A:C,3,FALSE)</f>
        <v>#N/A</v>
      </c>
      <c r="K203" s="21" t="e">
        <f t="shared" si="15"/>
        <v>#N/A</v>
      </c>
      <c r="L203" s="21" t="e">
        <f t="shared" si="16"/>
        <v>#N/A</v>
      </c>
      <c r="M203" s="22"/>
      <c r="N203" s="53"/>
      <c r="O203" s="53"/>
      <c r="P203" s="53"/>
      <c r="Q203" s="53"/>
      <c r="R203" s="53"/>
      <c r="S203" s="53"/>
      <c r="T203" s="53"/>
      <c r="U203" s="53"/>
      <c r="V203" s="53"/>
      <c r="W203" s="54">
        <f t="shared" si="18"/>
        <v>0</v>
      </c>
    </row>
    <row r="204" spans="1:23" hidden="1" x14ac:dyDescent="0.25">
      <c r="A204" s="22">
        <v>200</v>
      </c>
      <c r="B204" s="56">
        <v>201</v>
      </c>
      <c r="C204" s="48">
        <v>19</v>
      </c>
      <c r="D204" s="6" t="e">
        <f>VLOOKUP(A204,'05.kolo prezetácia '!A:G,2,FALSE)</f>
        <v>#N/A</v>
      </c>
      <c r="E204" s="6" t="e">
        <f>VLOOKUP(A204,'05.kolo prezetácia '!A:G,3,FALSE)</f>
        <v>#N/A</v>
      </c>
      <c r="F204" s="5" t="e">
        <f>CONCATENATE(zmaz!$D204," ",zmaz!$E204)</f>
        <v>#N/A</v>
      </c>
      <c r="G204" s="6" t="e">
        <f>VLOOKUP(A204,'05.kolo prezetácia '!A:G,4,FALSE)</f>
        <v>#N/A</v>
      </c>
      <c r="H204" s="31" t="e">
        <f>VLOOKUP(A204,'05.kolo prezetácia '!$A$2:$G$515,5,FALSE)</f>
        <v>#N/A</v>
      </c>
      <c r="I204" s="32" t="e">
        <f>VLOOKUP(A204,'05.kolo prezetácia '!$A$2:$G$515,7,FALSE)</f>
        <v>#N/A</v>
      </c>
      <c r="J204" s="21" t="e">
        <f>VLOOKUP(zmaz!$A204,'05.kolo stopky'!A:C,3,FALSE)</f>
        <v>#N/A</v>
      </c>
      <c r="K204" s="21" t="e">
        <f t="shared" si="15"/>
        <v>#N/A</v>
      </c>
      <c r="L204" s="21" t="e">
        <f t="shared" si="16"/>
        <v>#N/A</v>
      </c>
      <c r="M204" s="22"/>
      <c r="N204" s="53"/>
      <c r="O204" s="53"/>
      <c r="P204" s="53"/>
      <c r="Q204" s="53"/>
      <c r="R204" s="53"/>
      <c r="S204" s="53"/>
      <c r="T204" s="53"/>
      <c r="U204" s="53"/>
      <c r="V204" s="53"/>
      <c r="W204" s="54">
        <f t="shared" si="18"/>
        <v>0</v>
      </c>
    </row>
    <row r="205" spans="1:23" hidden="1" x14ac:dyDescent="0.25">
      <c r="A205" s="22">
        <v>7</v>
      </c>
      <c r="B205" s="56">
        <v>202</v>
      </c>
      <c r="C205" s="48">
        <v>25</v>
      </c>
      <c r="D205" s="6" t="e">
        <f>VLOOKUP(A205,'05.kolo prezetácia '!A:G,2,FALSE)</f>
        <v>#N/A</v>
      </c>
      <c r="E205" s="6" t="e">
        <f>VLOOKUP(A205,'05.kolo prezetácia '!A:G,3,FALSE)</f>
        <v>#N/A</v>
      </c>
      <c r="F205" s="5" t="e">
        <f>CONCATENATE(zmaz!$D205," ",zmaz!$E205)</f>
        <v>#N/A</v>
      </c>
      <c r="G205" s="6" t="e">
        <f>VLOOKUP(A205,'05.kolo prezetácia '!A:G,4,FALSE)</f>
        <v>#N/A</v>
      </c>
      <c r="H205" s="31" t="e">
        <f>VLOOKUP(A205,'05.kolo prezetácia '!$A$2:$G$515,5,FALSE)</f>
        <v>#N/A</v>
      </c>
      <c r="I205" s="32" t="e">
        <f>VLOOKUP(A205,'05.kolo prezetácia '!$A$2:$G$515,7,FALSE)</f>
        <v>#N/A</v>
      </c>
      <c r="J205" s="21" t="e">
        <f>VLOOKUP(zmaz!$A205,'05.kolo stopky'!A:C,3,FALSE)</f>
        <v>#N/A</v>
      </c>
      <c r="K205" s="21" t="e">
        <f t="shared" si="15"/>
        <v>#N/A</v>
      </c>
      <c r="L205" s="21" t="e">
        <f t="shared" si="16"/>
        <v>#N/A</v>
      </c>
      <c r="M205" s="22"/>
      <c r="N205" s="53"/>
      <c r="O205" s="53"/>
      <c r="P205" s="53"/>
      <c r="Q205" s="53"/>
      <c r="R205" s="53"/>
      <c r="S205" s="53"/>
      <c r="T205" s="53"/>
      <c r="U205" s="53"/>
      <c r="V205" s="53"/>
      <c r="W205" s="54">
        <f t="shared" si="18"/>
        <v>0</v>
      </c>
    </row>
    <row r="206" spans="1:23" x14ac:dyDescent="0.25">
      <c r="A206" s="22">
        <v>12</v>
      </c>
      <c r="B206" s="56">
        <v>203</v>
      </c>
      <c r="C206" s="48">
        <v>30</v>
      </c>
      <c r="D206" s="6" t="e">
        <f>VLOOKUP(A206,'05.kolo prezetácia '!A:G,2,FALSE)</f>
        <v>#N/A</v>
      </c>
      <c r="E206" s="6" t="e">
        <f>VLOOKUP(A206,'05.kolo prezetácia '!A:G,3,FALSE)</f>
        <v>#N/A</v>
      </c>
      <c r="F206" s="5" t="e">
        <f>CONCATENATE(zmaz!$D206," ",zmaz!$E206)</f>
        <v>#N/A</v>
      </c>
      <c r="G206" s="6" t="e">
        <f>VLOOKUP(A206,'05.kolo prezetácia '!A:G,4,FALSE)</f>
        <v>#N/A</v>
      </c>
      <c r="H206" s="31" t="e">
        <f>VLOOKUP(A206,'05.kolo prezetácia '!$A$2:$G$515,5,FALSE)</f>
        <v>#N/A</v>
      </c>
      <c r="I206" s="32" t="e">
        <f>VLOOKUP(A206,'05.kolo prezetácia '!$A$2:$G$515,7,FALSE)</f>
        <v>#N/A</v>
      </c>
      <c r="J206" s="21" t="e">
        <f>VLOOKUP(zmaz!$A206,'05.kolo stopky'!A:C,3,FALSE)</f>
        <v>#N/A</v>
      </c>
      <c r="K206" s="21" t="e">
        <f t="shared" si="15"/>
        <v>#N/A</v>
      </c>
      <c r="L206" s="21" t="e">
        <f t="shared" si="16"/>
        <v>#N/A</v>
      </c>
      <c r="M206" s="22"/>
      <c r="N206" s="53"/>
      <c r="O206" s="53"/>
      <c r="P206" s="53"/>
      <c r="Q206" s="53"/>
      <c r="R206" s="53"/>
      <c r="S206" s="53"/>
      <c r="T206" s="53"/>
      <c r="U206" s="53"/>
      <c r="V206" s="53"/>
      <c r="W206" s="54">
        <f t="shared" si="18"/>
        <v>0</v>
      </c>
    </row>
    <row r="207" spans="1:23" x14ac:dyDescent="0.25">
      <c r="A207" s="22">
        <v>46</v>
      </c>
      <c r="B207" s="56">
        <v>204</v>
      </c>
      <c r="C207" s="48">
        <v>31</v>
      </c>
      <c r="D207" s="6" t="e">
        <f>VLOOKUP(A207,'05.kolo prezetácia '!A:G,2,FALSE)</f>
        <v>#N/A</v>
      </c>
      <c r="E207" s="6" t="e">
        <f>VLOOKUP(A207,'05.kolo prezetácia '!A:G,3,FALSE)</f>
        <v>#N/A</v>
      </c>
      <c r="F207" s="5" t="e">
        <f>CONCATENATE(zmaz!$D207," ",zmaz!$E207)</f>
        <v>#N/A</v>
      </c>
      <c r="G207" s="6" t="e">
        <f>VLOOKUP(A207,'05.kolo prezetácia '!A:G,4,FALSE)</f>
        <v>#N/A</v>
      </c>
      <c r="H207" s="31" t="e">
        <f>VLOOKUP(A207,'05.kolo prezetácia '!$A$2:$G$515,5,FALSE)</f>
        <v>#N/A</v>
      </c>
      <c r="I207" s="32" t="e">
        <f>VLOOKUP(A207,'05.kolo prezetácia '!$A$2:$G$515,7,FALSE)</f>
        <v>#N/A</v>
      </c>
      <c r="J207" s="21" t="e">
        <f>VLOOKUP(zmaz!$A207,'05.kolo stopky'!A:C,3,FALSE)</f>
        <v>#N/A</v>
      </c>
      <c r="K207" s="21" t="e">
        <f t="shared" si="15"/>
        <v>#N/A</v>
      </c>
      <c r="L207" s="21" t="e">
        <f t="shared" si="16"/>
        <v>#N/A</v>
      </c>
      <c r="M207" s="22"/>
      <c r="N207" s="53"/>
      <c r="O207" s="53"/>
      <c r="P207" s="53"/>
      <c r="Q207" s="53"/>
      <c r="R207" s="53"/>
      <c r="S207" s="53"/>
      <c r="T207" s="53"/>
      <c r="U207" s="53"/>
      <c r="V207" s="53"/>
      <c r="W207" s="54">
        <f t="shared" si="18"/>
        <v>0</v>
      </c>
    </row>
    <row r="208" spans="1:23" hidden="1" x14ac:dyDescent="0.25">
      <c r="A208" s="22">
        <v>211</v>
      </c>
      <c r="B208" s="56">
        <v>205</v>
      </c>
      <c r="C208" s="48">
        <v>20</v>
      </c>
      <c r="D208" s="6" t="e">
        <f>VLOOKUP(A208,'05.kolo prezetácia '!A:G,2,FALSE)</f>
        <v>#N/A</v>
      </c>
      <c r="E208" s="6" t="e">
        <f>VLOOKUP(A208,'05.kolo prezetácia '!A:G,3,FALSE)</f>
        <v>#N/A</v>
      </c>
      <c r="F208" s="5" t="e">
        <f>CONCATENATE(zmaz!$D208," ",zmaz!$E208)</f>
        <v>#N/A</v>
      </c>
      <c r="G208" s="6" t="e">
        <f>VLOOKUP(A208,'05.kolo prezetácia '!A:G,4,FALSE)</f>
        <v>#N/A</v>
      </c>
      <c r="H208" s="31" t="e">
        <f>VLOOKUP(A208,'05.kolo prezetácia '!$A$2:$G$515,5,FALSE)</f>
        <v>#N/A</v>
      </c>
      <c r="I208" s="32" t="e">
        <f>VLOOKUP(A208,'05.kolo prezetácia '!$A$2:$G$515,7,FALSE)</f>
        <v>#N/A</v>
      </c>
      <c r="J208" s="21" t="e">
        <f>VLOOKUP(zmaz!$A208,'05.kolo stopky'!A:C,3,FALSE)</f>
        <v>#N/A</v>
      </c>
      <c r="K208" s="21" t="e">
        <f t="shared" si="15"/>
        <v>#N/A</v>
      </c>
      <c r="L208" s="21" t="e">
        <f t="shared" si="16"/>
        <v>#N/A</v>
      </c>
      <c r="M208" s="22"/>
      <c r="N208" s="53"/>
      <c r="O208" s="53"/>
      <c r="P208" s="53"/>
      <c r="Q208" s="53"/>
      <c r="R208" s="53"/>
      <c r="S208" s="53"/>
      <c r="T208" s="53"/>
      <c r="U208" s="53"/>
      <c r="V208" s="53"/>
      <c r="W208" s="54">
        <f t="shared" si="18"/>
        <v>0</v>
      </c>
    </row>
    <row r="209" spans="1:23" hidden="1" x14ac:dyDescent="0.25">
      <c r="A209" s="22">
        <v>242</v>
      </c>
      <c r="B209" s="56">
        <v>206</v>
      </c>
      <c r="C209" s="48">
        <v>26</v>
      </c>
      <c r="D209" s="6" t="e">
        <f>VLOOKUP(A209,'05.kolo prezetácia '!A:G,2,FALSE)</f>
        <v>#N/A</v>
      </c>
      <c r="E209" s="6" t="e">
        <f>VLOOKUP(A209,'05.kolo prezetácia '!A:G,3,FALSE)</f>
        <v>#N/A</v>
      </c>
      <c r="F209" s="5" t="e">
        <f>CONCATENATE(zmaz!$D209," ",zmaz!$E209)</f>
        <v>#N/A</v>
      </c>
      <c r="G209" s="6" t="e">
        <f>VLOOKUP(A209,'05.kolo prezetácia '!A:G,4,FALSE)</f>
        <v>#N/A</v>
      </c>
      <c r="H209" s="65" t="e">
        <f>VLOOKUP(A209,'05.kolo prezetácia '!$A$2:$G$515,5,FALSE)</f>
        <v>#N/A</v>
      </c>
      <c r="I209" s="32" t="e">
        <f>VLOOKUP(A209,'05.kolo prezetácia '!$A$2:$G$515,7,FALSE)</f>
        <v>#N/A</v>
      </c>
      <c r="J209" s="21" t="e">
        <f>VLOOKUP(zmaz!$A209,'05.kolo stopky'!A:C,3,FALSE)</f>
        <v>#N/A</v>
      </c>
      <c r="K209" s="21" t="e">
        <f t="shared" ref="K209:K235" si="19">J209/$X$3</f>
        <v>#N/A</v>
      </c>
      <c r="L209" s="21" t="e">
        <f t="shared" ref="L209:L235" si="20">J209-Y$3</f>
        <v>#N/A</v>
      </c>
      <c r="M209" s="22"/>
      <c r="N209" s="53"/>
      <c r="O209" s="53"/>
      <c r="P209" s="53"/>
      <c r="Q209" s="53"/>
      <c r="R209" s="53"/>
      <c r="S209" s="53"/>
      <c r="T209" s="53"/>
      <c r="U209" s="53"/>
      <c r="V209" s="53"/>
      <c r="W209" s="54">
        <f t="shared" si="18"/>
        <v>0</v>
      </c>
    </row>
    <row r="210" spans="1:23" x14ac:dyDescent="0.25">
      <c r="A210" s="22">
        <v>126</v>
      </c>
      <c r="B210" s="56">
        <v>207</v>
      </c>
      <c r="C210" s="48">
        <v>32</v>
      </c>
      <c r="D210" s="6" t="e">
        <f>VLOOKUP(A210,'05.kolo prezetácia '!A:G,2,FALSE)</f>
        <v>#N/A</v>
      </c>
      <c r="E210" s="6" t="e">
        <f>VLOOKUP(A210,'05.kolo prezetácia '!A:G,3,FALSE)</f>
        <v>#N/A</v>
      </c>
      <c r="F210" s="5" t="e">
        <f>CONCATENATE(zmaz!$D210," ",zmaz!$E210)</f>
        <v>#N/A</v>
      </c>
      <c r="G210" s="6" t="e">
        <f>VLOOKUP(A210,'05.kolo prezetácia '!A:G,4,FALSE)</f>
        <v>#N/A</v>
      </c>
      <c r="H210" s="65" t="e">
        <f>VLOOKUP(A210,'05.kolo prezetácia '!$A$2:$G$515,5,FALSE)</f>
        <v>#N/A</v>
      </c>
      <c r="I210" s="32" t="e">
        <f>VLOOKUP(A210,'05.kolo prezetácia '!$A$2:$G$515,7,FALSE)</f>
        <v>#N/A</v>
      </c>
      <c r="J210" s="21" t="e">
        <f>VLOOKUP(zmaz!$A210,'05.kolo stopky'!A:C,3,FALSE)</f>
        <v>#N/A</v>
      </c>
      <c r="K210" s="21" t="e">
        <f t="shared" si="19"/>
        <v>#N/A</v>
      </c>
      <c r="L210" s="21" t="e">
        <f t="shared" si="20"/>
        <v>#N/A</v>
      </c>
      <c r="M210" s="22"/>
      <c r="N210" s="53"/>
      <c r="O210" s="53"/>
      <c r="P210" s="53"/>
      <c r="Q210" s="53"/>
      <c r="R210" s="53"/>
      <c r="S210" s="53"/>
      <c r="T210" s="53"/>
      <c r="U210" s="53"/>
      <c r="V210" s="53"/>
      <c r="W210" s="54">
        <f t="shared" si="18"/>
        <v>0</v>
      </c>
    </row>
    <row r="211" spans="1:23" hidden="1" x14ac:dyDescent="0.25">
      <c r="A211" s="22">
        <v>309</v>
      </c>
      <c r="B211" s="56">
        <v>208</v>
      </c>
      <c r="C211" s="48">
        <v>5</v>
      </c>
      <c r="D211" s="6" t="e">
        <f>VLOOKUP(A211,'05.kolo prezetácia '!A:G,2,FALSE)</f>
        <v>#N/A</v>
      </c>
      <c r="E211" s="6" t="e">
        <f>VLOOKUP(A211,'05.kolo prezetácia '!A:G,3,FALSE)</f>
        <v>#N/A</v>
      </c>
      <c r="F211" s="5" t="e">
        <f>CONCATENATE(zmaz!$D211," ",zmaz!$E211)</f>
        <v>#N/A</v>
      </c>
      <c r="G211" s="6" t="e">
        <f>VLOOKUP(A211,'05.kolo prezetácia '!A:G,4,FALSE)</f>
        <v>#N/A</v>
      </c>
      <c r="H211" s="65" t="e">
        <f>VLOOKUP(A211,'05.kolo prezetácia '!$A$2:$G$515,5,FALSE)</f>
        <v>#N/A</v>
      </c>
      <c r="I211" s="32" t="e">
        <f>VLOOKUP(A211,'05.kolo prezetácia '!$A$2:$G$515,7,FALSE)</f>
        <v>#N/A</v>
      </c>
      <c r="J211" s="21" t="e">
        <f>VLOOKUP(zmaz!$A211,'05.kolo stopky'!A:C,3,FALSE)</f>
        <v>#N/A</v>
      </c>
      <c r="K211" s="21" t="e">
        <f t="shared" si="19"/>
        <v>#N/A</v>
      </c>
      <c r="L211" s="21" t="e">
        <f t="shared" si="20"/>
        <v>#N/A</v>
      </c>
      <c r="M211" s="22"/>
      <c r="N211" s="53"/>
      <c r="O211" s="53"/>
      <c r="P211" s="53"/>
      <c r="Q211" s="53"/>
      <c r="R211" s="53"/>
      <c r="S211" s="53"/>
      <c r="T211" s="53"/>
      <c r="U211" s="53"/>
      <c r="V211" s="53"/>
      <c r="W211" s="54">
        <f t="shared" si="18"/>
        <v>0</v>
      </c>
    </row>
    <row r="212" spans="1:23" hidden="1" x14ac:dyDescent="0.25">
      <c r="A212" s="22">
        <v>308</v>
      </c>
      <c r="B212" s="56">
        <v>209</v>
      </c>
      <c r="C212" s="48">
        <v>48</v>
      </c>
      <c r="D212" s="6" t="e">
        <f>VLOOKUP(A212,'05.kolo prezetácia '!A:G,2,FALSE)</f>
        <v>#N/A</v>
      </c>
      <c r="E212" s="6" t="e">
        <f>VLOOKUP(A212,'05.kolo prezetácia '!A:G,3,FALSE)</f>
        <v>#N/A</v>
      </c>
      <c r="F212" s="5" t="e">
        <f>CONCATENATE(zmaz!$D212," ",zmaz!$E212)</f>
        <v>#N/A</v>
      </c>
      <c r="G212" s="6" t="e">
        <f>VLOOKUP(A212,'05.kolo prezetácia '!A:G,4,FALSE)</f>
        <v>#N/A</v>
      </c>
      <c r="H212" s="65" t="e">
        <f>VLOOKUP(A212,'05.kolo prezetácia '!$A$2:$G$515,5,FALSE)</f>
        <v>#N/A</v>
      </c>
      <c r="I212" s="32" t="e">
        <f>VLOOKUP(A212,'05.kolo prezetácia '!$A$2:$G$515,7,FALSE)</f>
        <v>#N/A</v>
      </c>
      <c r="J212" s="21" t="e">
        <f>VLOOKUP(zmaz!$A212,'05.kolo stopky'!A:C,3,FALSE)</f>
        <v>#N/A</v>
      </c>
      <c r="K212" s="21" t="e">
        <f t="shared" si="19"/>
        <v>#N/A</v>
      </c>
      <c r="L212" s="21" t="e">
        <f t="shared" si="20"/>
        <v>#N/A</v>
      </c>
      <c r="M212" s="22"/>
      <c r="N212" s="53"/>
      <c r="O212" s="53"/>
      <c r="P212" s="53"/>
      <c r="Q212" s="53"/>
      <c r="R212" s="53"/>
      <c r="S212" s="53"/>
      <c r="T212" s="53"/>
      <c r="U212" s="53"/>
      <c r="V212" s="53"/>
      <c r="W212" s="54">
        <f t="shared" si="18"/>
        <v>0</v>
      </c>
    </row>
    <row r="213" spans="1:23" hidden="1" x14ac:dyDescent="0.25">
      <c r="A213" s="22">
        <v>319</v>
      </c>
      <c r="B213" s="56">
        <v>210</v>
      </c>
      <c r="C213" s="48">
        <v>6</v>
      </c>
      <c r="D213" s="6" t="str">
        <f>VLOOKUP(A213,'05.kolo prezetácia '!A:G,2,FALSE)</f>
        <v>Kristína</v>
      </c>
      <c r="E213" s="6" t="str">
        <f>VLOOKUP(A213,'05.kolo prezetácia '!A:G,3,FALSE)</f>
        <v>Rozvadská</v>
      </c>
      <c r="F213" s="5" t="str">
        <f>CONCATENATE(zmaz!$D213," ",zmaz!$E213)</f>
        <v>Kristína Rozvadská</v>
      </c>
      <c r="G213" s="6" t="str">
        <f>VLOOKUP(A213,'05.kolo prezetácia '!A:G,4,FALSE)</f>
        <v>Chromé Antilopy</v>
      </c>
      <c r="H213" s="65">
        <f>VLOOKUP(A213,'05.kolo prezetácia '!$A$2:$G$515,5,FALSE)</f>
        <v>1979</v>
      </c>
      <c r="I213" s="32" t="str">
        <f>VLOOKUP(A213,'05.kolo prezetácia '!$A$2:$G$515,7,FALSE)</f>
        <v>Ženy C</v>
      </c>
      <c r="J213" s="21">
        <f>VLOOKUP(zmaz!$A213,'05.kolo stopky'!A:C,3,FALSE)</f>
        <v>3.0513530092592594E-2</v>
      </c>
      <c r="K213" s="21">
        <f t="shared" si="19"/>
        <v>3.7439914224039993E-3</v>
      </c>
      <c r="L213" s="21">
        <f t="shared" si="20"/>
        <v>1.1477418981481483E-2</v>
      </c>
      <c r="M213" s="22"/>
      <c r="N213" s="53"/>
      <c r="O213" s="53"/>
      <c r="P213" s="53"/>
      <c r="Q213" s="53"/>
      <c r="R213" s="53"/>
      <c r="S213" s="53"/>
      <c r="T213" s="53"/>
      <c r="U213" s="53"/>
      <c r="V213" s="53"/>
      <c r="W213" s="54">
        <f t="shared" si="18"/>
        <v>0</v>
      </c>
    </row>
    <row r="214" spans="1:23" hidden="1" x14ac:dyDescent="0.25">
      <c r="A214" s="22">
        <v>139</v>
      </c>
      <c r="B214" s="56">
        <v>211</v>
      </c>
      <c r="C214" s="48">
        <v>21</v>
      </c>
      <c r="D214" s="6" t="e">
        <f>VLOOKUP(A214,'05.kolo prezetácia '!A:G,2,FALSE)</f>
        <v>#N/A</v>
      </c>
      <c r="E214" s="6" t="e">
        <f>VLOOKUP(A214,'05.kolo prezetácia '!A:G,3,FALSE)</f>
        <v>#N/A</v>
      </c>
      <c r="F214" s="5" t="e">
        <f>CONCATENATE(zmaz!$D214," ",zmaz!$E214)</f>
        <v>#N/A</v>
      </c>
      <c r="G214" s="6" t="e">
        <f>VLOOKUP(A214,'05.kolo prezetácia '!A:G,4,FALSE)</f>
        <v>#N/A</v>
      </c>
      <c r="H214" s="65" t="e">
        <f>VLOOKUP(A214,'05.kolo prezetácia '!$A$2:$G$515,5,FALSE)</f>
        <v>#N/A</v>
      </c>
      <c r="I214" s="32" t="e">
        <f>VLOOKUP(A214,'05.kolo prezetácia '!$A$2:$G$515,7,FALSE)</f>
        <v>#N/A</v>
      </c>
      <c r="J214" s="21" t="e">
        <f>VLOOKUP(zmaz!$A214,'05.kolo stopky'!A:C,3,FALSE)</f>
        <v>#N/A</v>
      </c>
      <c r="K214" s="21" t="e">
        <f t="shared" si="19"/>
        <v>#N/A</v>
      </c>
      <c r="L214" s="21" t="e">
        <f t="shared" si="20"/>
        <v>#N/A</v>
      </c>
      <c r="M214" s="22"/>
      <c r="N214" s="53"/>
      <c r="O214" s="53"/>
      <c r="P214" s="53"/>
      <c r="Q214" s="53"/>
      <c r="R214" s="53"/>
      <c r="S214" s="53"/>
      <c r="T214" s="53"/>
      <c r="U214" s="53"/>
      <c r="V214" s="53"/>
      <c r="W214" s="54">
        <f t="shared" si="18"/>
        <v>0</v>
      </c>
    </row>
    <row r="215" spans="1:23" hidden="1" x14ac:dyDescent="0.25">
      <c r="A215" s="22">
        <v>215</v>
      </c>
      <c r="B215" s="56">
        <v>212</v>
      </c>
      <c r="C215" s="48">
        <v>22</v>
      </c>
      <c r="D215" s="6" t="e">
        <f>VLOOKUP(A215,'05.kolo prezetácia '!A:G,2,FALSE)</f>
        <v>#N/A</v>
      </c>
      <c r="E215" s="6" t="e">
        <f>VLOOKUP(A215,'05.kolo prezetácia '!A:G,3,FALSE)</f>
        <v>#N/A</v>
      </c>
      <c r="F215" s="5" t="e">
        <f>CONCATENATE(zmaz!$D215," ",zmaz!$E215)</f>
        <v>#N/A</v>
      </c>
      <c r="G215" s="6" t="e">
        <f>VLOOKUP(A215,'05.kolo prezetácia '!A:G,4,FALSE)</f>
        <v>#N/A</v>
      </c>
      <c r="H215" s="65" t="e">
        <f>VLOOKUP(A215,'05.kolo prezetácia '!$A$2:$G$515,5,FALSE)</f>
        <v>#N/A</v>
      </c>
      <c r="I215" s="32" t="e">
        <f>VLOOKUP(A215,'05.kolo prezetácia '!$A$2:$G$515,7,FALSE)</f>
        <v>#N/A</v>
      </c>
      <c r="J215" s="21" t="e">
        <f>VLOOKUP(zmaz!$A215,'05.kolo stopky'!A:C,3,FALSE)</f>
        <v>#N/A</v>
      </c>
      <c r="K215" s="21" t="e">
        <f t="shared" si="19"/>
        <v>#N/A</v>
      </c>
      <c r="L215" s="21" t="e">
        <f t="shared" si="20"/>
        <v>#N/A</v>
      </c>
      <c r="M215" s="22"/>
      <c r="N215" s="53"/>
      <c r="O215" s="53"/>
      <c r="P215" s="53"/>
      <c r="Q215" s="53"/>
      <c r="R215" s="53"/>
      <c r="S215" s="53"/>
      <c r="T215" s="53"/>
      <c r="U215" s="53"/>
      <c r="V215" s="53"/>
      <c r="W215" s="54">
        <f t="shared" si="18"/>
        <v>0</v>
      </c>
    </row>
    <row r="216" spans="1:23" hidden="1" x14ac:dyDescent="0.25">
      <c r="A216" s="22">
        <v>247</v>
      </c>
      <c r="B216" s="56">
        <v>213</v>
      </c>
      <c r="C216" s="48">
        <v>46</v>
      </c>
      <c r="D216" s="6" t="e">
        <f>VLOOKUP(A216,'05.kolo prezetácia '!A:G,2,FALSE)</f>
        <v>#N/A</v>
      </c>
      <c r="E216" s="6" t="e">
        <f>VLOOKUP(A216,'05.kolo prezetácia '!A:G,3,FALSE)</f>
        <v>#N/A</v>
      </c>
      <c r="F216" s="5" t="e">
        <f>CONCATENATE(zmaz!$D216," ",zmaz!$E216)</f>
        <v>#N/A</v>
      </c>
      <c r="G216" s="6" t="e">
        <f>VLOOKUP(A216,'05.kolo prezetácia '!A:G,4,FALSE)</f>
        <v>#N/A</v>
      </c>
      <c r="H216" s="65" t="e">
        <f>VLOOKUP(A216,'05.kolo prezetácia '!$A$2:$G$515,5,FALSE)</f>
        <v>#N/A</v>
      </c>
      <c r="I216" s="32" t="e">
        <f>VLOOKUP(A216,'05.kolo prezetácia '!$A$2:$G$515,7,FALSE)</f>
        <v>#N/A</v>
      </c>
      <c r="J216" s="21" t="e">
        <f>VLOOKUP(zmaz!$A216,'05.kolo stopky'!A:C,3,FALSE)</f>
        <v>#N/A</v>
      </c>
      <c r="K216" s="21" t="e">
        <f t="shared" si="19"/>
        <v>#N/A</v>
      </c>
      <c r="L216" s="21" t="e">
        <f t="shared" si="20"/>
        <v>#N/A</v>
      </c>
      <c r="M216" s="22"/>
      <c r="N216" s="53"/>
      <c r="O216" s="53"/>
      <c r="P216" s="53"/>
      <c r="Q216" s="53"/>
      <c r="R216" s="53"/>
      <c r="S216" s="53"/>
      <c r="T216" s="53"/>
      <c r="U216" s="53"/>
      <c r="V216" s="53"/>
      <c r="W216" s="54">
        <f t="shared" si="18"/>
        <v>0</v>
      </c>
    </row>
    <row r="217" spans="1:23" hidden="1" x14ac:dyDescent="0.25">
      <c r="A217" s="22">
        <v>37</v>
      </c>
      <c r="B217" s="56">
        <v>214</v>
      </c>
      <c r="C217" s="48">
        <v>8</v>
      </c>
      <c r="D217" s="6" t="str">
        <f>VLOOKUP(A217,'05.kolo prezetácia '!A:G,2,FALSE)</f>
        <v>Peter</v>
      </c>
      <c r="E217" s="6" t="str">
        <f>VLOOKUP(A217,'05.kolo prezetácia '!A:G,3,FALSE)</f>
        <v>Batka</v>
      </c>
      <c r="F217" s="5" t="str">
        <f>CONCATENATE(zmaz!$D217," ",zmaz!$E217)</f>
        <v>Peter Batka</v>
      </c>
      <c r="G217" s="6" t="str">
        <f>VLOOKUP(A217,'05.kolo prezetácia '!A:G,4,FALSE)</f>
        <v>RunForRest / Trenčín</v>
      </c>
      <c r="H217" s="65">
        <f>VLOOKUP(A217,'05.kolo prezetácia '!$A$2:$G$515,5,FALSE)</f>
        <v>1970</v>
      </c>
      <c r="I217" s="32" t="str">
        <f>VLOOKUP(A217,'05.kolo prezetácia '!$A$2:$G$515,7,FALSE)</f>
        <v>Muži D</v>
      </c>
      <c r="J217" s="21">
        <f>VLOOKUP(zmaz!$A217,'05.kolo stopky'!A:C,3,FALSE)</f>
        <v>3.0137372685185182E-2</v>
      </c>
      <c r="K217" s="21">
        <f t="shared" si="19"/>
        <v>3.6978371392865253E-3</v>
      </c>
      <c r="L217" s="21">
        <f t="shared" si="20"/>
        <v>1.1101261574074071E-2</v>
      </c>
      <c r="M217" s="22"/>
      <c r="N217" s="53"/>
      <c r="O217" s="53"/>
      <c r="P217" s="53"/>
      <c r="Q217" s="53"/>
      <c r="R217" s="53"/>
      <c r="S217" s="53"/>
      <c r="T217" s="53"/>
      <c r="U217" s="53"/>
      <c r="V217" s="53"/>
      <c r="W217" s="54">
        <f t="shared" si="18"/>
        <v>0</v>
      </c>
    </row>
    <row r="218" spans="1:23" x14ac:dyDescent="0.25">
      <c r="A218" s="22">
        <v>304</v>
      </c>
      <c r="B218" s="56">
        <v>215</v>
      </c>
      <c r="C218" s="48">
        <v>33</v>
      </c>
      <c r="D218" s="6" t="e">
        <f>VLOOKUP(A218,'05.kolo prezetácia '!A:G,2,FALSE)</f>
        <v>#N/A</v>
      </c>
      <c r="E218" s="6" t="e">
        <f>VLOOKUP(A218,'05.kolo prezetácia '!A:G,3,FALSE)</f>
        <v>#N/A</v>
      </c>
      <c r="F218" s="5" t="e">
        <f>CONCATENATE(zmaz!$D218," ",zmaz!$E218)</f>
        <v>#N/A</v>
      </c>
      <c r="G218" s="6" t="e">
        <f>VLOOKUP(A218,'05.kolo prezetácia '!A:G,4,FALSE)</f>
        <v>#N/A</v>
      </c>
      <c r="H218" s="65" t="e">
        <f>VLOOKUP(A218,'05.kolo prezetácia '!$A$2:$G$515,5,FALSE)</f>
        <v>#N/A</v>
      </c>
      <c r="I218" s="32" t="e">
        <f>VLOOKUP(A218,'05.kolo prezetácia '!$A$2:$G$515,7,FALSE)</f>
        <v>#N/A</v>
      </c>
      <c r="J218" s="21" t="e">
        <f>VLOOKUP(zmaz!$A218,'05.kolo stopky'!A:C,3,FALSE)</f>
        <v>#N/A</v>
      </c>
      <c r="K218" s="21" t="e">
        <f t="shared" si="19"/>
        <v>#N/A</v>
      </c>
      <c r="L218" s="21" t="e">
        <f t="shared" si="20"/>
        <v>#N/A</v>
      </c>
      <c r="M218" s="22"/>
      <c r="N218" s="53"/>
      <c r="O218" s="53"/>
      <c r="P218" s="53"/>
      <c r="Q218" s="53"/>
      <c r="R218" s="53"/>
      <c r="S218" s="53"/>
      <c r="T218" s="53"/>
      <c r="U218" s="53"/>
      <c r="V218" s="53"/>
      <c r="W218" s="54">
        <f t="shared" si="18"/>
        <v>0</v>
      </c>
    </row>
    <row r="219" spans="1:23" hidden="1" x14ac:dyDescent="0.25">
      <c r="A219" s="22">
        <v>103</v>
      </c>
      <c r="B219" s="56">
        <v>216</v>
      </c>
      <c r="C219" s="48">
        <v>49</v>
      </c>
      <c r="D219" s="6" t="str">
        <f>VLOOKUP(A219,'05.kolo prezetácia '!A:G,2,FALSE)</f>
        <v>Marcel</v>
      </c>
      <c r="E219" s="6" t="str">
        <f>VLOOKUP(A219,'05.kolo prezetácia '!A:G,3,FALSE)</f>
        <v>Juríček</v>
      </c>
      <c r="F219" s="5" t="str">
        <f>CONCATENATE(zmaz!$D219," ",zmaz!$E219)</f>
        <v>Marcel Juríček</v>
      </c>
      <c r="G219" s="6" t="str">
        <f>VLOOKUP(A219,'05.kolo prezetácia '!A:G,4,FALSE)</f>
        <v>Chocholna</v>
      </c>
      <c r="H219" s="65">
        <f>VLOOKUP(A219,'05.kolo prezetácia '!$A$2:$G$515,5,FALSE)</f>
        <v>1988</v>
      </c>
      <c r="I219" s="32" t="str">
        <f>VLOOKUP(A219,'05.kolo prezetácia '!$A$2:$G$515,7,FALSE)</f>
        <v>Muži B</v>
      </c>
      <c r="J219" s="21">
        <f>VLOOKUP(zmaz!$A219,'05.kolo stopky'!A:C,3,FALSE)</f>
        <v>2.4562025462962964E-2</v>
      </c>
      <c r="K219" s="21">
        <f t="shared" si="19"/>
        <v>3.0137454555782778E-3</v>
      </c>
      <c r="L219" s="21">
        <f t="shared" si="20"/>
        <v>5.525914351851853E-3</v>
      </c>
      <c r="M219" s="22"/>
      <c r="N219" s="53"/>
      <c r="O219" s="53"/>
      <c r="P219" s="53"/>
      <c r="Q219" s="53"/>
      <c r="R219" s="53"/>
      <c r="S219" s="53"/>
      <c r="T219" s="53"/>
      <c r="U219" s="53"/>
      <c r="V219" s="53"/>
      <c r="W219" s="54">
        <f t="shared" si="18"/>
        <v>0</v>
      </c>
    </row>
    <row r="220" spans="1:23" hidden="1" x14ac:dyDescent="0.25">
      <c r="A220" s="22">
        <v>223</v>
      </c>
      <c r="B220" s="56">
        <v>217</v>
      </c>
      <c r="C220" s="48">
        <v>7</v>
      </c>
      <c r="D220" s="6" t="e">
        <f>VLOOKUP(A220,'05.kolo prezetácia '!A:G,2,FALSE)</f>
        <v>#N/A</v>
      </c>
      <c r="E220" s="6" t="e">
        <f>VLOOKUP(A220,'05.kolo prezetácia '!A:G,3,FALSE)</f>
        <v>#N/A</v>
      </c>
      <c r="F220" s="5" t="e">
        <f>CONCATENATE(zmaz!$D220," ",zmaz!$E220)</f>
        <v>#N/A</v>
      </c>
      <c r="G220" s="6" t="e">
        <f>VLOOKUP(A220,'05.kolo prezetácia '!A:G,4,FALSE)</f>
        <v>#N/A</v>
      </c>
      <c r="H220" s="65" t="e">
        <f>VLOOKUP(A220,'05.kolo prezetácia '!$A$2:$G$515,5,FALSE)</f>
        <v>#N/A</v>
      </c>
      <c r="I220" s="32" t="e">
        <f>VLOOKUP(A220,'05.kolo prezetácia '!$A$2:$G$515,7,FALSE)</f>
        <v>#N/A</v>
      </c>
      <c r="J220" s="21" t="e">
        <f>VLOOKUP(zmaz!$A220,'05.kolo stopky'!A:C,3,FALSE)</f>
        <v>#N/A</v>
      </c>
      <c r="K220" s="21" t="e">
        <f t="shared" si="19"/>
        <v>#N/A</v>
      </c>
      <c r="L220" s="21" t="e">
        <f t="shared" si="20"/>
        <v>#N/A</v>
      </c>
      <c r="M220" s="22"/>
      <c r="N220" s="53"/>
      <c r="O220" s="53"/>
      <c r="P220" s="53"/>
      <c r="Q220" s="53"/>
      <c r="R220" s="53"/>
      <c r="S220" s="53"/>
      <c r="T220" s="53"/>
      <c r="U220" s="53"/>
      <c r="V220" s="53"/>
      <c r="W220" s="54">
        <f t="shared" si="18"/>
        <v>0</v>
      </c>
    </row>
    <row r="221" spans="1:23" hidden="1" x14ac:dyDescent="0.25">
      <c r="A221" s="22">
        <v>362</v>
      </c>
      <c r="B221" s="56">
        <v>218</v>
      </c>
      <c r="C221" s="48">
        <v>29</v>
      </c>
      <c r="D221" s="6" t="e">
        <f>VLOOKUP(A221,'05.kolo prezetácia '!A:G,2,FALSE)</f>
        <v>#N/A</v>
      </c>
      <c r="E221" s="6" t="e">
        <f>VLOOKUP(A221,'05.kolo prezetácia '!A:G,3,FALSE)</f>
        <v>#N/A</v>
      </c>
      <c r="F221" s="5" t="e">
        <f>CONCATENATE(zmaz!$D221," ",zmaz!$E221)</f>
        <v>#N/A</v>
      </c>
      <c r="G221" s="6" t="e">
        <f>VLOOKUP(A221,'05.kolo prezetácia '!A:G,4,FALSE)</f>
        <v>#N/A</v>
      </c>
      <c r="H221" s="65" t="e">
        <f>VLOOKUP(A221,'05.kolo prezetácia '!$A$2:$G$515,5,FALSE)</f>
        <v>#N/A</v>
      </c>
      <c r="I221" s="32" t="e">
        <f>VLOOKUP(A221,'05.kolo prezetácia '!$A$2:$G$515,7,FALSE)</f>
        <v>#N/A</v>
      </c>
      <c r="J221" s="21" t="e">
        <f>VLOOKUP(zmaz!$A221,'05.kolo stopky'!A:C,3,FALSE)</f>
        <v>#N/A</v>
      </c>
      <c r="K221" s="21" t="e">
        <f t="shared" si="19"/>
        <v>#N/A</v>
      </c>
      <c r="L221" s="21" t="e">
        <f t="shared" si="20"/>
        <v>#N/A</v>
      </c>
      <c r="M221" s="22"/>
      <c r="N221" s="53"/>
      <c r="O221" s="53"/>
      <c r="P221" s="53"/>
      <c r="Q221" s="53"/>
      <c r="R221" s="53"/>
      <c r="S221" s="53"/>
      <c r="T221" s="53"/>
      <c r="U221" s="53"/>
      <c r="V221" s="53"/>
      <c r="W221" s="54">
        <f t="shared" si="18"/>
        <v>0</v>
      </c>
    </row>
    <row r="222" spans="1:23" hidden="1" x14ac:dyDescent="0.25">
      <c r="A222" s="22">
        <v>357</v>
      </c>
      <c r="B222" s="56">
        <v>219</v>
      </c>
      <c r="C222" s="48">
        <v>23</v>
      </c>
      <c r="D222" s="6" t="e">
        <f>VLOOKUP(A222,'05.kolo prezetácia '!A:G,2,FALSE)</f>
        <v>#N/A</v>
      </c>
      <c r="E222" s="6" t="e">
        <f>VLOOKUP(A222,'05.kolo prezetácia '!A:G,3,FALSE)</f>
        <v>#N/A</v>
      </c>
      <c r="F222" s="5" t="e">
        <f>CONCATENATE(zmaz!$D222," ",zmaz!$E222)</f>
        <v>#N/A</v>
      </c>
      <c r="G222" s="6" t="e">
        <f>VLOOKUP(A222,'05.kolo prezetácia '!A:G,4,FALSE)</f>
        <v>#N/A</v>
      </c>
      <c r="H222" s="65" t="e">
        <f>VLOOKUP(A222,'05.kolo prezetácia '!$A$2:$G$515,5,FALSE)</f>
        <v>#N/A</v>
      </c>
      <c r="I222" s="32" t="e">
        <f>VLOOKUP(A222,'05.kolo prezetácia '!$A$2:$G$515,7,FALSE)</f>
        <v>#N/A</v>
      </c>
      <c r="J222" s="21" t="e">
        <f>VLOOKUP(zmaz!$A222,'05.kolo stopky'!A:C,3,FALSE)</f>
        <v>#N/A</v>
      </c>
      <c r="K222" s="21" t="e">
        <f t="shared" si="19"/>
        <v>#N/A</v>
      </c>
      <c r="L222" s="21" t="e">
        <f t="shared" si="20"/>
        <v>#N/A</v>
      </c>
      <c r="M222" s="22"/>
      <c r="N222" s="53"/>
      <c r="O222" s="53"/>
      <c r="P222" s="53"/>
      <c r="Q222" s="53"/>
      <c r="R222" s="53"/>
      <c r="S222" s="53"/>
      <c r="T222" s="53"/>
      <c r="U222" s="53"/>
      <c r="V222" s="53"/>
      <c r="W222" s="54">
        <f t="shared" si="18"/>
        <v>0</v>
      </c>
    </row>
    <row r="223" spans="1:23" hidden="1" x14ac:dyDescent="0.25">
      <c r="A223" s="22">
        <v>166</v>
      </c>
      <c r="B223" s="56">
        <v>220</v>
      </c>
      <c r="C223" s="48">
        <v>50</v>
      </c>
      <c r="D223" s="6" t="e">
        <f>VLOOKUP(A223,'05.kolo prezetácia '!A:G,2,FALSE)</f>
        <v>#N/A</v>
      </c>
      <c r="E223" s="6" t="e">
        <f>VLOOKUP(A223,'05.kolo prezetácia '!A:G,3,FALSE)</f>
        <v>#N/A</v>
      </c>
      <c r="F223" s="5" t="e">
        <f>CONCATENATE(zmaz!$D223," ",zmaz!$E223)</f>
        <v>#N/A</v>
      </c>
      <c r="G223" s="6" t="e">
        <f>VLOOKUP(A223,'05.kolo prezetácia '!A:G,4,FALSE)</f>
        <v>#N/A</v>
      </c>
      <c r="H223" s="65" t="e">
        <f>VLOOKUP(A223,'05.kolo prezetácia '!$A$2:$G$515,5,FALSE)</f>
        <v>#N/A</v>
      </c>
      <c r="I223" s="32" t="e">
        <f>VLOOKUP(A223,'05.kolo prezetácia '!$A$2:$G$515,7,FALSE)</f>
        <v>#N/A</v>
      </c>
      <c r="J223" s="21" t="e">
        <f>VLOOKUP(zmaz!$A223,'05.kolo stopky'!A:C,3,FALSE)</f>
        <v>#N/A</v>
      </c>
      <c r="K223" s="21" t="e">
        <f t="shared" si="19"/>
        <v>#N/A</v>
      </c>
      <c r="L223" s="21" t="e">
        <f t="shared" si="20"/>
        <v>#N/A</v>
      </c>
      <c r="M223" s="22"/>
      <c r="N223" s="53"/>
      <c r="O223" s="53"/>
      <c r="P223" s="53"/>
      <c r="Q223" s="53"/>
      <c r="R223" s="53"/>
      <c r="S223" s="53"/>
      <c r="T223" s="53"/>
      <c r="U223" s="53"/>
      <c r="V223" s="53"/>
      <c r="W223" s="54">
        <f t="shared" si="18"/>
        <v>0</v>
      </c>
    </row>
    <row r="224" spans="1:23" hidden="1" x14ac:dyDescent="0.25">
      <c r="A224" s="22">
        <v>70</v>
      </c>
      <c r="B224" s="56">
        <v>221</v>
      </c>
      <c r="C224" s="48">
        <v>24</v>
      </c>
      <c r="D224" s="6" t="e">
        <f>VLOOKUP(A224,'05.kolo prezetácia '!A:G,2,FALSE)</f>
        <v>#N/A</v>
      </c>
      <c r="E224" s="6" t="e">
        <f>VLOOKUP(A224,'05.kolo prezetácia '!A:G,3,FALSE)</f>
        <v>#N/A</v>
      </c>
      <c r="F224" s="5" t="e">
        <f>CONCATENATE(zmaz!$D224," ",zmaz!$E224)</f>
        <v>#N/A</v>
      </c>
      <c r="G224" s="6" t="e">
        <f>VLOOKUP(A224,'05.kolo prezetácia '!A:G,4,FALSE)</f>
        <v>#N/A</v>
      </c>
      <c r="H224" s="65" t="e">
        <f>VLOOKUP(A224,'05.kolo prezetácia '!$A$2:$G$515,5,FALSE)</f>
        <v>#N/A</v>
      </c>
      <c r="I224" s="32" t="e">
        <f>VLOOKUP(A224,'05.kolo prezetácia '!$A$2:$G$515,7,FALSE)</f>
        <v>#N/A</v>
      </c>
      <c r="J224" s="21" t="e">
        <f>VLOOKUP(zmaz!$A224,'05.kolo stopky'!A:C,3,FALSE)</f>
        <v>#N/A</v>
      </c>
      <c r="K224" s="21" t="e">
        <f t="shared" si="19"/>
        <v>#N/A</v>
      </c>
      <c r="L224" s="21" t="e">
        <f t="shared" si="20"/>
        <v>#N/A</v>
      </c>
      <c r="M224" s="22"/>
      <c r="N224" s="53"/>
      <c r="O224" s="53"/>
      <c r="P224" s="53"/>
      <c r="Q224" s="53"/>
      <c r="R224" s="53"/>
      <c r="S224" s="53"/>
      <c r="T224" s="53"/>
      <c r="U224" s="53"/>
      <c r="V224" s="53"/>
      <c r="W224" s="54">
        <f t="shared" si="18"/>
        <v>0</v>
      </c>
    </row>
    <row r="225" spans="1:23" hidden="1" x14ac:dyDescent="0.25">
      <c r="A225" s="22">
        <v>151</v>
      </c>
      <c r="B225" s="56">
        <v>222</v>
      </c>
      <c r="C225" s="48">
        <v>25</v>
      </c>
      <c r="D225" s="6" t="e">
        <f>VLOOKUP(A225,'05.kolo prezetácia '!A:G,2,FALSE)</f>
        <v>#N/A</v>
      </c>
      <c r="E225" s="6" t="e">
        <f>VLOOKUP(A225,'05.kolo prezetácia '!A:G,3,FALSE)</f>
        <v>#N/A</v>
      </c>
      <c r="F225" s="5" t="e">
        <f>CONCATENATE(zmaz!$D225," ",zmaz!$E225)</f>
        <v>#N/A</v>
      </c>
      <c r="G225" s="6" t="e">
        <f>VLOOKUP(A225,'05.kolo prezetácia '!A:G,4,FALSE)</f>
        <v>#N/A</v>
      </c>
      <c r="H225" s="65" t="e">
        <f>VLOOKUP(A225,'05.kolo prezetácia '!$A$2:$G$515,5,FALSE)</f>
        <v>#N/A</v>
      </c>
      <c r="I225" s="32" t="e">
        <f>VLOOKUP(A225,'05.kolo prezetácia '!$A$2:$G$515,7,FALSE)</f>
        <v>#N/A</v>
      </c>
      <c r="J225" s="21" t="e">
        <f>VLOOKUP(zmaz!$A225,'05.kolo stopky'!A:C,3,FALSE)</f>
        <v>#N/A</v>
      </c>
      <c r="K225" s="21" t="e">
        <f t="shared" si="19"/>
        <v>#N/A</v>
      </c>
      <c r="L225" s="21" t="e">
        <f t="shared" si="20"/>
        <v>#N/A</v>
      </c>
      <c r="M225" s="22"/>
      <c r="N225" s="53"/>
      <c r="O225" s="53"/>
      <c r="P225" s="53"/>
      <c r="Q225" s="53"/>
      <c r="R225" s="53"/>
      <c r="S225" s="53"/>
      <c r="T225" s="53"/>
      <c r="U225" s="53"/>
      <c r="V225" s="53"/>
      <c r="W225" s="54">
        <f t="shared" si="18"/>
        <v>0</v>
      </c>
    </row>
    <row r="226" spans="1:23" hidden="1" x14ac:dyDescent="0.25">
      <c r="A226" s="22">
        <v>258</v>
      </c>
      <c r="B226" s="56">
        <v>223</v>
      </c>
      <c r="C226" s="48">
        <v>9</v>
      </c>
      <c r="D226" s="6" t="e">
        <f>VLOOKUP(A226,'05.kolo prezetácia '!A:G,2,FALSE)</f>
        <v>#N/A</v>
      </c>
      <c r="E226" s="6" t="e">
        <f>VLOOKUP(A226,'05.kolo prezetácia '!A:G,3,FALSE)</f>
        <v>#N/A</v>
      </c>
      <c r="F226" s="5" t="e">
        <f>CONCATENATE(zmaz!$D226," ",zmaz!$E226)</f>
        <v>#N/A</v>
      </c>
      <c r="G226" s="6" t="e">
        <f>VLOOKUP(A226,'05.kolo prezetácia '!A:G,4,FALSE)</f>
        <v>#N/A</v>
      </c>
      <c r="H226" s="65" t="e">
        <f>VLOOKUP(A226,'05.kolo prezetácia '!$A$2:$G$515,5,FALSE)</f>
        <v>#N/A</v>
      </c>
      <c r="I226" s="32" t="e">
        <f>VLOOKUP(A226,'05.kolo prezetácia '!$A$2:$G$515,7,FALSE)</f>
        <v>#N/A</v>
      </c>
      <c r="J226" s="21" t="e">
        <f>VLOOKUP(zmaz!$A226,'05.kolo stopky'!A:C,3,FALSE)</f>
        <v>#N/A</v>
      </c>
      <c r="K226" s="21" t="e">
        <f t="shared" si="19"/>
        <v>#N/A</v>
      </c>
      <c r="L226" s="21" t="e">
        <f t="shared" si="20"/>
        <v>#N/A</v>
      </c>
      <c r="M226" s="22"/>
      <c r="N226" s="53"/>
      <c r="O226" s="53"/>
      <c r="P226" s="53"/>
      <c r="Q226" s="53"/>
      <c r="R226" s="53"/>
      <c r="S226" s="53"/>
      <c r="T226" s="53"/>
      <c r="U226" s="53"/>
      <c r="V226" s="53"/>
      <c r="W226" s="54">
        <f t="shared" si="18"/>
        <v>0</v>
      </c>
    </row>
    <row r="227" spans="1:23" x14ac:dyDescent="0.25">
      <c r="A227" s="22">
        <v>28</v>
      </c>
      <c r="B227" s="56">
        <v>224</v>
      </c>
      <c r="C227" s="48">
        <v>34</v>
      </c>
      <c r="D227" s="6" t="e">
        <f>VLOOKUP(A227,'05.kolo prezetácia '!A:G,2,FALSE)</f>
        <v>#N/A</v>
      </c>
      <c r="E227" s="6" t="e">
        <f>VLOOKUP(A227,'05.kolo prezetácia '!A:G,3,FALSE)</f>
        <v>#N/A</v>
      </c>
      <c r="F227" s="5" t="e">
        <f>CONCATENATE(zmaz!$D227," ",zmaz!$E227)</f>
        <v>#N/A</v>
      </c>
      <c r="G227" s="6" t="e">
        <f>VLOOKUP(A227,'05.kolo prezetácia '!A:G,4,FALSE)</f>
        <v>#N/A</v>
      </c>
      <c r="H227" s="65" t="e">
        <f>VLOOKUP(A227,'05.kolo prezetácia '!$A$2:$G$515,5,FALSE)</f>
        <v>#N/A</v>
      </c>
      <c r="I227" s="32" t="e">
        <f>VLOOKUP(A227,'05.kolo prezetácia '!$A$2:$G$515,7,FALSE)</f>
        <v>#N/A</v>
      </c>
      <c r="J227" s="21" t="e">
        <f>VLOOKUP(zmaz!$A227,'05.kolo stopky'!A:C,3,FALSE)</f>
        <v>#N/A</v>
      </c>
      <c r="K227" s="21" t="e">
        <f t="shared" si="19"/>
        <v>#N/A</v>
      </c>
      <c r="L227" s="21" t="e">
        <f t="shared" si="20"/>
        <v>#N/A</v>
      </c>
      <c r="M227" s="22"/>
      <c r="N227" s="53"/>
      <c r="O227" s="53"/>
      <c r="P227" s="53"/>
      <c r="Q227" s="53"/>
      <c r="R227" s="53"/>
      <c r="S227" s="53"/>
      <c r="T227" s="53"/>
      <c r="U227" s="53"/>
      <c r="V227" s="53"/>
      <c r="W227" s="54">
        <f t="shared" si="18"/>
        <v>0</v>
      </c>
    </row>
    <row r="228" spans="1:23" hidden="1" x14ac:dyDescent="0.25">
      <c r="A228" s="22">
        <v>85</v>
      </c>
      <c r="B228" s="56">
        <v>225</v>
      </c>
      <c r="C228" s="48">
        <v>32</v>
      </c>
      <c r="D228" s="6" t="e">
        <f>VLOOKUP(A228,'05.kolo prezetácia '!A:G,2,FALSE)</f>
        <v>#N/A</v>
      </c>
      <c r="E228" s="6" t="e">
        <f>VLOOKUP(A228,'05.kolo prezetácia '!A:G,3,FALSE)</f>
        <v>#N/A</v>
      </c>
      <c r="F228" s="5" t="e">
        <f>CONCATENATE(zmaz!$D228," ",zmaz!$E228)</f>
        <v>#N/A</v>
      </c>
      <c r="G228" s="6" t="e">
        <f>VLOOKUP(A228,'05.kolo prezetácia '!A:G,4,FALSE)</f>
        <v>#N/A</v>
      </c>
      <c r="H228" s="65" t="e">
        <f>VLOOKUP(A228,'05.kolo prezetácia '!$A$2:$G$515,5,FALSE)</f>
        <v>#N/A</v>
      </c>
      <c r="I228" s="32" t="e">
        <f>VLOOKUP(A228,'05.kolo prezetácia '!$A$2:$G$515,7,FALSE)</f>
        <v>#N/A</v>
      </c>
      <c r="J228" s="21" t="e">
        <f>VLOOKUP(zmaz!$A228,'05.kolo stopky'!A:C,3,FALSE)</f>
        <v>#N/A</v>
      </c>
      <c r="K228" s="21" t="e">
        <f t="shared" si="19"/>
        <v>#N/A</v>
      </c>
      <c r="L228" s="21" t="e">
        <f t="shared" si="20"/>
        <v>#N/A</v>
      </c>
      <c r="M228" s="22"/>
      <c r="N228" s="53"/>
      <c r="O228" s="53"/>
      <c r="P228" s="53"/>
      <c r="Q228" s="53"/>
      <c r="R228" s="53"/>
      <c r="S228" s="53"/>
      <c r="T228" s="53"/>
      <c r="U228" s="53"/>
      <c r="V228" s="53"/>
      <c r="W228" s="54">
        <f t="shared" si="18"/>
        <v>0</v>
      </c>
    </row>
    <row r="229" spans="1:23" hidden="1" x14ac:dyDescent="0.25">
      <c r="A229" s="22">
        <v>106</v>
      </c>
      <c r="B229" s="56">
        <v>226</v>
      </c>
      <c r="C229" s="48">
        <v>30</v>
      </c>
      <c r="D229" s="6" t="str">
        <f>VLOOKUP(A229,'05.kolo prezetácia '!A:G,2,FALSE)</f>
        <v>Patrik</v>
      </c>
      <c r="E229" s="6" t="str">
        <f>VLOOKUP(A229,'05.kolo prezetácia '!A:G,3,FALSE)</f>
        <v>Čúz</v>
      </c>
      <c r="F229" s="5" t="str">
        <f>CONCATENATE(zmaz!$D229," ",zmaz!$E229)</f>
        <v>Patrik Čúz</v>
      </c>
      <c r="G229" s="6" t="str">
        <f>VLOOKUP(A229,'05.kolo prezetácia '!A:G,4,FALSE)</f>
        <v>Behaj s Radosťou / Dubnica nad Váhom</v>
      </c>
      <c r="H229" s="65">
        <f>VLOOKUP(A229,'05.kolo prezetácia '!$A$2:$G$515,5,FALSE)</f>
        <v>1977</v>
      </c>
      <c r="I229" s="32" t="str">
        <f>VLOOKUP(A229,'05.kolo prezetácia '!$A$2:$G$515,7,FALSE)</f>
        <v>Muži C</v>
      </c>
      <c r="J229" s="21">
        <f>VLOOKUP(zmaz!$A229,'05.kolo stopky'!A:C,3,FALSE)</f>
        <v>3.0574212962962963E-2</v>
      </c>
      <c r="K229" s="21">
        <f t="shared" si="19"/>
        <v>3.7514371733696887E-3</v>
      </c>
      <c r="L229" s="21">
        <f t="shared" si="20"/>
        <v>1.1538101851851851E-2</v>
      </c>
      <c r="M229" s="22"/>
      <c r="N229" s="53"/>
      <c r="O229" s="53"/>
      <c r="P229" s="53"/>
      <c r="Q229" s="53"/>
      <c r="R229" s="53"/>
      <c r="S229" s="53"/>
      <c r="T229" s="53"/>
      <c r="U229" s="53"/>
      <c r="V229" s="53"/>
      <c r="W229" s="54">
        <f t="shared" si="18"/>
        <v>0</v>
      </c>
    </row>
    <row r="230" spans="1:23" hidden="1" x14ac:dyDescent="0.25">
      <c r="A230" s="22">
        <v>56</v>
      </c>
      <c r="B230" s="56">
        <v>227</v>
      </c>
      <c r="C230" s="48">
        <v>31</v>
      </c>
      <c r="D230" s="6" t="str">
        <f>VLOOKUP(A230,'05.kolo prezetácia '!A:G,2,FALSE)</f>
        <v>Martin</v>
      </c>
      <c r="E230" s="6" t="str">
        <f>VLOOKUP(A230,'05.kolo prezetácia '!A:G,3,FALSE)</f>
        <v>Lahký</v>
      </c>
      <c r="F230" s="5" t="str">
        <f>CONCATENATE(zmaz!$D230," ",zmaz!$E230)</f>
        <v>Martin Lahký</v>
      </c>
      <c r="G230" s="6" t="str">
        <f>VLOOKUP(A230,'05.kolo prezetácia '!A:G,4,FALSE)</f>
        <v>Trencin</v>
      </c>
      <c r="H230" s="65">
        <f>VLOOKUP(A230,'05.kolo prezetácia '!$A$2:$G$515,5,FALSE)</f>
        <v>1983</v>
      </c>
      <c r="I230" s="32" t="str">
        <f>VLOOKUP(A230,'05.kolo prezetácia '!$A$2:$G$515,7,FALSE)</f>
        <v>Muži C</v>
      </c>
      <c r="J230" s="21">
        <f>VLOOKUP(zmaz!$A230,'05.kolo stopky'!A:C,3,FALSE)</f>
        <v>2.1431493055555556E-2</v>
      </c>
      <c r="K230" s="21">
        <f t="shared" si="19"/>
        <v>2.629631049761418E-3</v>
      </c>
      <c r="L230" s="21">
        <f t="shared" si="20"/>
        <v>2.3953819444444448E-3</v>
      </c>
      <c r="M230" s="22"/>
      <c r="N230" s="53"/>
      <c r="O230" s="53"/>
      <c r="P230" s="53"/>
      <c r="Q230" s="53"/>
      <c r="R230" s="53"/>
      <c r="S230" s="53"/>
      <c r="T230" s="53"/>
      <c r="U230" s="53"/>
      <c r="V230" s="53"/>
      <c r="W230" s="54">
        <f t="shared" ref="W230:W246" si="21">SUM(M230:V230)</f>
        <v>0</v>
      </c>
    </row>
    <row r="231" spans="1:23" hidden="1" x14ac:dyDescent="0.25">
      <c r="A231" s="22">
        <v>52</v>
      </c>
      <c r="B231" s="56">
        <v>228</v>
      </c>
      <c r="C231" s="48">
        <v>32</v>
      </c>
      <c r="D231" s="6" t="str">
        <f>VLOOKUP(A231,'05.kolo prezetácia '!A:G,2,FALSE)</f>
        <v>Jan</v>
      </c>
      <c r="E231" s="6" t="str">
        <f>VLOOKUP(A231,'05.kolo prezetácia '!A:G,3,FALSE)</f>
        <v>Kucharik</v>
      </c>
      <c r="F231" s="5" t="str">
        <f>CONCATENATE(zmaz!$D231," ",zmaz!$E231)</f>
        <v>Jan Kucharik</v>
      </c>
      <c r="G231" s="6" t="str">
        <f>VLOOKUP(A231,'05.kolo prezetácia '!A:G,4,FALSE)</f>
        <v>Trenčín / Trenčín</v>
      </c>
      <c r="H231" s="65">
        <f>VLOOKUP(A231,'05.kolo prezetácia '!$A$2:$G$515,5,FALSE)</f>
        <v>1965</v>
      </c>
      <c r="I231" s="32" t="str">
        <f>VLOOKUP(A231,'05.kolo prezetácia '!$A$2:$G$515,7,FALSE)</f>
        <v>Muži E</v>
      </c>
      <c r="J231" s="21">
        <f>VLOOKUP(zmaz!$A231,'05.kolo stopky'!A:C,3,FALSE)</f>
        <v>2.3717245370370371E-2</v>
      </c>
      <c r="K231" s="21">
        <f t="shared" si="19"/>
        <v>2.9100914564871619E-3</v>
      </c>
      <c r="L231" s="21">
        <f t="shared" si="20"/>
        <v>4.6811342592592599E-3</v>
      </c>
      <c r="M231" s="22"/>
      <c r="N231" s="53"/>
      <c r="O231" s="53"/>
      <c r="P231" s="53"/>
      <c r="Q231" s="53"/>
      <c r="R231" s="53"/>
      <c r="S231" s="53"/>
      <c r="T231" s="53"/>
      <c r="U231" s="53"/>
      <c r="V231" s="53"/>
      <c r="W231" s="54">
        <f t="shared" si="21"/>
        <v>0</v>
      </c>
    </row>
    <row r="232" spans="1:23" hidden="1" x14ac:dyDescent="0.25">
      <c r="A232" s="22">
        <v>135</v>
      </c>
      <c r="B232" s="56">
        <v>229</v>
      </c>
      <c r="C232" s="48">
        <v>51</v>
      </c>
      <c r="D232" s="6" t="e">
        <f>VLOOKUP(A232,'05.kolo prezetácia '!A:G,2,FALSE)</f>
        <v>#N/A</v>
      </c>
      <c r="E232" s="6" t="e">
        <f>VLOOKUP(A232,'05.kolo prezetácia '!A:G,3,FALSE)</f>
        <v>#N/A</v>
      </c>
      <c r="F232" s="5" t="e">
        <f>CONCATENATE(zmaz!$D232," ",zmaz!$E232)</f>
        <v>#N/A</v>
      </c>
      <c r="G232" s="6" t="e">
        <f>VLOOKUP(A232,'05.kolo prezetácia '!A:G,4,FALSE)</f>
        <v>#N/A</v>
      </c>
      <c r="H232" s="65" t="e">
        <f>VLOOKUP(A232,'05.kolo prezetácia '!$A$2:$G$515,5,FALSE)</f>
        <v>#N/A</v>
      </c>
      <c r="I232" s="32" t="e">
        <f>VLOOKUP(A232,'05.kolo prezetácia '!$A$2:$G$515,7,FALSE)</f>
        <v>#N/A</v>
      </c>
      <c r="J232" s="21" t="e">
        <f>VLOOKUP(zmaz!$A232,'05.kolo stopky'!A:C,3,FALSE)</f>
        <v>#N/A</v>
      </c>
      <c r="K232" s="21" t="e">
        <f t="shared" si="19"/>
        <v>#N/A</v>
      </c>
      <c r="L232" s="21" t="e">
        <f t="shared" si="20"/>
        <v>#N/A</v>
      </c>
      <c r="M232" s="22"/>
      <c r="N232" s="53"/>
      <c r="O232" s="53"/>
      <c r="P232" s="53"/>
      <c r="Q232" s="53"/>
      <c r="R232" s="53"/>
      <c r="S232" s="53"/>
      <c r="T232" s="53"/>
      <c r="U232" s="53"/>
      <c r="V232" s="53"/>
      <c r="W232" s="54">
        <f t="shared" si="21"/>
        <v>0</v>
      </c>
    </row>
    <row r="233" spans="1:23" hidden="1" x14ac:dyDescent="0.25">
      <c r="A233" s="22">
        <v>239</v>
      </c>
      <c r="B233" s="56">
        <v>230</v>
      </c>
      <c r="C233" s="48">
        <v>10</v>
      </c>
      <c r="D233" s="6" t="e">
        <f>VLOOKUP(A233,'05.kolo prezetácia '!A:G,2,FALSE)</f>
        <v>#N/A</v>
      </c>
      <c r="E233" s="6" t="e">
        <f>VLOOKUP(A233,'05.kolo prezetácia '!A:G,3,FALSE)</f>
        <v>#N/A</v>
      </c>
      <c r="F233" s="5" t="e">
        <f>CONCATENATE(zmaz!$D233," ",zmaz!$E233)</f>
        <v>#N/A</v>
      </c>
      <c r="G233" s="6" t="e">
        <f>VLOOKUP(A233,'05.kolo prezetácia '!A:G,4,FALSE)</f>
        <v>#N/A</v>
      </c>
      <c r="H233" s="65" t="e">
        <f>VLOOKUP(A233,'05.kolo prezetácia '!$A$2:$G$515,5,FALSE)</f>
        <v>#N/A</v>
      </c>
      <c r="I233" s="32" t="e">
        <f>VLOOKUP(A233,'05.kolo prezetácia '!$A$2:$G$515,7,FALSE)</f>
        <v>#N/A</v>
      </c>
      <c r="J233" s="21" t="e">
        <f>VLOOKUP(zmaz!$A233,'05.kolo stopky'!A:C,3,FALSE)</f>
        <v>#N/A</v>
      </c>
      <c r="K233" s="21" t="e">
        <f t="shared" si="19"/>
        <v>#N/A</v>
      </c>
      <c r="L233" s="21" t="e">
        <f t="shared" si="20"/>
        <v>#N/A</v>
      </c>
      <c r="M233" s="22"/>
      <c r="N233" s="53"/>
      <c r="O233" s="53"/>
      <c r="P233" s="53"/>
      <c r="Q233" s="53"/>
      <c r="R233" s="53"/>
      <c r="S233" s="53"/>
      <c r="T233" s="53"/>
      <c r="U233" s="53"/>
      <c r="V233" s="53"/>
      <c r="W233" s="54">
        <f t="shared" si="21"/>
        <v>0</v>
      </c>
    </row>
    <row r="234" spans="1:23" hidden="1" x14ac:dyDescent="0.25">
      <c r="A234" s="22">
        <v>335</v>
      </c>
      <c r="B234" s="56">
        <v>231</v>
      </c>
      <c r="C234" s="48">
        <v>47</v>
      </c>
      <c r="D234" s="6" t="e">
        <f>VLOOKUP(A234,'05.kolo prezetácia '!A:G,2,FALSE)</f>
        <v>#N/A</v>
      </c>
      <c r="E234" s="6" t="e">
        <f>VLOOKUP(A234,'05.kolo prezetácia '!A:G,3,FALSE)</f>
        <v>#N/A</v>
      </c>
      <c r="F234" s="5" t="e">
        <f>CONCATENATE(zmaz!$D234," ",zmaz!$E234)</f>
        <v>#N/A</v>
      </c>
      <c r="G234" s="6" t="e">
        <f>VLOOKUP(A234,'05.kolo prezetácia '!A:G,4,FALSE)</f>
        <v>#N/A</v>
      </c>
      <c r="H234" s="65" t="e">
        <f>VLOOKUP(A234,'05.kolo prezetácia '!$A$2:$G$515,5,FALSE)</f>
        <v>#N/A</v>
      </c>
      <c r="I234" s="32" t="e">
        <f>VLOOKUP(A234,'05.kolo prezetácia '!$A$2:$G$515,7,FALSE)</f>
        <v>#N/A</v>
      </c>
      <c r="J234" s="21" t="e">
        <f>VLOOKUP(zmaz!$A234,'05.kolo stopky'!A:C,3,FALSE)</f>
        <v>#N/A</v>
      </c>
      <c r="K234" s="21" t="e">
        <f t="shared" si="19"/>
        <v>#N/A</v>
      </c>
      <c r="L234" s="21" t="e">
        <f t="shared" si="20"/>
        <v>#N/A</v>
      </c>
      <c r="M234" s="22"/>
      <c r="N234" s="53"/>
      <c r="O234" s="53"/>
      <c r="P234" s="53"/>
      <c r="Q234" s="53"/>
      <c r="R234" s="53"/>
      <c r="S234" s="53"/>
      <c r="T234" s="53"/>
      <c r="U234" s="53"/>
      <c r="V234" s="53"/>
      <c r="W234" s="54">
        <f t="shared" si="21"/>
        <v>0</v>
      </c>
    </row>
    <row r="235" spans="1:23" hidden="1" x14ac:dyDescent="0.25">
      <c r="A235" s="22">
        <v>65</v>
      </c>
      <c r="B235" s="56">
        <v>232</v>
      </c>
      <c r="C235" s="48">
        <v>26</v>
      </c>
      <c r="D235" s="6" t="e">
        <f>VLOOKUP(A235,'05.kolo prezetácia '!A:G,2,FALSE)</f>
        <v>#N/A</v>
      </c>
      <c r="E235" s="6" t="e">
        <f>VLOOKUP(A235,'05.kolo prezetácia '!A:G,3,FALSE)</f>
        <v>#N/A</v>
      </c>
      <c r="F235" s="5" t="e">
        <f>CONCATENATE(zmaz!$D235," ",zmaz!$E235)</f>
        <v>#N/A</v>
      </c>
      <c r="G235" s="6" t="e">
        <f>VLOOKUP(A235,'05.kolo prezetácia '!A:G,4,FALSE)</f>
        <v>#N/A</v>
      </c>
      <c r="H235" s="65" t="e">
        <f>VLOOKUP(A235,'05.kolo prezetácia '!$A$2:$G$515,5,FALSE)</f>
        <v>#N/A</v>
      </c>
      <c r="I235" s="32" t="e">
        <f>VLOOKUP(A235,'05.kolo prezetácia '!$A$2:$G$515,7,FALSE)</f>
        <v>#N/A</v>
      </c>
      <c r="J235" s="21" t="e">
        <f>VLOOKUP(zmaz!$A235,'05.kolo stopky'!A:C,3,FALSE)</f>
        <v>#N/A</v>
      </c>
      <c r="K235" s="21" t="e">
        <f t="shared" si="19"/>
        <v>#N/A</v>
      </c>
      <c r="L235" s="21" t="e">
        <f t="shared" si="20"/>
        <v>#N/A</v>
      </c>
      <c r="M235" s="22"/>
      <c r="N235" s="53"/>
      <c r="O235" s="53"/>
      <c r="P235" s="53"/>
      <c r="Q235" s="53"/>
      <c r="R235" s="53"/>
      <c r="S235" s="53"/>
      <c r="T235" s="53"/>
      <c r="U235" s="53"/>
      <c r="V235" s="53"/>
      <c r="W235" s="54">
        <f t="shared" si="21"/>
        <v>0</v>
      </c>
    </row>
    <row r="236" spans="1:23" hidden="1" x14ac:dyDescent="0.25">
      <c r="A236" s="22">
        <v>53</v>
      </c>
      <c r="B236" s="56">
        <v>233</v>
      </c>
      <c r="C236" s="48">
        <v>27</v>
      </c>
      <c r="D236" s="6" t="e">
        <f>VLOOKUP(A236,'05.kolo prezetácia '!A:G,2,FALSE)</f>
        <v>#N/A</v>
      </c>
      <c r="E236" s="6" t="e">
        <f>VLOOKUP(A236,'05.kolo prezetácia '!A:G,3,FALSE)</f>
        <v>#N/A</v>
      </c>
      <c r="F236" s="5" t="e">
        <f>CONCATENATE(zmaz!$D236," ",zmaz!$E236)</f>
        <v>#N/A</v>
      </c>
      <c r="G236" s="6" t="e">
        <f>VLOOKUP(A236,'05.kolo prezetácia '!A:G,4,FALSE)</f>
        <v>#N/A</v>
      </c>
      <c r="H236" s="65" t="e">
        <f>VLOOKUP(A236,'05.kolo prezetácia '!$A$2:$G$515,5,FALSE)</f>
        <v>#N/A</v>
      </c>
      <c r="I236" s="32" t="e">
        <f>VLOOKUP(A236,'05.kolo prezetácia '!$A$2:$G$515,7,FALSE)</f>
        <v>#N/A</v>
      </c>
      <c r="J236" s="21" t="e">
        <f>VLOOKUP(zmaz!$A236,'05.kolo stopky'!A:C,3,FALSE)</f>
        <v>#N/A</v>
      </c>
      <c r="K236" s="21" t="e">
        <f t="shared" ref="K236:K249" si="22">J236/$X$3</f>
        <v>#N/A</v>
      </c>
      <c r="L236" s="21" t="e">
        <f t="shared" ref="L236:L249" si="23">J236-Y$3</f>
        <v>#N/A</v>
      </c>
      <c r="M236" s="22"/>
      <c r="N236" s="53"/>
      <c r="O236" s="53"/>
      <c r="P236" s="53"/>
      <c r="Q236" s="53"/>
      <c r="R236" s="53"/>
      <c r="S236" s="53"/>
      <c r="T236" s="53"/>
      <c r="U236" s="53"/>
      <c r="V236" s="53"/>
      <c r="W236" s="54">
        <f t="shared" si="21"/>
        <v>0</v>
      </c>
    </row>
    <row r="237" spans="1:23" hidden="1" x14ac:dyDescent="0.25">
      <c r="A237" s="22">
        <v>90</v>
      </c>
      <c r="B237" s="56">
        <v>234</v>
      </c>
      <c r="C237" s="48">
        <v>52</v>
      </c>
      <c r="D237" s="6" t="e">
        <f>VLOOKUP(A237,'05.kolo prezetácia '!A:G,2,FALSE)</f>
        <v>#N/A</v>
      </c>
      <c r="E237" s="6" t="e">
        <f>VLOOKUP(A237,'05.kolo prezetácia '!A:G,3,FALSE)</f>
        <v>#N/A</v>
      </c>
      <c r="F237" s="5" t="e">
        <f>CONCATENATE(zmaz!$D237," ",zmaz!$E237)</f>
        <v>#N/A</v>
      </c>
      <c r="G237" s="6" t="e">
        <f>VLOOKUP(A237,'05.kolo prezetácia '!A:G,4,FALSE)</f>
        <v>#N/A</v>
      </c>
      <c r="H237" s="65" t="e">
        <f>VLOOKUP(A237,'05.kolo prezetácia '!$A$2:$G$515,5,FALSE)</f>
        <v>#N/A</v>
      </c>
      <c r="I237" s="32" t="e">
        <f>VLOOKUP(A237,'05.kolo prezetácia '!$A$2:$G$515,7,FALSE)</f>
        <v>#N/A</v>
      </c>
      <c r="J237" s="21" t="e">
        <f>VLOOKUP(zmaz!$A237,'05.kolo stopky'!A:C,3,FALSE)</f>
        <v>#N/A</v>
      </c>
      <c r="K237" s="21" t="e">
        <f t="shared" si="22"/>
        <v>#N/A</v>
      </c>
      <c r="L237" s="21" t="e">
        <f t="shared" si="23"/>
        <v>#N/A</v>
      </c>
      <c r="M237" s="22"/>
      <c r="N237" s="53"/>
      <c r="O237" s="53"/>
      <c r="P237" s="53"/>
      <c r="Q237" s="53"/>
      <c r="R237" s="53"/>
      <c r="S237" s="53"/>
      <c r="T237" s="53"/>
      <c r="U237" s="53"/>
      <c r="V237" s="53"/>
      <c r="W237" s="54">
        <f t="shared" si="21"/>
        <v>0</v>
      </c>
    </row>
    <row r="238" spans="1:23" hidden="1" x14ac:dyDescent="0.25">
      <c r="A238" s="22">
        <v>22</v>
      </c>
      <c r="B238" s="56">
        <v>235</v>
      </c>
      <c r="C238" s="48">
        <v>28</v>
      </c>
      <c r="D238" s="6" t="e">
        <f>VLOOKUP(A238,'05.kolo prezetácia '!A:G,2,FALSE)</f>
        <v>#N/A</v>
      </c>
      <c r="E238" s="6" t="e">
        <f>VLOOKUP(A238,'05.kolo prezetácia '!A:G,3,FALSE)</f>
        <v>#N/A</v>
      </c>
      <c r="F238" s="5" t="e">
        <f>CONCATENATE(zmaz!$D238," ",zmaz!$E238)</f>
        <v>#N/A</v>
      </c>
      <c r="G238" s="6" t="e">
        <f>VLOOKUP(A238,'05.kolo prezetácia '!A:G,4,FALSE)</f>
        <v>#N/A</v>
      </c>
      <c r="H238" s="65" t="e">
        <f>VLOOKUP(A238,'05.kolo prezetácia '!$A$2:$G$515,5,FALSE)</f>
        <v>#N/A</v>
      </c>
      <c r="I238" s="32" t="e">
        <f>VLOOKUP(A238,'05.kolo prezetácia '!$A$2:$G$515,7,FALSE)</f>
        <v>#N/A</v>
      </c>
      <c r="J238" s="21" t="e">
        <f>VLOOKUP(zmaz!$A238,'05.kolo stopky'!A:C,3,FALSE)</f>
        <v>#N/A</v>
      </c>
      <c r="K238" s="21" t="e">
        <f t="shared" si="22"/>
        <v>#N/A</v>
      </c>
      <c r="L238" s="21" t="e">
        <f t="shared" si="23"/>
        <v>#N/A</v>
      </c>
      <c r="M238" s="22"/>
      <c r="N238" s="53"/>
      <c r="O238" s="53"/>
      <c r="P238" s="53"/>
      <c r="Q238" s="53"/>
      <c r="R238" s="53"/>
      <c r="S238" s="53"/>
      <c r="T238" s="53"/>
      <c r="U238" s="53"/>
      <c r="V238" s="53"/>
      <c r="W238" s="54">
        <f t="shared" si="21"/>
        <v>0</v>
      </c>
    </row>
    <row r="239" spans="1:23" hidden="1" x14ac:dyDescent="0.25">
      <c r="A239" s="22">
        <v>230</v>
      </c>
      <c r="B239" s="56">
        <v>236</v>
      </c>
      <c r="C239" s="48">
        <v>11</v>
      </c>
      <c r="D239" s="6" t="e">
        <f>VLOOKUP(A239,'05.kolo prezetácia '!A:G,2,FALSE)</f>
        <v>#N/A</v>
      </c>
      <c r="E239" s="6" t="e">
        <f>VLOOKUP(A239,'05.kolo prezetácia '!A:G,3,FALSE)</f>
        <v>#N/A</v>
      </c>
      <c r="F239" s="5" t="e">
        <f>CONCATENATE(zmaz!$D239," ",zmaz!$E239)</f>
        <v>#N/A</v>
      </c>
      <c r="G239" s="6" t="e">
        <f>VLOOKUP(A239,'05.kolo prezetácia '!A:G,4,FALSE)</f>
        <v>#N/A</v>
      </c>
      <c r="H239" s="65" t="e">
        <f>VLOOKUP(A239,'05.kolo prezetácia '!$A$2:$G$515,5,FALSE)</f>
        <v>#N/A</v>
      </c>
      <c r="I239" s="32" t="e">
        <f>VLOOKUP(A239,'05.kolo prezetácia '!$A$2:$G$515,7,FALSE)</f>
        <v>#N/A</v>
      </c>
      <c r="J239" s="21" t="e">
        <f>VLOOKUP(zmaz!$A239,'05.kolo stopky'!A:C,3,FALSE)</f>
        <v>#N/A</v>
      </c>
      <c r="K239" s="21" t="e">
        <f t="shared" si="22"/>
        <v>#N/A</v>
      </c>
      <c r="L239" s="21" t="e">
        <f t="shared" si="23"/>
        <v>#N/A</v>
      </c>
      <c r="M239" s="22"/>
      <c r="N239" s="53"/>
      <c r="O239" s="53"/>
      <c r="P239" s="53"/>
      <c r="Q239" s="53"/>
      <c r="R239" s="53"/>
      <c r="S239" s="53"/>
      <c r="T239" s="53"/>
      <c r="U239" s="53"/>
      <c r="V239" s="53"/>
      <c r="W239" s="54">
        <f t="shared" si="21"/>
        <v>0</v>
      </c>
    </row>
    <row r="240" spans="1:23" hidden="1" x14ac:dyDescent="0.25">
      <c r="A240" s="22">
        <v>222</v>
      </c>
      <c r="B240" s="56">
        <v>237</v>
      </c>
      <c r="C240" s="48">
        <v>29</v>
      </c>
      <c r="D240" s="6" t="e">
        <f>VLOOKUP(A240,'05.kolo prezetácia '!A:G,2,FALSE)</f>
        <v>#N/A</v>
      </c>
      <c r="E240" s="6" t="e">
        <f>VLOOKUP(A240,'05.kolo prezetácia '!A:G,3,FALSE)</f>
        <v>#N/A</v>
      </c>
      <c r="F240" s="5" t="e">
        <f>CONCATENATE(zmaz!$D240," ",zmaz!$E240)</f>
        <v>#N/A</v>
      </c>
      <c r="G240" s="6" t="e">
        <f>VLOOKUP(A240,'05.kolo prezetácia '!A:G,4,FALSE)</f>
        <v>#N/A</v>
      </c>
      <c r="H240" s="65" t="e">
        <f>VLOOKUP(A240,'05.kolo prezetácia '!$A$2:$G$515,5,FALSE)</f>
        <v>#N/A</v>
      </c>
      <c r="I240" s="32" t="e">
        <f>VLOOKUP(A240,'05.kolo prezetácia '!$A$2:$G$515,7,FALSE)</f>
        <v>#N/A</v>
      </c>
      <c r="J240" s="21" t="e">
        <f>VLOOKUP(zmaz!$A240,'05.kolo stopky'!A:C,3,FALSE)</f>
        <v>#N/A</v>
      </c>
      <c r="K240" s="21" t="e">
        <f t="shared" si="22"/>
        <v>#N/A</v>
      </c>
      <c r="L240" s="21" t="e">
        <f t="shared" si="23"/>
        <v>#N/A</v>
      </c>
      <c r="M240" s="22"/>
      <c r="N240" s="53"/>
      <c r="O240" s="53"/>
      <c r="P240" s="53"/>
      <c r="Q240" s="53"/>
      <c r="R240" s="53"/>
      <c r="S240" s="53"/>
      <c r="T240" s="53"/>
      <c r="U240" s="53"/>
      <c r="V240" s="53"/>
      <c r="W240" s="54">
        <f t="shared" si="21"/>
        <v>0</v>
      </c>
    </row>
    <row r="241" spans="1:23" hidden="1" x14ac:dyDescent="0.25">
      <c r="A241" s="22">
        <v>301</v>
      </c>
      <c r="B241" s="56">
        <v>238</v>
      </c>
      <c r="C241" s="48">
        <v>48</v>
      </c>
      <c r="D241" s="6" t="e">
        <f>VLOOKUP(A241,'05.kolo prezetácia '!A:G,2,FALSE)</f>
        <v>#N/A</v>
      </c>
      <c r="E241" s="6" t="e">
        <f>VLOOKUP(A241,'05.kolo prezetácia '!A:G,3,FALSE)</f>
        <v>#N/A</v>
      </c>
      <c r="F241" s="5" t="e">
        <f>CONCATENATE(zmaz!$D241," ",zmaz!$E241)</f>
        <v>#N/A</v>
      </c>
      <c r="G241" s="6" t="e">
        <f>VLOOKUP(A241,'05.kolo prezetácia '!A:G,4,FALSE)</f>
        <v>#N/A</v>
      </c>
      <c r="H241" s="65" t="e">
        <f>VLOOKUP(A241,'05.kolo prezetácia '!$A$2:$G$515,5,FALSE)</f>
        <v>#N/A</v>
      </c>
      <c r="I241" s="32" t="e">
        <f>VLOOKUP(A241,'05.kolo prezetácia '!$A$2:$G$515,7,FALSE)</f>
        <v>#N/A</v>
      </c>
      <c r="J241" s="21" t="e">
        <f>VLOOKUP(zmaz!$A241,'05.kolo stopky'!A:C,3,FALSE)</f>
        <v>#N/A</v>
      </c>
      <c r="K241" s="21" t="e">
        <f t="shared" si="22"/>
        <v>#N/A</v>
      </c>
      <c r="L241" s="21" t="e">
        <f t="shared" si="23"/>
        <v>#N/A</v>
      </c>
      <c r="M241" s="22"/>
      <c r="N241" s="53"/>
      <c r="O241" s="53"/>
      <c r="P241" s="53"/>
      <c r="Q241" s="53"/>
      <c r="R241" s="53"/>
      <c r="S241" s="53"/>
      <c r="T241" s="53"/>
      <c r="U241" s="53"/>
      <c r="V241" s="53"/>
      <c r="W241" s="54">
        <f t="shared" si="21"/>
        <v>0</v>
      </c>
    </row>
    <row r="242" spans="1:23" hidden="1" x14ac:dyDescent="0.25">
      <c r="A242" s="22">
        <v>31</v>
      </c>
      <c r="B242" s="56">
        <v>239</v>
      </c>
      <c r="C242" s="48">
        <v>49</v>
      </c>
      <c r="D242" s="6" t="e">
        <f>VLOOKUP(A242,'05.kolo prezetácia '!A:G,2,FALSE)</f>
        <v>#N/A</v>
      </c>
      <c r="E242" s="6" t="e">
        <f>VLOOKUP(A242,'05.kolo prezetácia '!A:G,3,FALSE)</f>
        <v>#N/A</v>
      </c>
      <c r="F242" s="5" t="e">
        <f>CONCATENATE(zmaz!$D242," ",zmaz!$E242)</f>
        <v>#N/A</v>
      </c>
      <c r="G242" s="6" t="e">
        <f>VLOOKUP(A242,'05.kolo prezetácia '!A:G,4,FALSE)</f>
        <v>#N/A</v>
      </c>
      <c r="H242" s="65" t="e">
        <f>VLOOKUP(A242,'05.kolo prezetácia '!$A$2:$G$515,5,FALSE)</f>
        <v>#N/A</v>
      </c>
      <c r="I242" s="32" t="e">
        <f>VLOOKUP(A242,'05.kolo prezetácia '!$A$2:$G$515,7,FALSE)</f>
        <v>#N/A</v>
      </c>
      <c r="J242" s="21" t="e">
        <f>VLOOKUP(zmaz!$A242,'05.kolo stopky'!A:C,3,FALSE)</f>
        <v>#N/A</v>
      </c>
      <c r="K242" s="21" t="e">
        <f t="shared" si="22"/>
        <v>#N/A</v>
      </c>
      <c r="L242" s="21" t="e">
        <f t="shared" si="23"/>
        <v>#N/A</v>
      </c>
      <c r="M242" s="22"/>
      <c r="N242" s="53"/>
      <c r="O242" s="53"/>
      <c r="P242" s="53"/>
      <c r="Q242" s="53"/>
      <c r="R242" s="53"/>
      <c r="S242" s="53"/>
      <c r="T242" s="53"/>
      <c r="U242" s="53"/>
      <c r="V242" s="53"/>
      <c r="W242" s="54">
        <f t="shared" si="21"/>
        <v>0</v>
      </c>
    </row>
    <row r="243" spans="1:23" hidden="1" x14ac:dyDescent="0.25">
      <c r="A243" s="22">
        <v>72</v>
      </c>
      <c r="B243" s="56">
        <v>240</v>
      </c>
      <c r="C243" s="48">
        <v>30</v>
      </c>
      <c r="D243" s="6" t="e">
        <f>VLOOKUP(A243,'05.kolo prezetácia '!A:G,2,FALSE)</f>
        <v>#N/A</v>
      </c>
      <c r="E243" s="6" t="e">
        <f>VLOOKUP(A243,'05.kolo prezetácia '!A:G,3,FALSE)</f>
        <v>#N/A</v>
      </c>
      <c r="F243" s="5" t="e">
        <f>CONCATENATE(zmaz!$D243," ",zmaz!$E243)</f>
        <v>#N/A</v>
      </c>
      <c r="G243" s="6" t="e">
        <f>VLOOKUP(A243,'05.kolo prezetácia '!A:G,4,FALSE)</f>
        <v>#N/A</v>
      </c>
      <c r="H243" s="65" t="e">
        <f>VLOOKUP(A243,'05.kolo prezetácia '!$A$2:$G$515,5,FALSE)</f>
        <v>#N/A</v>
      </c>
      <c r="I243" s="32" t="e">
        <f>VLOOKUP(A243,'05.kolo prezetácia '!$A$2:$G$515,7,FALSE)</f>
        <v>#N/A</v>
      </c>
      <c r="J243" s="21" t="e">
        <f>VLOOKUP(zmaz!$A243,'05.kolo stopky'!A:C,3,FALSE)</f>
        <v>#N/A</v>
      </c>
      <c r="K243" s="21" t="e">
        <f t="shared" si="22"/>
        <v>#N/A</v>
      </c>
      <c r="L243" s="21" t="e">
        <f t="shared" si="23"/>
        <v>#N/A</v>
      </c>
      <c r="M243" s="22"/>
      <c r="N243" s="53"/>
      <c r="O243" s="53"/>
      <c r="P243" s="53"/>
      <c r="Q243" s="53"/>
      <c r="R243" s="53"/>
      <c r="S243" s="53"/>
      <c r="T243" s="53"/>
      <c r="U243" s="53"/>
      <c r="V243" s="53"/>
      <c r="W243" s="54">
        <f t="shared" si="21"/>
        <v>0</v>
      </c>
    </row>
    <row r="244" spans="1:23" hidden="1" x14ac:dyDescent="0.25">
      <c r="A244" s="22">
        <v>281</v>
      </c>
      <c r="B244" s="56">
        <v>241</v>
      </c>
      <c r="C244" s="48">
        <v>31</v>
      </c>
      <c r="D244" s="6" t="e">
        <f>VLOOKUP(A244,'05.kolo prezetácia '!A:G,2,FALSE)</f>
        <v>#N/A</v>
      </c>
      <c r="E244" s="6" t="e">
        <f>VLOOKUP(A244,'05.kolo prezetácia '!A:G,3,FALSE)</f>
        <v>#N/A</v>
      </c>
      <c r="F244" s="5" t="e">
        <f>CONCATENATE(zmaz!$D244," ",zmaz!$E244)</f>
        <v>#N/A</v>
      </c>
      <c r="G244" s="6" t="e">
        <f>VLOOKUP(A244,'05.kolo prezetácia '!A:G,4,FALSE)</f>
        <v>#N/A</v>
      </c>
      <c r="H244" s="65" t="e">
        <f>VLOOKUP(A244,'05.kolo prezetácia '!$A$2:$G$515,5,FALSE)</f>
        <v>#N/A</v>
      </c>
      <c r="I244" s="32" t="e">
        <f>VLOOKUP(A244,'05.kolo prezetácia '!$A$2:$G$515,7,FALSE)</f>
        <v>#N/A</v>
      </c>
      <c r="J244" s="21" t="e">
        <f>VLOOKUP(zmaz!$A244,'05.kolo stopky'!A:C,3,FALSE)</f>
        <v>#N/A</v>
      </c>
      <c r="K244" s="21" t="e">
        <f t="shared" si="22"/>
        <v>#N/A</v>
      </c>
      <c r="L244" s="21" t="e">
        <f t="shared" si="23"/>
        <v>#N/A</v>
      </c>
      <c r="M244" s="22"/>
      <c r="N244" s="53"/>
      <c r="O244" s="53"/>
      <c r="P244" s="53"/>
      <c r="Q244" s="53"/>
      <c r="R244" s="53"/>
      <c r="S244" s="53"/>
      <c r="T244" s="53"/>
      <c r="U244" s="53"/>
      <c r="V244" s="53"/>
      <c r="W244" s="54">
        <f t="shared" si="21"/>
        <v>0</v>
      </c>
    </row>
    <row r="245" spans="1:23" hidden="1" x14ac:dyDescent="0.25">
      <c r="A245" s="22">
        <v>43</v>
      </c>
      <c r="B245" s="56">
        <v>242</v>
      </c>
      <c r="C245" s="48">
        <v>9</v>
      </c>
      <c r="D245" s="6" t="str">
        <f>VLOOKUP(A245,'05.kolo prezetácia '!A:G,2,FALSE)</f>
        <v>Lucia</v>
      </c>
      <c r="E245" s="6" t="str">
        <f>VLOOKUP(A245,'05.kolo prezetácia '!A:G,3,FALSE)</f>
        <v>Zubová</v>
      </c>
      <c r="F245" s="5" t="str">
        <f>CONCATENATE(zmaz!$D245," ",zmaz!$E245)</f>
        <v>Lucia Zubová</v>
      </c>
      <c r="G245" s="6" t="str">
        <f>VLOOKUP(A245,'05.kolo prezetácia '!A:G,4,FALSE)</f>
        <v>Behaj s radosťou / Kľúčové</v>
      </c>
      <c r="H245" s="65">
        <f>VLOOKUP(A245,'05.kolo prezetácia '!$A$2:$G$515,5,FALSE)</f>
        <v>1988</v>
      </c>
      <c r="I245" s="32" t="str">
        <f>VLOOKUP(A245,'05.kolo prezetácia '!$A$2:$G$515,7,FALSE)</f>
        <v>Ženy B</v>
      </c>
      <c r="J245" s="21">
        <f>VLOOKUP(zmaz!$A245,'05.kolo stopky'!A:C,3,FALSE)</f>
        <v>2.6264768518518517E-2</v>
      </c>
      <c r="K245" s="21">
        <f t="shared" si="22"/>
        <v>3.2226709838673027E-3</v>
      </c>
      <c r="L245" s="21">
        <f t="shared" si="23"/>
        <v>7.2286574074074059E-3</v>
      </c>
      <c r="M245" s="22"/>
      <c r="N245" s="53"/>
      <c r="O245" s="53"/>
      <c r="P245" s="53"/>
      <c r="Q245" s="53"/>
      <c r="R245" s="53"/>
      <c r="S245" s="53"/>
      <c r="T245" s="53"/>
      <c r="U245" s="53"/>
      <c r="V245" s="53"/>
      <c r="W245" s="54">
        <f t="shared" si="21"/>
        <v>0</v>
      </c>
    </row>
    <row r="246" spans="1:23" hidden="1" x14ac:dyDescent="0.25">
      <c r="A246" s="22">
        <v>73</v>
      </c>
      <c r="B246" s="56">
        <v>243</v>
      </c>
      <c r="C246" s="48">
        <v>33</v>
      </c>
      <c r="D246" s="6" t="e">
        <f>VLOOKUP(A246,'05.kolo prezetácia '!A:G,2,FALSE)</f>
        <v>#N/A</v>
      </c>
      <c r="E246" s="6" t="e">
        <f>VLOOKUP(A246,'05.kolo prezetácia '!A:G,3,FALSE)</f>
        <v>#N/A</v>
      </c>
      <c r="F246" s="5" t="e">
        <f>CONCATENATE(zmaz!$D246," ",zmaz!$E246)</f>
        <v>#N/A</v>
      </c>
      <c r="G246" s="6" t="e">
        <f>VLOOKUP(A246,'05.kolo prezetácia '!A:G,4,FALSE)</f>
        <v>#N/A</v>
      </c>
      <c r="H246" s="65" t="e">
        <f>VLOOKUP(A246,'05.kolo prezetácia '!$A$2:$G$515,5,FALSE)</f>
        <v>#N/A</v>
      </c>
      <c r="I246" s="32" t="e">
        <f>VLOOKUP(A246,'05.kolo prezetácia '!$A$2:$G$515,7,FALSE)</f>
        <v>#N/A</v>
      </c>
      <c r="J246" s="21" t="e">
        <f>VLOOKUP(zmaz!$A246,'05.kolo stopky'!A:C,3,FALSE)</f>
        <v>#N/A</v>
      </c>
      <c r="K246" s="21" t="e">
        <f t="shared" si="22"/>
        <v>#N/A</v>
      </c>
      <c r="L246" s="21" t="e">
        <f t="shared" si="23"/>
        <v>#N/A</v>
      </c>
      <c r="M246" s="22"/>
      <c r="N246" s="53"/>
      <c r="O246" s="53"/>
      <c r="P246" s="53"/>
      <c r="Q246" s="53"/>
      <c r="R246" s="53"/>
      <c r="S246" s="53"/>
      <c r="T246" s="53"/>
      <c r="U246" s="53"/>
      <c r="V246" s="53"/>
      <c r="W246" s="54">
        <f t="shared" si="21"/>
        <v>0</v>
      </c>
    </row>
    <row r="247" spans="1:23" hidden="1" x14ac:dyDescent="0.25">
      <c r="A247" s="22">
        <v>104</v>
      </c>
      <c r="B247" s="56">
        <v>244</v>
      </c>
      <c r="C247" s="48">
        <v>34</v>
      </c>
      <c r="D247" s="6" t="e">
        <f>VLOOKUP(A247,'05.kolo prezetácia '!A:G,2,FALSE)</f>
        <v>#N/A</v>
      </c>
      <c r="E247" s="6" t="e">
        <f>VLOOKUP(A247,'05.kolo prezetácia '!A:G,3,FALSE)</f>
        <v>#N/A</v>
      </c>
      <c r="F247" s="5" t="e">
        <f>CONCATENATE(zmaz!$D247," ",zmaz!$E247)</f>
        <v>#N/A</v>
      </c>
      <c r="G247" s="6" t="e">
        <f>VLOOKUP(A247,'05.kolo prezetácia '!A:G,4,FALSE)</f>
        <v>#N/A</v>
      </c>
      <c r="H247" s="65" t="e">
        <f>VLOOKUP(A247,'05.kolo prezetácia '!$A$2:$G$515,5,FALSE)</f>
        <v>#N/A</v>
      </c>
      <c r="I247" s="32" t="e">
        <f>VLOOKUP(A247,'05.kolo prezetácia '!$A$2:$G$515,7,FALSE)</f>
        <v>#N/A</v>
      </c>
      <c r="J247" s="21" t="e">
        <f>VLOOKUP(zmaz!$A247,'05.kolo stopky'!A:C,3,FALSE)</f>
        <v>#N/A</v>
      </c>
      <c r="K247" s="21" t="e">
        <f t="shared" si="22"/>
        <v>#N/A</v>
      </c>
      <c r="L247" s="21" t="e">
        <f t="shared" si="23"/>
        <v>#N/A</v>
      </c>
      <c r="M247" s="22"/>
      <c r="N247" s="3"/>
      <c r="O247" s="3"/>
      <c r="P247" s="3"/>
      <c r="Q247" s="3"/>
      <c r="R247" s="3"/>
      <c r="S247" s="3"/>
      <c r="T247" s="3"/>
      <c r="U247" s="3"/>
      <c r="V247" s="3"/>
      <c r="W247" s="27">
        <f>SUM(M247:V247)</f>
        <v>0</v>
      </c>
    </row>
    <row r="248" spans="1:23" hidden="1" x14ac:dyDescent="0.25">
      <c r="A248" s="22">
        <v>25</v>
      </c>
      <c r="B248" s="56">
        <v>245</v>
      </c>
      <c r="C248" s="48">
        <v>50</v>
      </c>
      <c r="D248" s="6" t="str">
        <f>VLOOKUP(A248,'05.kolo prezetácia '!A:G,2,FALSE)</f>
        <v>Marian</v>
      </c>
      <c r="E248" s="6" t="str">
        <f>VLOOKUP(A248,'05.kolo prezetácia '!A:G,3,FALSE)</f>
        <v>Adamkovic</v>
      </c>
      <c r="F248" s="5" t="str">
        <f>CONCATENATE(zmaz!$D248," ",zmaz!$E248)</f>
        <v>Marian Adamkovic</v>
      </c>
      <c r="G248" s="6" t="str">
        <f>VLOOKUP(A248,'05.kolo prezetácia '!A:G,4,FALSE)</f>
        <v>Banovce</v>
      </c>
      <c r="H248" s="65">
        <f>VLOOKUP(A248,'05.kolo prezetácia '!$A$2:$G$515,5,FALSE)</f>
        <v>1964</v>
      </c>
      <c r="I248" s="32" t="str">
        <f>VLOOKUP(A248,'05.kolo prezetácia '!$A$2:$G$515,7,FALSE)</f>
        <v>Muži E</v>
      </c>
      <c r="J248" s="21" t="str">
        <f>VLOOKUP(zmaz!$A248,'05.kolo stopky'!A:C,3,FALSE)</f>
        <v>DNS</v>
      </c>
      <c r="K248" s="21" t="e">
        <f t="shared" si="22"/>
        <v>#VALUE!</v>
      </c>
      <c r="L248" s="21" t="e">
        <f t="shared" si="23"/>
        <v>#VALUE!</v>
      </c>
      <c r="M248" s="22"/>
      <c r="N248" s="3"/>
      <c r="O248" s="3"/>
      <c r="P248" s="3"/>
      <c r="Q248" s="3"/>
      <c r="R248" s="3"/>
      <c r="S248" s="3"/>
      <c r="T248" s="3"/>
      <c r="U248" s="3"/>
      <c r="V248" s="3"/>
      <c r="W248" s="27">
        <f>SUM(M248:V248)</f>
        <v>0</v>
      </c>
    </row>
    <row r="249" spans="1:23" hidden="1" x14ac:dyDescent="0.25">
      <c r="A249" s="22">
        <v>425</v>
      </c>
      <c r="B249" s="56">
        <v>246</v>
      </c>
      <c r="C249" s="48">
        <v>12</v>
      </c>
      <c r="D249" s="6" t="str">
        <f>VLOOKUP(A249,'05.kolo prezetácia '!A:G,2,FALSE)</f>
        <v>Jozef</v>
      </c>
      <c r="E249" s="6" t="str">
        <f>VLOOKUP(A249,'05.kolo prezetácia '!A:G,3,FALSE)</f>
        <v>Jančich</v>
      </c>
      <c r="F249" s="5" t="str">
        <f>CONCATENATE(zmaz!$D249," ",zmaz!$E249)</f>
        <v>Jozef Jančich</v>
      </c>
      <c r="G249" s="6" t="str">
        <f>VLOOKUP(A249,'05.kolo prezetácia '!A:G,4,FALSE)</f>
        <v>Lednické Rovne</v>
      </c>
      <c r="H249" s="65">
        <f>VLOOKUP(A249,'05.kolo prezetácia '!$A$2:$G$515,5,FALSE)</f>
        <v>1975</v>
      </c>
      <c r="I249" s="32" t="str">
        <f>VLOOKUP(A249,'05.kolo prezetácia '!$A$2:$G$515,7,FALSE)</f>
        <v>Muži D</v>
      </c>
      <c r="J249" s="21">
        <f>VLOOKUP(zmaz!$A249,'05.kolo stopky'!A:C,3,FALSE)</f>
        <v>2.6823726851851856E-2</v>
      </c>
      <c r="K249" s="21">
        <f t="shared" si="22"/>
        <v>3.2912548284480805E-3</v>
      </c>
      <c r="L249" s="21">
        <f t="shared" si="23"/>
        <v>7.7876157407407443E-3</v>
      </c>
      <c r="M249" s="22"/>
      <c r="N249" s="53"/>
      <c r="O249" s="53"/>
      <c r="P249" s="53"/>
      <c r="Q249" s="53"/>
      <c r="R249" s="53"/>
      <c r="S249" s="53"/>
      <c r="T249" s="53"/>
      <c r="U249" s="53"/>
      <c r="V249" s="53"/>
      <c r="W249" s="54">
        <f>SUM(M249:V249)</f>
        <v>0</v>
      </c>
    </row>
    <row r="250" spans="1:23" hidden="1" x14ac:dyDescent="0.25">
      <c r="A250" s="22">
        <v>364</v>
      </c>
      <c r="B250" s="56">
        <v>247</v>
      </c>
      <c r="C250" s="48">
        <v>13</v>
      </c>
      <c r="D250" s="6" t="str">
        <f>VLOOKUP(A250,'05.kolo prezetácia '!A:G,2,FALSE)</f>
        <v>Filip</v>
      </c>
      <c r="E250" s="6" t="str">
        <f>VLOOKUP(A250,'05.kolo prezetácia '!A:G,3,FALSE)</f>
        <v>Duras</v>
      </c>
      <c r="F250" s="5" t="str">
        <f>CONCATENATE(zmaz!$D250," ",zmaz!$E250)</f>
        <v>Filip Duras</v>
      </c>
      <c r="G250" s="6" t="str">
        <f>VLOOKUP(A250,'05.kolo prezetácia '!A:G,4,FALSE)</f>
        <v>Bežíme a funíme / Trenčín - Kubrá</v>
      </c>
      <c r="H250" s="65">
        <f>VLOOKUP(A250,'05.kolo prezetácia '!$A$2:$G$515,5,FALSE)</f>
        <v>1996</v>
      </c>
      <c r="I250" s="32" t="str">
        <f>VLOOKUP(A250,'05.kolo prezetácia '!$A$2:$G$515,7,FALSE)</f>
        <v>Muži B</v>
      </c>
      <c r="J250" s="21">
        <f>VLOOKUP(zmaz!$A250,'05.kolo stopky'!A:C,3,FALSE)</f>
        <v>2.6937604166666667E-2</v>
      </c>
      <c r="K250" s="21" t="s">
        <v>313</v>
      </c>
      <c r="L250" s="21" t="s">
        <v>313</v>
      </c>
      <c r="M250" s="30"/>
      <c r="N250" s="65"/>
      <c r="O250" s="65"/>
      <c r="P250" s="65"/>
      <c r="Q250" s="65"/>
      <c r="R250" s="65"/>
      <c r="S250" s="65"/>
      <c r="T250" s="65"/>
      <c r="U250" s="65"/>
      <c r="V250" s="65"/>
      <c r="W250" s="66">
        <f>SUM(M250:V250)</f>
        <v>0</v>
      </c>
    </row>
    <row r="251" spans="1:23" hidden="1" x14ac:dyDescent="0.25">
      <c r="A251" s="22">
        <v>149</v>
      </c>
      <c r="B251" s="56">
        <v>248</v>
      </c>
      <c r="C251" s="48">
        <v>27</v>
      </c>
      <c r="D251" s="6" t="e">
        <f>VLOOKUP(A251,'05.kolo prezetácia '!A:G,2,FALSE)</f>
        <v>#N/A</v>
      </c>
      <c r="E251" s="6" t="e">
        <f>VLOOKUP(A251,'05.kolo prezetácia '!A:G,3,FALSE)</f>
        <v>#N/A</v>
      </c>
      <c r="F251" s="5" t="e">
        <f>CONCATENATE(zmaz!$D251," ",zmaz!$E251)</f>
        <v>#N/A</v>
      </c>
      <c r="G251" s="6" t="e">
        <f>VLOOKUP(A251,'05.kolo prezetácia '!A:G,4,FALSE)</f>
        <v>#N/A</v>
      </c>
      <c r="H251" s="65" t="e">
        <f>VLOOKUP(A251,'05.kolo prezetácia '!$A$2:$G$515,5,FALSE)</f>
        <v>#N/A</v>
      </c>
      <c r="I251" s="32" t="e">
        <f>VLOOKUP(A251,'05.kolo prezetácia '!$A$2:$G$515,7,FALSE)</f>
        <v>#N/A</v>
      </c>
      <c r="J251" s="21" t="e">
        <f>VLOOKUP(zmaz!$A251,'05.kolo stopky'!A:C,3,FALSE)</f>
        <v>#N/A</v>
      </c>
      <c r="K251" s="21" t="s">
        <v>313</v>
      </c>
      <c r="L251" s="21" t="s">
        <v>313</v>
      </c>
      <c r="M251" s="22"/>
      <c r="N251" s="53"/>
      <c r="O251" s="53"/>
      <c r="P251" s="53"/>
      <c r="Q251" s="53"/>
      <c r="R251" s="53"/>
      <c r="S251" s="53"/>
      <c r="T251" s="53"/>
      <c r="U251" s="53"/>
      <c r="V251" s="53"/>
      <c r="W251" s="54">
        <f>SUM(M251:V251)</f>
        <v>0</v>
      </c>
    </row>
    <row r="252" spans="1:23" x14ac:dyDescent="0.25">
      <c r="A252" s="22">
        <v>373</v>
      </c>
      <c r="B252" s="56">
        <v>249</v>
      </c>
      <c r="C252" s="48">
        <v>35</v>
      </c>
      <c r="D252" s="6" t="str">
        <f>VLOOKUP(A252,'05.kolo prezetácia '!A:G,2,FALSE)</f>
        <v>Matej</v>
      </c>
      <c r="E252" s="6" t="str">
        <f>VLOOKUP(A252,'05.kolo prezetácia '!A:G,3,FALSE)</f>
        <v>Ondračka</v>
      </c>
      <c r="F252" s="5" t="str">
        <f>CONCATENATE(zmaz!$D252," ",zmaz!$E252)</f>
        <v>Matej Ondračka</v>
      </c>
      <c r="G252" s="6" t="str">
        <f>VLOOKUP(A252,'05.kolo prezetácia '!A:G,4,FALSE)</f>
        <v>Trenčín</v>
      </c>
      <c r="H252" s="65">
        <f>VLOOKUP(A252,'05.kolo prezetácia '!$A$2:$G$515,5,FALSE)</f>
        <v>2007</v>
      </c>
      <c r="I252" s="32" t="str">
        <f>VLOOKUP(A252,'05.kolo prezetácia '!$A$2:$G$515,7,FALSE)</f>
        <v>Muži A</v>
      </c>
      <c r="J252" s="21">
        <f>VLOOKUP(zmaz!$A252,'05.kolo stopky'!A:C,3,FALSE)</f>
        <v>2.5419189814814818E-2</v>
      </c>
      <c r="K252" s="21" t="s">
        <v>313</v>
      </c>
      <c r="L252" s="21" t="s">
        <v>313</v>
      </c>
      <c r="M252" s="22"/>
      <c r="N252" s="53"/>
      <c r="O252" s="53"/>
      <c r="P252" s="53"/>
      <c r="Q252" s="53"/>
      <c r="R252" s="53"/>
      <c r="S252" s="53"/>
      <c r="T252" s="53"/>
      <c r="U252" s="53"/>
      <c r="V252" s="53"/>
      <c r="W252" s="54">
        <f t="shared" ref="W252:W258" si="24">SUM(M252:V252)</f>
        <v>0</v>
      </c>
    </row>
    <row r="253" spans="1:23" x14ac:dyDescent="0.25">
      <c r="A253" s="22"/>
      <c r="B253" s="56"/>
      <c r="C253" s="48"/>
      <c r="D253" s="6"/>
      <c r="E253" s="6"/>
      <c r="F253" s="5"/>
      <c r="G253" s="6"/>
      <c r="H253" s="65"/>
      <c r="I253" s="32"/>
      <c r="J253" s="21"/>
      <c r="K253" s="21"/>
      <c r="L253" s="21"/>
      <c r="M253" s="22"/>
      <c r="N253" s="53"/>
      <c r="O253" s="53"/>
      <c r="P253" s="53"/>
      <c r="Q253" s="53"/>
      <c r="R253" s="53"/>
      <c r="S253" s="53"/>
      <c r="T253" s="53"/>
      <c r="U253" s="53"/>
      <c r="V253" s="53"/>
      <c r="W253" s="54">
        <f t="shared" si="24"/>
        <v>0</v>
      </c>
    </row>
    <row r="254" spans="1:23" x14ac:dyDescent="0.25">
      <c r="A254" s="22"/>
      <c r="B254" s="56"/>
      <c r="C254" s="48"/>
      <c r="D254" s="6"/>
      <c r="E254" s="6"/>
      <c r="F254" s="5"/>
      <c r="G254" s="6"/>
      <c r="H254" s="65"/>
      <c r="I254" s="32"/>
      <c r="J254" s="21"/>
      <c r="K254" s="21"/>
      <c r="L254" s="21"/>
      <c r="M254" s="22"/>
      <c r="N254" s="53"/>
      <c r="O254" s="53"/>
      <c r="P254" s="53"/>
      <c r="Q254" s="53"/>
      <c r="R254" s="53"/>
      <c r="S254" s="53"/>
      <c r="T254" s="53"/>
      <c r="U254" s="53"/>
      <c r="V254" s="53"/>
      <c r="W254" s="54">
        <f t="shared" si="24"/>
        <v>0</v>
      </c>
    </row>
    <row r="255" spans="1:23" x14ac:dyDescent="0.25">
      <c r="A255" s="22"/>
      <c r="B255" s="56"/>
      <c r="C255" s="48"/>
      <c r="D255" s="6"/>
      <c r="E255" s="6"/>
      <c r="F255" s="5"/>
      <c r="G255" s="6"/>
      <c r="H255" s="65"/>
      <c r="I255" s="32"/>
      <c r="J255" s="21"/>
      <c r="K255" s="21"/>
      <c r="L255" s="21"/>
      <c r="M255" s="22"/>
      <c r="N255" s="53"/>
      <c r="O255" s="53"/>
      <c r="P255" s="53"/>
      <c r="Q255" s="53"/>
      <c r="R255" s="53"/>
      <c r="S255" s="53"/>
      <c r="T255" s="53"/>
      <c r="U255" s="53"/>
      <c r="V255" s="53"/>
      <c r="W255" s="54">
        <f t="shared" si="24"/>
        <v>0</v>
      </c>
    </row>
    <row r="256" spans="1:23" x14ac:dyDescent="0.25">
      <c r="A256" s="22"/>
      <c r="B256" s="56"/>
      <c r="C256" s="48"/>
      <c r="D256" s="6"/>
      <c r="E256" s="6"/>
      <c r="F256" s="5"/>
      <c r="G256" s="6"/>
      <c r="H256" s="65"/>
      <c r="I256" s="32"/>
      <c r="J256" s="21"/>
      <c r="K256" s="21"/>
      <c r="L256" s="21"/>
      <c r="M256" s="22"/>
      <c r="N256" s="53"/>
      <c r="O256" s="53"/>
      <c r="P256" s="53"/>
      <c r="Q256" s="53"/>
      <c r="R256" s="53"/>
      <c r="S256" s="53"/>
      <c r="T256" s="53"/>
      <c r="U256" s="53"/>
      <c r="V256" s="53"/>
      <c r="W256" s="54">
        <f t="shared" si="24"/>
        <v>0</v>
      </c>
    </row>
    <row r="257" spans="1:23" x14ac:dyDescent="0.25">
      <c r="A257" s="22"/>
      <c r="B257" s="56"/>
      <c r="C257" s="48"/>
      <c r="D257" s="6"/>
      <c r="E257" s="6"/>
      <c r="F257" s="5"/>
      <c r="G257" s="6"/>
      <c r="H257" s="65"/>
      <c r="I257" s="32"/>
      <c r="J257" s="21"/>
      <c r="K257" s="21"/>
      <c r="L257" s="21"/>
      <c r="M257" s="22"/>
      <c r="N257" s="53"/>
      <c r="O257" s="53"/>
      <c r="P257" s="53"/>
      <c r="Q257" s="53"/>
      <c r="R257" s="53"/>
      <c r="S257" s="53"/>
      <c r="T257" s="53"/>
      <c r="U257" s="53"/>
      <c r="V257" s="53"/>
      <c r="W257" s="54">
        <f t="shared" si="24"/>
        <v>0</v>
      </c>
    </row>
    <row r="258" spans="1:23" x14ac:dyDescent="0.25">
      <c r="A258" s="22"/>
      <c r="B258" s="56"/>
      <c r="C258" s="48"/>
      <c r="D258" s="6"/>
      <c r="E258" s="6"/>
      <c r="F258" s="5"/>
      <c r="G258" s="6"/>
      <c r="H258" s="65"/>
      <c r="I258" s="32"/>
      <c r="J258" s="21"/>
      <c r="K258" s="21"/>
      <c r="L258" s="21"/>
      <c r="M258" s="22"/>
      <c r="N258" s="53"/>
      <c r="O258" s="53"/>
      <c r="P258" s="53"/>
      <c r="Q258" s="53"/>
      <c r="R258" s="53"/>
      <c r="S258" s="53"/>
      <c r="T258" s="53"/>
      <c r="U258" s="53"/>
      <c r="V258" s="53"/>
      <c r="W258" s="54">
        <f t="shared" si="24"/>
        <v>0</v>
      </c>
    </row>
    <row r="259" spans="1:23" x14ac:dyDescent="0.25">
      <c r="A259" s="22"/>
      <c r="B259" s="56"/>
      <c r="C259" s="48"/>
      <c r="D259" s="6"/>
      <c r="E259" s="6"/>
      <c r="F259" s="5"/>
      <c r="G259" s="6"/>
      <c r="H259" s="65"/>
      <c r="I259" s="32"/>
      <c r="J259" s="21"/>
      <c r="K259" s="21"/>
      <c r="L259" s="21"/>
      <c r="M259" s="22"/>
      <c r="N259" s="53"/>
      <c r="O259" s="53"/>
      <c r="P259" s="53"/>
      <c r="Q259" s="53"/>
      <c r="R259" s="53"/>
      <c r="S259" s="53"/>
      <c r="T259" s="53"/>
      <c r="U259" s="53"/>
      <c r="V259" s="53"/>
      <c r="W259" s="54">
        <f>SUM(M259:V259)</f>
        <v>0</v>
      </c>
    </row>
    <row r="260" spans="1:23" x14ac:dyDescent="0.25">
      <c r="A260" s="22"/>
      <c r="B260" s="56"/>
      <c r="C260" s="48"/>
      <c r="D260" s="6"/>
      <c r="E260" s="6"/>
      <c r="F260" s="5"/>
      <c r="G260" s="6"/>
      <c r="H260" s="65"/>
      <c r="I260" s="32"/>
      <c r="J260" s="21"/>
      <c r="K260" s="21"/>
      <c r="L260" s="21"/>
      <c r="M260" s="22"/>
      <c r="N260" s="53"/>
      <c r="O260" s="53"/>
      <c r="P260" s="53"/>
      <c r="Q260" s="53"/>
      <c r="R260" s="53"/>
      <c r="S260" s="53"/>
      <c r="T260" s="53"/>
      <c r="U260" s="53"/>
      <c r="V260" s="53"/>
      <c r="W260" s="54">
        <f>SUM(M260:V260)</f>
        <v>0</v>
      </c>
    </row>
    <row r="261" spans="1:23" x14ac:dyDescent="0.25">
      <c r="A261" s="22"/>
      <c r="B261" s="56"/>
      <c r="C261" s="48"/>
      <c r="D261" s="6"/>
      <c r="E261" s="6"/>
      <c r="F261" s="5"/>
      <c r="G261" s="6"/>
      <c r="H261" s="65"/>
      <c r="I261" s="32"/>
      <c r="J261" s="21"/>
      <c r="K261" s="21"/>
      <c r="L261" s="21"/>
      <c r="M261" s="22"/>
      <c r="N261" s="53"/>
      <c r="O261" s="53"/>
      <c r="P261" s="53"/>
      <c r="Q261" s="53"/>
      <c r="R261" s="53"/>
      <c r="S261" s="53"/>
      <c r="T261" s="53"/>
      <c r="U261" s="53"/>
      <c r="V261" s="53"/>
      <c r="W261" s="54">
        <f>SUM(M261:V261)</f>
        <v>0</v>
      </c>
    </row>
    <row r="262" spans="1:23" x14ac:dyDescent="0.25">
      <c r="A262" s="22"/>
      <c r="B262" s="56"/>
      <c r="C262" s="48"/>
      <c r="D262" s="6"/>
      <c r="E262" s="6"/>
      <c r="F262" s="5"/>
      <c r="G262" s="6"/>
      <c r="H262" s="65"/>
      <c r="I262" s="32"/>
      <c r="J262" s="21"/>
      <c r="K262" s="21"/>
      <c r="L262" s="21"/>
      <c r="M262" s="22"/>
      <c r="N262" s="76"/>
      <c r="O262" s="76"/>
      <c r="P262" s="76"/>
      <c r="Q262" s="76"/>
      <c r="R262" s="76"/>
      <c r="S262" s="76"/>
      <c r="T262" s="76"/>
      <c r="U262" s="76"/>
      <c r="V262" s="76"/>
      <c r="W262" s="78">
        <f t="shared" ref="W262:W280" si="25">SUM(M262:V262)</f>
        <v>0</v>
      </c>
    </row>
    <row r="263" spans="1:23" x14ac:dyDescent="0.25">
      <c r="A263" s="22"/>
      <c r="B263" s="56"/>
      <c r="C263" s="48"/>
      <c r="D263" s="6"/>
      <c r="E263" s="6"/>
      <c r="F263" s="5"/>
      <c r="G263" s="6"/>
      <c r="H263" s="65"/>
      <c r="I263" s="32"/>
      <c r="J263" s="21"/>
      <c r="K263" s="21"/>
      <c r="L263" s="21"/>
      <c r="M263" s="22"/>
      <c r="N263" s="76"/>
      <c r="O263" s="76"/>
      <c r="P263" s="76"/>
      <c r="Q263" s="76"/>
      <c r="R263" s="76"/>
      <c r="S263" s="76"/>
      <c r="T263" s="76"/>
      <c r="U263" s="76"/>
      <c r="V263" s="76"/>
      <c r="W263" s="78">
        <f t="shared" si="25"/>
        <v>0</v>
      </c>
    </row>
    <row r="264" spans="1:23" x14ac:dyDescent="0.25">
      <c r="A264" s="22"/>
      <c r="B264" s="56"/>
      <c r="C264" s="48"/>
      <c r="D264" s="6"/>
      <c r="E264" s="6"/>
      <c r="F264" s="5"/>
      <c r="G264" s="6"/>
      <c r="H264" s="65"/>
      <c r="I264" s="32"/>
      <c r="J264" s="21"/>
      <c r="K264" s="21"/>
      <c r="L264" s="21"/>
      <c r="M264" s="22"/>
      <c r="N264" s="76"/>
      <c r="O264" s="76"/>
      <c r="P264" s="76"/>
      <c r="Q264" s="76"/>
      <c r="R264" s="76"/>
      <c r="S264" s="76"/>
      <c r="T264" s="76"/>
      <c r="U264" s="76"/>
      <c r="V264" s="76"/>
      <c r="W264" s="78">
        <f t="shared" si="25"/>
        <v>0</v>
      </c>
    </row>
    <row r="265" spans="1:23" x14ac:dyDescent="0.25">
      <c r="A265" s="22"/>
      <c r="B265" s="56"/>
      <c r="C265" s="48"/>
      <c r="D265" s="6"/>
      <c r="E265" s="6"/>
      <c r="F265" s="5"/>
      <c r="G265" s="6"/>
      <c r="H265" s="65"/>
      <c r="I265" s="32"/>
      <c r="J265" s="21"/>
      <c r="K265" s="21"/>
      <c r="L265" s="21"/>
      <c r="M265" s="22"/>
      <c r="N265" s="76"/>
      <c r="O265" s="76"/>
      <c r="P265" s="76"/>
      <c r="Q265" s="76"/>
      <c r="R265" s="76"/>
      <c r="S265" s="76"/>
      <c r="T265" s="76"/>
      <c r="U265" s="76"/>
      <c r="V265" s="76"/>
      <c r="W265" s="78">
        <f t="shared" si="25"/>
        <v>0</v>
      </c>
    </row>
    <row r="266" spans="1:23" x14ac:dyDescent="0.25">
      <c r="A266" s="22"/>
      <c r="B266" s="56"/>
      <c r="C266" s="48"/>
      <c r="D266" s="6"/>
      <c r="E266" s="6"/>
      <c r="F266" s="5"/>
      <c r="G266" s="6"/>
      <c r="H266" s="65"/>
      <c r="I266" s="32"/>
      <c r="J266" s="21"/>
      <c r="K266" s="21"/>
      <c r="L266" s="21"/>
      <c r="M266" s="22"/>
      <c r="N266" s="76"/>
      <c r="O266" s="76"/>
      <c r="P266" s="76"/>
      <c r="Q266" s="76"/>
      <c r="R266" s="76"/>
      <c r="S266" s="76"/>
      <c r="T266" s="76"/>
      <c r="U266" s="76"/>
      <c r="V266" s="76"/>
      <c r="W266" s="78">
        <f t="shared" si="25"/>
        <v>0</v>
      </c>
    </row>
    <row r="267" spans="1:23" x14ac:dyDescent="0.25">
      <c r="A267" s="22"/>
      <c r="B267" s="56"/>
      <c r="C267" s="48"/>
      <c r="D267" s="6"/>
      <c r="E267" s="6"/>
      <c r="F267" s="5"/>
      <c r="G267" s="6"/>
      <c r="H267" s="65"/>
      <c r="I267" s="32"/>
      <c r="J267" s="21"/>
      <c r="K267" s="21"/>
      <c r="L267" s="21"/>
      <c r="M267" s="22"/>
      <c r="N267" s="76"/>
      <c r="O267" s="76"/>
      <c r="P267" s="76"/>
      <c r="Q267" s="76"/>
      <c r="R267" s="76"/>
      <c r="S267" s="76"/>
      <c r="T267" s="76"/>
      <c r="U267" s="76"/>
      <c r="V267" s="76"/>
      <c r="W267" s="78">
        <f t="shared" si="25"/>
        <v>0</v>
      </c>
    </row>
    <row r="268" spans="1:23" x14ac:dyDescent="0.25">
      <c r="A268" s="22"/>
      <c r="B268" s="56"/>
      <c r="C268" s="48"/>
      <c r="D268" s="6"/>
      <c r="E268" s="6"/>
      <c r="F268" s="5"/>
      <c r="G268" s="6"/>
      <c r="H268" s="65"/>
      <c r="I268" s="32"/>
      <c r="J268" s="21"/>
      <c r="K268" s="21"/>
      <c r="L268" s="21"/>
      <c r="M268" s="22"/>
      <c r="N268" s="76"/>
      <c r="O268" s="76"/>
      <c r="P268" s="76"/>
      <c r="Q268" s="76"/>
      <c r="R268" s="76"/>
      <c r="S268" s="76"/>
      <c r="T268" s="76"/>
      <c r="U268" s="76"/>
      <c r="V268" s="76"/>
      <c r="W268" s="78">
        <f t="shared" si="25"/>
        <v>0</v>
      </c>
    </row>
    <row r="269" spans="1:23" x14ac:dyDescent="0.25">
      <c r="A269" s="22"/>
      <c r="B269" s="56"/>
      <c r="C269" s="48"/>
      <c r="D269" s="6"/>
      <c r="E269" s="6"/>
      <c r="F269" s="5"/>
      <c r="G269" s="6"/>
      <c r="H269" s="65"/>
      <c r="I269" s="32"/>
      <c r="J269" s="21"/>
      <c r="K269" s="21"/>
      <c r="L269" s="21"/>
      <c r="M269" s="22"/>
      <c r="N269" s="76"/>
      <c r="O269" s="76"/>
      <c r="P269" s="76"/>
      <c r="Q269" s="76"/>
      <c r="R269" s="76"/>
      <c r="S269" s="76"/>
      <c r="T269" s="76"/>
      <c r="U269" s="76"/>
      <c r="V269" s="76"/>
      <c r="W269" s="78">
        <f t="shared" si="25"/>
        <v>0</v>
      </c>
    </row>
    <row r="270" spans="1:23" x14ac:dyDescent="0.25">
      <c r="A270" s="22"/>
      <c r="B270" s="56"/>
      <c r="C270" s="48"/>
      <c r="D270" s="6"/>
      <c r="E270" s="6"/>
      <c r="F270" s="5"/>
      <c r="G270" s="6"/>
      <c r="H270" s="65"/>
      <c r="I270" s="32"/>
      <c r="J270" s="21"/>
      <c r="K270" s="21"/>
      <c r="L270" s="21"/>
      <c r="M270" s="22"/>
      <c r="N270" s="76"/>
      <c r="O270" s="76"/>
      <c r="P270" s="76"/>
      <c r="Q270" s="76"/>
      <c r="R270" s="76"/>
      <c r="S270" s="76"/>
      <c r="T270" s="76"/>
      <c r="U270" s="76"/>
      <c r="V270" s="76"/>
      <c r="W270" s="78">
        <f t="shared" si="25"/>
        <v>0</v>
      </c>
    </row>
    <row r="271" spans="1:23" x14ac:dyDescent="0.25">
      <c r="A271" s="22"/>
      <c r="B271" s="56"/>
      <c r="C271" s="48"/>
      <c r="D271" s="6"/>
      <c r="E271" s="6"/>
      <c r="F271" s="5"/>
      <c r="G271" s="6"/>
      <c r="H271" s="65"/>
      <c r="I271" s="32"/>
      <c r="J271" s="21"/>
      <c r="K271" s="21"/>
      <c r="L271" s="21"/>
      <c r="M271" s="22"/>
      <c r="N271" s="76"/>
      <c r="O271" s="76"/>
      <c r="P271" s="76"/>
      <c r="Q271" s="76"/>
      <c r="R271" s="76"/>
      <c r="S271" s="76"/>
      <c r="T271" s="76"/>
      <c r="U271" s="76"/>
      <c r="V271" s="76"/>
      <c r="W271" s="78">
        <f t="shared" si="25"/>
        <v>0</v>
      </c>
    </row>
    <row r="272" spans="1:23" x14ac:dyDescent="0.25">
      <c r="A272" s="22"/>
      <c r="B272" s="56"/>
      <c r="C272" s="48"/>
      <c r="D272" s="6"/>
      <c r="E272" s="6"/>
      <c r="F272" s="5"/>
      <c r="G272" s="6"/>
      <c r="H272" s="65"/>
      <c r="I272" s="32"/>
      <c r="J272" s="21"/>
      <c r="K272" s="21"/>
      <c r="L272" s="21"/>
      <c r="M272" s="22"/>
      <c r="N272" s="76"/>
      <c r="O272" s="76"/>
      <c r="P272" s="76"/>
      <c r="Q272" s="76"/>
      <c r="R272" s="76"/>
      <c r="S272" s="76"/>
      <c r="T272" s="76"/>
      <c r="U272" s="76"/>
      <c r="V272" s="76"/>
      <c r="W272" s="78">
        <f t="shared" si="25"/>
        <v>0</v>
      </c>
    </row>
    <row r="273" spans="1:23" x14ac:dyDescent="0.25">
      <c r="A273" s="22"/>
      <c r="B273" s="56"/>
      <c r="C273" s="48"/>
      <c r="D273" s="6"/>
      <c r="E273" s="6"/>
      <c r="F273" s="5"/>
      <c r="G273" s="6"/>
      <c r="H273" s="65"/>
      <c r="I273" s="32"/>
      <c r="J273" s="21"/>
      <c r="K273" s="21"/>
      <c r="L273" s="21"/>
      <c r="M273" s="22"/>
      <c r="N273" s="76"/>
      <c r="O273" s="76"/>
      <c r="P273" s="76"/>
      <c r="Q273" s="76"/>
      <c r="R273" s="76"/>
      <c r="S273" s="76"/>
      <c r="T273" s="76"/>
      <c r="U273" s="76"/>
      <c r="V273" s="76"/>
      <c r="W273" s="78">
        <f t="shared" si="25"/>
        <v>0</v>
      </c>
    </row>
    <row r="274" spans="1:23" x14ac:dyDescent="0.25">
      <c r="A274" s="22"/>
      <c r="B274" s="56"/>
      <c r="C274" s="48"/>
      <c r="D274" s="6"/>
      <c r="E274" s="6"/>
      <c r="F274" s="5"/>
      <c r="G274" s="6"/>
      <c r="H274" s="65"/>
      <c r="I274" s="32"/>
      <c r="J274" s="21"/>
      <c r="K274" s="21"/>
      <c r="L274" s="21"/>
      <c r="M274" s="22"/>
      <c r="N274" s="76"/>
      <c r="O274" s="76"/>
      <c r="P274" s="76"/>
      <c r="Q274" s="76"/>
      <c r="R274" s="76"/>
      <c r="S274" s="76"/>
      <c r="T274" s="76"/>
      <c r="U274" s="76"/>
      <c r="V274" s="76"/>
      <c r="W274" s="78">
        <f t="shared" si="25"/>
        <v>0</v>
      </c>
    </row>
    <row r="275" spans="1:23" x14ac:dyDescent="0.25">
      <c r="A275" s="22"/>
      <c r="B275" s="56"/>
      <c r="C275" s="48"/>
      <c r="D275" s="6"/>
      <c r="E275" s="6"/>
      <c r="F275" s="5"/>
      <c r="G275" s="6"/>
      <c r="H275" s="65"/>
      <c r="I275" s="32"/>
      <c r="J275" s="21"/>
      <c r="K275" s="21"/>
      <c r="L275" s="21"/>
      <c r="M275" s="22"/>
      <c r="N275" s="76"/>
      <c r="O275" s="76"/>
      <c r="P275" s="76"/>
      <c r="Q275" s="76"/>
      <c r="R275" s="76"/>
      <c r="S275" s="76"/>
      <c r="T275" s="76"/>
      <c r="U275" s="76"/>
      <c r="V275" s="76"/>
      <c r="W275" s="78">
        <f t="shared" si="25"/>
        <v>0</v>
      </c>
    </row>
    <row r="276" spans="1:23" x14ac:dyDescent="0.25">
      <c r="A276" s="22"/>
      <c r="B276" s="56"/>
      <c r="C276" s="48"/>
      <c r="D276" s="6"/>
      <c r="E276" s="6"/>
      <c r="F276" s="5"/>
      <c r="G276" s="6"/>
      <c r="H276" s="65"/>
      <c r="I276" s="32"/>
      <c r="J276" s="21"/>
      <c r="K276" s="21"/>
      <c r="L276" s="21"/>
      <c r="M276" s="22"/>
      <c r="N276" s="76"/>
      <c r="O276" s="76"/>
      <c r="P276" s="76"/>
      <c r="Q276" s="76"/>
      <c r="R276" s="76"/>
      <c r="S276" s="76"/>
      <c r="T276" s="76"/>
      <c r="U276" s="76"/>
      <c r="V276" s="76"/>
      <c r="W276" s="78">
        <f t="shared" si="25"/>
        <v>0</v>
      </c>
    </row>
    <row r="277" spans="1:23" x14ac:dyDescent="0.25">
      <c r="A277" s="22"/>
      <c r="B277" s="56"/>
      <c r="C277" s="48"/>
      <c r="D277" s="6"/>
      <c r="E277" s="6"/>
      <c r="F277" s="5"/>
      <c r="G277" s="6"/>
      <c r="H277" s="65"/>
      <c r="I277" s="32"/>
      <c r="J277" s="21"/>
      <c r="K277" s="21"/>
      <c r="L277" s="21"/>
      <c r="M277" s="22"/>
      <c r="N277" s="76"/>
      <c r="O277" s="76"/>
      <c r="P277" s="76"/>
      <c r="Q277" s="76"/>
      <c r="R277" s="76"/>
      <c r="S277" s="76"/>
      <c r="T277" s="76"/>
      <c r="U277" s="76"/>
      <c r="V277" s="76"/>
      <c r="W277" s="78">
        <f t="shared" si="25"/>
        <v>0</v>
      </c>
    </row>
    <row r="278" spans="1:23" x14ac:dyDescent="0.25">
      <c r="A278" s="22"/>
      <c r="B278" s="56"/>
      <c r="C278" s="48"/>
      <c r="D278" s="6"/>
      <c r="E278" s="6"/>
      <c r="F278" s="5"/>
      <c r="G278" s="6"/>
      <c r="H278" s="65"/>
      <c r="I278" s="32"/>
      <c r="J278" s="21"/>
      <c r="K278" s="21"/>
      <c r="L278" s="21"/>
      <c r="M278" s="22"/>
      <c r="N278" s="76"/>
      <c r="O278" s="76"/>
      <c r="P278" s="76"/>
      <c r="Q278" s="76"/>
      <c r="R278" s="76"/>
      <c r="S278" s="76"/>
      <c r="T278" s="76"/>
      <c r="U278" s="76"/>
      <c r="V278" s="76"/>
      <c r="W278" s="78">
        <f t="shared" si="25"/>
        <v>0</v>
      </c>
    </row>
    <row r="279" spans="1:23" x14ac:dyDescent="0.25">
      <c r="A279" s="22"/>
      <c r="B279" s="56"/>
      <c r="C279" s="48"/>
      <c r="D279" s="6"/>
      <c r="E279" s="6"/>
      <c r="F279" s="5"/>
      <c r="G279" s="6"/>
      <c r="H279" s="65"/>
      <c r="I279" s="32"/>
      <c r="J279" s="77"/>
      <c r="K279" s="77"/>
      <c r="L279" s="77"/>
      <c r="M279" s="22"/>
      <c r="N279" s="76"/>
      <c r="O279" s="76"/>
      <c r="P279" s="76"/>
      <c r="Q279" s="76"/>
      <c r="R279" s="76"/>
      <c r="S279" s="76"/>
      <c r="T279" s="76"/>
      <c r="U279" s="76"/>
      <c r="V279" s="76"/>
      <c r="W279" s="78">
        <f t="shared" si="25"/>
        <v>0</v>
      </c>
    </row>
    <row r="280" spans="1:23" x14ac:dyDescent="0.25">
      <c r="A280" s="22"/>
      <c r="B280" s="56"/>
      <c r="C280" s="48"/>
      <c r="D280" s="6"/>
      <c r="E280" s="6"/>
      <c r="F280" s="5"/>
      <c r="G280" s="6"/>
      <c r="H280" s="65"/>
      <c r="I280" s="32"/>
      <c r="J280" s="77"/>
      <c r="K280" s="77"/>
      <c r="L280" s="77"/>
      <c r="M280" s="22"/>
      <c r="N280" s="76"/>
      <c r="O280" s="76"/>
      <c r="P280" s="76"/>
      <c r="Q280" s="76"/>
      <c r="R280" s="76"/>
      <c r="S280" s="76"/>
      <c r="T280" s="76"/>
      <c r="U280" s="76"/>
      <c r="V280" s="76"/>
      <c r="W280" s="78">
        <f t="shared" si="25"/>
        <v>0</v>
      </c>
    </row>
  </sheetData>
  <sheetCalcPr fullCalcOnLoad="1"/>
  <mergeCells count="1">
    <mergeCell ref="A1:L1"/>
  </mergeCells>
  <conditionalFormatting sqref="Z1:Z2 Z164:Z170 X3:X163 Z172:Z65536">
    <cfRule type="cellIs" dxfId="56" priority="47" operator="lessThan">
      <formula>0</formula>
    </cfRule>
  </conditionalFormatting>
  <conditionalFormatting sqref="A253:A279">
    <cfRule type="duplicateValues" dxfId="55" priority="4" stopIfTrue="1"/>
  </conditionalFormatting>
  <conditionalFormatting sqref="A280">
    <cfRule type="duplicateValues" dxfId="54" priority="5" stopIfTrue="1"/>
  </conditionalFormatting>
  <conditionalFormatting sqref="A253:A280">
    <cfRule type="duplicateValues" dxfId="53" priority="6" stopIfTrue="1"/>
  </conditionalFormatting>
  <conditionalFormatting sqref="A253:A280">
    <cfRule type="duplicateValues" dxfId="52" priority="7" stopIfTrue="1"/>
  </conditionalFormatting>
  <conditionalFormatting sqref="A4:A252">
    <cfRule type="duplicateValues" dxfId="51" priority="1" stopIfTrue="1"/>
  </conditionalFormatting>
  <conditionalFormatting sqref="A4:A252">
    <cfRule type="duplicateValues" dxfId="50" priority="2" stopIfTrue="1"/>
  </conditionalFormatting>
  <conditionalFormatting sqref="A4:A252">
    <cfRule type="duplicateValues" dxfId="49" priority="3" stopIfTrue="1"/>
  </conditionalFormatting>
  <pageMargins left="0.11811023622047245" right="0.11811023622047245" top="0.39370078740157483" bottom="0.39370078740157483" header="0.31496062992125984" footer="0.31496062992125984"/>
  <pageSetup paperSize="9" scale="93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F6C1-A1A5-4127-9CBD-800CADC08379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85A4B-7213-44E7-A717-DB76BFCA2FCB}">
  <dimension ref="A1:P278"/>
  <sheetViews>
    <sheetView topLeftCell="E1" zoomScale="85" zoomScaleNormal="85" workbookViewId="0">
      <selection activeCell="K130" sqref="K2:K130"/>
    </sheetView>
  </sheetViews>
  <sheetFormatPr defaultRowHeight="15" x14ac:dyDescent="0.25"/>
  <cols>
    <col min="1" max="1" width="20.28515625" style="20" bestFit="1" customWidth="1"/>
    <col min="2" max="2" width="16.5703125" style="10" bestFit="1" customWidth="1"/>
    <col min="3" max="3" width="13.42578125" style="25" bestFit="1" customWidth="1"/>
    <col min="6" max="6" width="53.85546875" bestFit="1" customWidth="1"/>
    <col min="7" max="7" width="9.140625" customWidth="1"/>
    <col min="8" max="8" width="16.5703125" bestFit="1" customWidth="1"/>
    <col min="9" max="9" width="30.28515625" style="1" bestFit="1" customWidth="1"/>
    <col min="10" max="10" width="19.140625" style="58" bestFit="1" customWidth="1"/>
    <col min="11" max="11" width="19.28515625" bestFit="1" customWidth="1"/>
    <col min="14" max="14" width="12.5703125" customWidth="1"/>
    <col min="16" max="16" width="12.5703125" customWidth="1"/>
  </cols>
  <sheetData>
    <row r="1" spans="1:16" s="17" customFormat="1" ht="42" x14ac:dyDescent="0.25">
      <c r="A1" s="16" t="s">
        <v>0</v>
      </c>
      <c r="B1" s="16" t="s">
        <v>22</v>
      </c>
      <c r="C1" s="24" t="s">
        <v>6</v>
      </c>
      <c r="F1" s="18" t="s">
        <v>31</v>
      </c>
      <c r="G1" s="18"/>
      <c r="H1" s="34" t="s">
        <v>44</v>
      </c>
      <c r="I1" s="34" t="s">
        <v>48</v>
      </c>
      <c r="J1" s="57" t="s">
        <v>46</v>
      </c>
      <c r="K1" s="34" t="s">
        <v>47</v>
      </c>
    </row>
    <row r="2" spans="1:16" x14ac:dyDescent="0.25">
      <c r="A2" s="1">
        <f>K2</f>
        <v>395</v>
      </c>
      <c r="B2" s="26" t="e">
        <f>VALUE(REPLACE(H2,1,5,""))</f>
        <v>#VALUE!</v>
      </c>
      <c r="C2" s="58">
        <f>J2</f>
        <v>1.7974780092592593E-2</v>
      </c>
      <c r="H2" s="62">
        <v>1</v>
      </c>
      <c r="I2" t="s">
        <v>229</v>
      </c>
      <c r="J2" s="70">
        <v>1.7974780092592593E-2</v>
      </c>
      <c r="K2">
        <v>395</v>
      </c>
      <c r="N2" s="67">
        <v>2.4899537037037039E-2</v>
      </c>
      <c r="P2" s="67">
        <v>1.7713773148148149E-2</v>
      </c>
    </row>
    <row r="3" spans="1:16" x14ac:dyDescent="0.25">
      <c r="A3" s="1">
        <f t="shared" ref="A3:A66" si="0">K3</f>
        <v>366</v>
      </c>
      <c r="B3" s="26" t="e">
        <f t="shared" ref="B3:B66" si="1">VALUE(REPLACE(H3,1,5,""))</f>
        <v>#VALUE!</v>
      </c>
      <c r="C3" s="58">
        <f t="shared" ref="C3:C66" si="2">J3</f>
        <v>1.8636805555555556E-2</v>
      </c>
      <c r="H3" s="62">
        <v>2</v>
      </c>
      <c r="I3" t="s">
        <v>128</v>
      </c>
      <c r="J3" s="70">
        <v>1.8636805555555556E-2</v>
      </c>
      <c r="K3">
        <v>366</v>
      </c>
      <c r="N3" s="67">
        <v>2.512986111111111E-2</v>
      </c>
    </row>
    <row r="4" spans="1:16" x14ac:dyDescent="0.25">
      <c r="A4" s="1">
        <f t="shared" si="0"/>
        <v>172</v>
      </c>
      <c r="B4" s="26" t="e">
        <f t="shared" si="1"/>
        <v>#VALUE!</v>
      </c>
      <c r="C4" s="58">
        <f t="shared" si="2"/>
        <v>1.8923472222222223E-2</v>
      </c>
      <c r="H4" s="62">
        <v>3</v>
      </c>
      <c r="I4" t="s">
        <v>228</v>
      </c>
      <c r="J4" s="70">
        <v>1.8923472222222223E-2</v>
      </c>
      <c r="K4">
        <v>172</v>
      </c>
      <c r="N4" s="67">
        <v>2.7295949074074077E-2</v>
      </c>
    </row>
    <row r="5" spans="1:16" x14ac:dyDescent="0.25">
      <c r="A5" s="1">
        <f t="shared" si="0"/>
        <v>120</v>
      </c>
      <c r="B5" s="26" t="e">
        <f t="shared" si="1"/>
        <v>#VALUE!</v>
      </c>
      <c r="C5" s="58">
        <f t="shared" si="2"/>
        <v>1.9534375E-2</v>
      </c>
      <c r="H5" s="62">
        <v>4</v>
      </c>
      <c r="I5" t="s">
        <v>227</v>
      </c>
      <c r="J5" s="70">
        <v>1.9534375E-2</v>
      </c>
      <c r="K5">
        <v>120</v>
      </c>
      <c r="N5" s="67">
        <v>2.844976851851852E-2</v>
      </c>
    </row>
    <row r="6" spans="1:16" x14ac:dyDescent="0.25">
      <c r="A6" s="1">
        <f t="shared" si="0"/>
        <v>116</v>
      </c>
      <c r="B6" s="26" t="e">
        <f t="shared" si="1"/>
        <v>#VALUE!</v>
      </c>
      <c r="C6" s="58">
        <f t="shared" si="2"/>
        <v>1.9928738425925928E-2</v>
      </c>
      <c r="H6" s="62">
        <v>5</v>
      </c>
      <c r="I6" t="s">
        <v>226</v>
      </c>
      <c r="J6" s="70">
        <v>1.9928738425925928E-2</v>
      </c>
      <c r="K6">
        <v>116</v>
      </c>
      <c r="N6" s="67">
        <v>2.8709027777777781E-2</v>
      </c>
    </row>
    <row r="7" spans="1:16" x14ac:dyDescent="0.25">
      <c r="A7" s="1">
        <f t="shared" si="0"/>
        <v>4</v>
      </c>
      <c r="B7" s="26" t="e">
        <f t="shared" si="1"/>
        <v>#VALUE!</v>
      </c>
      <c r="C7" s="58">
        <f t="shared" si="2"/>
        <v>2.0030023148148147E-2</v>
      </c>
      <c r="H7" s="62">
        <v>6</v>
      </c>
      <c r="I7" t="s">
        <v>225</v>
      </c>
      <c r="J7" s="70">
        <v>2.0030023148148147E-2</v>
      </c>
      <c r="K7">
        <v>4</v>
      </c>
      <c r="N7" s="67">
        <v>2.8964004629629628E-2</v>
      </c>
    </row>
    <row r="8" spans="1:16" x14ac:dyDescent="0.25">
      <c r="A8" s="1">
        <f t="shared" si="0"/>
        <v>227</v>
      </c>
      <c r="B8" s="26" t="e">
        <f t="shared" si="1"/>
        <v>#VALUE!</v>
      </c>
      <c r="C8" s="58">
        <f t="shared" si="2"/>
        <v>2.0444965277777779E-2</v>
      </c>
      <c r="H8" s="62">
        <v>7</v>
      </c>
      <c r="I8" t="s">
        <v>104</v>
      </c>
      <c r="J8" s="70">
        <v>2.0444965277777779E-2</v>
      </c>
      <c r="K8">
        <v>227</v>
      </c>
      <c r="N8" s="67">
        <v>2.900277777777778E-2</v>
      </c>
    </row>
    <row r="9" spans="1:16" x14ac:dyDescent="0.25">
      <c r="A9" s="1">
        <f t="shared" si="0"/>
        <v>416</v>
      </c>
      <c r="B9" s="26" t="e">
        <f t="shared" si="1"/>
        <v>#VALUE!</v>
      </c>
      <c r="C9" s="58">
        <f t="shared" si="2"/>
        <v>2.0518923611111111E-2</v>
      </c>
      <c r="H9" s="62">
        <v>8</v>
      </c>
      <c r="I9" t="s">
        <v>100</v>
      </c>
      <c r="J9" s="70">
        <v>2.0518923611111111E-2</v>
      </c>
      <c r="K9">
        <v>416</v>
      </c>
      <c r="N9" s="67">
        <v>2.901724537037037E-2</v>
      </c>
    </row>
    <row r="10" spans="1:16" x14ac:dyDescent="0.25">
      <c r="A10" s="1">
        <f t="shared" si="0"/>
        <v>369</v>
      </c>
      <c r="B10" s="26" t="e">
        <f t="shared" si="1"/>
        <v>#VALUE!</v>
      </c>
      <c r="C10" s="58">
        <f t="shared" si="2"/>
        <v>2.0758090277777776E-2</v>
      </c>
      <c r="H10" s="62">
        <v>9</v>
      </c>
      <c r="I10" t="s">
        <v>224</v>
      </c>
      <c r="J10" s="70">
        <v>2.0758090277777776E-2</v>
      </c>
      <c r="K10">
        <v>369</v>
      </c>
      <c r="N10" s="67">
        <v>2.9179398148148145E-2</v>
      </c>
    </row>
    <row r="11" spans="1:16" x14ac:dyDescent="0.25">
      <c r="A11" s="1">
        <f t="shared" si="0"/>
        <v>420</v>
      </c>
      <c r="B11" s="26" t="e">
        <f t="shared" si="1"/>
        <v>#VALUE!</v>
      </c>
      <c r="C11" s="58">
        <f t="shared" si="2"/>
        <v>2.09409837962963E-2</v>
      </c>
      <c r="H11" s="62">
        <v>10</v>
      </c>
      <c r="I11" t="s">
        <v>223</v>
      </c>
      <c r="J11" s="70">
        <v>2.09409837962963E-2</v>
      </c>
      <c r="K11">
        <v>420</v>
      </c>
      <c r="N11" s="67">
        <v>2.9209259259259258E-2</v>
      </c>
    </row>
    <row r="12" spans="1:16" x14ac:dyDescent="0.25">
      <c r="A12" s="1">
        <f t="shared" si="0"/>
        <v>27</v>
      </c>
      <c r="B12" s="26" t="e">
        <f t="shared" si="1"/>
        <v>#VALUE!</v>
      </c>
      <c r="C12" s="58">
        <f t="shared" si="2"/>
        <v>2.1106550925925924E-2</v>
      </c>
      <c r="H12" s="62">
        <v>11</v>
      </c>
      <c r="I12" t="s">
        <v>222</v>
      </c>
      <c r="J12" s="70">
        <v>2.1106550925925924E-2</v>
      </c>
      <c r="K12">
        <v>27</v>
      </c>
      <c r="N12" s="67">
        <v>2.9370486111111111E-2</v>
      </c>
    </row>
    <row r="13" spans="1:16" x14ac:dyDescent="0.25">
      <c r="A13" s="1">
        <f t="shared" si="0"/>
        <v>195</v>
      </c>
      <c r="B13" s="26" t="e">
        <f t="shared" si="1"/>
        <v>#VALUE!</v>
      </c>
      <c r="C13" s="58">
        <f t="shared" si="2"/>
        <v>2.1108518518518516E-2</v>
      </c>
      <c r="H13" s="62">
        <v>12</v>
      </c>
      <c r="I13" t="s">
        <v>221</v>
      </c>
      <c r="J13" s="70">
        <v>2.1108518518518516E-2</v>
      </c>
      <c r="K13">
        <v>195</v>
      </c>
      <c r="N13" s="67">
        <v>2.9562268518518522E-2</v>
      </c>
    </row>
    <row r="14" spans="1:16" x14ac:dyDescent="0.25">
      <c r="A14" s="1">
        <f t="shared" si="0"/>
        <v>56</v>
      </c>
      <c r="B14" s="26" t="e">
        <f t="shared" si="1"/>
        <v>#VALUE!</v>
      </c>
      <c r="C14" s="58">
        <f t="shared" si="2"/>
        <v>2.1431493055555556E-2</v>
      </c>
      <c r="H14" s="62">
        <v>13</v>
      </c>
      <c r="I14" t="s">
        <v>220</v>
      </c>
      <c r="J14" s="70">
        <v>2.1431493055555556E-2</v>
      </c>
      <c r="K14">
        <v>56</v>
      </c>
      <c r="N14" s="67">
        <v>2.9831481481481483E-2</v>
      </c>
    </row>
    <row r="15" spans="1:16" x14ac:dyDescent="0.25">
      <c r="A15" s="1">
        <f t="shared" si="0"/>
        <v>91</v>
      </c>
      <c r="B15" s="26" t="e">
        <f t="shared" si="1"/>
        <v>#VALUE!</v>
      </c>
      <c r="C15" s="58">
        <f t="shared" si="2"/>
        <v>2.1924953703703703E-2</v>
      </c>
      <c r="H15" s="62">
        <v>14</v>
      </c>
      <c r="I15" t="s">
        <v>219</v>
      </c>
      <c r="J15" s="70">
        <v>2.1924953703703703E-2</v>
      </c>
      <c r="K15">
        <v>91</v>
      </c>
      <c r="N15" s="67">
        <v>3.0101273148148148E-2</v>
      </c>
    </row>
    <row r="16" spans="1:16" x14ac:dyDescent="0.25">
      <c r="A16" s="1">
        <f t="shared" si="0"/>
        <v>57</v>
      </c>
      <c r="B16" s="26" t="e">
        <f t="shared" si="1"/>
        <v>#VALUE!</v>
      </c>
      <c r="C16" s="58">
        <f t="shared" si="2"/>
        <v>2.2322210648148145E-2</v>
      </c>
      <c r="H16" s="62">
        <v>15</v>
      </c>
      <c r="I16" t="s">
        <v>107</v>
      </c>
      <c r="J16" s="70">
        <v>2.2322210648148145E-2</v>
      </c>
      <c r="K16">
        <v>57</v>
      </c>
      <c r="N16" s="67">
        <v>3.0128009259259261E-2</v>
      </c>
    </row>
    <row r="17" spans="1:14" x14ac:dyDescent="0.25">
      <c r="A17" s="1">
        <f t="shared" si="0"/>
        <v>197</v>
      </c>
      <c r="B17" s="26" t="e">
        <f t="shared" si="1"/>
        <v>#VALUE!</v>
      </c>
      <c r="C17" s="58">
        <f t="shared" si="2"/>
        <v>2.2372581018518519E-2</v>
      </c>
      <c r="H17" s="62">
        <v>16</v>
      </c>
      <c r="I17" t="s">
        <v>218</v>
      </c>
      <c r="J17" s="70">
        <v>2.2372581018518519E-2</v>
      </c>
      <c r="K17">
        <v>197</v>
      </c>
      <c r="N17" s="67">
        <v>3.0271412037037038E-2</v>
      </c>
    </row>
    <row r="18" spans="1:14" x14ac:dyDescent="0.25">
      <c r="A18" s="1">
        <f t="shared" si="0"/>
        <v>427</v>
      </c>
      <c r="B18" s="26" t="e">
        <f t="shared" si="1"/>
        <v>#VALUE!</v>
      </c>
      <c r="C18" s="58">
        <f t="shared" si="2"/>
        <v>2.2493310185185186E-2</v>
      </c>
      <c r="H18" s="62">
        <v>17</v>
      </c>
      <c r="I18" t="s">
        <v>148</v>
      </c>
      <c r="J18" s="70">
        <v>2.2493310185185186E-2</v>
      </c>
      <c r="K18">
        <v>427</v>
      </c>
      <c r="N18" s="67">
        <v>3.0330671296296297E-2</v>
      </c>
    </row>
    <row r="19" spans="1:14" x14ac:dyDescent="0.25">
      <c r="A19" s="1">
        <f t="shared" si="0"/>
        <v>439</v>
      </c>
      <c r="B19" s="26" t="e">
        <f t="shared" si="1"/>
        <v>#VALUE!</v>
      </c>
      <c r="C19" s="58">
        <f t="shared" si="2"/>
        <v>2.279021990740741E-2</v>
      </c>
      <c r="H19" s="62">
        <v>18</v>
      </c>
      <c r="I19" t="s">
        <v>217</v>
      </c>
      <c r="J19" s="70">
        <v>2.279021990740741E-2</v>
      </c>
      <c r="K19">
        <v>439</v>
      </c>
      <c r="N19" s="67">
        <v>3.0476851851851852E-2</v>
      </c>
    </row>
    <row r="20" spans="1:14" x14ac:dyDescent="0.25">
      <c r="A20" s="1">
        <f t="shared" si="0"/>
        <v>23</v>
      </c>
      <c r="B20" s="26" t="e">
        <f t="shared" si="1"/>
        <v>#VALUE!</v>
      </c>
      <c r="C20" s="58">
        <f t="shared" si="2"/>
        <v>2.2930590277777777E-2</v>
      </c>
      <c r="H20" s="62">
        <v>19</v>
      </c>
      <c r="I20" t="s">
        <v>216</v>
      </c>
      <c r="J20" s="70">
        <v>2.2930590277777777E-2</v>
      </c>
      <c r="K20">
        <v>23</v>
      </c>
      <c r="N20" s="67">
        <v>3.071064814814815E-2</v>
      </c>
    </row>
    <row r="21" spans="1:14" x14ac:dyDescent="0.25">
      <c r="A21" s="1">
        <f t="shared" si="0"/>
        <v>21</v>
      </c>
      <c r="B21" s="26" t="e">
        <f t="shared" si="1"/>
        <v>#VALUE!</v>
      </c>
      <c r="C21" s="58">
        <f t="shared" si="2"/>
        <v>2.3024675925925924E-2</v>
      </c>
      <c r="H21" s="62">
        <v>20</v>
      </c>
      <c r="I21" t="s">
        <v>109</v>
      </c>
      <c r="J21" s="70">
        <v>2.3024675925925924E-2</v>
      </c>
      <c r="K21">
        <v>21</v>
      </c>
      <c r="N21" s="67">
        <v>3.0728009259259257E-2</v>
      </c>
    </row>
    <row r="22" spans="1:14" x14ac:dyDescent="0.25">
      <c r="A22" s="1">
        <f t="shared" si="0"/>
        <v>371</v>
      </c>
      <c r="B22" s="26" t="e">
        <f t="shared" si="1"/>
        <v>#VALUE!</v>
      </c>
      <c r="C22" s="58">
        <f t="shared" si="2"/>
        <v>2.308246527777778E-2</v>
      </c>
      <c r="H22" s="62">
        <v>21</v>
      </c>
      <c r="I22" t="s">
        <v>215</v>
      </c>
      <c r="J22" s="70">
        <v>2.308246527777778E-2</v>
      </c>
      <c r="K22">
        <v>371</v>
      </c>
      <c r="N22" s="67">
        <v>3.073900462962963E-2</v>
      </c>
    </row>
    <row r="23" spans="1:14" x14ac:dyDescent="0.25">
      <c r="A23" s="1">
        <f t="shared" si="0"/>
        <v>421</v>
      </c>
      <c r="B23" s="26" t="e">
        <f t="shared" si="1"/>
        <v>#VALUE!</v>
      </c>
      <c r="C23" s="58">
        <f t="shared" si="2"/>
        <v>2.3289085648148147E-2</v>
      </c>
      <c r="H23" s="62">
        <v>22</v>
      </c>
      <c r="I23" t="s">
        <v>214</v>
      </c>
      <c r="J23" s="70">
        <v>2.3289085648148147E-2</v>
      </c>
      <c r="K23">
        <v>421</v>
      </c>
      <c r="N23" s="67">
        <v>3.0791782407407407E-2</v>
      </c>
    </row>
    <row r="24" spans="1:14" x14ac:dyDescent="0.25">
      <c r="A24" s="1">
        <f t="shared" si="0"/>
        <v>234</v>
      </c>
      <c r="B24" s="26" t="e">
        <f t="shared" si="1"/>
        <v>#VALUE!</v>
      </c>
      <c r="C24" s="58">
        <f t="shared" si="2"/>
        <v>2.3376203703703701E-2</v>
      </c>
      <c r="H24" s="62">
        <v>23</v>
      </c>
      <c r="I24" t="s">
        <v>213</v>
      </c>
      <c r="J24" s="70">
        <v>2.3376203703703701E-2</v>
      </c>
      <c r="K24">
        <v>234</v>
      </c>
      <c r="N24" s="67">
        <v>3.0826504629629631E-2</v>
      </c>
    </row>
    <row r="25" spans="1:14" x14ac:dyDescent="0.25">
      <c r="A25" s="1">
        <f t="shared" si="0"/>
        <v>219</v>
      </c>
      <c r="B25" s="26" t="e">
        <f t="shared" si="1"/>
        <v>#VALUE!</v>
      </c>
      <c r="C25" s="58">
        <f t="shared" si="2"/>
        <v>2.3380868055555556E-2</v>
      </c>
      <c r="H25" s="62">
        <v>24</v>
      </c>
      <c r="I25" t="s">
        <v>212</v>
      </c>
      <c r="J25" s="70">
        <v>2.3380868055555556E-2</v>
      </c>
      <c r="K25">
        <v>219</v>
      </c>
      <c r="N25" s="67">
        <v>3.0897916666666667E-2</v>
      </c>
    </row>
    <row r="26" spans="1:14" x14ac:dyDescent="0.25">
      <c r="A26" s="1">
        <f t="shared" si="0"/>
        <v>82</v>
      </c>
      <c r="B26" s="26" t="e">
        <f t="shared" si="1"/>
        <v>#VALUE!</v>
      </c>
      <c r="C26" s="58">
        <f t="shared" si="2"/>
        <v>2.3397118055555558E-2</v>
      </c>
      <c r="H26" s="62">
        <v>25</v>
      </c>
      <c r="I26" t="s">
        <v>211</v>
      </c>
      <c r="J26" s="70">
        <v>2.3397118055555558E-2</v>
      </c>
      <c r="K26">
        <v>82</v>
      </c>
      <c r="N26" s="67">
        <v>3.1302083333333335E-2</v>
      </c>
    </row>
    <row r="27" spans="1:14" x14ac:dyDescent="0.25">
      <c r="A27" s="1">
        <f t="shared" si="0"/>
        <v>52</v>
      </c>
      <c r="B27" s="26" t="e">
        <f t="shared" si="1"/>
        <v>#VALUE!</v>
      </c>
      <c r="C27" s="58">
        <f t="shared" si="2"/>
        <v>2.3717245370370371E-2</v>
      </c>
      <c r="H27" s="62">
        <v>26</v>
      </c>
      <c r="I27" t="s">
        <v>206</v>
      </c>
      <c r="J27" s="70">
        <v>2.3717245370370371E-2</v>
      </c>
      <c r="K27">
        <v>52</v>
      </c>
      <c r="N27" s="67">
        <v>3.1351388888888894E-2</v>
      </c>
    </row>
    <row r="28" spans="1:14" x14ac:dyDescent="0.25">
      <c r="A28" s="1">
        <f t="shared" si="0"/>
        <v>9</v>
      </c>
      <c r="B28" s="26" t="e">
        <f t="shared" si="1"/>
        <v>#VALUE!</v>
      </c>
      <c r="C28" s="58">
        <f t="shared" si="2"/>
        <v>2.3736770833333337E-2</v>
      </c>
      <c r="H28" s="62">
        <v>27</v>
      </c>
      <c r="I28" t="s">
        <v>210</v>
      </c>
      <c r="J28" s="70">
        <v>2.3736770833333337E-2</v>
      </c>
      <c r="K28">
        <v>9</v>
      </c>
      <c r="N28" s="67">
        <v>3.2065625E-2</v>
      </c>
    </row>
    <row r="29" spans="1:14" x14ac:dyDescent="0.25">
      <c r="A29" s="1">
        <f t="shared" si="0"/>
        <v>32</v>
      </c>
      <c r="B29" s="26" t="e">
        <f t="shared" si="1"/>
        <v>#VALUE!</v>
      </c>
      <c r="C29" s="58">
        <f t="shared" si="2"/>
        <v>2.3926388888888889E-2</v>
      </c>
      <c r="H29" s="62">
        <v>28</v>
      </c>
      <c r="I29" t="s">
        <v>194</v>
      </c>
      <c r="J29" s="70">
        <v>2.3926388888888889E-2</v>
      </c>
      <c r="K29">
        <v>32</v>
      </c>
      <c r="N29" s="67">
        <v>3.2082407407407407E-2</v>
      </c>
    </row>
    <row r="30" spans="1:14" x14ac:dyDescent="0.25">
      <c r="A30" s="1">
        <f t="shared" si="0"/>
        <v>148</v>
      </c>
      <c r="B30" s="26" t="e">
        <f t="shared" si="1"/>
        <v>#VALUE!</v>
      </c>
      <c r="C30" s="58">
        <f t="shared" si="2"/>
        <v>2.4020393518518517E-2</v>
      </c>
      <c r="H30" s="62">
        <v>29</v>
      </c>
      <c r="I30" t="s">
        <v>103</v>
      </c>
      <c r="J30" s="70">
        <v>2.4020393518518517E-2</v>
      </c>
      <c r="K30">
        <v>148</v>
      </c>
      <c r="N30" s="67">
        <v>3.2140393518518516E-2</v>
      </c>
    </row>
    <row r="31" spans="1:14" x14ac:dyDescent="0.25">
      <c r="A31" s="1">
        <f t="shared" si="0"/>
        <v>214</v>
      </c>
      <c r="B31" s="26" t="e">
        <f t="shared" si="1"/>
        <v>#VALUE!</v>
      </c>
      <c r="C31" s="58">
        <f t="shared" si="2"/>
        <v>2.4087164351851851E-2</v>
      </c>
      <c r="H31" s="62">
        <v>30</v>
      </c>
      <c r="I31" t="s">
        <v>124</v>
      </c>
      <c r="J31" s="70">
        <v>2.4087164351851851E-2</v>
      </c>
      <c r="K31">
        <v>214</v>
      </c>
      <c r="N31" s="67">
        <v>3.2180902777777777E-2</v>
      </c>
    </row>
    <row r="32" spans="1:14" x14ac:dyDescent="0.25">
      <c r="A32" s="1">
        <f t="shared" si="0"/>
        <v>220</v>
      </c>
      <c r="B32" s="26" t="e">
        <f t="shared" si="1"/>
        <v>#VALUE!</v>
      </c>
      <c r="C32" s="58">
        <f t="shared" si="2"/>
        <v>2.4107534722222223E-2</v>
      </c>
      <c r="H32" s="62">
        <v>31</v>
      </c>
      <c r="I32" t="s">
        <v>209</v>
      </c>
      <c r="J32" s="70">
        <v>2.4107534722222223E-2</v>
      </c>
      <c r="K32">
        <v>220</v>
      </c>
      <c r="N32" s="67">
        <v>3.221712962962963E-2</v>
      </c>
    </row>
    <row r="33" spans="1:14" x14ac:dyDescent="0.25">
      <c r="A33" s="1">
        <f t="shared" si="0"/>
        <v>440</v>
      </c>
      <c r="B33" s="26" t="e">
        <f t="shared" si="1"/>
        <v>#VALUE!</v>
      </c>
      <c r="C33" s="58">
        <f t="shared" si="2"/>
        <v>2.4204259259259259E-2</v>
      </c>
      <c r="H33" s="62">
        <v>32</v>
      </c>
      <c r="I33" t="s">
        <v>208</v>
      </c>
      <c r="J33" s="70">
        <v>2.4204259259259259E-2</v>
      </c>
      <c r="K33">
        <v>440</v>
      </c>
      <c r="N33" s="67">
        <v>3.2308912037037035E-2</v>
      </c>
    </row>
    <row r="34" spans="1:14" x14ac:dyDescent="0.25">
      <c r="A34" s="1">
        <f t="shared" si="0"/>
        <v>388</v>
      </c>
      <c r="B34" s="26" t="e">
        <f t="shared" si="1"/>
        <v>#VALUE!</v>
      </c>
      <c r="C34" s="58">
        <f t="shared" si="2"/>
        <v>2.4310833333333334E-2</v>
      </c>
      <c r="H34" s="62">
        <v>33</v>
      </c>
      <c r="I34" t="s">
        <v>207</v>
      </c>
      <c r="J34" s="70">
        <v>2.4310833333333334E-2</v>
      </c>
      <c r="K34">
        <v>388</v>
      </c>
      <c r="N34" s="67">
        <v>3.231689814814815E-2</v>
      </c>
    </row>
    <row r="35" spans="1:14" x14ac:dyDescent="0.25">
      <c r="A35" s="1">
        <f t="shared" si="0"/>
        <v>159</v>
      </c>
      <c r="B35" s="26" t="e">
        <f t="shared" si="1"/>
        <v>#VALUE!</v>
      </c>
      <c r="C35" s="58">
        <f t="shared" si="2"/>
        <v>2.4313692129629628E-2</v>
      </c>
      <c r="H35" s="62">
        <v>34</v>
      </c>
      <c r="I35" t="s">
        <v>101</v>
      </c>
      <c r="J35" s="70">
        <v>2.4313692129629628E-2</v>
      </c>
      <c r="K35">
        <v>159</v>
      </c>
      <c r="N35" s="67">
        <v>3.2389351851851857E-2</v>
      </c>
    </row>
    <row r="36" spans="1:14" x14ac:dyDescent="0.25">
      <c r="A36" s="1">
        <f t="shared" si="0"/>
        <v>367</v>
      </c>
      <c r="B36" s="26" t="e">
        <f t="shared" si="1"/>
        <v>#VALUE!</v>
      </c>
      <c r="C36" s="58">
        <f t="shared" si="2"/>
        <v>2.4392696759259262E-2</v>
      </c>
      <c r="H36" s="62">
        <v>35</v>
      </c>
      <c r="I36" t="s">
        <v>94</v>
      </c>
      <c r="J36" s="70">
        <v>2.4392696759259262E-2</v>
      </c>
      <c r="K36">
        <v>367</v>
      </c>
      <c r="N36" s="67">
        <v>3.2520486111111115E-2</v>
      </c>
    </row>
    <row r="37" spans="1:14" x14ac:dyDescent="0.25">
      <c r="A37" s="1">
        <f t="shared" si="0"/>
        <v>158</v>
      </c>
      <c r="B37" s="26" t="e">
        <f t="shared" si="1"/>
        <v>#VALUE!</v>
      </c>
      <c r="C37" s="58">
        <f t="shared" si="2"/>
        <v>2.4553993055555556E-2</v>
      </c>
      <c r="H37" s="62">
        <v>36</v>
      </c>
      <c r="I37" t="s">
        <v>206</v>
      </c>
      <c r="J37" s="70">
        <v>2.4553993055555556E-2</v>
      </c>
      <c r="K37">
        <v>158</v>
      </c>
      <c r="M37" s="61"/>
      <c r="N37" s="67">
        <v>3.2569791666666667E-2</v>
      </c>
    </row>
    <row r="38" spans="1:14" x14ac:dyDescent="0.25">
      <c r="A38" s="1">
        <f t="shared" si="0"/>
        <v>103</v>
      </c>
      <c r="B38" s="26" t="e">
        <f t="shared" si="1"/>
        <v>#VALUE!</v>
      </c>
      <c r="C38" s="58">
        <f t="shared" si="2"/>
        <v>2.4562025462962964E-2</v>
      </c>
      <c r="H38" s="62">
        <v>37</v>
      </c>
      <c r="I38" t="s">
        <v>197</v>
      </c>
      <c r="J38" s="70">
        <v>2.4562025462962964E-2</v>
      </c>
      <c r="K38">
        <v>103</v>
      </c>
      <c r="N38" s="67">
        <v>3.261678240740741E-2</v>
      </c>
    </row>
    <row r="39" spans="1:14" x14ac:dyDescent="0.25">
      <c r="A39" s="1">
        <f t="shared" si="0"/>
        <v>50</v>
      </c>
      <c r="B39" s="26" t="e">
        <f t="shared" si="1"/>
        <v>#VALUE!</v>
      </c>
      <c r="C39" s="58">
        <f t="shared" si="2"/>
        <v>2.4679780092592588E-2</v>
      </c>
      <c r="H39" s="62">
        <v>38</v>
      </c>
      <c r="I39" t="s">
        <v>205</v>
      </c>
      <c r="J39" s="70">
        <v>2.4679780092592588E-2</v>
      </c>
      <c r="K39">
        <v>50</v>
      </c>
      <c r="N39" s="67">
        <v>3.2693518518518518E-2</v>
      </c>
    </row>
    <row r="40" spans="1:14" x14ac:dyDescent="0.25">
      <c r="A40" s="1">
        <f t="shared" si="0"/>
        <v>342</v>
      </c>
      <c r="B40" s="26" t="e">
        <f t="shared" si="1"/>
        <v>#VALUE!</v>
      </c>
      <c r="C40" s="58">
        <f t="shared" si="2"/>
        <v>2.486943287037037E-2</v>
      </c>
      <c r="H40" s="62">
        <v>39</v>
      </c>
      <c r="I40" t="s">
        <v>204</v>
      </c>
      <c r="J40" s="70">
        <v>2.486943287037037E-2</v>
      </c>
      <c r="K40">
        <v>342</v>
      </c>
      <c r="N40" s="67">
        <v>3.2772569444444448E-2</v>
      </c>
    </row>
    <row r="41" spans="1:14" x14ac:dyDescent="0.25">
      <c r="A41" s="1">
        <f t="shared" si="0"/>
        <v>59</v>
      </c>
      <c r="B41" s="26" t="e">
        <f t="shared" si="1"/>
        <v>#VALUE!</v>
      </c>
      <c r="C41" s="58">
        <f t="shared" si="2"/>
        <v>2.5011331018518518E-2</v>
      </c>
      <c r="H41" s="62">
        <v>40</v>
      </c>
      <c r="I41" t="s">
        <v>203</v>
      </c>
      <c r="J41" s="70">
        <v>2.5011331018518518E-2</v>
      </c>
      <c r="K41">
        <v>59</v>
      </c>
      <c r="N41" s="67">
        <v>3.2834259259259264E-2</v>
      </c>
    </row>
    <row r="42" spans="1:14" x14ac:dyDescent="0.25">
      <c r="A42" s="1">
        <f t="shared" si="0"/>
        <v>167</v>
      </c>
      <c r="B42" s="26" t="e">
        <f t="shared" si="1"/>
        <v>#VALUE!</v>
      </c>
      <c r="C42" s="58">
        <f t="shared" si="2"/>
        <v>2.5177175925925926E-2</v>
      </c>
      <c r="H42" s="62">
        <v>41</v>
      </c>
      <c r="I42" t="s">
        <v>202</v>
      </c>
      <c r="J42" s="70">
        <v>2.5177175925925926E-2</v>
      </c>
      <c r="K42">
        <v>167</v>
      </c>
      <c r="N42" s="67">
        <v>3.287800925925926E-2</v>
      </c>
    </row>
    <row r="43" spans="1:14" x14ac:dyDescent="0.25">
      <c r="A43" s="1">
        <f t="shared" si="0"/>
        <v>373</v>
      </c>
      <c r="B43" s="26" t="e">
        <f t="shared" si="1"/>
        <v>#VALUE!</v>
      </c>
      <c r="C43" s="58">
        <f t="shared" si="2"/>
        <v>2.5419189814814818E-2</v>
      </c>
      <c r="H43" s="62">
        <v>42</v>
      </c>
      <c r="I43" t="s">
        <v>201</v>
      </c>
      <c r="J43" s="70">
        <v>2.5419189814814818E-2</v>
      </c>
      <c r="K43">
        <v>373</v>
      </c>
      <c r="N43" s="67">
        <v>3.2884606481481483E-2</v>
      </c>
    </row>
    <row r="44" spans="1:14" x14ac:dyDescent="0.25">
      <c r="A44" s="1">
        <f t="shared" si="0"/>
        <v>378</v>
      </c>
      <c r="B44" s="26" t="e">
        <f t="shared" si="1"/>
        <v>#VALUE!</v>
      </c>
      <c r="C44" s="58">
        <f t="shared" si="2"/>
        <v>2.573678240740741E-2</v>
      </c>
      <c r="H44" s="62">
        <v>43</v>
      </c>
      <c r="I44" t="s">
        <v>200</v>
      </c>
      <c r="J44" s="70">
        <v>2.573678240740741E-2</v>
      </c>
      <c r="K44">
        <v>378</v>
      </c>
      <c r="N44" s="67">
        <v>3.3037962962962963E-2</v>
      </c>
    </row>
    <row r="45" spans="1:14" x14ac:dyDescent="0.25">
      <c r="A45" s="1">
        <f t="shared" si="0"/>
        <v>435</v>
      </c>
      <c r="B45" s="26" t="e">
        <f t="shared" si="1"/>
        <v>#VALUE!</v>
      </c>
      <c r="C45" s="58">
        <f t="shared" si="2"/>
        <v>2.5895428240740741E-2</v>
      </c>
      <c r="H45" s="62">
        <v>44</v>
      </c>
      <c r="I45" t="s">
        <v>199</v>
      </c>
      <c r="J45" s="70">
        <v>2.5895428240740741E-2</v>
      </c>
      <c r="K45">
        <v>435</v>
      </c>
      <c r="N45" s="67">
        <v>3.3132060185185185E-2</v>
      </c>
    </row>
    <row r="46" spans="1:14" x14ac:dyDescent="0.25">
      <c r="A46" s="1">
        <f t="shared" si="0"/>
        <v>312</v>
      </c>
      <c r="B46" s="26" t="e">
        <f t="shared" si="1"/>
        <v>#VALUE!</v>
      </c>
      <c r="C46" s="58">
        <f t="shared" si="2"/>
        <v>2.6057743055555554E-2</v>
      </c>
      <c r="H46" s="62">
        <v>45</v>
      </c>
      <c r="I46" t="s">
        <v>198</v>
      </c>
      <c r="J46" s="70">
        <v>2.6057743055555554E-2</v>
      </c>
      <c r="K46">
        <v>312</v>
      </c>
      <c r="N46" s="67">
        <v>3.3249189814814818E-2</v>
      </c>
    </row>
    <row r="47" spans="1:14" x14ac:dyDescent="0.25">
      <c r="A47" s="1">
        <f t="shared" si="0"/>
        <v>136</v>
      </c>
      <c r="B47" s="26" t="e">
        <f t="shared" si="1"/>
        <v>#VALUE!</v>
      </c>
      <c r="C47" s="58">
        <f t="shared" si="2"/>
        <v>2.6226712962962962E-2</v>
      </c>
      <c r="H47" s="62">
        <v>46</v>
      </c>
      <c r="I47" t="s">
        <v>194</v>
      </c>
      <c r="J47" s="70">
        <v>2.6226712962962962E-2</v>
      </c>
      <c r="K47">
        <v>136</v>
      </c>
      <c r="N47" s="67">
        <v>3.3266087962962959E-2</v>
      </c>
    </row>
    <row r="48" spans="1:14" x14ac:dyDescent="0.25">
      <c r="A48" s="1">
        <f t="shared" si="0"/>
        <v>137</v>
      </c>
      <c r="B48" s="26" t="e">
        <f t="shared" si="1"/>
        <v>#VALUE!</v>
      </c>
      <c r="C48" s="58">
        <f t="shared" si="2"/>
        <v>2.6234108796296295E-2</v>
      </c>
      <c r="H48" s="62">
        <v>47</v>
      </c>
      <c r="I48" t="s">
        <v>105</v>
      </c>
      <c r="J48" s="70">
        <v>2.6234108796296295E-2</v>
      </c>
      <c r="K48">
        <v>137</v>
      </c>
      <c r="N48" s="67">
        <v>3.3355555555555555E-2</v>
      </c>
    </row>
    <row r="49" spans="1:14" x14ac:dyDescent="0.25">
      <c r="A49" s="1">
        <f t="shared" si="0"/>
        <v>61</v>
      </c>
      <c r="B49" s="26" t="e">
        <f t="shared" si="1"/>
        <v>#VALUE!</v>
      </c>
      <c r="C49" s="58">
        <f t="shared" si="2"/>
        <v>2.6241678240740737E-2</v>
      </c>
      <c r="H49" s="62">
        <v>48</v>
      </c>
      <c r="I49" t="s">
        <v>196</v>
      </c>
      <c r="J49" s="70">
        <v>2.6241678240740737E-2</v>
      </c>
      <c r="K49">
        <v>61</v>
      </c>
      <c r="N49" s="67">
        <v>3.3468402777777774E-2</v>
      </c>
    </row>
    <row r="50" spans="1:14" x14ac:dyDescent="0.25">
      <c r="A50" s="1">
        <f t="shared" si="0"/>
        <v>43</v>
      </c>
      <c r="B50" s="26" t="e">
        <f t="shared" si="1"/>
        <v>#VALUE!</v>
      </c>
      <c r="C50" s="58">
        <f t="shared" si="2"/>
        <v>2.6264768518518517E-2</v>
      </c>
      <c r="H50" s="62">
        <v>49</v>
      </c>
      <c r="I50" t="s">
        <v>195</v>
      </c>
      <c r="J50" s="70">
        <v>2.6264768518518517E-2</v>
      </c>
      <c r="K50">
        <v>43</v>
      </c>
      <c r="N50" s="67">
        <v>3.3483680555555555E-2</v>
      </c>
    </row>
    <row r="51" spans="1:14" x14ac:dyDescent="0.25">
      <c r="A51" s="1">
        <f t="shared" si="0"/>
        <v>386</v>
      </c>
      <c r="B51" s="26" t="e">
        <f t="shared" si="1"/>
        <v>#VALUE!</v>
      </c>
      <c r="C51" s="58">
        <f t="shared" si="2"/>
        <v>2.6414733796296299E-2</v>
      </c>
      <c r="H51" s="62">
        <v>50</v>
      </c>
      <c r="I51" t="s">
        <v>95</v>
      </c>
      <c r="J51" s="70">
        <v>2.6414733796296299E-2</v>
      </c>
      <c r="K51">
        <v>386</v>
      </c>
      <c r="N51" s="67">
        <v>3.3499537037037036E-2</v>
      </c>
    </row>
    <row r="52" spans="1:14" x14ac:dyDescent="0.25">
      <c r="A52" s="1">
        <f t="shared" si="0"/>
        <v>313</v>
      </c>
      <c r="B52" s="26" t="e">
        <f t="shared" si="1"/>
        <v>#VALUE!</v>
      </c>
      <c r="C52" s="58">
        <f t="shared" si="2"/>
        <v>2.6474629629629629E-2</v>
      </c>
      <c r="H52" s="62">
        <v>51</v>
      </c>
      <c r="I52" t="s">
        <v>194</v>
      </c>
      <c r="J52" s="70">
        <v>2.6474629629629629E-2</v>
      </c>
      <c r="K52">
        <v>313</v>
      </c>
      <c r="N52" s="67">
        <v>3.3516319444444449E-2</v>
      </c>
    </row>
    <row r="53" spans="1:14" x14ac:dyDescent="0.25">
      <c r="A53" s="1">
        <f t="shared" si="0"/>
        <v>392</v>
      </c>
      <c r="B53" s="26" t="e">
        <f t="shared" si="1"/>
        <v>#VALUE!</v>
      </c>
      <c r="C53" s="58">
        <f t="shared" si="2"/>
        <v>2.6681087962962962E-2</v>
      </c>
      <c r="H53" s="62">
        <v>52</v>
      </c>
      <c r="I53" t="s">
        <v>173</v>
      </c>
      <c r="J53" s="70">
        <v>2.6681087962962962E-2</v>
      </c>
      <c r="K53">
        <v>392</v>
      </c>
      <c r="N53" s="67">
        <v>3.3542361111111113E-2</v>
      </c>
    </row>
    <row r="54" spans="1:14" x14ac:dyDescent="0.25">
      <c r="A54" s="1">
        <f t="shared" si="0"/>
        <v>431</v>
      </c>
      <c r="B54" s="26" t="e">
        <f t="shared" si="1"/>
        <v>#VALUE!</v>
      </c>
      <c r="C54" s="58">
        <f t="shared" si="2"/>
        <v>2.6793159722222223E-2</v>
      </c>
      <c r="H54" s="62">
        <v>53</v>
      </c>
      <c r="I54" t="s">
        <v>193</v>
      </c>
      <c r="J54" s="70">
        <v>2.6793159722222223E-2</v>
      </c>
      <c r="K54">
        <v>431</v>
      </c>
      <c r="N54" s="67">
        <v>3.3607523148148147E-2</v>
      </c>
    </row>
    <row r="55" spans="1:14" x14ac:dyDescent="0.25">
      <c r="A55" s="1">
        <f t="shared" si="0"/>
        <v>96</v>
      </c>
      <c r="B55" s="26" t="e">
        <f t="shared" si="1"/>
        <v>#VALUE!</v>
      </c>
      <c r="C55" s="58">
        <f t="shared" si="2"/>
        <v>2.6800671296296295E-2</v>
      </c>
      <c r="H55" s="62">
        <v>54</v>
      </c>
      <c r="I55" t="s">
        <v>192</v>
      </c>
      <c r="J55" s="70">
        <v>2.6800671296296295E-2</v>
      </c>
      <c r="K55">
        <v>96</v>
      </c>
      <c r="N55" s="67">
        <v>3.3681250000000003E-2</v>
      </c>
    </row>
    <row r="56" spans="1:14" x14ac:dyDescent="0.25">
      <c r="A56" s="1">
        <f t="shared" si="0"/>
        <v>425</v>
      </c>
      <c r="B56" s="26" t="e">
        <f t="shared" si="1"/>
        <v>#VALUE!</v>
      </c>
      <c r="C56" s="58">
        <f t="shared" si="2"/>
        <v>2.6823726851851856E-2</v>
      </c>
      <c r="H56" s="62">
        <v>55</v>
      </c>
      <c r="I56" t="s">
        <v>191</v>
      </c>
      <c r="J56" s="70">
        <v>2.6823726851851856E-2</v>
      </c>
      <c r="K56">
        <v>425</v>
      </c>
      <c r="N56" s="67">
        <v>3.4009027777777777E-2</v>
      </c>
    </row>
    <row r="57" spans="1:14" x14ac:dyDescent="0.25">
      <c r="A57" s="1">
        <f t="shared" si="0"/>
        <v>364</v>
      </c>
      <c r="B57" s="26" t="e">
        <f t="shared" si="1"/>
        <v>#VALUE!</v>
      </c>
      <c r="C57" s="58">
        <f t="shared" si="2"/>
        <v>2.6937604166666667E-2</v>
      </c>
      <c r="H57" s="62">
        <v>56</v>
      </c>
      <c r="I57" t="s">
        <v>190</v>
      </c>
      <c r="J57" s="70">
        <v>2.6937604166666667E-2</v>
      </c>
      <c r="K57">
        <v>364</v>
      </c>
      <c r="N57" s="67">
        <v>3.4221180555555557E-2</v>
      </c>
    </row>
    <row r="58" spans="1:14" x14ac:dyDescent="0.25">
      <c r="A58" s="1">
        <f t="shared" si="0"/>
        <v>188</v>
      </c>
      <c r="B58" s="26" t="e">
        <f t="shared" si="1"/>
        <v>#VALUE!</v>
      </c>
      <c r="C58" s="58">
        <f t="shared" si="2"/>
        <v>2.6996712962962965E-2</v>
      </c>
      <c r="H58" s="62">
        <v>57</v>
      </c>
      <c r="I58" t="s">
        <v>106</v>
      </c>
      <c r="J58" s="70">
        <v>2.6996712962962965E-2</v>
      </c>
      <c r="K58">
        <v>188</v>
      </c>
      <c r="N58" s="67">
        <v>3.4227777777777774E-2</v>
      </c>
    </row>
    <row r="59" spans="1:14" x14ac:dyDescent="0.25">
      <c r="A59" s="1">
        <f t="shared" si="0"/>
        <v>224</v>
      </c>
      <c r="B59" s="26" t="e">
        <f t="shared" si="1"/>
        <v>#VALUE!</v>
      </c>
      <c r="C59" s="58">
        <f t="shared" si="2"/>
        <v>2.7067777777777777E-2</v>
      </c>
      <c r="H59" s="62">
        <v>58</v>
      </c>
      <c r="I59" t="s">
        <v>189</v>
      </c>
      <c r="J59" s="70">
        <v>2.7067777777777777E-2</v>
      </c>
      <c r="K59">
        <v>224</v>
      </c>
      <c r="N59" s="67">
        <v>3.4262615740740736E-2</v>
      </c>
    </row>
    <row r="60" spans="1:14" x14ac:dyDescent="0.25">
      <c r="A60" s="1">
        <f t="shared" si="0"/>
        <v>249</v>
      </c>
      <c r="B60" s="26" t="e">
        <f t="shared" si="1"/>
        <v>#VALUE!</v>
      </c>
      <c r="C60" s="58">
        <f t="shared" si="2"/>
        <v>2.709361111111111E-2</v>
      </c>
      <c r="H60" s="62">
        <v>59</v>
      </c>
      <c r="I60" t="s">
        <v>188</v>
      </c>
      <c r="J60" s="70">
        <v>2.709361111111111E-2</v>
      </c>
      <c r="K60">
        <v>249</v>
      </c>
      <c r="N60" s="67">
        <v>3.4298958333333338E-2</v>
      </c>
    </row>
    <row r="61" spans="1:14" x14ac:dyDescent="0.25">
      <c r="A61" s="1">
        <f t="shared" si="0"/>
        <v>288</v>
      </c>
      <c r="B61" s="26" t="e">
        <f t="shared" si="1"/>
        <v>#VALUE!</v>
      </c>
      <c r="C61" s="58">
        <f t="shared" si="2"/>
        <v>2.7096631944444446E-2</v>
      </c>
      <c r="H61" s="62">
        <v>60</v>
      </c>
      <c r="I61" t="s">
        <v>187</v>
      </c>
      <c r="J61" s="70">
        <v>2.7096631944444446E-2</v>
      </c>
      <c r="K61">
        <v>288</v>
      </c>
      <c r="N61" s="67">
        <v>3.4370601851851854E-2</v>
      </c>
    </row>
    <row r="62" spans="1:14" x14ac:dyDescent="0.25">
      <c r="A62" s="1">
        <f t="shared" si="0"/>
        <v>320</v>
      </c>
      <c r="B62" s="26" t="e">
        <f t="shared" si="1"/>
        <v>#VALUE!</v>
      </c>
      <c r="C62" s="58">
        <f t="shared" si="2"/>
        <v>2.7104606481481483E-2</v>
      </c>
      <c r="H62" s="62">
        <v>61</v>
      </c>
      <c r="I62" t="s">
        <v>186</v>
      </c>
      <c r="J62" s="70">
        <v>2.7104606481481483E-2</v>
      </c>
      <c r="K62">
        <v>320</v>
      </c>
      <c r="N62" s="67">
        <v>3.4439351851851853E-2</v>
      </c>
    </row>
    <row r="63" spans="1:14" x14ac:dyDescent="0.25">
      <c r="A63" s="1">
        <f t="shared" si="0"/>
        <v>228</v>
      </c>
      <c r="B63" s="26" t="e">
        <f t="shared" si="1"/>
        <v>#VALUE!</v>
      </c>
      <c r="C63" s="58">
        <f t="shared" si="2"/>
        <v>2.7130324074074074E-2</v>
      </c>
      <c r="H63" s="62">
        <v>62</v>
      </c>
      <c r="I63" t="s">
        <v>185</v>
      </c>
      <c r="J63" s="70">
        <v>2.7130324074074074E-2</v>
      </c>
      <c r="K63">
        <v>228</v>
      </c>
      <c r="N63" s="67">
        <v>3.4723148148148149E-2</v>
      </c>
    </row>
    <row r="64" spans="1:14" x14ac:dyDescent="0.25">
      <c r="A64" s="1">
        <f t="shared" si="0"/>
        <v>146</v>
      </c>
      <c r="B64" s="26" t="e">
        <f t="shared" si="1"/>
        <v>#VALUE!</v>
      </c>
      <c r="C64" s="58">
        <f t="shared" si="2"/>
        <v>2.7288796296296297E-2</v>
      </c>
      <c r="H64" s="62">
        <v>63</v>
      </c>
      <c r="I64" t="s">
        <v>184</v>
      </c>
      <c r="J64" s="70">
        <v>2.7288796296296297E-2</v>
      </c>
      <c r="K64">
        <v>146</v>
      </c>
      <c r="N64" s="67">
        <v>3.4784606481481482E-2</v>
      </c>
    </row>
    <row r="65" spans="1:14" x14ac:dyDescent="0.25">
      <c r="A65" s="1">
        <f t="shared" si="0"/>
        <v>334</v>
      </c>
      <c r="B65" s="26" t="e">
        <f t="shared" si="1"/>
        <v>#VALUE!</v>
      </c>
      <c r="C65" s="58">
        <f t="shared" si="2"/>
        <v>2.7453067129629635E-2</v>
      </c>
      <c r="H65" s="62">
        <v>64</v>
      </c>
      <c r="I65" t="s">
        <v>183</v>
      </c>
      <c r="J65" s="70">
        <v>2.7453067129629635E-2</v>
      </c>
      <c r="K65">
        <v>334</v>
      </c>
      <c r="N65" s="67">
        <v>3.4886458333333335E-2</v>
      </c>
    </row>
    <row r="66" spans="1:14" x14ac:dyDescent="0.25">
      <c r="A66" s="1">
        <f t="shared" si="0"/>
        <v>64</v>
      </c>
      <c r="B66" s="26" t="e">
        <f t="shared" si="1"/>
        <v>#VALUE!</v>
      </c>
      <c r="C66" s="58">
        <f t="shared" si="2"/>
        <v>2.7497696759259258E-2</v>
      </c>
      <c r="H66" s="62">
        <v>65</v>
      </c>
      <c r="I66" t="s">
        <v>182</v>
      </c>
      <c r="J66" s="70">
        <v>2.7497696759259258E-2</v>
      </c>
      <c r="K66">
        <v>64</v>
      </c>
      <c r="N66" s="67">
        <v>3.4945717592592594E-2</v>
      </c>
    </row>
    <row r="67" spans="1:14" x14ac:dyDescent="0.25">
      <c r="A67" s="1">
        <f t="shared" ref="A67:A114" si="3">K67</f>
        <v>406</v>
      </c>
      <c r="B67" s="26" t="e">
        <f t="shared" ref="B67:B114" si="4">VALUE(REPLACE(H67,1,5,""))</f>
        <v>#VALUE!</v>
      </c>
      <c r="C67" s="58">
        <f t="shared" ref="C67:C114" si="5">J67</f>
        <v>2.7557499999999999E-2</v>
      </c>
      <c r="H67" s="62">
        <v>66</v>
      </c>
      <c r="I67" t="s">
        <v>99</v>
      </c>
      <c r="J67" s="70">
        <v>2.7557499999999999E-2</v>
      </c>
      <c r="K67">
        <v>406</v>
      </c>
      <c r="N67" s="67">
        <v>3.4961226851851851E-2</v>
      </c>
    </row>
    <row r="68" spans="1:14" x14ac:dyDescent="0.25">
      <c r="A68" s="1">
        <f t="shared" si="3"/>
        <v>436</v>
      </c>
      <c r="B68" s="26" t="e">
        <f t="shared" si="4"/>
        <v>#VALUE!</v>
      </c>
      <c r="C68" s="58">
        <f t="shared" si="5"/>
        <v>2.7575196759259259E-2</v>
      </c>
      <c r="H68" s="62">
        <v>67</v>
      </c>
      <c r="I68" t="s">
        <v>181</v>
      </c>
      <c r="J68" s="70">
        <v>2.7575196759259259E-2</v>
      </c>
      <c r="K68">
        <v>436</v>
      </c>
      <c r="N68" s="67">
        <v>3.516018518518519E-2</v>
      </c>
    </row>
    <row r="69" spans="1:14" x14ac:dyDescent="0.25">
      <c r="A69" s="1">
        <f t="shared" si="3"/>
        <v>157</v>
      </c>
      <c r="B69" s="26" t="e">
        <f t="shared" si="4"/>
        <v>#VALUE!</v>
      </c>
      <c r="C69" s="58">
        <f t="shared" si="5"/>
        <v>2.7925162037037033E-2</v>
      </c>
      <c r="H69" s="62">
        <v>68</v>
      </c>
      <c r="I69" t="s">
        <v>180</v>
      </c>
      <c r="J69" s="70">
        <v>2.7925162037037033E-2</v>
      </c>
      <c r="K69">
        <v>157</v>
      </c>
      <c r="N69" s="67">
        <v>3.5203587962962961E-2</v>
      </c>
    </row>
    <row r="70" spans="1:14" x14ac:dyDescent="0.25">
      <c r="A70" s="1">
        <f t="shared" si="3"/>
        <v>269</v>
      </c>
      <c r="B70" s="26" t="e">
        <f t="shared" si="4"/>
        <v>#VALUE!</v>
      </c>
      <c r="C70" s="58">
        <f t="shared" si="5"/>
        <v>2.8120740740740741E-2</v>
      </c>
      <c r="H70" s="62">
        <v>69</v>
      </c>
      <c r="I70" t="s">
        <v>179</v>
      </c>
      <c r="J70" s="70">
        <v>2.8120740740740741E-2</v>
      </c>
      <c r="K70">
        <v>269</v>
      </c>
      <c r="N70" s="67">
        <v>3.5286805555555557E-2</v>
      </c>
    </row>
    <row r="71" spans="1:14" x14ac:dyDescent="0.25">
      <c r="A71" s="1">
        <f t="shared" si="3"/>
        <v>428</v>
      </c>
      <c r="B71" s="26" t="e">
        <f t="shared" si="4"/>
        <v>#VALUE!</v>
      </c>
      <c r="C71" s="58">
        <f t="shared" si="5"/>
        <v>2.8138842592592594E-2</v>
      </c>
      <c r="H71" s="62">
        <v>70</v>
      </c>
      <c r="I71" t="s">
        <v>178</v>
      </c>
      <c r="J71" s="70">
        <v>2.8138842592592594E-2</v>
      </c>
      <c r="K71">
        <v>428</v>
      </c>
      <c r="N71" s="67">
        <v>3.5311574074074072E-2</v>
      </c>
    </row>
    <row r="72" spans="1:14" x14ac:dyDescent="0.25">
      <c r="A72" s="1">
        <f t="shared" si="3"/>
        <v>30</v>
      </c>
      <c r="B72" s="26" t="e">
        <f t="shared" si="4"/>
        <v>#VALUE!</v>
      </c>
      <c r="C72" s="58">
        <f t="shared" si="5"/>
        <v>2.8208993055555558E-2</v>
      </c>
      <c r="H72" s="62">
        <v>71</v>
      </c>
      <c r="I72" t="s">
        <v>177</v>
      </c>
      <c r="J72" s="70">
        <v>2.8208993055555558E-2</v>
      </c>
      <c r="K72">
        <v>30</v>
      </c>
      <c r="N72" s="67">
        <v>3.5430555555555555E-2</v>
      </c>
    </row>
    <row r="73" spans="1:14" x14ac:dyDescent="0.25">
      <c r="A73" s="1">
        <f t="shared" si="3"/>
        <v>389</v>
      </c>
      <c r="B73" s="26" t="e">
        <f t="shared" si="4"/>
        <v>#VALUE!</v>
      </c>
      <c r="C73" s="58">
        <f t="shared" si="5"/>
        <v>2.8425324074074079E-2</v>
      </c>
      <c r="H73" s="62">
        <v>72</v>
      </c>
      <c r="I73" t="s">
        <v>108</v>
      </c>
      <c r="J73" s="70">
        <v>2.8425324074074079E-2</v>
      </c>
      <c r="K73">
        <v>389</v>
      </c>
      <c r="N73" s="67">
        <v>3.5445601851851853E-2</v>
      </c>
    </row>
    <row r="74" spans="1:14" x14ac:dyDescent="0.25">
      <c r="A74" s="1">
        <f t="shared" si="3"/>
        <v>284</v>
      </c>
      <c r="B74" s="26" t="e">
        <f t="shared" si="4"/>
        <v>#VALUE!</v>
      </c>
      <c r="C74" s="58">
        <f t="shared" si="5"/>
        <v>2.8497638888888888E-2</v>
      </c>
      <c r="H74" s="62">
        <v>73</v>
      </c>
      <c r="I74" t="s">
        <v>176</v>
      </c>
      <c r="J74" s="70">
        <v>2.8497638888888888E-2</v>
      </c>
      <c r="K74">
        <v>284</v>
      </c>
      <c r="N74" s="67">
        <v>3.54650462962963E-2</v>
      </c>
    </row>
    <row r="75" spans="1:14" x14ac:dyDescent="0.25">
      <c r="A75" s="1">
        <f t="shared" si="3"/>
        <v>181</v>
      </c>
      <c r="B75" s="26" t="e">
        <f t="shared" si="4"/>
        <v>#VALUE!</v>
      </c>
      <c r="C75" s="58">
        <f t="shared" si="5"/>
        <v>2.8514641203703704E-2</v>
      </c>
      <c r="H75" s="62">
        <v>74</v>
      </c>
      <c r="I75" t="s">
        <v>100</v>
      </c>
      <c r="J75" s="70">
        <v>2.8514641203703704E-2</v>
      </c>
      <c r="K75">
        <v>181</v>
      </c>
      <c r="N75" s="67">
        <v>3.547951388888889E-2</v>
      </c>
    </row>
    <row r="76" spans="1:14" x14ac:dyDescent="0.25">
      <c r="A76" s="1">
        <f t="shared" si="3"/>
        <v>162</v>
      </c>
      <c r="B76" s="26" t="e">
        <f t="shared" si="4"/>
        <v>#VALUE!</v>
      </c>
      <c r="C76" s="58">
        <f t="shared" si="5"/>
        <v>2.8528680555555557E-2</v>
      </c>
      <c r="H76" s="62">
        <v>75</v>
      </c>
      <c r="I76" t="s">
        <v>175</v>
      </c>
      <c r="J76" s="70">
        <v>2.8528680555555557E-2</v>
      </c>
      <c r="K76">
        <v>162</v>
      </c>
      <c r="N76" s="67">
        <v>3.5997800925925923E-2</v>
      </c>
    </row>
    <row r="77" spans="1:14" x14ac:dyDescent="0.25">
      <c r="A77" s="1">
        <f t="shared" si="3"/>
        <v>438</v>
      </c>
      <c r="B77" s="26" t="e">
        <f t="shared" si="4"/>
        <v>#VALUE!</v>
      </c>
      <c r="C77" s="58">
        <f t="shared" si="5"/>
        <v>2.8543657407407403E-2</v>
      </c>
      <c r="H77" s="62">
        <v>76</v>
      </c>
      <c r="I77" t="s">
        <v>174</v>
      </c>
      <c r="J77" s="70">
        <v>2.8543657407407403E-2</v>
      </c>
      <c r="K77">
        <v>438</v>
      </c>
      <c r="N77" s="67">
        <v>3.6142013888888887E-2</v>
      </c>
    </row>
    <row r="78" spans="1:14" x14ac:dyDescent="0.25">
      <c r="A78" s="1">
        <f t="shared" si="3"/>
        <v>179</v>
      </c>
      <c r="B78" s="26" t="e">
        <f t="shared" si="4"/>
        <v>#VALUE!</v>
      </c>
      <c r="C78" s="58">
        <f t="shared" si="5"/>
        <v>2.8721562500000002E-2</v>
      </c>
      <c r="H78" s="62">
        <v>77</v>
      </c>
      <c r="I78" t="s">
        <v>173</v>
      </c>
      <c r="J78" s="70">
        <v>2.8721562500000002E-2</v>
      </c>
      <c r="K78">
        <v>179</v>
      </c>
      <c r="N78" s="67">
        <v>3.6168055555555557E-2</v>
      </c>
    </row>
    <row r="79" spans="1:14" x14ac:dyDescent="0.25">
      <c r="A79" s="1">
        <f t="shared" si="3"/>
        <v>62</v>
      </c>
      <c r="B79" s="26" t="e">
        <f t="shared" si="4"/>
        <v>#VALUE!</v>
      </c>
      <c r="C79" s="58">
        <f t="shared" si="5"/>
        <v>2.9165081018518519E-2</v>
      </c>
      <c r="H79" s="62">
        <v>78</v>
      </c>
      <c r="I79" t="s">
        <v>172</v>
      </c>
      <c r="J79" s="70">
        <v>2.9165081018518519E-2</v>
      </c>
      <c r="K79">
        <v>62</v>
      </c>
      <c r="N79" s="67">
        <v>3.625335648148148E-2</v>
      </c>
    </row>
    <row r="80" spans="1:14" x14ac:dyDescent="0.25">
      <c r="A80" s="1">
        <f t="shared" si="3"/>
        <v>257</v>
      </c>
      <c r="B80" s="26" t="e">
        <f t="shared" si="4"/>
        <v>#VALUE!</v>
      </c>
      <c r="C80" s="58">
        <f t="shared" si="5"/>
        <v>2.9183472222222225E-2</v>
      </c>
      <c r="H80" s="62">
        <v>79</v>
      </c>
      <c r="I80" t="s">
        <v>171</v>
      </c>
      <c r="J80" s="70">
        <v>2.9183472222222225E-2</v>
      </c>
      <c r="K80">
        <v>257</v>
      </c>
      <c r="N80" s="67">
        <v>3.6342013888888892E-2</v>
      </c>
    </row>
    <row r="81" spans="1:14" x14ac:dyDescent="0.25">
      <c r="A81" s="1">
        <f t="shared" si="3"/>
        <v>134</v>
      </c>
      <c r="B81" s="26" t="e">
        <f t="shared" si="4"/>
        <v>#VALUE!</v>
      </c>
      <c r="C81" s="58">
        <f t="shared" si="5"/>
        <v>2.9189756944444447E-2</v>
      </c>
      <c r="H81" s="62">
        <v>80</v>
      </c>
      <c r="I81" t="s">
        <v>170</v>
      </c>
      <c r="J81" s="70">
        <v>2.9189756944444447E-2</v>
      </c>
      <c r="K81">
        <v>134</v>
      </c>
      <c r="N81" s="67">
        <v>3.6374768518518515E-2</v>
      </c>
    </row>
    <row r="82" spans="1:14" x14ac:dyDescent="0.25">
      <c r="A82" s="1">
        <f t="shared" si="3"/>
        <v>193</v>
      </c>
      <c r="B82" s="26" t="e">
        <f t="shared" si="4"/>
        <v>#VALUE!</v>
      </c>
      <c r="C82" s="58">
        <f t="shared" si="5"/>
        <v>2.9271516203703704E-2</v>
      </c>
      <c r="H82" s="62">
        <v>81</v>
      </c>
      <c r="I82" t="s">
        <v>96</v>
      </c>
      <c r="J82" s="70">
        <v>2.9271516203703704E-2</v>
      </c>
      <c r="K82">
        <v>193</v>
      </c>
      <c r="N82" s="67">
        <v>3.642951388888889E-2</v>
      </c>
    </row>
    <row r="83" spans="1:14" x14ac:dyDescent="0.25">
      <c r="A83" s="1">
        <f t="shared" si="3"/>
        <v>35</v>
      </c>
      <c r="B83" s="26" t="e">
        <f t="shared" si="4"/>
        <v>#VALUE!</v>
      </c>
      <c r="C83" s="58">
        <f t="shared" si="5"/>
        <v>2.9523750000000001E-2</v>
      </c>
      <c r="H83" s="62">
        <v>82</v>
      </c>
      <c r="I83" t="s">
        <v>169</v>
      </c>
      <c r="J83" s="70">
        <v>2.9523750000000001E-2</v>
      </c>
      <c r="K83">
        <v>35</v>
      </c>
      <c r="N83" s="67">
        <v>3.6453356481481479E-2</v>
      </c>
    </row>
    <row r="84" spans="1:14" x14ac:dyDescent="0.25">
      <c r="A84" s="1">
        <f t="shared" si="3"/>
        <v>109</v>
      </c>
      <c r="B84" s="26" t="e">
        <f t="shared" si="4"/>
        <v>#VALUE!</v>
      </c>
      <c r="C84" s="58">
        <f t="shared" si="5"/>
        <v>2.9580601851851851E-2</v>
      </c>
      <c r="H84" s="62">
        <v>83</v>
      </c>
      <c r="I84" t="s">
        <v>168</v>
      </c>
      <c r="J84" s="70">
        <v>2.9580601851851851E-2</v>
      </c>
      <c r="K84">
        <v>109</v>
      </c>
      <c r="N84" s="67">
        <v>3.6605324074074075E-2</v>
      </c>
    </row>
    <row r="85" spans="1:14" x14ac:dyDescent="0.25">
      <c r="A85" s="1">
        <f t="shared" si="3"/>
        <v>175</v>
      </c>
      <c r="B85" s="26" t="e">
        <f t="shared" si="4"/>
        <v>#VALUE!</v>
      </c>
      <c r="C85" s="58">
        <f t="shared" si="5"/>
        <v>2.9593020833333334E-2</v>
      </c>
      <c r="H85" s="62">
        <v>84</v>
      </c>
      <c r="I85" t="s">
        <v>167</v>
      </c>
      <c r="J85" s="70">
        <v>2.9593020833333334E-2</v>
      </c>
      <c r="K85">
        <v>175</v>
      </c>
      <c r="N85" s="67">
        <v>3.664224537037037E-2</v>
      </c>
    </row>
    <row r="86" spans="1:14" x14ac:dyDescent="0.25">
      <c r="A86" s="1">
        <f t="shared" si="3"/>
        <v>100</v>
      </c>
      <c r="B86" s="26" t="e">
        <f t="shared" si="4"/>
        <v>#VALUE!</v>
      </c>
      <c r="C86" s="58">
        <f t="shared" si="5"/>
        <v>3.0000324074074072E-2</v>
      </c>
      <c r="H86" s="62">
        <v>85</v>
      </c>
      <c r="I86" t="s">
        <v>166</v>
      </c>
      <c r="J86" s="70">
        <v>3.0000324074074072E-2</v>
      </c>
      <c r="K86">
        <v>100</v>
      </c>
      <c r="N86" s="67">
        <v>3.6677893518518516E-2</v>
      </c>
    </row>
    <row r="87" spans="1:14" x14ac:dyDescent="0.25">
      <c r="A87" s="1">
        <f t="shared" si="3"/>
        <v>315</v>
      </c>
      <c r="B87" s="26" t="e">
        <f t="shared" si="4"/>
        <v>#VALUE!</v>
      </c>
      <c r="C87" s="58">
        <f t="shared" si="5"/>
        <v>3.0006099537037038E-2</v>
      </c>
      <c r="H87" s="62">
        <v>86</v>
      </c>
      <c r="I87" t="s">
        <v>165</v>
      </c>
      <c r="J87" s="70">
        <v>3.0006099537037038E-2</v>
      </c>
      <c r="K87">
        <v>315</v>
      </c>
      <c r="N87" s="67">
        <v>3.6721412037037035E-2</v>
      </c>
    </row>
    <row r="88" spans="1:14" x14ac:dyDescent="0.25">
      <c r="A88" s="1">
        <f t="shared" si="3"/>
        <v>38</v>
      </c>
      <c r="B88" s="26" t="e">
        <f t="shared" si="4"/>
        <v>#VALUE!</v>
      </c>
      <c r="C88" s="58">
        <f t="shared" si="5"/>
        <v>3.0009988425925924E-2</v>
      </c>
      <c r="H88" s="62">
        <v>87</v>
      </c>
      <c r="I88" t="s">
        <v>164</v>
      </c>
      <c r="J88" s="70">
        <v>3.0009988425925924E-2</v>
      </c>
      <c r="K88">
        <v>38</v>
      </c>
      <c r="N88" s="67">
        <v>3.6767592592592595E-2</v>
      </c>
    </row>
    <row r="89" spans="1:14" x14ac:dyDescent="0.25">
      <c r="A89" s="1">
        <f t="shared" si="3"/>
        <v>434</v>
      </c>
      <c r="B89" s="26" t="e">
        <f t="shared" si="4"/>
        <v>#VALUE!</v>
      </c>
      <c r="C89" s="58">
        <f t="shared" si="5"/>
        <v>3.0026250000000001E-2</v>
      </c>
      <c r="H89" s="62">
        <v>88</v>
      </c>
      <c r="I89" t="s">
        <v>163</v>
      </c>
      <c r="J89" s="70">
        <v>3.0026250000000001E-2</v>
      </c>
      <c r="K89">
        <v>434</v>
      </c>
      <c r="N89" s="67">
        <v>3.6968865740740743E-2</v>
      </c>
    </row>
    <row r="90" spans="1:14" x14ac:dyDescent="0.25">
      <c r="A90" s="1">
        <f t="shared" si="3"/>
        <v>10</v>
      </c>
      <c r="B90" s="26" t="e">
        <f t="shared" si="4"/>
        <v>#VALUE!</v>
      </c>
      <c r="C90" s="58">
        <f t="shared" si="5"/>
        <v>3.0034571759259259E-2</v>
      </c>
      <c r="H90" s="62">
        <v>89</v>
      </c>
      <c r="I90" t="s">
        <v>162</v>
      </c>
      <c r="J90" s="70">
        <v>3.0034571759259259E-2</v>
      </c>
      <c r="K90">
        <v>10</v>
      </c>
      <c r="N90" s="67">
        <v>3.7504513888888889E-2</v>
      </c>
    </row>
    <row r="91" spans="1:14" x14ac:dyDescent="0.25">
      <c r="A91" s="1">
        <f t="shared" si="3"/>
        <v>68</v>
      </c>
      <c r="B91" s="26" t="e">
        <f t="shared" si="4"/>
        <v>#VALUE!</v>
      </c>
      <c r="C91" s="58">
        <f t="shared" si="5"/>
        <v>3.0047222222222222E-2</v>
      </c>
      <c r="H91" s="62">
        <v>90</v>
      </c>
      <c r="I91" t="s">
        <v>161</v>
      </c>
      <c r="J91" s="70">
        <v>3.0047222222222222E-2</v>
      </c>
      <c r="K91">
        <v>68</v>
      </c>
      <c r="N91" s="67">
        <v>3.7601388888888886E-2</v>
      </c>
    </row>
    <row r="92" spans="1:14" x14ac:dyDescent="0.25">
      <c r="A92" s="1">
        <f t="shared" si="3"/>
        <v>37</v>
      </c>
      <c r="B92" s="26" t="e">
        <f t="shared" si="4"/>
        <v>#VALUE!</v>
      </c>
      <c r="C92" s="58">
        <f t="shared" si="5"/>
        <v>3.0137372685185182E-2</v>
      </c>
      <c r="H92" s="62">
        <v>91</v>
      </c>
      <c r="I92" t="s">
        <v>160</v>
      </c>
      <c r="J92" s="70">
        <v>3.0137372685185182E-2</v>
      </c>
      <c r="K92">
        <v>37</v>
      </c>
      <c r="N92" s="67">
        <v>3.7716782407407411E-2</v>
      </c>
    </row>
    <row r="93" spans="1:14" x14ac:dyDescent="0.25">
      <c r="A93" s="1">
        <f t="shared" si="3"/>
        <v>432</v>
      </c>
      <c r="B93" s="26" t="e">
        <f t="shared" si="4"/>
        <v>#VALUE!</v>
      </c>
      <c r="C93" s="58">
        <f t="shared" si="5"/>
        <v>3.0162187499999996E-2</v>
      </c>
      <c r="H93" s="62">
        <v>92</v>
      </c>
      <c r="I93" t="s">
        <v>97</v>
      </c>
      <c r="J93" s="70">
        <v>3.0162187499999996E-2</v>
      </c>
      <c r="K93">
        <v>432</v>
      </c>
      <c r="N93" s="67">
        <v>3.7777546296296295E-2</v>
      </c>
    </row>
    <row r="94" spans="1:14" x14ac:dyDescent="0.25">
      <c r="A94" s="1">
        <f t="shared" si="3"/>
        <v>323</v>
      </c>
      <c r="B94" s="26" t="e">
        <f t="shared" si="4"/>
        <v>#VALUE!</v>
      </c>
      <c r="C94" s="58">
        <f t="shared" si="5"/>
        <v>3.0210486111111115E-2</v>
      </c>
      <c r="H94" s="62">
        <v>93</v>
      </c>
      <c r="I94" t="s">
        <v>159</v>
      </c>
      <c r="J94" s="70">
        <v>3.0210486111111115E-2</v>
      </c>
      <c r="K94">
        <v>323</v>
      </c>
      <c r="N94" s="67">
        <v>3.7857060185185185E-2</v>
      </c>
    </row>
    <row r="95" spans="1:14" x14ac:dyDescent="0.25">
      <c r="A95" s="1">
        <f t="shared" si="3"/>
        <v>79</v>
      </c>
      <c r="B95" s="26" t="e">
        <f t="shared" si="4"/>
        <v>#VALUE!</v>
      </c>
      <c r="C95" s="58">
        <f t="shared" si="5"/>
        <v>3.0266701388888886E-2</v>
      </c>
      <c r="H95" s="62">
        <v>94</v>
      </c>
      <c r="I95" t="s">
        <v>158</v>
      </c>
      <c r="J95" s="70">
        <v>3.0266701388888886E-2</v>
      </c>
      <c r="K95">
        <v>79</v>
      </c>
      <c r="N95" s="67">
        <v>3.7907754629629635E-2</v>
      </c>
    </row>
    <row r="96" spans="1:14" x14ac:dyDescent="0.25">
      <c r="A96" s="1">
        <f t="shared" si="3"/>
        <v>319</v>
      </c>
      <c r="B96" s="26" t="e">
        <f t="shared" si="4"/>
        <v>#VALUE!</v>
      </c>
      <c r="C96" s="58">
        <f t="shared" si="5"/>
        <v>3.0513530092592594E-2</v>
      </c>
      <c r="H96" s="62">
        <v>95</v>
      </c>
      <c r="I96" t="s">
        <v>102</v>
      </c>
      <c r="J96" s="70">
        <v>3.0513530092592594E-2</v>
      </c>
      <c r="K96">
        <v>319</v>
      </c>
      <c r="N96" s="67">
        <v>3.7911342592592594E-2</v>
      </c>
    </row>
    <row r="97" spans="1:14" x14ac:dyDescent="0.25">
      <c r="A97" s="1">
        <f t="shared" si="3"/>
        <v>106</v>
      </c>
      <c r="B97" s="26" t="e">
        <f t="shared" si="4"/>
        <v>#VALUE!</v>
      </c>
      <c r="C97" s="58">
        <f t="shared" si="5"/>
        <v>3.0574212962962963E-2</v>
      </c>
      <c r="H97" s="62">
        <v>96</v>
      </c>
      <c r="I97" t="s">
        <v>102</v>
      </c>
      <c r="J97" s="70">
        <v>3.0574212962962963E-2</v>
      </c>
      <c r="K97">
        <v>106</v>
      </c>
      <c r="N97" s="67">
        <v>3.7914930555555552E-2</v>
      </c>
    </row>
    <row r="98" spans="1:14" x14ac:dyDescent="0.25">
      <c r="A98" s="1">
        <f t="shared" si="3"/>
        <v>377</v>
      </c>
      <c r="B98" s="26" t="e">
        <f t="shared" si="4"/>
        <v>#VALUE!</v>
      </c>
      <c r="C98" s="58">
        <f t="shared" si="5"/>
        <v>3.0642708333333334E-2</v>
      </c>
      <c r="H98" s="62">
        <v>97</v>
      </c>
      <c r="I98" t="s">
        <v>157</v>
      </c>
      <c r="J98" s="70">
        <v>3.0642708333333334E-2</v>
      </c>
      <c r="K98">
        <v>377</v>
      </c>
      <c r="N98" s="67">
        <v>3.7957870370370371E-2</v>
      </c>
    </row>
    <row r="99" spans="1:14" x14ac:dyDescent="0.25">
      <c r="A99" s="1">
        <f t="shared" si="3"/>
        <v>426</v>
      </c>
      <c r="B99" s="26" t="e">
        <f t="shared" si="4"/>
        <v>#VALUE!</v>
      </c>
      <c r="C99" s="58">
        <f t="shared" si="5"/>
        <v>3.0683564814814813E-2</v>
      </c>
      <c r="H99" s="62">
        <v>98</v>
      </c>
      <c r="I99" t="s">
        <v>95</v>
      </c>
      <c r="J99" s="70">
        <v>3.0683564814814813E-2</v>
      </c>
      <c r="K99">
        <v>426</v>
      </c>
      <c r="N99" s="67">
        <v>3.7973726851851852E-2</v>
      </c>
    </row>
    <row r="100" spans="1:14" x14ac:dyDescent="0.25">
      <c r="A100" s="1">
        <f t="shared" si="3"/>
        <v>110</v>
      </c>
      <c r="B100" s="26" t="e">
        <f t="shared" si="4"/>
        <v>#VALUE!</v>
      </c>
      <c r="C100" s="58">
        <f t="shared" si="5"/>
        <v>3.0831909722222221E-2</v>
      </c>
      <c r="H100" s="62">
        <v>99</v>
      </c>
      <c r="I100" t="s">
        <v>98</v>
      </c>
      <c r="J100" s="70">
        <v>3.0831909722222221E-2</v>
      </c>
      <c r="K100">
        <v>110</v>
      </c>
      <c r="L100" s="52"/>
      <c r="N100" s="67">
        <v>3.8019097222222221E-2</v>
      </c>
    </row>
    <row r="101" spans="1:14" x14ac:dyDescent="0.25">
      <c r="A101" s="1">
        <f t="shared" si="3"/>
        <v>105</v>
      </c>
      <c r="B101" s="26" t="e">
        <f t="shared" si="4"/>
        <v>#VALUE!</v>
      </c>
      <c r="C101" s="58">
        <f t="shared" si="5"/>
        <v>3.1231400462962963E-2</v>
      </c>
      <c r="H101" s="62">
        <v>100</v>
      </c>
      <c r="I101" t="s">
        <v>156</v>
      </c>
      <c r="J101" s="70">
        <v>3.1231400462962963E-2</v>
      </c>
      <c r="K101">
        <v>105</v>
      </c>
      <c r="N101" s="67">
        <v>3.8046875000000001E-2</v>
      </c>
    </row>
    <row r="102" spans="1:14" x14ac:dyDescent="0.25">
      <c r="A102" s="1">
        <f t="shared" si="3"/>
        <v>396</v>
      </c>
      <c r="B102" s="26" t="e">
        <f t="shared" si="4"/>
        <v>#VALUE!</v>
      </c>
      <c r="C102" s="58">
        <f t="shared" si="5"/>
        <v>3.1321215277777779E-2</v>
      </c>
      <c r="H102" s="62">
        <v>101</v>
      </c>
      <c r="I102" t="s">
        <v>155</v>
      </c>
      <c r="J102" s="70">
        <v>3.1321215277777779E-2</v>
      </c>
      <c r="K102">
        <v>396</v>
      </c>
      <c r="N102" s="67">
        <v>3.8130555555555556E-2</v>
      </c>
    </row>
    <row r="103" spans="1:14" x14ac:dyDescent="0.25">
      <c r="A103" s="1">
        <f t="shared" si="3"/>
        <v>376</v>
      </c>
      <c r="B103" s="26" t="e">
        <f t="shared" si="4"/>
        <v>#VALUE!</v>
      </c>
      <c r="C103" s="58">
        <f t="shared" si="5"/>
        <v>3.169765046296296E-2</v>
      </c>
      <c r="H103" s="62">
        <v>102</v>
      </c>
      <c r="I103" t="s">
        <v>154</v>
      </c>
      <c r="J103" s="70">
        <v>3.169765046296296E-2</v>
      </c>
      <c r="K103">
        <v>376</v>
      </c>
      <c r="N103" s="67">
        <v>3.8132754629629631E-2</v>
      </c>
    </row>
    <row r="104" spans="1:14" x14ac:dyDescent="0.25">
      <c r="A104" s="1">
        <f t="shared" si="3"/>
        <v>379</v>
      </c>
      <c r="B104" s="26" t="e">
        <f t="shared" si="4"/>
        <v>#VALUE!</v>
      </c>
      <c r="C104" s="58">
        <f t="shared" si="5"/>
        <v>3.1982523148148152E-2</v>
      </c>
      <c r="H104" s="62">
        <v>103</v>
      </c>
      <c r="I104" t="s">
        <v>153</v>
      </c>
      <c r="J104" s="70">
        <v>3.1982523148148152E-2</v>
      </c>
      <c r="K104">
        <v>379</v>
      </c>
      <c r="N104" s="67">
        <v>3.845011574074074E-2</v>
      </c>
    </row>
    <row r="105" spans="1:14" x14ac:dyDescent="0.25">
      <c r="A105" s="1">
        <f t="shared" si="3"/>
        <v>129</v>
      </c>
      <c r="B105" s="26" t="e">
        <f t="shared" si="4"/>
        <v>#VALUE!</v>
      </c>
      <c r="C105" s="58">
        <f t="shared" si="5"/>
        <v>3.2147812500000005E-2</v>
      </c>
      <c r="H105" s="62">
        <v>104</v>
      </c>
      <c r="I105" t="s">
        <v>152</v>
      </c>
      <c r="J105" s="70">
        <v>3.2147812500000005E-2</v>
      </c>
      <c r="K105">
        <v>129</v>
      </c>
      <c r="N105" s="67">
        <v>3.8467361111111112E-2</v>
      </c>
    </row>
    <row r="106" spans="1:14" x14ac:dyDescent="0.25">
      <c r="A106" s="1">
        <f t="shared" si="3"/>
        <v>419</v>
      </c>
      <c r="B106" s="26" t="e">
        <f t="shared" si="4"/>
        <v>#VALUE!</v>
      </c>
      <c r="C106" s="58">
        <f t="shared" si="5"/>
        <v>3.218545138888889E-2</v>
      </c>
      <c r="H106" s="62">
        <v>105</v>
      </c>
      <c r="I106" t="s">
        <v>151</v>
      </c>
      <c r="J106" s="70">
        <v>3.218545138888889E-2</v>
      </c>
      <c r="K106">
        <v>419</v>
      </c>
      <c r="N106" s="67">
        <v>3.8708564814814814E-2</v>
      </c>
    </row>
    <row r="107" spans="1:14" x14ac:dyDescent="0.25">
      <c r="A107" s="1">
        <f t="shared" si="3"/>
        <v>285</v>
      </c>
      <c r="B107" s="26" t="e">
        <f t="shared" si="4"/>
        <v>#VALUE!</v>
      </c>
      <c r="C107" s="58">
        <f t="shared" si="5"/>
        <v>3.2285486111111115E-2</v>
      </c>
      <c r="H107" s="62">
        <v>106</v>
      </c>
      <c r="I107" t="s">
        <v>150</v>
      </c>
      <c r="J107" s="70">
        <v>3.2285486111111115E-2</v>
      </c>
      <c r="K107">
        <v>285</v>
      </c>
      <c r="N107" s="67">
        <v>3.8711226851851847E-2</v>
      </c>
    </row>
    <row r="108" spans="1:14" x14ac:dyDescent="0.25">
      <c r="A108" s="1">
        <f t="shared" si="3"/>
        <v>168</v>
      </c>
      <c r="B108" s="26" t="e">
        <f t="shared" si="4"/>
        <v>#VALUE!</v>
      </c>
      <c r="C108" s="58">
        <f t="shared" si="5"/>
        <v>3.252212962962963E-2</v>
      </c>
      <c r="H108" s="62">
        <v>107</v>
      </c>
      <c r="I108" t="s">
        <v>149</v>
      </c>
      <c r="J108" s="70">
        <v>3.252212962962963E-2</v>
      </c>
      <c r="K108">
        <v>168</v>
      </c>
      <c r="N108" s="67">
        <v>3.8905902777777779E-2</v>
      </c>
    </row>
    <row r="109" spans="1:14" x14ac:dyDescent="0.25">
      <c r="A109" s="1">
        <f t="shared" si="3"/>
        <v>390</v>
      </c>
      <c r="B109" s="26" t="e">
        <f t="shared" si="4"/>
        <v>#VALUE!</v>
      </c>
      <c r="C109" s="58">
        <f t="shared" si="5"/>
        <v>3.2634988425925923E-2</v>
      </c>
      <c r="H109" s="62">
        <v>108</v>
      </c>
      <c r="I109" t="s">
        <v>148</v>
      </c>
      <c r="J109" s="70">
        <v>3.2634988425925923E-2</v>
      </c>
      <c r="K109">
        <v>390</v>
      </c>
      <c r="N109" s="67">
        <v>3.8965162037037038E-2</v>
      </c>
    </row>
    <row r="110" spans="1:14" x14ac:dyDescent="0.25">
      <c r="A110" s="1">
        <f t="shared" si="3"/>
        <v>178</v>
      </c>
      <c r="B110" s="26" t="e">
        <f t="shared" si="4"/>
        <v>#VALUE!</v>
      </c>
      <c r="C110" s="58">
        <f t="shared" si="5"/>
        <v>3.3032546296296296E-2</v>
      </c>
      <c r="H110" s="62">
        <v>109</v>
      </c>
      <c r="I110" t="s">
        <v>147</v>
      </c>
      <c r="J110" s="70">
        <v>3.3032546296296296E-2</v>
      </c>
      <c r="K110">
        <v>178</v>
      </c>
      <c r="N110" s="67">
        <v>3.9309143518518518E-2</v>
      </c>
    </row>
    <row r="111" spans="1:14" x14ac:dyDescent="0.25">
      <c r="A111" s="1">
        <f t="shared" si="3"/>
        <v>437</v>
      </c>
      <c r="B111" s="26" t="e">
        <f t="shared" si="4"/>
        <v>#VALUE!</v>
      </c>
      <c r="C111" s="58">
        <f t="shared" si="5"/>
        <v>3.3034571759259258E-2</v>
      </c>
      <c r="H111" s="62">
        <v>110</v>
      </c>
      <c r="I111" t="s">
        <v>146</v>
      </c>
      <c r="J111" s="70">
        <v>3.3034571759259258E-2</v>
      </c>
      <c r="K111">
        <v>437</v>
      </c>
      <c r="N111" s="67">
        <v>3.9526967592592589E-2</v>
      </c>
    </row>
    <row r="112" spans="1:14" x14ac:dyDescent="0.25">
      <c r="A112" s="1">
        <f t="shared" si="3"/>
        <v>55</v>
      </c>
      <c r="B112" s="26" t="e">
        <f t="shared" si="4"/>
        <v>#VALUE!</v>
      </c>
      <c r="C112" s="58">
        <f t="shared" si="5"/>
        <v>3.3133773148148152E-2</v>
      </c>
      <c r="H112" s="62">
        <v>111</v>
      </c>
      <c r="I112" t="s">
        <v>145</v>
      </c>
      <c r="J112" s="70">
        <v>3.3133773148148152E-2</v>
      </c>
      <c r="K112">
        <v>55</v>
      </c>
      <c r="N112" s="67">
        <v>3.965462962962963E-2</v>
      </c>
    </row>
    <row r="113" spans="1:14" x14ac:dyDescent="0.25">
      <c r="A113" s="1">
        <f t="shared" si="3"/>
        <v>433</v>
      </c>
      <c r="B113" s="26" t="e">
        <f t="shared" si="4"/>
        <v>#VALUE!</v>
      </c>
      <c r="C113" s="58">
        <f t="shared" si="5"/>
        <v>3.3363136574074075E-2</v>
      </c>
      <c r="H113" s="62">
        <v>112</v>
      </c>
      <c r="I113" t="s">
        <v>144</v>
      </c>
      <c r="J113" s="70">
        <v>3.3363136574074075E-2</v>
      </c>
      <c r="K113">
        <v>433</v>
      </c>
      <c r="N113" s="67">
        <v>3.9682523148148151E-2</v>
      </c>
    </row>
    <row r="114" spans="1:14" x14ac:dyDescent="0.25">
      <c r="A114" s="1">
        <f t="shared" si="3"/>
        <v>108</v>
      </c>
      <c r="B114" s="26" t="e">
        <f t="shared" si="4"/>
        <v>#VALUE!</v>
      </c>
      <c r="C114" s="58">
        <f t="shared" si="5"/>
        <v>3.5011574074074077E-2</v>
      </c>
      <c r="H114" s="62">
        <v>113</v>
      </c>
      <c r="I114" t="s">
        <v>143</v>
      </c>
      <c r="J114" s="70">
        <v>3.5011574074074077E-2</v>
      </c>
      <c r="K114">
        <v>108</v>
      </c>
      <c r="N114" s="67">
        <v>4.049363425925926E-2</v>
      </c>
    </row>
    <row r="115" spans="1:14" x14ac:dyDescent="0.25">
      <c r="A115" s="1">
        <f t="shared" ref="A115:A178" si="6">K115</f>
        <v>365</v>
      </c>
      <c r="B115" s="26" t="e">
        <f t="shared" ref="B115:B178" si="7">VALUE(REPLACE(H115,1,5,""))</f>
        <v>#VALUE!</v>
      </c>
      <c r="C115" s="58">
        <f t="shared" ref="C115:C178" si="8">J115</f>
        <v>3.5327592592592591E-2</v>
      </c>
      <c r="H115" s="62">
        <v>114</v>
      </c>
      <c r="I115" t="s">
        <v>142</v>
      </c>
      <c r="J115" s="70">
        <v>3.5327592592592591E-2</v>
      </c>
      <c r="K115">
        <v>365</v>
      </c>
      <c r="N115" s="67">
        <v>4.0603587962962963E-2</v>
      </c>
    </row>
    <row r="116" spans="1:14" x14ac:dyDescent="0.25">
      <c r="A116" s="1">
        <f t="shared" si="6"/>
        <v>424</v>
      </c>
      <c r="B116" s="26" t="e">
        <f t="shared" si="7"/>
        <v>#VALUE!</v>
      </c>
      <c r="C116" s="58">
        <f t="shared" si="8"/>
        <v>3.5942349537037031E-2</v>
      </c>
      <c r="H116" s="62">
        <v>115</v>
      </c>
      <c r="I116" t="s">
        <v>141</v>
      </c>
      <c r="J116" s="70">
        <v>3.5942349537037031E-2</v>
      </c>
      <c r="K116">
        <v>424</v>
      </c>
      <c r="N116" s="67">
        <v>4.0722916666666664E-2</v>
      </c>
    </row>
    <row r="117" spans="1:14" x14ac:dyDescent="0.25">
      <c r="A117" s="1">
        <f t="shared" si="6"/>
        <v>418</v>
      </c>
      <c r="B117" s="26" t="e">
        <f t="shared" si="7"/>
        <v>#VALUE!</v>
      </c>
      <c r="C117" s="58">
        <f t="shared" si="8"/>
        <v>3.6316666666666671E-2</v>
      </c>
      <c r="H117" s="62">
        <v>116</v>
      </c>
      <c r="I117" t="s">
        <v>140</v>
      </c>
      <c r="J117" s="70">
        <v>3.6316666666666671E-2</v>
      </c>
      <c r="K117">
        <v>418</v>
      </c>
      <c r="N117" s="67">
        <v>4.0758333333333334E-2</v>
      </c>
    </row>
    <row r="118" spans="1:14" x14ac:dyDescent="0.25">
      <c r="A118" s="1">
        <f t="shared" si="6"/>
        <v>430</v>
      </c>
      <c r="B118" s="26" t="e">
        <f t="shared" si="7"/>
        <v>#VALUE!</v>
      </c>
      <c r="C118" s="58">
        <f t="shared" si="8"/>
        <v>3.7429930555555553E-2</v>
      </c>
      <c r="H118" s="62">
        <v>117</v>
      </c>
      <c r="I118" t="s">
        <v>139</v>
      </c>
      <c r="J118" s="70">
        <v>3.7429930555555553E-2</v>
      </c>
      <c r="K118">
        <v>430</v>
      </c>
      <c r="N118" s="67">
        <v>4.0762962962962966E-2</v>
      </c>
    </row>
    <row r="119" spans="1:14" x14ac:dyDescent="0.25">
      <c r="A119" s="1">
        <f t="shared" si="6"/>
        <v>429</v>
      </c>
      <c r="B119" s="26" t="e">
        <f t="shared" si="7"/>
        <v>#VALUE!</v>
      </c>
      <c r="C119" s="58">
        <f t="shared" si="8"/>
        <v>3.7849537037037036E-2</v>
      </c>
      <c r="H119" s="62">
        <v>118</v>
      </c>
      <c r="I119" t="s">
        <v>138</v>
      </c>
      <c r="J119" s="70">
        <v>3.7849537037037036E-2</v>
      </c>
      <c r="K119">
        <v>429</v>
      </c>
      <c r="N119" s="67">
        <v>4.0803240740740744E-2</v>
      </c>
    </row>
    <row r="120" spans="1:14" x14ac:dyDescent="0.25">
      <c r="A120" s="1">
        <f t="shared" si="6"/>
        <v>333</v>
      </c>
      <c r="B120" s="26" t="e">
        <f t="shared" si="7"/>
        <v>#VALUE!</v>
      </c>
      <c r="C120" s="58">
        <f t="shared" si="8"/>
        <v>3.7989525462962963E-2</v>
      </c>
      <c r="H120" s="62">
        <v>119</v>
      </c>
      <c r="I120" t="s">
        <v>137</v>
      </c>
      <c r="J120" s="70">
        <v>3.7989525462962963E-2</v>
      </c>
      <c r="K120">
        <v>333</v>
      </c>
      <c r="N120" s="67">
        <v>4.1351157407407406E-2</v>
      </c>
    </row>
    <row r="121" spans="1:14" x14ac:dyDescent="0.25">
      <c r="A121" s="1">
        <f t="shared" si="6"/>
        <v>423</v>
      </c>
      <c r="B121" s="26" t="e">
        <f t="shared" si="7"/>
        <v>#VALUE!</v>
      </c>
      <c r="C121" s="58">
        <f t="shared" si="8"/>
        <v>3.8136574074074073E-2</v>
      </c>
      <c r="H121" s="62">
        <v>120</v>
      </c>
      <c r="I121" t="s">
        <v>136</v>
      </c>
      <c r="J121" s="70">
        <v>3.8136574074074073E-2</v>
      </c>
      <c r="K121">
        <v>423</v>
      </c>
      <c r="N121" s="67">
        <v>4.1718749999999999E-2</v>
      </c>
    </row>
    <row r="122" spans="1:14" x14ac:dyDescent="0.25">
      <c r="A122" s="1">
        <f t="shared" si="6"/>
        <v>368</v>
      </c>
      <c r="B122" s="26" t="e">
        <f t="shared" si="7"/>
        <v>#VALUE!</v>
      </c>
      <c r="C122" s="58">
        <f t="shared" si="8"/>
        <v>3.8136574074074073E-2</v>
      </c>
      <c r="H122" s="62">
        <v>121</v>
      </c>
      <c r="I122" t="s">
        <v>135</v>
      </c>
      <c r="J122" s="70">
        <v>3.8136574074074073E-2</v>
      </c>
      <c r="K122">
        <v>368</v>
      </c>
      <c r="N122" s="67">
        <v>4.2035532407407407E-2</v>
      </c>
    </row>
    <row r="123" spans="1:14" x14ac:dyDescent="0.25">
      <c r="A123" s="1">
        <f t="shared" si="6"/>
        <v>75</v>
      </c>
      <c r="B123" s="26" t="e">
        <f t="shared" si="7"/>
        <v>#VALUE!</v>
      </c>
      <c r="C123" s="58">
        <f t="shared" si="8"/>
        <v>3.8578090277777775E-2</v>
      </c>
      <c r="H123" s="62">
        <v>122</v>
      </c>
      <c r="I123" t="s">
        <v>134</v>
      </c>
      <c r="J123" s="70">
        <v>3.8578090277777775E-2</v>
      </c>
      <c r="K123">
        <v>75</v>
      </c>
      <c r="N123" s="67">
        <v>4.2056365740740738E-2</v>
      </c>
    </row>
    <row r="124" spans="1:14" x14ac:dyDescent="0.25">
      <c r="A124" s="1">
        <f t="shared" si="6"/>
        <v>422</v>
      </c>
      <c r="B124" s="26" t="e">
        <f t="shared" si="7"/>
        <v>#VALUE!</v>
      </c>
      <c r="C124" s="58">
        <f t="shared" si="8"/>
        <v>3.8582326388888886E-2</v>
      </c>
      <c r="H124" s="62">
        <v>123</v>
      </c>
      <c r="I124" t="s">
        <v>133</v>
      </c>
      <c r="J124" s="70">
        <v>3.8582326388888886E-2</v>
      </c>
      <c r="K124">
        <v>422</v>
      </c>
      <c r="N124" s="67">
        <v>4.2249537037037037E-2</v>
      </c>
    </row>
    <row r="125" spans="1:14" x14ac:dyDescent="0.25">
      <c r="A125" s="1">
        <f t="shared" si="6"/>
        <v>115</v>
      </c>
      <c r="B125" s="26" t="e">
        <f t="shared" si="7"/>
        <v>#VALUE!</v>
      </c>
      <c r="C125" s="58">
        <f t="shared" si="8"/>
        <v>3.8796296296296294E-2</v>
      </c>
      <c r="H125" s="62">
        <v>124</v>
      </c>
      <c r="I125" t="s">
        <v>132</v>
      </c>
      <c r="J125" s="70">
        <v>3.8796296296296294E-2</v>
      </c>
      <c r="K125">
        <v>115</v>
      </c>
      <c r="N125" s="67">
        <v>4.2811111111111112E-2</v>
      </c>
    </row>
    <row r="126" spans="1:14" x14ac:dyDescent="0.25">
      <c r="A126" s="1">
        <f t="shared" si="6"/>
        <v>417</v>
      </c>
      <c r="B126" s="26" t="e">
        <f t="shared" si="7"/>
        <v>#VALUE!</v>
      </c>
      <c r="C126" s="58">
        <f t="shared" si="8"/>
        <v>3.9162060185185185E-2</v>
      </c>
      <c r="H126" s="62">
        <v>125</v>
      </c>
      <c r="I126" t="s">
        <v>131</v>
      </c>
      <c r="J126" s="70">
        <v>3.9162060185185185E-2</v>
      </c>
      <c r="K126">
        <v>417</v>
      </c>
      <c r="N126" s="67">
        <v>4.2987847222222215E-2</v>
      </c>
    </row>
    <row r="127" spans="1:14" x14ac:dyDescent="0.25">
      <c r="A127" s="1">
        <f t="shared" si="6"/>
        <v>24</v>
      </c>
      <c r="B127" s="26" t="e">
        <f t="shared" si="7"/>
        <v>#VALUE!</v>
      </c>
      <c r="C127" s="58">
        <f t="shared" si="8"/>
        <v>4.7326388888888883E-2</v>
      </c>
      <c r="H127" s="62">
        <v>126</v>
      </c>
      <c r="I127" t="s">
        <v>130</v>
      </c>
      <c r="J127" s="82">
        <v>4.7326388888888883E-2</v>
      </c>
      <c r="K127">
        <v>24</v>
      </c>
      <c r="N127" s="67">
        <v>4.344664351851852E-2</v>
      </c>
    </row>
    <row r="128" spans="1:14" x14ac:dyDescent="0.25">
      <c r="A128" s="1">
        <f t="shared" si="6"/>
        <v>180</v>
      </c>
      <c r="B128" s="26" t="e">
        <f t="shared" si="7"/>
        <v>#VALUE!</v>
      </c>
      <c r="C128" s="58">
        <f t="shared" si="8"/>
        <v>5.0416666666666665E-2</v>
      </c>
      <c r="H128" s="62">
        <v>127</v>
      </c>
      <c r="I128" t="s">
        <v>129</v>
      </c>
      <c r="J128" s="82">
        <v>5.0416666666666665E-2</v>
      </c>
      <c r="K128">
        <v>180</v>
      </c>
      <c r="N128" s="67">
        <v>4.3608680555555557E-2</v>
      </c>
    </row>
    <row r="129" spans="1:14" x14ac:dyDescent="0.25">
      <c r="A129" s="1">
        <f t="shared" si="6"/>
        <v>69</v>
      </c>
      <c r="B129" s="26" t="e">
        <f t="shared" si="7"/>
        <v>#VALUE!</v>
      </c>
      <c r="C129" s="58" t="str">
        <f t="shared" si="8"/>
        <v>DNS</v>
      </c>
      <c r="H129" s="62">
        <v>128</v>
      </c>
      <c r="I129" t="s">
        <v>128</v>
      </c>
      <c r="J129" s="74" t="s">
        <v>517</v>
      </c>
      <c r="K129">
        <v>69</v>
      </c>
      <c r="N129" s="67">
        <v>4.3838888888888893E-2</v>
      </c>
    </row>
    <row r="130" spans="1:14" x14ac:dyDescent="0.25">
      <c r="A130" s="1">
        <f t="shared" si="6"/>
        <v>25</v>
      </c>
      <c r="B130" s="26" t="e">
        <f t="shared" si="7"/>
        <v>#VALUE!</v>
      </c>
      <c r="C130" s="58" t="str">
        <f t="shared" si="8"/>
        <v>DNS</v>
      </c>
      <c r="H130" s="62">
        <v>129</v>
      </c>
      <c r="I130" t="s">
        <v>127</v>
      </c>
      <c r="J130" s="74" t="s">
        <v>517</v>
      </c>
      <c r="K130">
        <v>25</v>
      </c>
      <c r="N130" s="67">
        <v>4.4196643518518521E-2</v>
      </c>
    </row>
    <row r="131" spans="1:14" x14ac:dyDescent="0.25">
      <c r="A131" s="1">
        <f t="shared" si="6"/>
        <v>0</v>
      </c>
      <c r="B131" s="26" t="e">
        <f t="shared" si="7"/>
        <v>#VALUE!</v>
      </c>
      <c r="C131" s="58">
        <f t="shared" si="8"/>
        <v>0</v>
      </c>
      <c r="H131" s="62">
        <v>130</v>
      </c>
      <c r="I131" t="s">
        <v>126</v>
      </c>
      <c r="J131" s="70"/>
      <c r="N131" s="67">
        <v>4.4280324074074069E-2</v>
      </c>
    </row>
    <row r="132" spans="1:14" x14ac:dyDescent="0.25">
      <c r="A132" s="1">
        <f t="shared" si="6"/>
        <v>0</v>
      </c>
      <c r="B132" s="26" t="e">
        <f t="shared" si="7"/>
        <v>#VALUE!</v>
      </c>
      <c r="C132" s="58">
        <f t="shared" si="8"/>
        <v>0</v>
      </c>
      <c r="H132" s="62">
        <v>131</v>
      </c>
      <c r="I132" t="s">
        <v>93</v>
      </c>
      <c r="J132" s="70"/>
      <c r="N132" s="67">
        <v>4.4285763888888885E-2</v>
      </c>
    </row>
    <row r="133" spans="1:14" x14ac:dyDescent="0.25">
      <c r="A133" s="1">
        <f t="shared" si="6"/>
        <v>0</v>
      </c>
      <c r="B133" s="26" t="e">
        <f t="shared" si="7"/>
        <v>#VALUE!</v>
      </c>
      <c r="C133" s="58">
        <f t="shared" si="8"/>
        <v>0</v>
      </c>
      <c r="H133" s="62">
        <v>132</v>
      </c>
      <c r="I133" t="s">
        <v>125</v>
      </c>
      <c r="J133" s="70"/>
      <c r="N133" s="67">
        <v>4.449386574074074E-2</v>
      </c>
    </row>
    <row r="134" spans="1:14" x14ac:dyDescent="0.25">
      <c r="A134" s="1">
        <f t="shared" si="6"/>
        <v>0</v>
      </c>
      <c r="B134" s="26" t="e">
        <f t="shared" si="7"/>
        <v>#VALUE!</v>
      </c>
      <c r="C134" s="58">
        <f t="shared" si="8"/>
        <v>0</v>
      </c>
      <c r="H134" s="62">
        <v>133</v>
      </c>
      <c r="I134" t="s">
        <v>124</v>
      </c>
      <c r="J134" s="70"/>
      <c r="N134" s="67">
        <v>4.4534374999999994E-2</v>
      </c>
    </row>
    <row r="135" spans="1:14" x14ac:dyDescent="0.25">
      <c r="A135" s="1">
        <f t="shared" si="6"/>
        <v>0</v>
      </c>
      <c r="B135" s="26" t="e">
        <f t="shared" si="7"/>
        <v>#VALUE!</v>
      </c>
      <c r="C135" s="58">
        <f t="shared" si="8"/>
        <v>0</v>
      </c>
      <c r="H135" s="62">
        <v>134</v>
      </c>
      <c r="I135" t="s">
        <v>123</v>
      </c>
      <c r="J135" s="70"/>
      <c r="N135" s="67">
        <v>4.4745370370370373E-2</v>
      </c>
    </row>
    <row r="136" spans="1:14" x14ac:dyDescent="0.25">
      <c r="A136" s="1">
        <f t="shared" si="6"/>
        <v>0</v>
      </c>
      <c r="B136" s="26" t="e">
        <f t="shared" si="7"/>
        <v>#VALUE!</v>
      </c>
      <c r="C136" s="58">
        <f t="shared" si="8"/>
        <v>0</v>
      </c>
      <c r="H136" s="62">
        <v>135</v>
      </c>
      <c r="I136" t="s">
        <v>122</v>
      </c>
      <c r="J136" s="70"/>
      <c r="N136" s="67">
        <v>4.4824768518518521E-2</v>
      </c>
    </row>
    <row r="137" spans="1:14" x14ac:dyDescent="0.25">
      <c r="A137" s="1">
        <f t="shared" si="6"/>
        <v>0</v>
      </c>
      <c r="B137" s="26" t="e">
        <f t="shared" si="7"/>
        <v>#VALUE!</v>
      </c>
      <c r="C137" s="58">
        <f t="shared" si="8"/>
        <v>0</v>
      </c>
      <c r="H137" s="62">
        <v>136</v>
      </c>
      <c r="I137" t="s">
        <v>121</v>
      </c>
      <c r="J137" s="70"/>
      <c r="N137" s="67">
        <v>4.550717592592593E-2</v>
      </c>
    </row>
    <row r="138" spans="1:14" x14ac:dyDescent="0.25">
      <c r="A138" s="1">
        <f t="shared" si="6"/>
        <v>0</v>
      </c>
      <c r="B138" s="26" t="e">
        <f t="shared" si="7"/>
        <v>#VALUE!</v>
      </c>
      <c r="C138" s="58">
        <f t="shared" si="8"/>
        <v>0</v>
      </c>
      <c r="H138" s="62">
        <v>137</v>
      </c>
      <c r="I138" t="s">
        <v>120</v>
      </c>
      <c r="J138" s="70"/>
      <c r="N138" s="67">
        <v>4.5661226851851845E-2</v>
      </c>
    </row>
    <row r="139" spans="1:14" x14ac:dyDescent="0.25">
      <c r="A139" s="1">
        <f t="shared" si="6"/>
        <v>0</v>
      </c>
      <c r="B139" s="26" t="e">
        <f t="shared" si="7"/>
        <v>#VALUE!</v>
      </c>
      <c r="C139" s="58">
        <f t="shared" si="8"/>
        <v>0</v>
      </c>
      <c r="H139" s="62">
        <v>138</v>
      </c>
      <c r="I139" t="s">
        <v>119</v>
      </c>
      <c r="J139" s="70"/>
      <c r="N139" s="67">
        <v>4.5830555555555562E-2</v>
      </c>
    </row>
    <row r="140" spans="1:14" x14ac:dyDescent="0.25">
      <c r="A140" s="1">
        <f t="shared" si="6"/>
        <v>0</v>
      </c>
      <c r="B140" s="26" t="e">
        <f t="shared" si="7"/>
        <v>#VALUE!</v>
      </c>
      <c r="C140" s="58">
        <f t="shared" si="8"/>
        <v>0</v>
      </c>
      <c r="H140" s="62">
        <v>139</v>
      </c>
      <c r="I140" t="s">
        <v>118</v>
      </c>
      <c r="J140" s="70"/>
      <c r="N140" s="67">
        <v>4.6204050925925923E-2</v>
      </c>
    </row>
    <row r="141" spans="1:14" x14ac:dyDescent="0.25">
      <c r="A141" s="1">
        <f t="shared" si="6"/>
        <v>0</v>
      </c>
      <c r="B141" s="26" t="e">
        <f t="shared" si="7"/>
        <v>#VALUE!</v>
      </c>
      <c r="C141" s="58">
        <f t="shared" si="8"/>
        <v>0</v>
      </c>
      <c r="H141" s="62">
        <v>140</v>
      </c>
      <c r="I141" t="s">
        <v>117</v>
      </c>
      <c r="J141" s="70"/>
      <c r="N141" s="67">
        <v>4.6278009259259262E-2</v>
      </c>
    </row>
    <row r="142" spans="1:14" x14ac:dyDescent="0.25">
      <c r="A142" s="1">
        <f t="shared" si="6"/>
        <v>0</v>
      </c>
      <c r="B142" s="26" t="e">
        <f t="shared" si="7"/>
        <v>#VALUE!</v>
      </c>
      <c r="C142" s="58">
        <f t="shared" si="8"/>
        <v>0</v>
      </c>
      <c r="H142" s="62">
        <v>141</v>
      </c>
      <c r="I142" t="s">
        <v>116</v>
      </c>
      <c r="J142" s="70"/>
      <c r="N142" s="67">
        <v>4.7107870370370369E-2</v>
      </c>
    </row>
    <row r="143" spans="1:14" x14ac:dyDescent="0.25">
      <c r="A143" s="1">
        <f t="shared" si="6"/>
        <v>0</v>
      </c>
      <c r="B143" s="26" t="e">
        <f t="shared" si="7"/>
        <v>#VALUE!</v>
      </c>
      <c r="C143" s="58">
        <f t="shared" si="8"/>
        <v>0</v>
      </c>
      <c r="H143" s="62">
        <v>142</v>
      </c>
      <c r="I143" t="s">
        <v>115</v>
      </c>
      <c r="J143" s="70"/>
      <c r="N143" s="67">
        <v>5.1991435185185182E-2</v>
      </c>
    </row>
    <row r="144" spans="1:14" x14ac:dyDescent="0.25">
      <c r="A144" s="1">
        <f t="shared" si="6"/>
        <v>0</v>
      </c>
      <c r="B144" s="26" t="e">
        <f t="shared" si="7"/>
        <v>#VALUE!</v>
      </c>
      <c r="C144" s="58">
        <f t="shared" si="8"/>
        <v>0</v>
      </c>
      <c r="H144" s="62">
        <v>143</v>
      </c>
      <c r="I144" t="s">
        <v>114</v>
      </c>
      <c r="J144" s="70"/>
      <c r="N144" s="67">
        <v>5.2009490740740738E-2</v>
      </c>
    </row>
    <row r="145" spans="1:14" x14ac:dyDescent="0.25">
      <c r="A145" s="1">
        <f t="shared" si="6"/>
        <v>0</v>
      </c>
      <c r="B145" s="26" t="e">
        <f t="shared" si="7"/>
        <v>#VALUE!</v>
      </c>
      <c r="C145" s="58">
        <f t="shared" si="8"/>
        <v>0</v>
      </c>
      <c r="H145" s="62">
        <v>144</v>
      </c>
      <c r="I145" t="s">
        <v>230</v>
      </c>
      <c r="J145" s="70"/>
      <c r="N145" s="67">
        <v>5.532824074074074E-2</v>
      </c>
    </row>
    <row r="146" spans="1:14" x14ac:dyDescent="0.25">
      <c r="A146" s="1">
        <f t="shared" si="6"/>
        <v>0</v>
      </c>
      <c r="B146" s="26" t="e">
        <f t="shared" si="7"/>
        <v>#VALUE!</v>
      </c>
      <c r="C146" s="58">
        <f t="shared" si="8"/>
        <v>0</v>
      </c>
      <c r="H146" s="62">
        <v>145</v>
      </c>
      <c r="I146" t="s">
        <v>231</v>
      </c>
      <c r="J146" s="70"/>
      <c r="N146" s="67">
        <v>6.0444675925925923E-2</v>
      </c>
    </row>
    <row r="147" spans="1:14" x14ac:dyDescent="0.25">
      <c r="A147" s="1">
        <f t="shared" si="6"/>
        <v>0</v>
      </c>
      <c r="B147" s="26" t="e">
        <f t="shared" si="7"/>
        <v>#VALUE!</v>
      </c>
      <c r="C147" s="58">
        <f t="shared" si="8"/>
        <v>0</v>
      </c>
      <c r="H147" s="62">
        <v>146</v>
      </c>
      <c r="I147" t="s">
        <v>232</v>
      </c>
      <c r="J147" s="70"/>
      <c r="N147" s="67">
        <v>7.247442129629629E-2</v>
      </c>
    </row>
    <row r="148" spans="1:14" x14ac:dyDescent="0.25">
      <c r="A148" s="1">
        <f t="shared" si="6"/>
        <v>0</v>
      </c>
      <c r="B148" s="26" t="e">
        <f t="shared" si="7"/>
        <v>#VALUE!</v>
      </c>
      <c r="C148" s="58">
        <f t="shared" si="8"/>
        <v>0</v>
      </c>
      <c r="H148" s="62">
        <v>147</v>
      </c>
      <c r="I148"/>
      <c r="J148" s="70"/>
    </row>
    <row r="149" spans="1:14" x14ac:dyDescent="0.25">
      <c r="A149" s="1">
        <f t="shared" si="6"/>
        <v>0</v>
      </c>
      <c r="B149" s="26" t="e">
        <f t="shared" si="7"/>
        <v>#VALUE!</v>
      </c>
      <c r="C149" s="58">
        <f t="shared" si="8"/>
        <v>0</v>
      </c>
      <c r="H149" s="62">
        <v>148</v>
      </c>
      <c r="I149"/>
      <c r="J149" s="70"/>
    </row>
    <row r="150" spans="1:14" x14ac:dyDescent="0.25">
      <c r="A150" s="1">
        <f t="shared" si="6"/>
        <v>0</v>
      </c>
      <c r="B150" s="26" t="e">
        <f t="shared" si="7"/>
        <v>#VALUE!</v>
      </c>
      <c r="C150" s="58">
        <f t="shared" si="8"/>
        <v>0</v>
      </c>
      <c r="H150" s="62">
        <v>149</v>
      </c>
      <c r="I150"/>
      <c r="J150" s="70"/>
    </row>
    <row r="151" spans="1:14" x14ac:dyDescent="0.25">
      <c r="A151" s="1">
        <f t="shared" si="6"/>
        <v>0</v>
      </c>
      <c r="B151" s="26" t="e">
        <f t="shared" si="7"/>
        <v>#VALUE!</v>
      </c>
      <c r="C151" s="58">
        <f t="shared" si="8"/>
        <v>0</v>
      </c>
      <c r="H151" s="62">
        <v>150</v>
      </c>
      <c r="I151"/>
      <c r="J151" s="70"/>
    </row>
    <row r="152" spans="1:14" x14ac:dyDescent="0.25">
      <c r="A152" s="1">
        <f t="shared" si="6"/>
        <v>0</v>
      </c>
      <c r="B152" s="26" t="e">
        <f t="shared" si="7"/>
        <v>#VALUE!</v>
      </c>
      <c r="C152" s="58">
        <f t="shared" si="8"/>
        <v>0</v>
      </c>
      <c r="H152" s="62">
        <v>151</v>
      </c>
      <c r="I152"/>
      <c r="J152" s="70"/>
    </row>
    <row r="153" spans="1:14" x14ac:dyDescent="0.25">
      <c r="A153" s="1">
        <f t="shared" si="6"/>
        <v>0</v>
      </c>
      <c r="B153" s="26" t="e">
        <f t="shared" si="7"/>
        <v>#VALUE!</v>
      </c>
      <c r="C153" s="58">
        <f t="shared" si="8"/>
        <v>0</v>
      </c>
      <c r="H153" s="62">
        <v>152</v>
      </c>
      <c r="I153"/>
      <c r="J153" s="70"/>
    </row>
    <row r="154" spans="1:14" x14ac:dyDescent="0.25">
      <c r="A154" s="1">
        <f t="shared" si="6"/>
        <v>0</v>
      </c>
      <c r="B154" s="26" t="e">
        <f t="shared" si="7"/>
        <v>#VALUE!</v>
      </c>
      <c r="C154" s="58">
        <f t="shared" si="8"/>
        <v>0</v>
      </c>
      <c r="H154" s="62">
        <v>153</v>
      </c>
      <c r="I154"/>
      <c r="J154" s="70"/>
    </row>
    <row r="155" spans="1:14" x14ac:dyDescent="0.25">
      <c r="A155" s="1">
        <f t="shared" si="6"/>
        <v>0</v>
      </c>
      <c r="B155" s="26" t="e">
        <f t="shared" si="7"/>
        <v>#VALUE!</v>
      </c>
      <c r="C155" s="58">
        <f t="shared" si="8"/>
        <v>0</v>
      </c>
      <c r="H155" s="62">
        <v>154</v>
      </c>
      <c r="I155"/>
      <c r="J155" s="70"/>
    </row>
    <row r="156" spans="1:14" x14ac:dyDescent="0.25">
      <c r="A156" s="1">
        <f t="shared" si="6"/>
        <v>0</v>
      </c>
      <c r="B156" s="26" t="e">
        <f t="shared" si="7"/>
        <v>#VALUE!</v>
      </c>
      <c r="C156" s="58">
        <f t="shared" si="8"/>
        <v>0</v>
      </c>
      <c r="H156" s="62">
        <v>155</v>
      </c>
      <c r="I156"/>
      <c r="J156" s="70"/>
    </row>
    <row r="157" spans="1:14" x14ac:dyDescent="0.25">
      <c r="A157" s="1">
        <f t="shared" si="6"/>
        <v>0</v>
      </c>
      <c r="B157" s="26" t="e">
        <f t="shared" si="7"/>
        <v>#VALUE!</v>
      </c>
      <c r="C157" s="58">
        <f t="shared" si="8"/>
        <v>0</v>
      </c>
      <c r="H157" s="62">
        <v>156</v>
      </c>
      <c r="I157"/>
      <c r="J157" s="70"/>
    </row>
    <row r="158" spans="1:14" x14ac:dyDescent="0.25">
      <c r="A158" s="1">
        <f t="shared" si="6"/>
        <v>0</v>
      </c>
      <c r="B158" s="26" t="e">
        <f t="shared" si="7"/>
        <v>#VALUE!</v>
      </c>
      <c r="C158" s="58">
        <f t="shared" si="8"/>
        <v>0</v>
      </c>
      <c r="H158" s="62">
        <v>157</v>
      </c>
      <c r="I158"/>
      <c r="J158" s="70"/>
    </row>
    <row r="159" spans="1:14" x14ac:dyDescent="0.25">
      <c r="A159" s="1">
        <f t="shared" si="6"/>
        <v>0</v>
      </c>
      <c r="B159" s="26" t="e">
        <f t="shared" si="7"/>
        <v>#VALUE!</v>
      </c>
      <c r="C159" s="58">
        <f t="shared" si="8"/>
        <v>0</v>
      </c>
      <c r="H159" s="62">
        <v>158</v>
      </c>
      <c r="I159"/>
      <c r="J159" s="70"/>
    </row>
    <row r="160" spans="1:14" x14ac:dyDescent="0.25">
      <c r="A160" s="1">
        <f t="shared" si="6"/>
        <v>0</v>
      </c>
      <c r="B160" s="26" t="e">
        <f t="shared" si="7"/>
        <v>#VALUE!</v>
      </c>
      <c r="C160" s="58">
        <f t="shared" si="8"/>
        <v>0</v>
      </c>
      <c r="H160" s="62">
        <v>159</v>
      </c>
      <c r="I160"/>
      <c r="J160" s="70"/>
    </row>
    <row r="161" spans="1:10" x14ac:dyDescent="0.25">
      <c r="A161" s="1">
        <f t="shared" si="6"/>
        <v>0</v>
      </c>
      <c r="B161" s="26" t="e">
        <f t="shared" si="7"/>
        <v>#VALUE!</v>
      </c>
      <c r="C161" s="58">
        <f t="shared" si="8"/>
        <v>0</v>
      </c>
      <c r="H161" s="62">
        <v>160</v>
      </c>
      <c r="I161"/>
      <c r="J161" s="70"/>
    </row>
    <row r="162" spans="1:10" x14ac:dyDescent="0.25">
      <c r="A162" s="1">
        <f t="shared" si="6"/>
        <v>0</v>
      </c>
      <c r="B162" s="26" t="e">
        <f t="shared" si="7"/>
        <v>#VALUE!</v>
      </c>
      <c r="C162" s="58">
        <f t="shared" si="8"/>
        <v>0</v>
      </c>
      <c r="H162" s="62">
        <v>161</v>
      </c>
      <c r="I162"/>
      <c r="J162" s="70"/>
    </row>
    <row r="163" spans="1:10" x14ac:dyDescent="0.25">
      <c r="A163" s="1">
        <f t="shared" si="6"/>
        <v>0</v>
      </c>
      <c r="B163" s="26" t="e">
        <f t="shared" si="7"/>
        <v>#VALUE!</v>
      </c>
      <c r="C163" s="58">
        <f t="shared" si="8"/>
        <v>0</v>
      </c>
      <c r="H163" s="62">
        <v>162</v>
      </c>
      <c r="I163"/>
      <c r="J163" s="70"/>
    </row>
    <row r="164" spans="1:10" x14ac:dyDescent="0.25">
      <c r="A164" s="1">
        <f t="shared" si="6"/>
        <v>0</v>
      </c>
      <c r="B164" s="26" t="e">
        <f t="shared" si="7"/>
        <v>#VALUE!</v>
      </c>
      <c r="C164" s="58">
        <f t="shared" si="8"/>
        <v>0</v>
      </c>
      <c r="H164" s="62">
        <v>163</v>
      </c>
      <c r="I164"/>
      <c r="J164" s="70"/>
    </row>
    <row r="165" spans="1:10" x14ac:dyDescent="0.25">
      <c r="A165" s="1">
        <f t="shared" si="6"/>
        <v>0</v>
      </c>
      <c r="B165" s="26" t="e">
        <f t="shared" si="7"/>
        <v>#VALUE!</v>
      </c>
      <c r="C165" s="58">
        <f t="shared" si="8"/>
        <v>0</v>
      </c>
      <c r="H165" s="62">
        <v>164</v>
      </c>
      <c r="I165"/>
      <c r="J165" s="70"/>
    </row>
    <row r="166" spans="1:10" x14ac:dyDescent="0.25">
      <c r="A166" s="1">
        <f t="shared" si="6"/>
        <v>0</v>
      </c>
      <c r="B166" s="26" t="e">
        <f t="shared" si="7"/>
        <v>#VALUE!</v>
      </c>
      <c r="C166" s="58">
        <f t="shared" si="8"/>
        <v>0</v>
      </c>
      <c r="H166" s="62">
        <v>165</v>
      </c>
      <c r="I166"/>
      <c r="J166" s="70"/>
    </row>
    <row r="167" spans="1:10" x14ac:dyDescent="0.25">
      <c r="A167" s="1">
        <f t="shared" si="6"/>
        <v>0</v>
      </c>
      <c r="B167" s="26" t="e">
        <f t="shared" si="7"/>
        <v>#VALUE!</v>
      </c>
      <c r="C167" s="58">
        <f t="shared" si="8"/>
        <v>0</v>
      </c>
      <c r="H167" s="62">
        <v>166</v>
      </c>
      <c r="I167"/>
      <c r="J167" s="70"/>
    </row>
    <row r="168" spans="1:10" x14ac:dyDescent="0.25">
      <c r="A168" s="1">
        <f t="shared" si="6"/>
        <v>0</v>
      </c>
      <c r="B168" s="26" t="e">
        <f t="shared" si="7"/>
        <v>#VALUE!</v>
      </c>
      <c r="C168" s="58">
        <f t="shared" si="8"/>
        <v>0</v>
      </c>
      <c r="H168" s="62">
        <v>167</v>
      </c>
      <c r="I168"/>
      <c r="J168" s="70"/>
    </row>
    <row r="169" spans="1:10" x14ac:dyDescent="0.25">
      <c r="A169" s="1">
        <f t="shared" si="6"/>
        <v>0</v>
      </c>
      <c r="B169" s="26" t="e">
        <f t="shared" si="7"/>
        <v>#VALUE!</v>
      </c>
      <c r="C169" s="58">
        <f t="shared" si="8"/>
        <v>0</v>
      </c>
      <c r="H169" s="62">
        <v>168</v>
      </c>
      <c r="I169"/>
      <c r="J169" s="70"/>
    </row>
    <row r="170" spans="1:10" x14ac:dyDescent="0.25">
      <c r="A170" s="1">
        <f t="shared" si="6"/>
        <v>0</v>
      </c>
      <c r="B170" s="26" t="e">
        <f t="shared" si="7"/>
        <v>#VALUE!</v>
      </c>
      <c r="C170" s="58">
        <f t="shared" si="8"/>
        <v>0</v>
      </c>
      <c r="H170" s="62">
        <v>169</v>
      </c>
      <c r="I170"/>
      <c r="J170" s="70"/>
    </row>
    <row r="171" spans="1:10" x14ac:dyDescent="0.25">
      <c r="A171" s="1">
        <f t="shared" si="6"/>
        <v>0</v>
      </c>
      <c r="B171" s="26" t="e">
        <f t="shared" si="7"/>
        <v>#VALUE!</v>
      </c>
      <c r="C171" s="58">
        <f t="shared" si="8"/>
        <v>0</v>
      </c>
      <c r="H171" s="62">
        <v>170</v>
      </c>
      <c r="I171"/>
      <c r="J171" s="70"/>
    </row>
    <row r="172" spans="1:10" x14ac:dyDescent="0.25">
      <c r="A172" s="1">
        <f t="shared" si="6"/>
        <v>0</v>
      </c>
      <c r="B172" s="26" t="e">
        <f t="shared" si="7"/>
        <v>#VALUE!</v>
      </c>
      <c r="C172" s="58">
        <f t="shared" si="8"/>
        <v>0</v>
      </c>
      <c r="H172" s="62">
        <v>171</v>
      </c>
      <c r="I172"/>
      <c r="J172" s="70"/>
    </row>
    <row r="173" spans="1:10" x14ac:dyDescent="0.25">
      <c r="A173" s="1">
        <f t="shared" si="6"/>
        <v>0</v>
      </c>
      <c r="B173" s="26" t="e">
        <f t="shared" si="7"/>
        <v>#VALUE!</v>
      </c>
      <c r="C173" s="58">
        <f t="shared" si="8"/>
        <v>0</v>
      </c>
      <c r="H173" s="62">
        <v>172</v>
      </c>
      <c r="I173"/>
      <c r="J173" s="70"/>
    </row>
    <row r="174" spans="1:10" x14ac:dyDescent="0.25">
      <c r="A174" s="1">
        <f t="shared" si="6"/>
        <v>0</v>
      </c>
      <c r="B174" s="26" t="e">
        <f t="shared" si="7"/>
        <v>#VALUE!</v>
      </c>
      <c r="C174" s="58">
        <f t="shared" si="8"/>
        <v>0</v>
      </c>
      <c r="H174" s="62">
        <v>173</v>
      </c>
      <c r="I174"/>
      <c r="J174" s="70"/>
    </row>
    <row r="175" spans="1:10" x14ac:dyDescent="0.25">
      <c r="A175" s="1">
        <f t="shared" si="6"/>
        <v>0</v>
      </c>
      <c r="B175" s="26" t="e">
        <f t="shared" si="7"/>
        <v>#VALUE!</v>
      </c>
      <c r="C175" s="58">
        <f t="shared" si="8"/>
        <v>0</v>
      </c>
      <c r="H175" s="62">
        <v>174</v>
      </c>
      <c r="I175"/>
      <c r="J175" s="70"/>
    </row>
    <row r="176" spans="1:10" x14ac:dyDescent="0.25">
      <c r="A176" s="1">
        <f t="shared" si="6"/>
        <v>0</v>
      </c>
      <c r="B176" s="26" t="e">
        <f t="shared" si="7"/>
        <v>#VALUE!</v>
      </c>
      <c r="C176" s="58">
        <f t="shared" si="8"/>
        <v>0</v>
      </c>
      <c r="H176" s="62">
        <v>175</v>
      </c>
      <c r="I176"/>
      <c r="J176" s="70"/>
    </row>
    <row r="177" spans="1:14" x14ac:dyDescent="0.25">
      <c r="A177" s="1">
        <f t="shared" si="6"/>
        <v>0</v>
      </c>
      <c r="B177" s="26" t="e">
        <f t="shared" si="7"/>
        <v>#VALUE!</v>
      </c>
      <c r="C177" s="58">
        <f t="shared" si="8"/>
        <v>0</v>
      </c>
      <c r="H177" s="62">
        <v>176</v>
      </c>
      <c r="I177"/>
      <c r="J177" s="70"/>
      <c r="N177" s="58"/>
    </row>
    <row r="178" spans="1:14" x14ac:dyDescent="0.25">
      <c r="A178" s="1">
        <f t="shared" si="6"/>
        <v>0</v>
      </c>
      <c r="B178" s="26" t="e">
        <f t="shared" si="7"/>
        <v>#VALUE!</v>
      </c>
      <c r="C178" s="58">
        <f t="shared" si="8"/>
        <v>0</v>
      </c>
      <c r="H178" s="62">
        <v>177</v>
      </c>
      <c r="I178"/>
      <c r="J178" s="70"/>
    </row>
    <row r="179" spans="1:14" x14ac:dyDescent="0.25">
      <c r="A179" s="1">
        <f t="shared" ref="A179:A188" si="9">K179</f>
        <v>0</v>
      </c>
      <c r="B179" s="26" t="e">
        <f t="shared" ref="B179:B188" si="10">VALUE(REPLACE(H179,1,5,""))</f>
        <v>#VALUE!</v>
      </c>
      <c r="C179" s="58">
        <f t="shared" ref="C179:C188" si="11">J179</f>
        <v>0</v>
      </c>
      <c r="H179" s="62">
        <v>178</v>
      </c>
      <c r="I179"/>
      <c r="J179" s="70"/>
    </row>
    <row r="180" spans="1:14" x14ac:dyDescent="0.25">
      <c r="A180" s="1">
        <f t="shared" si="9"/>
        <v>0</v>
      </c>
      <c r="B180" s="26" t="e">
        <f t="shared" si="10"/>
        <v>#VALUE!</v>
      </c>
      <c r="C180" s="58">
        <f t="shared" si="11"/>
        <v>0</v>
      </c>
      <c r="H180" s="62">
        <v>179</v>
      </c>
      <c r="I180"/>
      <c r="J180" s="70"/>
    </row>
    <row r="181" spans="1:14" x14ac:dyDescent="0.25">
      <c r="A181" s="1">
        <f t="shared" si="9"/>
        <v>0</v>
      </c>
      <c r="B181" s="26" t="e">
        <f t="shared" si="10"/>
        <v>#VALUE!</v>
      </c>
      <c r="C181" s="58">
        <f t="shared" si="11"/>
        <v>0</v>
      </c>
      <c r="H181" s="62">
        <v>180</v>
      </c>
      <c r="I181"/>
      <c r="J181" s="70"/>
    </row>
    <row r="182" spans="1:14" x14ac:dyDescent="0.25">
      <c r="A182" s="1">
        <f t="shared" si="9"/>
        <v>0</v>
      </c>
      <c r="B182" s="26" t="e">
        <f t="shared" si="10"/>
        <v>#VALUE!</v>
      </c>
      <c r="C182" s="58">
        <f t="shared" si="11"/>
        <v>0</v>
      </c>
      <c r="H182" s="62">
        <v>181</v>
      </c>
      <c r="I182"/>
      <c r="J182" s="70"/>
    </row>
    <row r="183" spans="1:14" x14ac:dyDescent="0.25">
      <c r="A183" s="1">
        <f t="shared" si="9"/>
        <v>0</v>
      </c>
      <c r="B183" s="26" t="e">
        <f t="shared" si="10"/>
        <v>#VALUE!</v>
      </c>
      <c r="C183" s="58">
        <f t="shared" si="11"/>
        <v>0</v>
      </c>
      <c r="H183" s="62">
        <v>182</v>
      </c>
      <c r="I183"/>
      <c r="J183" s="70"/>
    </row>
    <row r="184" spans="1:14" x14ac:dyDescent="0.25">
      <c r="A184" s="1">
        <f t="shared" si="9"/>
        <v>0</v>
      </c>
      <c r="B184" s="26" t="e">
        <f t="shared" si="10"/>
        <v>#VALUE!</v>
      </c>
      <c r="C184" s="58">
        <f t="shared" si="11"/>
        <v>0</v>
      </c>
      <c r="H184" s="62">
        <v>183</v>
      </c>
      <c r="I184"/>
      <c r="J184" s="70"/>
    </row>
    <row r="185" spans="1:14" x14ac:dyDescent="0.25">
      <c r="A185" s="1">
        <f t="shared" si="9"/>
        <v>0</v>
      </c>
      <c r="B185" s="26" t="e">
        <f t="shared" si="10"/>
        <v>#VALUE!</v>
      </c>
      <c r="C185" s="58">
        <f t="shared" si="11"/>
        <v>0</v>
      </c>
      <c r="H185" s="62">
        <v>184</v>
      </c>
      <c r="I185"/>
      <c r="J185" s="70"/>
    </row>
    <row r="186" spans="1:14" x14ac:dyDescent="0.25">
      <c r="A186" s="1">
        <f t="shared" si="9"/>
        <v>0</v>
      </c>
      <c r="B186" s="26" t="e">
        <f t="shared" si="10"/>
        <v>#VALUE!</v>
      </c>
      <c r="C186" s="58">
        <f t="shared" si="11"/>
        <v>0</v>
      </c>
      <c r="H186" s="62">
        <v>185</v>
      </c>
      <c r="I186"/>
      <c r="J186" s="70"/>
    </row>
    <row r="187" spans="1:14" x14ac:dyDescent="0.25">
      <c r="A187" s="1">
        <f t="shared" si="9"/>
        <v>0</v>
      </c>
      <c r="B187" s="26" t="e">
        <f t="shared" si="10"/>
        <v>#VALUE!</v>
      </c>
      <c r="C187" s="58">
        <f t="shared" si="11"/>
        <v>0</v>
      </c>
      <c r="H187" s="62">
        <v>186</v>
      </c>
      <c r="I187"/>
      <c r="J187" s="70"/>
    </row>
    <row r="188" spans="1:14" x14ac:dyDescent="0.25">
      <c r="A188" s="1">
        <f t="shared" si="9"/>
        <v>0</v>
      </c>
      <c r="B188" s="26" t="e">
        <f t="shared" si="10"/>
        <v>#VALUE!</v>
      </c>
      <c r="C188" s="58">
        <f t="shared" si="11"/>
        <v>0</v>
      </c>
      <c r="H188" s="62">
        <v>187</v>
      </c>
      <c r="I188"/>
      <c r="J188" s="70"/>
    </row>
    <row r="189" spans="1:14" x14ac:dyDescent="0.25">
      <c r="A189" s="1">
        <f t="shared" ref="A189:A210" si="12">K189</f>
        <v>0</v>
      </c>
      <c r="B189" s="26" t="e">
        <f>VALUE(REPLACE(#REF!,1,5,""))</f>
        <v>#REF!</v>
      </c>
      <c r="C189" s="58">
        <f t="shared" ref="C189:C194" si="13">J189</f>
        <v>0</v>
      </c>
      <c r="H189" s="62">
        <v>188</v>
      </c>
      <c r="I189"/>
      <c r="J189" s="70"/>
    </row>
    <row r="190" spans="1:14" x14ac:dyDescent="0.25">
      <c r="A190" s="1">
        <f t="shared" si="12"/>
        <v>0</v>
      </c>
      <c r="B190" s="26" t="e">
        <f t="shared" ref="B190:B210" si="14">VALUE(REPLACE(H189,1,5,""))</f>
        <v>#VALUE!</v>
      </c>
      <c r="C190" s="58">
        <f t="shared" si="13"/>
        <v>0</v>
      </c>
      <c r="H190" s="62">
        <v>189</v>
      </c>
      <c r="I190"/>
      <c r="J190" s="70"/>
    </row>
    <row r="191" spans="1:14" x14ac:dyDescent="0.25">
      <c r="A191" s="1">
        <f t="shared" si="12"/>
        <v>0</v>
      </c>
      <c r="B191" s="26" t="e">
        <f t="shared" si="14"/>
        <v>#VALUE!</v>
      </c>
      <c r="C191" s="58">
        <f t="shared" si="13"/>
        <v>0</v>
      </c>
      <c r="H191" s="62">
        <v>190</v>
      </c>
      <c r="I191"/>
      <c r="J191" s="70"/>
    </row>
    <row r="192" spans="1:14" x14ac:dyDescent="0.25">
      <c r="A192" s="1">
        <f t="shared" si="12"/>
        <v>0</v>
      </c>
      <c r="B192" s="26" t="e">
        <f t="shared" si="14"/>
        <v>#VALUE!</v>
      </c>
      <c r="C192" s="58">
        <f t="shared" si="13"/>
        <v>0</v>
      </c>
      <c r="H192" s="62">
        <v>191</v>
      </c>
      <c r="I192"/>
      <c r="J192" s="70"/>
    </row>
    <row r="193" spans="1:10" x14ac:dyDescent="0.25">
      <c r="A193" s="1">
        <f t="shared" si="12"/>
        <v>0</v>
      </c>
      <c r="B193" s="26" t="e">
        <f t="shared" si="14"/>
        <v>#VALUE!</v>
      </c>
      <c r="C193" s="58">
        <f t="shared" si="13"/>
        <v>0</v>
      </c>
      <c r="H193" s="62">
        <v>192</v>
      </c>
      <c r="I193"/>
      <c r="J193" s="70"/>
    </row>
    <row r="194" spans="1:10" x14ac:dyDescent="0.25">
      <c r="A194" s="1">
        <f t="shared" si="12"/>
        <v>0</v>
      </c>
      <c r="B194" s="26" t="e">
        <f t="shared" si="14"/>
        <v>#VALUE!</v>
      </c>
      <c r="C194" s="58">
        <f t="shared" si="13"/>
        <v>0</v>
      </c>
      <c r="H194" s="62">
        <v>193</v>
      </c>
      <c r="I194"/>
      <c r="J194" s="70"/>
    </row>
    <row r="195" spans="1:10" x14ac:dyDescent="0.25">
      <c r="A195" s="1">
        <f t="shared" si="12"/>
        <v>0</v>
      </c>
      <c r="B195" s="26" t="e">
        <f t="shared" si="14"/>
        <v>#VALUE!</v>
      </c>
      <c r="C195" s="58">
        <f t="shared" ref="C195:C258" si="15">J195</f>
        <v>0</v>
      </c>
      <c r="H195" s="62">
        <v>194</v>
      </c>
      <c r="I195"/>
      <c r="J195" s="70"/>
    </row>
    <row r="196" spans="1:10" x14ac:dyDescent="0.25">
      <c r="A196" s="1">
        <f t="shared" si="12"/>
        <v>0</v>
      </c>
      <c r="B196" s="26" t="e">
        <f t="shared" si="14"/>
        <v>#VALUE!</v>
      </c>
      <c r="C196" s="58">
        <f t="shared" si="15"/>
        <v>0</v>
      </c>
      <c r="H196" s="62">
        <v>195</v>
      </c>
      <c r="I196"/>
      <c r="J196" s="70"/>
    </row>
    <row r="197" spans="1:10" x14ac:dyDescent="0.25">
      <c r="A197" s="1">
        <f t="shared" si="12"/>
        <v>0</v>
      </c>
      <c r="B197" s="26" t="e">
        <f t="shared" si="14"/>
        <v>#VALUE!</v>
      </c>
      <c r="C197" s="58">
        <f t="shared" si="15"/>
        <v>0</v>
      </c>
      <c r="H197" s="62">
        <v>196</v>
      </c>
      <c r="I197"/>
      <c r="J197" s="70"/>
    </row>
    <row r="198" spans="1:10" x14ac:dyDescent="0.25">
      <c r="A198" s="1">
        <f t="shared" si="12"/>
        <v>0</v>
      </c>
      <c r="B198" s="26" t="e">
        <f t="shared" si="14"/>
        <v>#VALUE!</v>
      </c>
      <c r="C198" s="58">
        <f t="shared" si="15"/>
        <v>0</v>
      </c>
      <c r="H198" s="62">
        <v>197</v>
      </c>
      <c r="I198"/>
      <c r="J198" s="70"/>
    </row>
    <row r="199" spans="1:10" x14ac:dyDescent="0.25">
      <c r="A199" s="1">
        <f t="shared" si="12"/>
        <v>0</v>
      </c>
      <c r="B199" s="26" t="e">
        <f t="shared" si="14"/>
        <v>#VALUE!</v>
      </c>
      <c r="C199" s="58">
        <f t="shared" si="15"/>
        <v>0</v>
      </c>
      <c r="H199" s="62">
        <v>198</v>
      </c>
      <c r="I199"/>
      <c r="J199" s="70"/>
    </row>
    <row r="200" spans="1:10" x14ac:dyDescent="0.25">
      <c r="A200" s="1">
        <f t="shared" si="12"/>
        <v>0</v>
      </c>
      <c r="B200" s="26" t="e">
        <f t="shared" si="14"/>
        <v>#VALUE!</v>
      </c>
      <c r="C200" s="58">
        <f t="shared" si="15"/>
        <v>0</v>
      </c>
      <c r="H200" s="62">
        <v>199</v>
      </c>
      <c r="I200"/>
      <c r="J200" s="70"/>
    </row>
    <row r="201" spans="1:10" x14ac:dyDescent="0.25">
      <c r="A201" s="1">
        <f t="shared" si="12"/>
        <v>0</v>
      </c>
      <c r="B201" s="26" t="e">
        <f t="shared" si="14"/>
        <v>#VALUE!</v>
      </c>
      <c r="C201" s="58">
        <f t="shared" si="15"/>
        <v>0</v>
      </c>
      <c r="H201" s="62">
        <v>200</v>
      </c>
      <c r="I201"/>
      <c r="J201" s="70"/>
    </row>
    <row r="202" spans="1:10" x14ac:dyDescent="0.25">
      <c r="A202" s="1">
        <f t="shared" si="12"/>
        <v>0</v>
      </c>
      <c r="B202" s="26" t="e">
        <f t="shared" si="14"/>
        <v>#VALUE!</v>
      </c>
      <c r="C202" s="58">
        <f t="shared" si="15"/>
        <v>0</v>
      </c>
      <c r="H202" s="62">
        <v>201</v>
      </c>
      <c r="I202"/>
      <c r="J202" s="70"/>
    </row>
    <row r="203" spans="1:10" x14ac:dyDescent="0.25">
      <c r="A203" s="1">
        <f t="shared" si="12"/>
        <v>0</v>
      </c>
      <c r="B203" s="26" t="e">
        <f t="shared" si="14"/>
        <v>#VALUE!</v>
      </c>
      <c r="C203" s="58">
        <f t="shared" si="15"/>
        <v>0</v>
      </c>
      <c r="H203" s="62">
        <v>202</v>
      </c>
      <c r="I203"/>
      <c r="J203" s="70"/>
    </row>
    <row r="204" spans="1:10" x14ac:dyDescent="0.25">
      <c r="A204" s="1">
        <f t="shared" si="12"/>
        <v>0</v>
      </c>
      <c r="B204" s="26" t="e">
        <f t="shared" si="14"/>
        <v>#VALUE!</v>
      </c>
      <c r="C204" s="58">
        <f t="shared" si="15"/>
        <v>0</v>
      </c>
      <c r="H204" s="62">
        <v>203</v>
      </c>
      <c r="I204"/>
      <c r="J204" s="70"/>
    </row>
    <row r="205" spans="1:10" x14ac:dyDescent="0.25">
      <c r="A205" s="1">
        <f t="shared" si="12"/>
        <v>0</v>
      </c>
      <c r="B205" s="26" t="e">
        <f t="shared" si="14"/>
        <v>#VALUE!</v>
      </c>
      <c r="C205" s="58">
        <f t="shared" si="15"/>
        <v>0</v>
      </c>
      <c r="H205" s="62">
        <v>204</v>
      </c>
      <c r="I205"/>
      <c r="J205" s="70"/>
    </row>
    <row r="206" spans="1:10" x14ac:dyDescent="0.25">
      <c r="A206" s="1">
        <f t="shared" si="12"/>
        <v>0</v>
      </c>
      <c r="B206" s="26" t="e">
        <f t="shared" si="14"/>
        <v>#VALUE!</v>
      </c>
      <c r="C206" s="58">
        <f t="shared" si="15"/>
        <v>0</v>
      </c>
      <c r="H206" s="62">
        <v>205</v>
      </c>
      <c r="I206"/>
      <c r="J206" s="70"/>
    </row>
    <row r="207" spans="1:10" x14ac:dyDescent="0.25">
      <c r="A207" s="1">
        <f t="shared" si="12"/>
        <v>0</v>
      </c>
      <c r="B207" s="26" t="e">
        <f t="shared" si="14"/>
        <v>#VALUE!</v>
      </c>
      <c r="C207" s="58">
        <f t="shared" si="15"/>
        <v>0</v>
      </c>
      <c r="H207" s="62">
        <v>206</v>
      </c>
      <c r="I207"/>
      <c r="J207" s="70"/>
    </row>
    <row r="208" spans="1:10" x14ac:dyDescent="0.25">
      <c r="A208" s="1">
        <f t="shared" si="12"/>
        <v>0</v>
      </c>
      <c r="B208" s="26" t="e">
        <f t="shared" si="14"/>
        <v>#VALUE!</v>
      </c>
      <c r="C208" s="58">
        <f t="shared" si="15"/>
        <v>0</v>
      </c>
      <c r="H208" s="62">
        <v>207</v>
      </c>
      <c r="I208"/>
      <c r="J208" s="70"/>
    </row>
    <row r="209" spans="1:10" x14ac:dyDescent="0.25">
      <c r="A209" s="1">
        <f t="shared" si="12"/>
        <v>0</v>
      </c>
      <c r="B209" s="26" t="e">
        <f t="shared" si="14"/>
        <v>#VALUE!</v>
      </c>
      <c r="C209" s="58">
        <f t="shared" si="15"/>
        <v>0</v>
      </c>
      <c r="H209" s="62">
        <v>208</v>
      </c>
      <c r="I209"/>
      <c r="J209" s="70"/>
    </row>
    <row r="210" spans="1:10" x14ac:dyDescent="0.25">
      <c r="A210" s="1">
        <f t="shared" si="12"/>
        <v>0</v>
      </c>
      <c r="B210" s="26" t="e">
        <f t="shared" si="14"/>
        <v>#VALUE!</v>
      </c>
      <c r="C210" s="58">
        <f t="shared" si="15"/>
        <v>0</v>
      </c>
      <c r="H210" s="62">
        <v>209</v>
      </c>
      <c r="I210"/>
      <c r="J210" s="70"/>
    </row>
    <row r="211" spans="1:10" x14ac:dyDescent="0.25">
      <c r="A211" s="1">
        <f t="shared" ref="A211:A246" si="16">K211</f>
        <v>0</v>
      </c>
      <c r="B211" s="26" t="e">
        <f t="shared" ref="B211:B244" si="17">VALUE(REPLACE(H210,1,5,""))</f>
        <v>#VALUE!</v>
      </c>
      <c r="C211" s="58">
        <f t="shared" si="15"/>
        <v>0</v>
      </c>
      <c r="H211" s="62">
        <v>210</v>
      </c>
      <c r="I211"/>
      <c r="J211" s="70"/>
    </row>
    <row r="212" spans="1:10" x14ac:dyDescent="0.25">
      <c r="A212" s="1">
        <f t="shared" si="16"/>
        <v>0</v>
      </c>
      <c r="B212" s="26" t="e">
        <f t="shared" si="17"/>
        <v>#VALUE!</v>
      </c>
      <c r="C212" s="58">
        <f t="shared" si="15"/>
        <v>0</v>
      </c>
      <c r="H212" s="62">
        <v>211</v>
      </c>
      <c r="I212"/>
      <c r="J212" s="70"/>
    </row>
    <row r="213" spans="1:10" x14ac:dyDescent="0.25">
      <c r="A213" s="1">
        <f t="shared" si="16"/>
        <v>0</v>
      </c>
      <c r="B213" s="26" t="e">
        <f t="shared" si="17"/>
        <v>#VALUE!</v>
      </c>
      <c r="C213" s="58">
        <f t="shared" si="15"/>
        <v>0</v>
      </c>
      <c r="H213" s="62">
        <v>212</v>
      </c>
      <c r="I213"/>
      <c r="J213" s="70"/>
    </row>
    <row r="214" spans="1:10" x14ac:dyDescent="0.25">
      <c r="A214" s="1">
        <f t="shared" si="16"/>
        <v>0</v>
      </c>
      <c r="B214" s="26" t="e">
        <f t="shared" si="17"/>
        <v>#VALUE!</v>
      </c>
      <c r="C214" s="58">
        <f t="shared" si="15"/>
        <v>0</v>
      </c>
      <c r="H214" s="62">
        <v>213</v>
      </c>
      <c r="I214"/>
      <c r="J214" s="70"/>
    </row>
    <row r="215" spans="1:10" x14ac:dyDescent="0.25">
      <c r="A215" s="1">
        <f t="shared" si="16"/>
        <v>0</v>
      </c>
      <c r="B215" s="26" t="e">
        <f t="shared" si="17"/>
        <v>#VALUE!</v>
      </c>
      <c r="C215" s="58">
        <f t="shared" si="15"/>
        <v>0</v>
      </c>
      <c r="H215" s="62">
        <v>214</v>
      </c>
      <c r="I215"/>
      <c r="J215" s="70"/>
    </row>
    <row r="216" spans="1:10" x14ac:dyDescent="0.25">
      <c r="A216" s="1">
        <f t="shared" si="16"/>
        <v>0</v>
      </c>
      <c r="B216" s="26" t="e">
        <f t="shared" si="17"/>
        <v>#VALUE!</v>
      </c>
      <c r="C216" s="58">
        <f t="shared" si="15"/>
        <v>0</v>
      </c>
      <c r="H216" s="62">
        <v>215</v>
      </c>
      <c r="I216"/>
      <c r="J216" s="70"/>
    </row>
    <row r="217" spans="1:10" x14ac:dyDescent="0.25">
      <c r="A217" s="1">
        <f t="shared" si="16"/>
        <v>0</v>
      </c>
      <c r="B217" s="26" t="e">
        <f t="shared" si="17"/>
        <v>#VALUE!</v>
      </c>
      <c r="C217" s="58">
        <f t="shared" si="15"/>
        <v>0</v>
      </c>
      <c r="H217" s="62">
        <v>216</v>
      </c>
      <c r="I217"/>
      <c r="J217" s="70"/>
    </row>
    <row r="218" spans="1:10" x14ac:dyDescent="0.25">
      <c r="A218" s="1">
        <f t="shared" si="16"/>
        <v>0</v>
      </c>
      <c r="B218" s="26" t="e">
        <f t="shared" si="17"/>
        <v>#VALUE!</v>
      </c>
      <c r="C218" s="58">
        <f t="shared" si="15"/>
        <v>0</v>
      </c>
      <c r="H218" s="62">
        <v>217</v>
      </c>
      <c r="I218"/>
      <c r="J218" s="82"/>
    </row>
    <row r="219" spans="1:10" x14ac:dyDescent="0.25">
      <c r="A219" s="1">
        <f t="shared" si="16"/>
        <v>0</v>
      </c>
      <c r="B219" s="26" t="e">
        <f t="shared" si="17"/>
        <v>#VALUE!</v>
      </c>
      <c r="C219" s="58">
        <f t="shared" si="15"/>
        <v>0</v>
      </c>
      <c r="H219" s="62">
        <v>218</v>
      </c>
      <c r="I219"/>
      <c r="J219" s="82"/>
    </row>
    <row r="220" spans="1:10" x14ac:dyDescent="0.25">
      <c r="A220" s="1">
        <f t="shared" si="16"/>
        <v>0</v>
      </c>
      <c r="B220" s="26" t="e">
        <f t="shared" si="17"/>
        <v>#VALUE!</v>
      </c>
      <c r="C220" s="58">
        <f t="shared" si="15"/>
        <v>0</v>
      </c>
      <c r="H220" s="62">
        <v>219</v>
      </c>
      <c r="I220"/>
      <c r="J220" s="82"/>
    </row>
    <row r="221" spans="1:10" x14ac:dyDescent="0.25">
      <c r="A221" s="1">
        <f t="shared" si="16"/>
        <v>0</v>
      </c>
      <c r="B221" s="26" t="e">
        <f t="shared" si="17"/>
        <v>#VALUE!</v>
      </c>
      <c r="C221" s="58">
        <f t="shared" si="15"/>
        <v>0</v>
      </c>
      <c r="H221" s="62">
        <v>220</v>
      </c>
      <c r="I221"/>
      <c r="J221" s="82"/>
    </row>
    <row r="222" spans="1:10" x14ac:dyDescent="0.25">
      <c r="A222" s="1">
        <f t="shared" si="16"/>
        <v>0</v>
      </c>
      <c r="B222" s="26" t="e">
        <f t="shared" si="17"/>
        <v>#VALUE!</v>
      </c>
      <c r="C222" s="58">
        <f t="shared" si="15"/>
        <v>0</v>
      </c>
      <c r="H222" s="62">
        <v>221</v>
      </c>
      <c r="I222"/>
      <c r="J222" s="82"/>
    </row>
    <row r="223" spans="1:10" x14ac:dyDescent="0.25">
      <c r="A223" s="1">
        <f t="shared" si="16"/>
        <v>0</v>
      </c>
      <c r="B223" s="26" t="e">
        <f t="shared" si="17"/>
        <v>#VALUE!</v>
      </c>
      <c r="C223" s="58">
        <f t="shared" si="15"/>
        <v>0</v>
      </c>
      <c r="H223" s="62">
        <v>222</v>
      </c>
      <c r="I223"/>
      <c r="J223" s="70"/>
    </row>
    <row r="224" spans="1:10" x14ac:dyDescent="0.25">
      <c r="A224" s="1">
        <f t="shared" si="16"/>
        <v>0</v>
      </c>
      <c r="B224" s="26" t="e">
        <f t="shared" si="17"/>
        <v>#VALUE!</v>
      </c>
      <c r="C224" s="58">
        <f t="shared" si="15"/>
        <v>0</v>
      </c>
      <c r="H224" s="62">
        <v>223</v>
      </c>
      <c r="I224"/>
      <c r="J224" s="70"/>
    </row>
    <row r="225" spans="1:10" x14ac:dyDescent="0.25">
      <c r="A225" s="1">
        <f t="shared" si="16"/>
        <v>0</v>
      </c>
      <c r="B225" s="26" t="e">
        <f t="shared" si="17"/>
        <v>#VALUE!</v>
      </c>
      <c r="C225" s="58">
        <f t="shared" si="15"/>
        <v>0</v>
      </c>
      <c r="H225" s="62">
        <v>224</v>
      </c>
      <c r="I225"/>
      <c r="J225" s="70"/>
    </row>
    <row r="226" spans="1:10" x14ac:dyDescent="0.25">
      <c r="A226" s="1">
        <f t="shared" si="16"/>
        <v>0</v>
      </c>
      <c r="B226" s="26" t="e">
        <f t="shared" si="17"/>
        <v>#VALUE!</v>
      </c>
      <c r="C226" s="58">
        <f t="shared" si="15"/>
        <v>0</v>
      </c>
      <c r="H226" s="62">
        <v>225</v>
      </c>
      <c r="I226"/>
      <c r="J226" s="70"/>
    </row>
    <row r="227" spans="1:10" x14ac:dyDescent="0.25">
      <c r="A227" s="1">
        <f t="shared" si="16"/>
        <v>0</v>
      </c>
      <c r="B227" s="26" t="e">
        <f t="shared" si="17"/>
        <v>#VALUE!</v>
      </c>
      <c r="C227" s="58">
        <f t="shared" si="15"/>
        <v>0</v>
      </c>
      <c r="H227" s="62">
        <v>226</v>
      </c>
      <c r="I227"/>
      <c r="J227" s="70"/>
    </row>
    <row r="228" spans="1:10" x14ac:dyDescent="0.25">
      <c r="A228" s="1">
        <f t="shared" si="16"/>
        <v>0</v>
      </c>
      <c r="B228" s="26" t="e">
        <f t="shared" si="17"/>
        <v>#VALUE!</v>
      </c>
      <c r="C228" s="58">
        <f t="shared" si="15"/>
        <v>0</v>
      </c>
      <c r="H228" s="62">
        <v>227</v>
      </c>
      <c r="I228"/>
      <c r="J228" s="70"/>
    </row>
    <row r="229" spans="1:10" x14ac:dyDescent="0.25">
      <c r="A229" s="1">
        <f t="shared" si="16"/>
        <v>0</v>
      </c>
      <c r="B229" s="26" t="e">
        <f t="shared" si="17"/>
        <v>#VALUE!</v>
      </c>
      <c r="C229" s="58">
        <f t="shared" si="15"/>
        <v>0</v>
      </c>
      <c r="H229" s="62">
        <v>228</v>
      </c>
      <c r="I229"/>
      <c r="J229" s="70"/>
    </row>
    <row r="230" spans="1:10" x14ac:dyDescent="0.25">
      <c r="A230" s="1">
        <f t="shared" si="16"/>
        <v>0</v>
      </c>
      <c r="B230" s="26" t="e">
        <f t="shared" si="17"/>
        <v>#VALUE!</v>
      </c>
      <c r="C230" s="58">
        <f t="shared" si="15"/>
        <v>0</v>
      </c>
      <c r="H230" s="62">
        <v>229</v>
      </c>
      <c r="I230"/>
      <c r="J230" s="70"/>
    </row>
    <row r="231" spans="1:10" x14ac:dyDescent="0.25">
      <c r="A231" s="1">
        <f t="shared" si="16"/>
        <v>0</v>
      </c>
      <c r="B231" s="26" t="e">
        <f t="shared" si="17"/>
        <v>#VALUE!</v>
      </c>
      <c r="C231" s="58">
        <f t="shared" si="15"/>
        <v>0</v>
      </c>
      <c r="H231" s="62">
        <v>230</v>
      </c>
      <c r="I231"/>
      <c r="J231" s="70"/>
    </row>
    <row r="232" spans="1:10" x14ac:dyDescent="0.25">
      <c r="A232" s="1">
        <f t="shared" si="16"/>
        <v>0</v>
      </c>
      <c r="B232" s="26" t="e">
        <f t="shared" si="17"/>
        <v>#VALUE!</v>
      </c>
      <c r="C232" s="58">
        <f t="shared" si="15"/>
        <v>0</v>
      </c>
      <c r="H232" s="62">
        <v>231</v>
      </c>
      <c r="I232"/>
      <c r="J232" s="70"/>
    </row>
    <row r="233" spans="1:10" x14ac:dyDescent="0.25">
      <c r="A233" s="1">
        <f t="shared" si="16"/>
        <v>0</v>
      </c>
      <c r="B233" s="26" t="e">
        <f t="shared" si="17"/>
        <v>#VALUE!</v>
      </c>
      <c r="C233" s="58">
        <f t="shared" si="15"/>
        <v>0</v>
      </c>
      <c r="H233" s="62">
        <v>232</v>
      </c>
      <c r="I233"/>
      <c r="J233" s="70"/>
    </row>
    <row r="234" spans="1:10" x14ac:dyDescent="0.25">
      <c r="A234" s="1">
        <f t="shared" si="16"/>
        <v>0</v>
      </c>
      <c r="B234" s="26" t="e">
        <f t="shared" si="17"/>
        <v>#VALUE!</v>
      </c>
      <c r="C234" s="58">
        <f t="shared" si="15"/>
        <v>0</v>
      </c>
      <c r="H234" s="62">
        <v>233</v>
      </c>
      <c r="I234"/>
      <c r="J234" s="70"/>
    </row>
    <row r="235" spans="1:10" x14ac:dyDescent="0.25">
      <c r="A235" s="1">
        <f t="shared" si="16"/>
        <v>0</v>
      </c>
      <c r="B235" s="26" t="e">
        <f t="shared" si="17"/>
        <v>#VALUE!</v>
      </c>
      <c r="C235" s="58">
        <f t="shared" si="15"/>
        <v>0</v>
      </c>
      <c r="H235" s="62">
        <v>234</v>
      </c>
      <c r="I235"/>
      <c r="J235" s="70"/>
    </row>
    <row r="236" spans="1:10" x14ac:dyDescent="0.25">
      <c r="A236" s="1">
        <f t="shared" si="16"/>
        <v>0</v>
      </c>
      <c r="B236" s="26" t="e">
        <f t="shared" si="17"/>
        <v>#VALUE!</v>
      </c>
      <c r="C236" s="58">
        <f t="shared" si="15"/>
        <v>0</v>
      </c>
      <c r="H236" s="62">
        <v>235</v>
      </c>
      <c r="I236"/>
      <c r="J236" s="70"/>
    </row>
    <row r="237" spans="1:10" x14ac:dyDescent="0.25">
      <c r="A237" s="1">
        <f t="shared" si="16"/>
        <v>0</v>
      </c>
      <c r="B237" s="26" t="e">
        <f t="shared" si="17"/>
        <v>#VALUE!</v>
      </c>
      <c r="C237" s="58">
        <f t="shared" si="15"/>
        <v>0</v>
      </c>
      <c r="H237" s="62">
        <v>236</v>
      </c>
      <c r="I237"/>
      <c r="J237" s="70"/>
    </row>
    <row r="238" spans="1:10" x14ac:dyDescent="0.25">
      <c r="A238" s="1">
        <f t="shared" si="16"/>
        <v>0</v>
      </c>
      <c r="B238" s="26" t="e">
        <f t="shared" si="17"/>
        <v>#VALUE!</v>
      </c>
      <c r="C238" s="58">
        <f t="shared" si="15"/>
        <v>0</v>
      </c>
      <c r="H238" s="62">
        <v>237</v>
      </c>
      <c r="I238"/>
      <c r="J238" s="70"/>
    </row>
    <row r="239" spans="1:10" x14ac:dyDescent="0.25">
      <c r="A239" s="1">
        <f t="shared" si="16"/>
        <v>0</v>
      </c>
      <c r="B239" s="26" t="e">
        <f t="shared" si="17"/>
        <v>#VALUE!</v>
      </c>
      <c r="C239" s="58">
        <f t="shared" si="15"/>
        <v>0</v>
      </c>
      <c r="H239" s="62">
        <v>238</v>
      </c>
      <c r="I239"/>
      <c r="J239" s="70"/>
    </row>
    <row r="240" spans="1:10" x14ac:dyDescent="0.25">
      <c r="A240" s="1">
        <f t="shared" si="16"/>
        <v>0</v>
      </c>
      <c r="B240" s="26" t="e">
        <f t="shared" si="17"/>
        <v>#VALUE!</v>
      </c>
      <c r="C240" s="58">
        <f t="shared" si="15"/>
        <v>0</v>
      </c>
      <c r="H240" s="62">
        <v>239</v>
      </c>
      <c r="I240"/>
      <c r="J240" s="70"/>
    </row>
    <row r="241" spans="1:10" x14ac:dyDescent="0.25">
      <c r="A241" s="1">
        <f t="shared" si="16"/>
        <v>0</v>
      </c>
      <c r="B241" s="26" t="e">
        <f t="shared" si="17"/>
        <v>#VALUE!</v>
      </c>
      <c r="C241" s="58">
        <f t="shared" si="15"/>
        <v>0</v>
      </c>
      <c r="H241" s="62">
        <v>240</v>
      </c>
      <c r="I241"/>
      <c r="J241" s="70"/>
    </row>
    <row r="242" spans="1:10" x14ac:dyDescent="0.25">
      <c r="A242" s="1">
        <f t="shared" si="16"/>
        <v>0</v>
      </c>
      <c r="B242" s="26" t="e">
        <f t="shared" si="17"/>
        <v>#VALUE!</v>
      </c>
      <c r="C242" s="58">
        <f t="shared" si="15"/>
        <v>0</v>
      </c>
      <c r="H242" s="62">
        <v>241</v>
      </c>
      <c r="I242"/>
      <c r="J242" s="70"/>
    </row>
    <row r="243" spans="1:10" x14ac:dyDescent="0.25">
      <c r="A243" s="1">
        <f t="shared" si="16"/>
        <v>0</v>
      </c>
      <c r="B243" s="26" t="e">
        <f t="shared" si="17"/>
        <v>#VALUE!</v>
      </c>
      <c r="C243" s="58">
        <f t="shared" si="15"/>
        <v>0</v>
      </c>
      <c r="H243" s="62">
        <v>242</v>
      </c>
      <c r="I243"/>
      <c r="J243" s="82"/>
    </row>
    <row r="244" spans="1:10" x14ac:dyDescent="0.25">
      <c r="A244" s="1">
        <f t="shared" si="16"/>
        <v>0</v>
      </c>
      <c r="B244" s="26" t="e">
        <f t="shared" si="17"/>
        <v>#VALUE!</v>
      </c>
      <c r="C244" s="58">
        <f t="shared" si="15"/>
        <v>0</v>
      </c>
      <c r="H244" s="62">
        <v>243</v>
      </c>
      <c r="I244"/>
      <c r="J244" s="82"/>
    </row>
    <row r="245" spans="1:10" x14ac:dyDescent="0.25">
      <c r="A245" s="1">
        <f>K245</f>
        <v>0</v>
      </c>
      <c r="B245" s="26" t="e">
        <f>VALUE(REPLACE(H244,1,5,""))</f>
        <v>#VALUE!</v>
      </c>
      <c r="C245" s="58">
        <f t="shared" si="15"/>
        <v>0</v>
      </c>
      <c r="H245" s="62">
        <v>244</v>
      </c>
      <c r="I245"/>
      <c r="J245" s="82"/>
    </row>
    <row r="246" spans="1:10" x14ac:dyDescent="0.25">
      <c r="A246" s="1">
        <f t="shared" si="16"/>
        <v>0</v>
      </c>
      <c r="B246" s="26" t="e">
        <f>VALUE(REPLACE(H245,1,5,""))</f>
        <v>#VALUE!</v>
      </c>
      <c r="C246" s="58">
        <f t="shared" si="15"/>
        <v>0</v>
      </c>
      <c r="H246" s="62">
        <v>245</v>
      </c>
      <c r="I246"/>
      <c r="J246" s="82"/>
    </row>
    <row r="247" spans="1:10" x14ac:dyDescent="0.25">
      <c r="A247" s="1">
        <f>K247</f>
        <v>0</v>
      </c>
      <c r="B247" s="26" t="e">
        <f>VALUE(REPLACE(H246,1,5,""))</f>
        <v>#VALUE!</v>
      </c>
      <c r="C247" s="58">
        <f t="shared" si="15"/>
        <v>0</v>
      </c>
      <c r="H247" s="62">
        <v>246</v>
      </c>
      <c r="I247"/>
      <c r="J247" s="82"/>
    </row>
    <row r="248" spans="1:10" x14ac:dyDescent="0.25">
      <c r="A248" s="1">
        <f>K248</f>
        <v>0</v>
      </c>
      <c r="B248" s="26" t="e">
        <f>VALUE(REPLACE(H247,1,5,""))</f>
        <v>#VALUE!</v>
      </c>
      <c r="C248" s="58">
        <f t="shared" si="15"/>
        <v>0</v>
      </c>
      <c r="H248" s="62">
        <v>247</v>
      </c>
      <c r="I248"/>
      <c r="J248" s="70"/>
    </row>
    <row r="249" spans="1:10" x14ac:dyDescent="0.25">
      <c r="A249" s="1">
        <f>K249</f>
        <v>0</v>
      </c>
      <c r="B249" s="26" t="e">
        <f>VALUE(REPLACE(H248,1,5,""))</f>
        <v>#VALUE!</v>
      </c>
      <c r="C249" s="58">
        <f t="shared" si="15"/>
        <v>0</v>
      </c>
      <c r="H249" s="62">
        <v>248</v>
      </c>
      <c r="I249"/>
      <c r="J249" s="70"/>
    </row>
    <row r="250" spans="1:10" x14ac:dyDescent="0.25">
      <c r="A250" s="1">
        <f t="shared" ref="A250:A256" si="18">K250</f>
        <v>0</v>
      </c>
      <c r="B250" s="26" t="e">
        <f t="shared" ref="B250:B256" si="19">VALUE(REPLACE(H249,1,5,""))</f>
        <v>#VALUE!</v>
      </c>
      <c r="C250" s="58">
        <f t="shared" si="15"/>
        <v>0</v>
      </c>
      <c r="H250" s="62">
        <v>249</v>
      </c>
      <c r="I250"/>
      <c r="J250" s="70"/>
    </row>
    <row r="251" spans="1:10" x14ac:dyDescent="0.25">
      <c r="A251" s="1">
        <f t="shared" si="18"/>
        <v>0</v>
      </c>
      <c r="B251" s="26" t="e">
        <f t="shared" si="19"/>
        <v>#VALUE!</v>
      </c>
      <c r="C251" s="58">
        <f t="shared" si="15"/>
        <v>0</v>
      </c>
      <c r="H251" s="62">
        <v>250</v>
      </c>
      <c r="I251"/>
      <c r="J251" s="70"/>
    </row>
    <row r="252" spans="1:10" x14ac:dyDescent="0.25">
      <c r="A252" s="1">
        <f t="shared" si="18"/>
        <v>0</v>
      </c>
      <c r="B252" s="26" t="e">
        <f t="shared" si="19"/>
        <v>#VALUE!</v>
      </c>
      <c r="C252" s="58">
        <f t="shared" si="15"/>
        <v>0</v>
      </c>
      <c r="H252" s="62">
        <v>251</v>
      </c>
      <c r="I252"/>
      <c r="J252" s="70"/>
    </row>
    <row r="253" spans="1:10" x14ac:dyDescent="0.25">
      <c r="A253" s="1">
        <f t="shared" si="18"/>
        <v>0</v>
      </c>
      <c r="B253" s="26" t="e">
        <f t="shared" si="19"/>
        <v>#VALUE!</v>
      </c>
      <c r="C253" s="58">
        <f t="shared" si="15"/>
        <v>0</v>
      </c>
      <c r="H253" s="62">
        <v>252</v>
      </c>
      <c r="I253"/>
      <c r="J253" s="70"/>
    </row>
    <row r="254" spans="1:10" x14ac:dyDescent="0.25">
      <c r="A254" s="1">
        <f t="shared" si="18"/>
        <v>0</v>
      </c>
      <c r="B254" s="26" t="e">
        <f t="shared" si="19"/>
        <v>#VALUE!</v>
      </c>
      <c r="C254" s="58">
        <f t="shared" si="15"/>
        <v>0</v>
      </c>
      <c r="H254" s="62">
        <v>253</v>
      </c>
      <c r="I254"/>
      <c r="J254" s="70"/>
    </row>
    <row r="255" spans="1:10" x14ac:dyDescent="0.25">
      <c r="A255" s="1">
        <f t="shared" si="18"/>
        <v>0</v>
      </c>
      <c r="B255" s="26" t="e">
        <f t="shared" si="19"/>
        <v>#VALUE!</v>
      </c>
      <c r="C255" s="58">
        <f t="shared" si="15"/>
        <v>0</v>
      </c>
      <c r="H255" s="62">
        <v>254</v>
      </c>
      <c r="I255"/>
      <c r="J255" s="70"/>
    </row>
    <row r="256" spans="1:10" x14ac:dyDescent="0.25">
      <c r="A256" s="1">
        <f t="shared" si="18"/>
        <v>0</v>
      </c>
      <c r="B256" s="26" t="e">
        <f t="shared" si="19"/>
        <v>#VALUE!</v>
      </c>
      <c r="C256" s="58">
        <f t="shared" si="15"/>
        <v>0</v>
      </c>
      <c r="H256" s="62">
        <v>255</v>
      </c>
      <c r="I256"/>
      <c r="J256" s="70"/>
    </row>
    <row r="257" spans="1:10" x14ac:dyDescent="0.25">
      <c r="A257" s="1">
        <f>K257</f>
        <v>0</v>
      </c>
      <c r="B257" s="26" t="e">
        <f>VALUE(REPLACE(H256,1,5,""))</f>
        <v>#VALUE!</v>
      </c>
      <c r="C257" s="58">
        <f t="shared" si="15"/>
        <v>0</v>
      </c>
      <c r="H257" s="62">
        <v>256</v>
      </c>
      <c r="I257"/>
      <c r="J257" s="70"/>
    </row>
    <row r="258" spans="1:10" x14ac:dyDescent="0.25">
      <c r="A258" s="1">
        <f>K258</f>
        <v>0</v>
      </c>
      <c r="B258" s="26" t="e">
        <f>VALUE(REPLACE(H257,1,5,""))</f>
        <v>#VALUE!</v>
      </c>
      <c r="C258" s="58">
        <f t="shared" si="15"/>
        <v>0</v>
      </c>
      <c r="H258" s="62">
        <v>257</v>
      </c>
      <c r="I258"/>
      <c r="J258" s="70"/>
    </row>
    <row r="259" spans="1:10" x14ac:dyDescent="0.25">
      <c r="A259" s="1">
        <f>K259</f>
        <v>0</v>
      </c>
      <c r="B259" s="26" t="e">
        <f>VALUE(REPLACE(H258,1,5,""))</f>
        <v>#VALUE!</v>
      </c>
      <c r="C259" s="58">
        <f>J259</f>
        <v>0</v>
      </c>
      <c r="H259" s="62">
        <v>258</v>
      </c>
      <c r="I259"/>
      <c r="J259" s="70"/>
    </row>
    <row r="260" spans="1:10" x14ac:dyDescent="0.25">
      <c r="A260" s="1">
        <f t="shared" ref="A260:A278" si="20">K260</f>
        <v>0</v>
      </c>
      <c r="B260" s="26" t="e">
        <f t="shared" ref="B260:B278" si="21">VALUE(REPLACE(H259,1,5,""))</f>
        <v>#VALUE!</v>
      </c>
      <c r="C260" s="58">
        <f t="shared" ref="C260:C278" si="22">J260</f>
        <v>0</v>
      </c>
      <c r="H260" s="62">
        <v>259</v>
      </c>
      <c r="J260" s="70"/>
    </row>
    <row r="261" spans="1:10" x14ac:dyDescent="0.25">
      <c r="A261" s="1">
        <f t="shared" si="20"/>
        <v>0</v>
      </c>
      <c r="B261" s="26" t="e">
        <f t="shared" si="21"/>
        <v>#VALUE!</v>
      </c>
      <c r="C261" s="58">
        <f t="shared" si="22"/>
        <v>0</v>
      </c>
      <c r="H261" s="62">
        <v>260</v>
      </c>
      <c r="J261" s="70"/>
    </row>
    <row r="262" spans="1:10" x14ac:dyDescent="0.25">
      <c r="A262" s="1">
        <f t="shared" si="20"/>
        <v>0</v>
      </c>
      <c r="B262" s="26" t="e">
        <f t="shared" si="21"/>
        <v>#VALUE!</v>
      </c>
      <c r="C262" s="58">
        <f t="shared" si="22"/>
        <v>0</v>
      </c>
      <c r="H262" s="62">
        <v>261</v>
      </c>
      <c r="J262" s="70"/>
    </row>
    <row r="263" spans="1:10" x14ac:dyDescent="0.25">
      <c r="A263" s="1">
        <f t="shared" si="20"/>
        <v>0</v>
      </c>
      <c r="B263" s="26" t="e">
        <f t="shared" si="21"/>
        <v>#VALUE!</v>
      </c>
      <c r="C263" s="58">
        <f t="shared" si="22"/>
        <v>0</v>
      </c>
      <c r="H263" s="62">
        <v>262</v>
      </c>
      <c r="J263" s="70"/>
    </row>
    <row r="264" spans="1:10" x14ac:dyDescent="0.25">
      <c r="A264" s="1">
        <f t="shared" si="20"/>
        <v>0</v>
      </c>
      <c r="B264" s="26" t="e">
        <f t="shared" si="21"/>
        <v>#VALUE!</v>
      </c>
      <c r="C264" s="58">
        <f t="shared" si="22"/>
        <v>0</v>
      </c>
      <c r="H264" s="62">
        <v>263</v>
      </c>
      <c r="J264" s="70"/>
    </row>
    <row r="265" spans="1:10" x14ac:dyDescent="0.25">
      <c r="A265" s="1">
        <f t="shared" si="20"/>
        <v>0</v>
      </c>
      <c r="B265" s="26" t="e">
        <f t="shared" si="21"/>
        <v>#VALUE!</v>
      </c>
      <c r="C265" s="58">
        <f t="shared" si="22"/>
        <v>0</v>
      </c>
      <c r="H265" s="62">
        <v>264</v>
      </c>
      <c r="J265" s="70"/>
    </row>
    <row r="266" spans="1:10" x14ac:dyDescent="0.25">
      <c r="A266" s="1">
        <f t="shared" si="20"/>
        <v>0</v>
      </c>
      <c r="B266" s="26" t="e">
        <f t="shared" si="21"/>
        <v>#VALUE!</v>
      </c>
      <c r="C266" s="58">
        <f t="shared" si="22"/>
        <v>0</v>
      </c>
      <c r="H266" s="62">
        <v>265</v>
      </c>
      <c r="J266" s="70"/>
    </row>
    <row r="267" spans="1:10" x14ac:dyDescent="0.25">
      <c r="A267" s="1">
        <f t="shared" si="20"/>
        <v>0</v>
      </c>
      <c r="B267" s="26" t="e">
        <f t="shared" si="21"/>
        <v>#VALUE!</v>
      </c>
      <c r="C267" s="58">
        <f t="shared" si="22"/>
        <v>0</v>
      </c>
      <c r="H267" s="62">
        <v>266</v>
      </c>
      <c r="J267" s="70"/>
    </row>
    <row r="268" spans="1:10" x14ac:dyDescent="0.25">
      <c r="A268" s="1">
        <f t="shared" si="20"/>
        <v>0</v>
      </c>
      <c r="B268" s="26" t="e">
        <f t="shared" si="21"/>
        <v>#VALUE!</v>
      </c>
      <c r="C268" s="58">
        <f t="shared" si="22"/>
        <v>0</v>
      </c>
      <c r="H268" s="62">
        <v>267</v>
      </c>
      <c r="J268" s="70"/>
    </row>
    <row r="269" spans="1:10" x14ac:dyDescent="0.25">
      <c r="A269" s="1">
        <f t="shared" si="20"/>
        <v>0</v>
      </c>
      <c r="B269" s="26" t="e">
        <f t="shared" si="21"/>
        <v>#VALUE!</v>
      </c>
      <c r="C269" s="58">
        <f t="shared" si="22"/>
        <v>0</v>
      </c>
      <c r="H269" s="62">
        <v>268</v>
      </c>
      <c r="J269" s="70"/>
    </row>
    <row r="270" spans="1:10" x14ac:dyDescent="0.25">
      <c r="A270" s="1">
        <f t="shared" si="20"/>
        <v>0</v>
      </c>
      <c r="B270" s="26" t="e">
        <f t="shared" si="21"/>
        <v>#VALUE!</v>
      </c>
      <c r="C270" s="58">
        <f t="shared" si="22"/>
        <v>0</v>
      </c>
      <c r="H270" s="62">
        <v>269</v>
      </c>
      <c r="J270" s="70"/>
    </row>
    <row r="271" spans="1:10" x14ac:dyDescent="0.25">
      <c r="A271" s="1">
        <f t="shared" si="20"/>
        <v>0</v>
      </c>
      <c r="B271" s="26" t="e">
        <f t="shared" si="21"/>
        <v>#VALUE!</v>
      </c>
      <c r="C271" s="58">
        <f t="shared" si="22"/>
        <v>0</v>
      </c>
      <c r="H271" s="62">
        <v>270</v>
      </c>
      <c r="J271" s="70"/>
    </row>
    <row r="272" spans="1:10" x14ac:dyDescent="0.25">
      <c r="A272" s="1">
        <f t="shared" si="20"/>
        <v>0</v>
      </c>
      <c r="B272" s="26" t="e">
        <f t="shared" si="21"/>
        <v>#VALUE!</v>
      </c>
      <c r="C272" s="58">
        <f t="shared" si="22"/>
        <v>0</v>
      </c>
      <c r="H272" s="62">
        <v>271</v>
      </c>
      <c r="J272" s="70"/>
    </row>
    <row r="273" spans="1:11" x14ac:dyDescent="0.25">
      <c r="A273" s="1">
        <f t="shared" si="20"/>
        <v>0</v>
      </c>
      <c r="B273" s="26" t="e">
        <f t="shared" si="21"/>
        <v>#VALUE!</v>
      </c>
      <c r="C273" s="58">
        <f t="shared" si="22"/>
        <v>0</v>
      </c>
      <c r="H273" s="62">
        <v>272</v>
      </c>
      <c r="J273" s="70"/>
    </row>
    <row r="274" spans="1:11" x14ac:dyDescent="0.25">
      <c r="A274" s="1">
        <f t="shared" si="20"/>
        <v>0</v>
      </c>
      <c r="B274" s="26" t="e">
        <f t="shared" si="21"/>
        <v>#VALUE!</v>
      </c>
      <c r="C274" s="58">
        <f t="shared" si="22"/>
        <v>0</v>
      </c>
      <c r="H274" s="62">
        <v>273</v>
      </c>
      <c r="J274" s="70"/>
    </row>
    <row r="275" spans="1:11" x14ac:dyDescent="0.25">
      <c r="A275" s="1">
        <f t="shared" si="20"/>
        <v>0</v>
      </c>
      <c r="B275" s="26" t="e">
        <f t="shared" si="21"/>
        <v>#VALUE!</v>
      </c>
      <c r="C275" s="58">
        <f t="shared" si="22"/>
        <v>0</v>
      </c>
      <c r="H275" s="62">
        <v>274</v>
      </c>
      <c r="J275" s="70"/>
    </row>
    <row r="276" spans="1:11" x14ac:dyDescent="0.25">
      <c r="A276" s="1">
        <f t="shared" si="20"/>
        <v>0</v>
      </c>
      <c r="B276" s="26" t="e">
        <f t="shared" si="21"/>
        <v>#VALUE!</v>
      </c>
      <c r="C276" s="58">
        <f t="shared" si="22"/>
        <v>0</v>
      </c>
      <c r="H276" s="62">
        <v>275</v>
      </c>
      <c r="J276" s="70"/>
    </row>
    <row r="277" spans="1:11" x14ac:dyDescent="0.25">
      <c r="A277" s="1">
        <f t="shared" si="20"/>
        <v>0</v>
      </c>
      <c r="B277" s="26" t="e">
        <f t="shared" si="21"/>
        <v>#VALUE!</v>
      </c>
      <c r="C277" s="58">
        <f t="shared" si="22"/>
        <v>0</v>
      </c>
      <c r="H277" s="62">
        <v>276</v>
      </c>
      <c r="J277" s="74"/>
    </row>
    <row r="278" spans="1:11" x14ac:dyDescent="0.25">
      <c r="A278" s="1">
        <f t="shared" si="20"/>
        <v>0</v>
      </c>
      <c r="B278" s="26" t="e">
        <f t="shared" si="21"/>
        <v>#VALUE!</v>
      </c>
      <c r="C278" s="58">
        <f t="shared" si="22"/>
        <v>0</v>
      </c>
      <c r="H278" s="62">
        <v>277</v>
      </c>
      <c r="J278" s="74"/>
      <c r="K278" s="75"/>
    </row>
  </sheetData>
  <autoFilter ref="H1:K36" xr:uid="{11B2F2FE-B2B4-4B1D-AFA4-08AEF856B1D2}">
    <sortState xmlns:xlrd2="http://schemas.microsoft.com/office/spreadsheetml/2017/richdata2" ref="H2:K36">
      <sortCondition ref="J1:J36"/>
    </sortState>
  </autoFilter>
  <phoneticPr fontId="5" type="noConversion"/>
  <conditionalFormatting sqref="H2:H278">
    <cfRule type="duplicateValues" dxfId="20" priority="29" stopIfTrue="1"/>
  </conditionalFormatting>
  <conditionalFormatting sqref="O177">
    <cfRule type="duplicateValues" dxfId="19" priority="24" stopIfTrue="1"/>
  </conditionalFormatting>
  <conditionalFormatting sqref="O140">
    <cfRule type="duplicateValues" dxfId="18" priority="22" stopIfTrue="1"/>
  </conditionalFormatting>
  <conditionalFormatting sqref="K251:K277">
    <cfRule type="duplicateValues" dxfId="17" priority="12" stopIfTrue="1"/>
  </conditionalFormatting>
  <conditionalFormatting sqref="K278">
    <cfRule type="duplicateValues" dxfId="16" priority="13" stopIfTrue="1"/>
  </conditionalFormatting>
  <conditionalFormatting sqref="K251:K278">
    <cfRule type="duplicateValues" dxfId="15" priority="14" stopIfTrue="1"/>
  </conditionalFormatting>
  <conditionalFormatting sqref="K251:K278">
    <cfRule type="duplicateValues" dxfId="14" priority="15" stopIfTrue="1"/>
  </conditionalFormatting>
  <conditionalFormatting sqref="K223:K250">
    <cfRule type="duplicateValues" dxfId="13" priority="9" stopIfTrue="1"/>
  </conditionalFormatting>
  <conditionalFormatting sqref="K223:K250">
    <cfRule type="duplicateValues" dxfId="12" priority="10" stopIfTrue="1"/>
  </conditionalFormatting>
  <conditionalFormatting sqref="K223:K250">
    <cfRule type="duplicateValues" dxfId="11" priority="11" stopIfTrue="1"/>
  </conditionalFormatting>
  <conditionalFormatting sqref="K131:K222">
    <cfRule type="expression" dxfId="10" priority="3" stopIfTrue="1">
      <formula>AND(COUNTIF($I$273:$I$273, K131)+COUNTIF($E$2:$E$251, K131)+COUNTIF($I$236:$I$239, K131)+COUNTIF($I$242:$I$254, K131)&gt;1,NOT(ISBLANK(K131)))</formula>
    </cfRule>
  </conditionalFormatting>
  <conditionalFormatting sqref="K131:K222">
    <cfRule type="duplicateValues" dxfId="9" priority="4" stopIfTrue="1"/>
  </conditionalFormatting>
  <conditionalFormatting sqref="K131:K222">
    <cfRule type="duplicateValues" dxfId="8" priority="5" stopIfTrue="1"/>
  </conditionalFormatting>
  <conditionalFormatting sqref="K2:K130">
    <cfRule type="duplicateValues" dxfId="7" priority="1" stopIfTrue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7D1B-B9A5-4CEB-B4C8-4601D73B3840}">
  <dimension ref="A1:I162"/>
  <sheetViews>
    <sheetView topLeftCell="A91" workbookViewId="0">
      <selection activeCell="B4" sqref="B4:F120"/>
    </sheetView>
  </sheetViews>
  <sheetFormatPr defaultRowHeight="15" x14ac:dyDescent="0.25"/>
  <cols>
    <col min="2" max="2" width="11" customWidth="1"/>
    <col min="3" max="3" width="14.7109375" customWidth="1"/>
    <col min="4" max="4" width="26.42578125" customWidth="1"/>
    <col min="6" max="6" width="10.7109375" customWidth="1"/>
    <col min="8" max="8" width="12.42578125" customWidth="1"/>
  </cols>
  <sheetData>
    <row r="1" spans="1:9" ht="15.75" thickBot="1" x14ac:dyDescent="0.3"/>
    <row r="2" spans="1:9" ht="15.75" thickBot="1" x14ac:dyDescent="0.3">
      <c r="B2" s="50"/>
      <c r="C2" s="50"/>
      <c r="D2" s="50"/>
      <c r="E2" s="50"/>
      <c r="F2" s="50"/>
    </row>
    <row r="3" spans="1:9" ht="30.75" thickBot="1" x14ac:dyDescent="0.3">
      <c r="B3" s="59" t="s">
        <v>68</v>
      </c>
      <c r="C3" s="59" t="s">
        <v>69</v>
      </c>
      <c r="D3" s="59" t="s">
        <v>70</v>
      </c>
      <c r="E3" s="59" t="s">
        <v>72</v>
      </c>
      <c r="F3" s="59" t="s">
        <v>71</v>
      </c>
      <c r="G3" s="59" t="s">
        <v>83</v>
      </c>
      <c r="H3" s="59" t="s">
        <v>84</v>
      </c>
    </row>
    <row r="4" spans="1:9" ht="15.75" thickBot="1" x14ac:dyDescent="0.3">
      <c r="A4" s="62"/>
      <c r="B4" s="85" t="s">
        <v>383</v>
      </c>
      <c r="C4" s="85" t="s">
        <v>85</v>
      </c>
      <c r="D4" s="85" t="s">
        <v>280</v>
      </c>
      <c r="E4" s="85">
        <v>1964</v>
      </c>
      <c r="F4" s="85" t="s">
        <v>53</v>
      </c>
      <c r="G4" s="85">
        <v>0</v>
      </c>
      <c r="H4" s="86">
        <v>0</v>
      </c>
      <c r="I4" s="85"/>
    </row>
    <row r="5" spans="1:9" ht="27.75" thickBot="1" x14ac:dyDescent="0.3">
      <c r="A5" s="62"/>
      <c r="B5" s="85" t="s">
        <v>282</v>
      </c>
      <c r="C5" s="85" t="s">
        <v>281</v>
      </c>
      <c r="D5" s="85" t="s">
        <v>283</v>
      </c>
      <c r="E5" s="85">
        <v>2001</v>
      </c>
      <c r="F5" s="85" t="s">
        <v>53</v>
      </c>
      <c r="G5" s="85">
        <v>0</v>
      </c>
      <c r="H5" s="86">
        <v>0</v>
      </c>
      <c r="I5" s="85"/>
    </row>
    <row r="6" spans="1:9" ht="15.75" thickBot="1" x14ac:dyDescent="0.3">
      <c r="A6" s="62"/>
      <c r="B6" s="85" t="s">
        <v>251</v>
      </c>
      <c r="C6" s="85" t="s">
        <v>384</v>
      </c>
      <c r="D6" s="85" t="s">
        <v>285</v>
      </c>
      <c r="E6" s="85">
        <v>2001</v>
      </c>
      <c r="F6" s="85" t="s">
        <v>53</v>
      </c>
      <c r="G6" s="85">
        <v>0</v>
      </c>
      <c r="H6" s="86">
        <v>0</v>
      </c>
      <c r="I6" s="85"/>
    </row>
    <row r="7" spans="1:9" ht="15.75" thickBot="1" x14ac:dyDescent="0.3">
      <c r="A7" s="62"/>
      <c r="B7" s="85" t="s">
        <v>234</v>
      </c>
      <c r="C7" s="85" t="s">
        <v>314</v>
      </c>
      <c r="D7" s="85" t="s">
        <v>315</v>
      </c>
      <c r="E7" s="85">
        <v>1987</v>
      </c>
      <c r="F7" s="85" t="s">
        <v>54</v>
      </c>
      <c r="G7" s="85">
        <v>0</v>
      </c>
      <c r="H7" s="86">
        <v>0</v>
      </c>
      <c r="I7" s="85">
        <v>915758591</v>
      </c>
    </row>
    <row r="8" spans="1:9" ht="15.75" thickBot="1" x14ac:dyDescent="0.3">
      <c r="A8" s="62"/>
      <c r="B8" s="85" t="s">
        <v>20</v>
      </c>
      <c r="C8" s="85" t="s">
        <v>385</v>
      </c>
      <c r="D8" s="85" t="s">
        <v>14</v>
      </c>
      <c r="E8" s="85">
        <v>1964</v>
      </c>
      <c r="F8" s="85" t="s">
        <v>53</v>
      </c>
      <c r="G8" s="85">
        <v>0</v>
      </c>
      <c r="H8" s="86">
        <v>0</v>
      </c>
      <c r="I8" s="85"/>
    </row>
    <row r="9" spans="1:9" ht="15.75" thickBot="1" x14ac:dyDescent="0.3">
      <c r="A9" s="62"/>
      <c r="B9" s="85" t="s">
        <v>29</v>
      </c>
      <c r="C9" s="85" t="s">
        <v>79</v>
      </c>
      <c r="D9" s="85" t="s">
        <v>248</v>
      </c>
      <c r="E9" s="85">
        <v>1970</v>
      </c>
      <c r="F9" s="85" t="s">
        <v>53</v>
      </c>
      <c r="G9" s="85">
        <v>0</v>
      </c>
      <c r="H9" s="86">
        <v>0</v>
      </c>
      <c r="I9" s="85">
        <v>903106020</v>
      </c>
    </row>
    <row r="10" spans="1:9" ht="15.75" thickBot="1" x14ac:dyDescent="0.3">
      <c r="A10" s="62"/>
      <c r="B10" s="85" t="s">
        <v>29</v>
      </c>
      <c r="C10" s="85" t="s">
        <v>316</v>
      </c>
      <c r="D10" s="85" t="s">
        <v>248</v>
      </c>
      <c r="E10" s="85">
        <v>2012</v>
      </c>
      <c r="F10" s="85" t="s">
        <v>53</v>
      </c>
      <c r="G10" s="85">
        <v>0</v>
      </c>
      <c r="H10" s="86">
        <v>0</v>
      </c>
      <c r="I10" s="85">
        <v>903106020</v>
      </c>
    </row>
    <row r="11" spans="1:9" ht="15.75" thickBot="1" x14ac:dyDescent="0.3">
      <c r="A11" s="62"/>
      <c r="B11" s="85" t="s">
        <v>86</v>
      </c>
      <c r="C11" s="85" t="s">
        <v>317</v>
      </c>
      <c r="D11" s="85" t="s">
        <v>241</v>
      </c>
      <c r="E11" s="85">
        <v>1986</v>
      </c>
      <c r="F11" s="85" t="s">
        <v>53</v>
      </c>
      <c r="G11" s="85">
        <v>0</v>
      </c>
      <c r="H11" s="86">
        <v>0</v>
      </c>
      <c r="I11" s="85"/>
    </row>
    <row r="12" spans="1:9" ht="27.75" thickBot="1" x14ac:dyDescent="0.3">
      <c r="A12" s="62"/>
      <c r="B12" s="85" t="s">
        <v>235</v>
      </c>
      <c r="C12" s="85" t="s">
        <v>318</v>
      </c>
      <c r="D12" s="85" t="s">
        <v>319</v>
      </c>
      <c r="E12" s="85">
        <v>1983</v>
      </c>
      <c r="F12" s="85" t="s">
        <v>53</v>
      </c>
      <c r="G12" s="85">
        <v>0</v>
      </c>
      <c r="H12" s="86">
        <v>0</v>
      </c>
      <c r="I12" s="85"/>
    </row>
    <row r="13" spans="1:9" ht="15.75" thickBot="1" x14ac:dyDescent="0.3">
      <c r="A13" s="62"/>
      <c r="B13" s="85" t="s">
        <v>249</v>
      </c>
      <c r="C13" s="85" t="s">
        <v>250</v>
      </c>
      <c r="D13" s="85" t="s">
        <v>320</v>
      </c>
      <c r="E13" s="85">
        <v>1993</v>
      </c>
      <c r="F13" s="85" t="s">
        <v>53</v>
      </c>
      <c r="G13" s="85">
        <v>0</v>
      </c>
      <c r="H13" s="86">
        <v>0</v>
      </c>
      <c r="I13" s="85">
        <v>911445165</v>
      </c>
    </row>
    <row r="14" spans="1:9" ht="15.75" thickBot="1" x14ac:dyDescent="0.3">
      <c r="A14" s="62"/>
      <c r="B14" s="85" t="s">
        <v>321</v>
      </c>
      <c r="C14" s="85" t="s">
        <v>286</v>
      </c>
      <c r="D14" s="85" t="s">
        <v>76</v>
      </c>
      <c r="E14" s="85">
        <v>2012</v>
      </c>
      <c r="F14" s="85" t="s">
        <v>53</v>
      </c>
      <c r="G14" s="85">
        <v>0</v>
      </c>
      <c r="H14" s="86">
        <v>0</v>
      </c>
      <c r="I14" s="85">
        <v>904653143</v>
      </c>
    </row>
    <row r="15" spans="1:9" ht="15.75" thickBot="1" x14ac:dyDescent="0.3">
      <c r="A15" s="62"/>
      <c r="B15" s="85" t="s">
        <v>322</v>
      </c>
      <c r="C15" s="85" t="s">
        <v>323</v>
      </c>
      <c r="D15" s="85" t="s">
        <v>76</v>
      </c>
      <c r="E15" s="85">
        <v>2010</v>
      </c>
      <c r="F15" s="85" t="s">
        <v>54</v>
      </c>
      <c r="G15" s="85">
        <v>0</v>
      </c>
      <c r="H15" s="86">
        <v>0</v>
      </c>
      <c r="I15" s="85">
        <v>904653143</v>
      </c>
    </row>
    <row r="16" spans="1:9" ht="15.75" thickBot="1" x14ac:dyDescent="0.3">
      <c r="A16" s="62"/>
      <c r="B16" s="85" t="s">
        <v>29</v>
      </c>
      <c r="C16" s="85" t="s">
        <v>261</v>
      </c>
      <c r="D16" s="85" t="s">
        <v>75</v>
      </c>
      <c r="E16" s="85">
        <v>2007</v>
      </c>
      <c r="F16" s="85" t="s">
        <v>53</v>
      </c>
      <c r="G16" s="85">
        <v>0</v>
      </c>
      <c r="H16" s="86">
        <v>0</v>
      </c>
      <c r="I16" s="85"/>
    </row>
    <row r="17" spans="1:9" ht="15.75" thickBot="1" x14ac:dyDescent="0.3">
      <c r="A17" s="62"/>
      <c r="B17" s="85" t="s">
        <v>52</v>
      </c>
      <c r="C17" s="85" t="s">
        <v>325</v>
      </c>
      <c r="D17" s="85" t="s">
        <v>241</v>
      </c>
      <c r="E17" s="85">
        <v>1989</v>
      </c>
      <c r="F17" s="85" t="s">
        <v>53</v>
      </c>
      <c r="G17" s="85">
        <v>0</v>
      </c>
      <c r="H17" s="86">
        <v>0</v>
      </c>
      <c r="I17" s="85"/>
    </row>
    <row r="18" spans="1:9" ht="15.75" thickBot="1" x14ac:dyDescent="0.3">
      <c r="A18" s="62"/>
      <c r="B18" s="85" t="s">
        <v>65</v>
      </c>
      <c r="C18" s="85" t="s">
        <v>66</v>
      </c>
      <c r="D18" s="85" t="s">
        <v>73</v>
      </c>
      <c r="E18" s="85">
        <v>1966</v>
      </c>
      <c r="F18" s="85" t="s">
        <v>53</v>
      </c>
      <c r="G18" s="85">
        <v>0</v>
      </c>
      <c r="H18" s="86">
        <v>0</v>
      </c>
      <c r="I18" s="85"/>
    </row>
    <row r="19" spans="1:9" ht="15.75" thickBot="1" x14ac:dyDescent="0.3">
      <c r="A19" s="62"/>
      <c r="B19" s="85" t="s">
        <v>29</v>
      </c>
      <c r="C19" s="85" t="s">
        <v>386</v>
      </c>
      <c r="D19" s="85" t="s">
        <v>387</v>
      </c>
      <c r="E19" s="85">
        <v>1983</v>
      </c>
      <c r="F19" s="85" t="s">
        <v>53</v>
      </c>
      <c r="G19" s="85">
        <v>0</v>
      </c>
      <c r="H19" s="86">
        <v>0</v>
      </c>
      <c r="I19" s="85">
        <v>949472861</v>
      </c>
    </row>
    <row r="20" spans="1:9" ht="15.75" thickBot="1" x14ac:dyDescent="0.3">
      <c r="A20" s="62"/>
      <c r="B20" s="85" t="s">
        <v>284</v>
      </c>
      <c r="C20" s="85" t="s">
        <v>326</v>
      </c>
      <c r="D20" s="85" t="s">
        <v>14</v>
      </c>
      <c r="E20" s="85">
        <v>1980</v>
      </c>
      <c r="F20" s="85" t="s">
        <v>54</v>
      </c>
      <c r="G20" s="85">
        <v>0</v>
      </c>
      <c r="H20" s="86">
        <v>0</v>
      </c>
      <c r="I20" s="85"/>
    </row>
    <row r="21" spans="1:9" ht="27.75" thickBot="1" x14ac:dyDescent="0.3">
      <c r="A21" s="62"/>
      <c r="B21" s="85" t="s">
        <v>81</v>
      </c>
      <c r="C21" s="85" t="s">
        <v>287</v>
      </c>
      <c r="D21" s="85" t="s">
        <v>266</v>
      </c>
      <c r="E21" s="85">
        <v>1977</v>
      </c>
      <c r="F21" s="85" t="s">
        <v>53</v>
      </c>
      <c r="G21" s="85">
        <v>0</v>
      </c>
      <c r="H21" s="86">
        <v>0</v>
      </c>
      <c r="I21" s="85">
        <v>948884734</v>
      </c>
    </row>
    <row r="22" spans="1:9" ht="15.75" thickBot="1" x14ac:dyDescent="0.3">
      <c r="A22" s="62"/>
      <c r="B22" s="85" t="s">
        <v>308</v>
      </c>
      <c r="C22" s="85" t="s">
        <v>311</v>
      </c>
      <c r="D22" s="85" t="s">
        <v>312</v>
      </c>
      <c r="E22" s="85">
        <v>1963</v>
      </c>
      <c r="F22" s="85" t="s">
        <v>53</v>
      </c>
      <c r="G22" s="85">
        <v>0</v>
      </c>
      <c r="H22" s="86">
        <v>0</v>
      </c>
      <c r="I22" s="85"/>
    </row>
    <row r="23" spans="1:9" ht="15.75" thickBot="1" x14ac:dyDescent="0.3">
      <c r="A23" s="62"/>
      <c r="B23" s="85" t="s">
        <v>328</v>
      </c>
      <c r="C23" s="85" t="s">
        <v>329</v>
      </c>
      <c r="D23" s="85" t="s">
        <v>330</v>
      </c>
      <c r="E23" s="85">
        <v>1984</v>
      </c>
      <c r="F23" s="85" t="s">
        <v>53</v>
      </c>
      <c r="G23" s="85">
        <v>0</v>
      </c>
      <c r="H23" s="86">
        <v>0</v>
      </c>
      <c r="I23" s="85"/>
    </row>
    <row r="24" spans="1:9" ht="15.75" thickBot="1" x14ac:dyDescent="0.3">
      <c r="A24" s="62"/>
      <c r="B24" s="85" t="s">
        <v>29</v>
      </c>
      <c r="C24" s="85" t="s">
        <v>236</v>
      </c>
      <c r="D24" s="85" t="s">
        <v>269</v>
      </c>
      <c r="E24" s="85">
        <v>1977</v>
      </c>
      <c r="F24" s="85" t="s">
        <v>53</v>
      </c>
      <c r="G24" s="85">
        <v>0</v>
      </c>
      <c r="H24" s="86">
        <v>0</v>
      </c>
      <c r="I24" s="85"/>
    </row>
    <row r="25" spans="1:9" ht="15.75" thickBot="1" x14ac:dyDescent="0.3">
      <c r="A25" s="62"/>
      <c r="B25" s="85" t="s">
        <v>245</v>
      </c>
      <c r="C25" s="85" t="s">
        <v>265</v>
      </c>
      <c r="D25" s="85" t="s">
        <v>331</v>
      </c>
      <c r="E25" s="85">
        <v>1996</v>
      </c>
      <c r="F25" s="85" t="s">
        <v>53</v>
      </c>
      <c r="G25" s="85">
        <v>0</v>
      </c>
      <c r="H25" s="86">
        <v>0</v>
      </c>
      <c r="I25" s="85"/>
    </row>
    <row r="26" spans="1:9" ht="15.75" thickBot="1" x14ac:dyDescent="0.3">
      <c r="A26" s="62"/>
      <c r="B26" s="85" t="s">
        <v>77</v>
      </c>
      <c r="C26" s="85" t="s">
        <v>237</v>
      </c>
      <c r="D26" s="85" t="s">
        <v>388</v>
      </c>
      <c r="E26" s="85">
        <v>1991</v>
      </c>
      <c r="F26" s="85" t="s">
        <v>53</v>
      </c>
      <c r="G26" s="85">
        <v>0</v>
      </c>
      <c r="H26" s="86">
        <v>0</v>
      </c>
      <c r="I26" s="85"/>
    </row>
    <row r="27" spans="1:9" ht="15.75" thickBot="1" x14ac:dyDescent="0.3">
      <c r="A27" s="62"/>
      <c r="B27" s="85" t="s">
        <v>20</v>
      </c>
      <c r="C27" s="85" t="s">
        <v>389</v>
      </c>
      <c r="D27" s="85" t="s">
        <v>390</v>
      </c>
      <c r="E27" s="85">
        <v>1967</v>
      </c>
      <c r="F27" s="85" t="s">
        <v>53</v>
      </c>
      <c r="G27" s="85">
        <v>0</v>
      </c>
      <c r="H27" s="86">
        <v>0</v>
      </c>
      <c r="I27" s="85">
        <v>918342001</v>
      </c>
    </row>
    <row r="28" spans="1:9" ht="27.75" thickBot="1" x14ac:dyDescent="0.3">
      <c r="A28" s="62"/>
      <c r="B28" s="85" t="s">
        <v>391</v>
      </c>
      <c r="C28" s="85" t="s">
        <v>392</v>
      </c>
      <c r="D28" s="85" t="s">
        <v>14</v>
      </c>
      <c r="E28" s="85">
        <v>1995</v>
      </c>
      <c r="F28" s="85" t="s">
        <v>54</v>
      </c>
      <c r="G28" s="85">
        <v>0</v>
      </c>
      <c r="H28" s="86">
        <v>0</v>
      </c>
      <c r="I28" s="85" t="s">
        <v>393</v>
      </c>
    </row>
    <row r="29" spans="1:9" ht="15.75" thickBot="1" x14ac:dyDescent="0.3">
      <c r="A29" s="62"/>
      <c r="B29" s="85" t="s">
        <v>25</v>
      </c>
      <c r="C29" s="85" t="s">
        <v>379</v>
      </c>
      <c r="D29" s="85" t="s">
        <v>14</v>
      </c>
      <c r="E29" s="85">
        <v>1964</v>
      </c>
      <c r="F29" s="85" t="s">
        <v>53</v>
      </c>
      <c r="G29" s="85">
        <v>0</v>
      </c>
      <c r="H29" s="86">
        <v>0</v>
      </c>
      <c r="I29" s="85"/>
    </row>
    <row r="30" spans="1:9" ht="15.75" thickBot="1" x14ac:dyDescent="0.3">
      <c r="A30" s="62"/>
      <c r="B30" s="85" t="s">
        <v>33</v>
      </c>
      <c r="C30" s="85" t="s">
        <v>267</v>
      </c>
      <c r="D30" s="85" t="s">
        <v>288</v>
      </c>
      <c r="E30" s="85">
        <v>1996</v>
      </c>
      <c r="F30" s="85" t="s">
        <v>53</v>
      </c>
      <c r="G30" s="85">
        <v>0</v>
      </c>
      <c r="H30" s="86">
        <v>0</v>
      </c>
      <c r="I30" s="85"/>
    </row>
    <row r="31" spans="1:9" ht="15.75" thickBot="1" x14ac:dyDescent="0.3">
      <c r="A31" s="62"/>
      <c r="B31" s="85" t="s">
        <v>332</v>
      </c>
      <c r="C31" s="85" t="s">
        <v>333</v>
      </c>
      <c r="D31" s="85" t="s">
        <v>252</v>
      </c>
      <c r="E31" s="85">
        <v>1975</v>
      </c>
      <c r="F31" s="85" t="s">
        <v>54</v>
      </c>
      <c r="G31" s="85">
        <v>0</v>
      </c>
      <c r="H31" s="86">
        <v>0</v>
      </c>
      <c r="I31" s="85"/>
    </row>
    <row r="32" spans="1:9" ht="15.75" thickBot="1" x14ac:dyDescent="0.3">
      <c r="A32" s="62"/>
      <c r="B32" s="85" t="s">
        <v>234</v>
      </c>
      <c r="C32" s="85" t="s">
        <v>262</v>
      </c>
      <c r="D32" s="85" t="s">
        <v>394</v>
      </c>
      <c r="E32" s="85">
        <v>1987</v>
      </c>
      <c r="F32" s="85" t="s">
        <v>54</v>
      </c>
      <c r="G32" s="85">
        <v>0</v>
      </c>
      <c r="H32" s="86">
        <v>0</v>
      </c>
      <c r="I32" s="85">
        <v>11790118</v>
      </c>
    </row>
    <row r="33" spans="1:9" ht="15.75" thickBot="1" x14ac:dyDescent="0.3">
      <c r="A33" s="62"/>
      <c r="B33" s="85" t="s">
        <v>238</v>
      </c>
      <c r="C33" s="85" t="s">
        <v>289</v>
      </c>
      <c r="D33" s="85" t="s">
        <v>268</v>
      </c>
      <c r="E33" s="85">
        <v>1979</v>
      </c>
      <c r="F33" s="85" t="s">
        <v>54</v>
      </c>
      <c r="G33" s="85">
        <v>0</v>
      </c>
      <c r="H33" s="86">
        <v>0</v>
      </c>
      <c r="I33" s="85"/>
    </row>
    <row r="34" spans="1:9" ht="15.75" thickBot="1" x14ac:dyDescent="0.3">
      <c r="A34" s="62"/>
      <c r="B34" s="85" t="s">
        <v>55</v>
      </c>
      <c r="C34" s="85" t="s">
        <v>56</v>
      </c>
      <c r="D34" s="85" t="s">
        <v>248</v>
      </c>
      <c r="E34" s="85">
        <v>1970</v>
      </c>
      <c r="F34" s="85" t="s">
        <v>53</v>
      </c>
      <c r="G34" s="85">
        <v>0</v>
      </c>
      <c r="H34" s="86">
        <v>0</v>
      </c>
      <c r="I34" s="85"/>
    </row>
    <row r="35" spans="1:9" ht="15.75" thickBot="1" x14ac:dyDescent="0.3">
      <c r="A35" s="62"/>
      <c r="B35" s="85" t="s">
        <v>324</v>
      </c>
      <c r="C35" s="85" t="s">
        <v>380</v>
      </c>
      <c r="D35" s="85" t="s">
        <v>361</v>
      </c>
      <c r="E35" s="85">
        <v>2008</v>
      </c>
      <c r="F35" s="85" t="s">
        <v>53</v>
      </c>
      <c r="G35" s="85">
        <v>0</v>
      </c>
      <c r="H35" s="86">
        <v>0</v>
      </c>
      <c r="I35" s="85">
        <v>908456970</v>
      </c>
    </row>
    <row r="36" spans="1:9" ht="41.25" thickBot="1" x14ac:dyDescent="0.3">
      <c r="A36" s="62"/>
      <c r="B36" s="85" t="s">
        <v>395</v>
      </c>
      <c r="C36" s="85" t="s">
        <v>396</v>
      </c>
      <c r="D36" s="85" t="s">
        <v>397</v>
      </c>
      <c r="E36" s="85">
        <v>1971</v>
      </c>
      <c r="F36" s="85" t="s">
        <v>53</v>
      </c>
      <c r="G36" s="85">
        <v>0</v>
      </c>
      <c r="H36" s="86">
        <v>0</v>
      </c>
      <c r="I36" s="85" t="s">
        <v>398</v>
      </c>
    </row>
    <row r="37" spans="1:9" ht="15.75" thickBot="1" x14ac:dyDescent="0.3">
      <c r="A37" s="62"/>
      <c r="B37" s="85" t="s">
        <v>86</v>
      </c>
      <c r="C37" s="85" t="s">
        <v>399</v>
      </c>
      <c r="D37" s="85" t="s">
        <v>75</v>
      </c>
      <c r="E37" s="85">
        <v>1996</v>
      </c>
      <c r="F37" s="85" t="s">
        <v>53</v>
      </c>
      <c r="G37" s="85">
        <v>0</v>
      </c>
      <c r="H37" s="86">
        <v>0</v>
      </c>
      <c r="I37" s="85">
        <v>914298645</v>
      </c>
    </row>
    <row r="38" spans="1:9" ht="15.75" thickBot="1" x14ac:dyDescent="0.3">
      <c r="A38" s="62"/>
      <c r="B38" s="85" t="s">
        <v>260</v>
      </c>
      <c r="C38" s="85" t="s">
        <v>335</v>
      </c>
      <c r="D38" s="85" t="s">
        <v>290</v>
      </c>
      <c r="E38" s="85">
        <v>1978</v>
      </c>
      <c r="F38" s="85" t="s">
        <v>53</v>
      </c>
      <c r="G38" s="85">
        <v>0</v>
      </c>
      <c r="H38" s="86">
        <v>0</v>
      </c>
      <c r="I38" s="85">
        <v>902211032</v>
      </c>
    </row>
    <row r="39" spans="1:9" ht="15.75" thickBot="1" x14ac:dyDescent="0.3">
      <c r="A39" s="62"/>
      <c r="B39" s="85" t="s">
        <v>400</v>
      </c>
      <c r="C39" s="85" t="s">
        <v>401</v>
      </c>
      <c r="D39" s="85" t="s">
        <v>402</v>
      </c>
      <c r="E39" s="85">
        <v>2002</v>
      </c>
      <c r="F39" s="85" t="s">
        <v>53</v>
      </c>
      <c r="G39" s="85">
        <v>0</v>
      </c>
      <c r="H39" s="86">
        <v>0</v>
      </c>
      <c r="I39" s="85">
        <v>421904535593</v>
      </c>
    </row>
    <row r="40" spans="1:9" ht="15.75" thickBot="1" x14ac:dyDescent="0.3">
      <c r="A40" s="62"/>
      <c r="B40" s="85" t="s">
        <v>292</v>
      </c>
      <c r="C40" s="85" t="s">
        <v>291</v>
      </c>
      <c r="D40" s="85" t="s">
        <v>403</v>
      </c>
      <c r="E40" s="85">
        <v>1993</v>
      </c>
      <c r="F40" s="85" t="s">
        <v>53</v>
      </c>
      <c r="G40" s="85">
        <v>0</v>
      </c>
      <c r="H40" s="86">
        <v>0</v>
      </c>
      <c r="I40" s="85"/>
    </row>
    <row r="41" spans="1:9" ht="15.75" thickBot="1" x14ac:dyDescent="0.3">
      <c r="A41" s="62"/>
      <c r="B41" s="85" t="s">
        <v>292</v>
      </c>
      <c r="C41" s="85" t="s">
        <v>291</v>
      </c>
      <c r="D41" s="85" t="s">
        <v>14</v>
      </c>
      <c r="E41" s="85">
        <v>1993</v>
      </c>
      <c r="F41" s="85" t="s">
        <v>53</v>
      </c>
      <c r="G41" s="85">
        <v>0</v>
      </c>
      <c r="H41" s="86">
        <v>0</v>
      </c>
      <c r="I41" s="85"/>
    </row>
    <row r="42" spans="1:9" ht="15.75" thickBot="1" x14ac:dyDescent="0.3">
      <c r="A42" s="62"/>
      <c r="B42" s="85" t="s">
        <v>90</v>
      </c>
      <c r="C42" s="85" t="s">
        <v>310</v>
      </c>
      <c r="D42" s="85" t="s">
        <v>247</v>
      </c>
      <c r="E42" s="85">
        <v>1971</v>
      </c>
      <c r="F42" s="85" t="s">
        <v>53</v>
      </c>
      <c r="G42" s="85">
        <v>0</v>
      </c>
      <c r="H42" s="86">
        <v>0</v>
      </c>
      <c r="I42" s="85">
        <v>907987608</v>
      </c>
    </row>
    <row r="43" spans="1:9" ht="15.75" thickBot="1" x14ac:dyDescent="0.3">
      <c r="A43" s="62"/>
      <c r="B43" s="85" t="s">
        <v>327</v>
      </c>
      <c r="C43" s="85" t="s">
        <v>310</v>
      </c>
      <c r="D43" s="85" t="s">
        <v>302</v>
      </c>
      <c r="E43" s="85">
        <v>2001</v>
      </c>
      <c r="F43" s="85" t="s">
        <v>53</v>
      </c>
      <c r="G43" s="85">
        <v>0</v>
      </c>
      <c r="H43" s="86">
        <v>0</v>
      </c>
      <c r="I43" s="87">
        <v>907987608</v>
      </c>
    </row>
    <row r="44" spans="1:9" ht="27.75" thickBot="1" x14ac:dyDescent="0.3">
      <c r="A44" s="62"/>
      <c r="B44" s="85" t="s">
        <v>64</v>
      </c>
      <c r="C44" s="85" t="s">
        <v>404</v>
      </c>
      <c r="D44" s="85" t="s">
        <v>405</v>
      </c>
      <c r="E44" s="85">
        <v>2005</v>
      </c>
      <c r="F44" s="85" t="s">
        <v>53</v>
      </c>
      <c r="G44" s="85">
        <v>0</v>
      </c>
      <c r="H44" s="86">
        <v>0</v>
      </c>
      <c r="I44" s="85">
        <v>949344701</v>
      </c>
    </row>
    <row r="45" spans="1:9" ht="15.75" thickBot="1" x14ac:dyDescent="0.3">
      <c r="A45" s="62"/>
      <c r="B45" s="85" t="s">
        <v>91</v>
      </c>
      <c r="C45" s="85" t="s">
        <v>406</v>
      </c>
      <c r="D45" s="85" t="s">
        <v>407</v>
      </c>
      <c r="E45" s="85">
        <v>1969</v>
      </c>
      <c r="F45" s="85" t="s">
        <v>53</v>
      </c>
      <c r="G45" s="85">
        <v>0</v>
      </c>
      <c r="H45" s="86">
        <v>0</v>
      </c>
      <c r="I45" s="85"/>
    </row>
    <row r="46" spans="1:9" ht="15.75" thickBot="1" x14ac:dyDescent="0.3">
      <c r="A46" s="62"/>
      <c r="B46" s="85" t="s">
        <v>78</v>
      </c>
      <c r="C46" s="85" t="s">
        <v>270</v>
      </c>
      <c r="D46" s="85" t="s">
        <v>75</v>
      </c>
      <c r="E46" s="85">
        <v>1978</v>
      </c>
      <c r="F46" s="85" t="s">
        <v>53</v>
      </c>
      <c r="G46" s="85">
        <v>0</v>
      </c>
      <c r="H46" s="86">
        <v>0</v>
      </c>
      <c r="I46" s="85"/>
    </row>
    <row r="47" spans="1:9" ht="27.75" thickBot="1" x14ac:dyDescent="0.3">
      <c r="A47" s="62"/>
      <c r="B47" s="85" t="s">
        <v>373</v>
      </c>
      <c r="C47" s="85" t="s">
        <v>376</v>
      </c>
      <c r="D47" s="85" t="s">
        <v>408</v>
      </c>
      <c r="E47" s="85">
        <v>1979</v>
      </c>
      <c r="F47" s="85" t="s">
        <v>54</v>
      </c>
      <c r="G47" s="85">
        <v>0</v>
      </c>
      <c r="H47" s="86">
        <v>0</v>
      </c>
      <c r="I47" s="85"/>
    </row>
    <row r="48" spans="1:9" ht="15.75" thickBot="1" x14ac:dyDescent="0.3">
      <c r="A48" s="62"/>
      <c r="B48" s="85" t="s">
        <v>324</v>
      </c>
      <c r="C48" s="85" t="s">
        <v>336</v>
      </c>
      <c r="D48" s="85" t="s">
        <v>409</v>
      </c>
      <c r="E48" s="85">
        <v>2002</v>
      </c>
      <c r="F48" s="85" t="s">
        <v>53</v>
      </c>
      <c r="G48" s="85">
        <v>0</v>
      </c>
      <c r="H48" s="86">
        <v>0</v>
      </c>
      <c r="I48" s="85">
        <v>918940273</v>
      </c>
    </row>
    <row r="49" spans="1:9" ht="15.75" thickBot="1" x14ac:dyDescent="0.3">
      <c r="A49" s="62"/>
      <c r="B49" s="85" t="s">
        <v>255</v>
      </c>
      <c r="C49" s="85" t="s">
        <v>294</v>
      </c>
      <c r="D49" s="85" t="s">
        <v>410</v>
      </c>
      <c r="E49" s="85">
        <v>1988</v>
      </c>
      <c r="F49" s="85" t="s">
        <v>53</v>
      </c>
      <c r="G49" s="85">
        <v>0</v>
      </c>
      <c r="H49" s="86">
        <v>0</v>
      </c>
      <c r="I49" s="85"/>
    </row>
    <row r="50" spans="1:9" ht="15.75" thickBot="1" x14ac:dyDescent="0.3">
      <c r="A50" s="62"/>
      <c r="B50" s="85" t="s">
        <v>27</v>
      </c>
      <c r="C50" s="85" t="s">
        <v>411</v>
      </c>
      <c r="D50" s="85" t="s">
        <v>412</v>
      </c>
      <c r="E50" s="85">
        <v>2001</v>
      </c>
      <c r="F50" s="85" t="s">
        <v>53</v>
      </c>
      <c r="G50" s="85">
        <v>0</v>
      </c>
      <c r="H50" s="86">
        <v>0</v>
      </c>
      <c r="I50" s="85">
        <v>421904535593</v>
      </c>
    </row>
    <row r="51" spans="1:9" ht="15.75" thickBot="1" x14ac:dyDescent="0.3">
      <c r="A51" s="62"/>
      <c r="B51" s="85" t="s">
        <v>413</v>
      </c>
      <c r="C51" s="85" t="s">
        <v>414</v>
      </c>
      <c r="D51" s="85" t="s">
        <v>412</v>
      </c>
      <c r="E51" s="85">
        <v>2013</v>
      </c>
      <c r="F51" s="85" t="s">
        <v>53</v>
      </c>
      <c r="G51" s="85">
        <v>0</v>
      </c>
      <c r="H51" s="86">
        <v>0</v>
      </c>
      <c r="I51" s="85">
        <v>421904535593</v>
      </c>
    </row>
    <row r="52" spans="1:9" ht="15.75" thickBot="1" x14ac:dyDescent="0.3">
      <c r="A52" s="62"/>
      <c r="B52" s="85" t="s">
        <v>253</v>
      </c>
      <c r="C52" s="85" t="s">
        <v>375</v>
      </c>
      <c r="D52" s="85" t="s">
        <v>76</v>
      </c>
      <c r="E52" s="85">
        <v>1989</v>
      </c>
      <c r="F52" s="85" t="s">
        <v>54</v>
      </c>
      <c r="G52" s="85">
        <v>0</v>
      </c>
      <c r="H52" s="86">
        <v>0</v>
      </c>
      <c r="I52" s="85"/>
    </row>
    <row r="53" spans="1:9" ht="15.75" thickBot="1" x14ac:dyDescent="0.3">
      <c r="A53" s="62"/>
      <c r="B53" s="85" t="s">
        <v>29</v>
      </c>
      <c r="C53" s="85" t="s">
        <v>337</v>
      </c>
      <c r="D53" s="85" t="s">
        <v>338</v>
      </c>
      <c r="E53" s="85">
        <v>1978</v>
      </c>
      <c r="F53" s="85" t="s">
        <v>53</v>
      </c>
      <c r="G53" s="85">
        <v>0</v>
      </c>
      <c r="H53" s="86">
        <v>0</v>
      </c>
      <c r="I53" s="85"/>
    </row>
    <row r="54" spans="1:9" ht="15.75" thickBot="1" x14ac:dyDescent="0.3">
      <c r="A54" s="62"/>
      <c r="B54" s="85" t="s">
        <v>334</v>
      </c>
      <c r="C54" s="85" t="s">
        <v>339</v>
      </c>
      <c r="D54" s="85" t="s">
        <v>340</v>
      </c>
      <c r="E54" s="85">
        <v>2006</v>
      </c>
      <c r="F54" s="85" t="s">
        <v>54</v>
      </c>
      <c r="G54" s="85">
        <v>0</v>
      </c>
      <c r="H54" s="86">
        <v>0</v>
      </c>
      <c r="I54" s="85"/>
    </row>
    <row r="55" spans="1:9" ht="15.75" thickBot="1" x14ac:dyDescent="0.3">
      <c r="A55" s="62"/>
      <c r="B55" s="85" t="s">
        <v>415</v>
      </c>
      <c r="C55" s="85" t="s">
        <v>416</v>
      </c>
      <c r="D55" s="85" t="s">
        <v>342</v>
      </c>
      <c r="E55" s="85">
        <v>2012</v>
      </c>
      <c r="F55" s="85" t="s">
        <v>53</v>
      </c>
      <c r="G55" s="85">
        <v>0</v>
      </c>
      <c r="H55" s="86">
        <v>0</v>
      </c>
      <c r="I55" s="85">
        <v>902756297</v>
      </c>
    </row>
    <row r="56" spans="1:9" ht="15.75" thickBot="1" x14ac:dyDescent="0.3">
      <c r="A56" s="62"/>
      <c r="B56" s="85" t="s">
        <v>82</v>
      </c>
      <c r="C56" s="85" t="s">
        <v>341</v>
      </c>
      <c r="D56" s="85" t="s">
        <v>342</v>
      </c>
      <c r="E56" s="85">
        <v>1983</v>
      </c>
      <c r="F56" s="85" t="s">
        <v>54</v>
      </c>
      <c r="G56" s="85">
        <v>0</v>
      </c>
      <c r="H56" s="86">
        <v>0</v>
      </c>
      <c r="I56" s="85">
        <v>902756297</v>
      </c>
    </row>
    <row r="57" spans="1:9" ht="15.75" thickBot="1" x14ac:dyDescent="0.3">
      <c r="A57" s="62"/>
      <c r="B57" s="85" t="s">
        <v>58</v>
      </c>
      <c r="C57" s="85" t="s">
        <v>295</v>
      </c>
      <c r="D57" s="85" t="s">
        <v>239</v>
      </c>
      <c r="E57" s="85">
        <v>1985</v>
      </c>
      <c r="F57" s="85" t="s">
        <v>53</v>
      </c>
      <c r="G57" s="85">
        <v>0</v>
      </c>
      <c r="H57" s="86">
        <v>0</v>
      </c>
      <c r="I57" s="85">
        <v>908081784</v>
      </c>
    </row>
    <row r="58" spans="1:9" ht="27.75" thickBot="1" x14ac:dyDescent="0.3">
      <c r="A58" s="62"/>
      <c r="B58" s="85" t="s">
        <v>322</v>
      </c>
      <c r="C58" s="85" t="s">
        <v>343</v>
      </c>
      <c r="D58" s="85" t="s">
        <v>344</v>
      </c>
      <c r="E58" s="85">
        <v>1984</v>
      </c>
      <c r="F58" s="85" t="s">
        <v>54</v>
      </c>
      <c r="G58" s="85">
        <v>0</v>
      </c>
      <c r="H58" s="86">
        <v>0</v>
      </c>
      <c r="I58" s="85">
        <v>944612581</v>
      </c>
    </row>
    <row r="59" spans="1:9" ht="27.75" thickBot="1" x14ac:dyDescent="0.3">
      <c r="A59" s="62"/>
      <c r="B59" s="85" t="s">
        <v>32</v>
      </c>
      <c r="C59" s="85" t="s">
        <v>345</v>
      </c>
      <c r="D59" s="85" t="s">
        <v>417</v>
      </c>
      <c r="E59" s="85">
        <v>1990</v>
      </c>
      <c r="F59" s="85" t="s">
        <v>53</v>
      </c>
      <c r="G59" s="85">
        <v>0</v>
      </c>
      <c r="H59" s="86">
        <v>0</v>
      </c>
      <c r="I59" s="85">
        <v>421918348985</v>
      </c>
    </row>
    <row r="60" spans="1:9" ht="27.75" thickBot="1" x14ac:dyDescent="0.3">
      <c r="A60" s="62"/>
      <c r="B60" s="85" t="s">
        <v>418</v>
      </c>
      <c r="C60" s="85" t="s">
        <v>419</v>
      </c>
      <c r="D60" s="85" t="s">
        <v>420</v>
      </c>
      <c r="E60" s="85">
        <v>1981</v>
      </c>
      <c r="F60" s="85" t="s">
        <v>54</v>
      </c>
      <c r="G60" s="85">
        <v>0</v>
      </c>
      <c r="H60" s="86">
        <v>0</v>
      </c>
      <c r="I60" s="85" t="s">
        <v>421</v>
      </c>
    </row>
    <row r="61" spans="1:9" ht="15.75" thickBot="1" x14ac:dyDescent="0.3">
      <c r="A61" s="62"/>
      <c r="B61" s="85" t="s">
        <v>235</v>
      </c>
      <c r="C61" s="85" t="s">
        <v>347</v>
      </c>
      <c r="D61" s="85" t="s">
        <v>409</v>
      </c>
      <c r="E61" s="85">
        <v>2000</v>
      </c>
      <c r="F61" s="85" t="s">
        <v>53</v>
      </c>
      <c r="G61" s="85">
        <v>0</v>
      </c>
      <c r="H61" s="86">
        <v>0</v>
      </c>
      <c r="I61" s="85">
        <v>918940273</v>
      </c>
    </row>
    <row r="62" spans="1:9" ht="15.75" thickBot="1" x14ac:dyDescent="0.3">
      <c r="A62" s="62"/>
      <c r="B62" s="85" t="s">
        <v>293</v>
      </c>
      <c r="C62" s="85" t="s">
        <v>348</v>
      </c>
      <c r="D62" s="85" t="s">
        <v>75</v>
      </c>
      <c r="E62" s="85">
        <v>1965</v>
      </c>
      <c r="F62" s="85" t="s">
        <v>53</v>
      </c>
      <c r="G62" s="85">
        <v>0</v>
      </c>
      <c r="H62" s="86">
        <v>0</v>
      </c>
      <c r="I62" s="85"/>
    </row>
    <row r="63" spans="1:9" ht="15.75" thickBot="1" x14ac:dyDescent="0.3">
      <c r="A63" s="62"/>
      <c r="B63" s="85" t="s">
        <v>27</v>
      </c>
      <c r="C63" s="85" t="s">
        <v>422</v>
      </c>
      <c r="D63" s="85" t="s">
        <v>14</v>
      </c>
      <c r="E63" s="85">
        <v>2003</v>
      </c>
      <c r="F63" s="85" t="s">
        <v>53</v>
      </c>
      <c r="G63" s="85">
        <v>0</v>
      </c>
      <c r="H63" s="86">
        <v>0</v>
      </c>
      <c r="I63" s="85"/>
    </row>
    <row r="64" spans="1:9" ht="15.75" thickBot="1" x14ac:dyDescent="0.3">
      <c r="A64" s="62"/>
      <c r="B64" s="85" t="s">
        <v>349</v>
      </c>
      <c r="C64" s="85" t="s">
        <v>350</v>
      </c>
      <c r="D64" s="85" t="s">
        <v>252</v>
      </c>
      <c r="E64" s="85">
        <v>1998</v>
      </c>
      <c r="F64" s="85" t="s">
        <v>54</v>
      </c>
      <c r="G64" s="85">
        <v>0</v>
      </c>
      <c r="H64" s="86">
        <v>0</v>
      </c>
      <c r="I64" s="85"/>
    </row>
    <row r="65" spans="1:9" ht="15.75" thickBot="1" x14ac:dyDescent="0.3">
      <c r="A65" s="62"/>
      <c r="B65" s="85" t="s">
        <v>377</v>
      </c>
      <c r="C65" s="85" t="s">
        <v>423</v>
      </c>
      <c r="D65" s="85" t="s">
        <v>424</v>
      </c>
      <c r="E65" s="85">
        <v>2010</v>
      </c>
      <c r="F65" s="85" t="s">
        <v>54</v>
      </c>
      <c r="G65" s="85">
        <v>0</v>
      </c>
      <c r="H65" s="86">
        <v>0</v>
      </c>
      <c r="I65" s="85">
        <v>903413044</v>
      </c>
    </row>
    <row r="66" spans="1:9" ht="15.75" thickBot="1" x14ac:dyDescent="0.3">
      <c r="A66" s="62"/>
      <c r="B66" s="85" t="s">
        <v>32</v>
      </c>
      <c r="C66" s="85" t="s">
        <v>425</v>
      </c>
      <c r="D66" s="85" t="s">
        <v>76</v>
      </c>
      <c r="E66" s="85">
        <v>1983</v>
      </c>
      <c r="F66" s="85" t="s">
        <v>53</v>
      </c>
      <c r="G66" s="85">
        <v>0</v>
      </c>
      <c r="H66" s="86">
        <v>0</v>
      </c>
      <c r="I66" s="85">
        <v>904741141</v>
      </c>
    </row>
    <row r="67" spans="1:9" ht="15.75" thickBot="1" x14ac:dyDescent="0.3">
      <c r="A67" s="62"/>
      <c r="B67" s="85" t="s">
        <v>346</v>
      </c>
      <c r="C67" s="85" t="s">
        <v>309</v>
      </c>
      <c r="D67" s="85" t="s">
        <v>14</v>
      </c>
      <c r="E67" s="85">
        <v>1982</v>
      </c>
      <c r="F67" s="85" t="s">
        <v>53</v>
      </c>
      <c r="G67" s="85">
        <v>0</v>
      </c>
      <c r="H67" s="86">
        <v>0</v>
      </c>
      <c r="I67" s="85"/>
    </row>
    <row r="68" spans="1:9" ht="27.75" thickBot="1" x14ac:dyDescent="0.3">
      <c r="A68" s="62"/>
      <c r="B68" s="85" t="s">
        <v>32</v>
      </c>
      <c r="C68" s="85" t="s">
        <v>240</v>
      </c>
      <c r="D68" s="85" t="s">
        <v>248</v>
      </c>
      <c r="E68" s="85">
        <v>1975</v>
      </c>
      <c r="F68" s="85" t="s">
        <v>53</v>
      </c>
      <c r="G68" s="85">
        <v>0</v>
      </c>
      <c r="H68" s="86">
        <v>0</v>
      </c>
      <c r="I68" s="85" t="s">
        <v>296</v>
      </c>
    </row>
    <row r="69" spans="1:9" ht="15.75" thickBot="1" x14ac:dyDescent="0.3">
      <c r="A69" s="62"/>
      <c r="B69" s="85" t="s">
        <v>59</v>
      </c>
      <c r="C69" s="85" t="s">
        <v>254</v>
      </c>
      <c r="D69" s="85" t="s">
        <v>248</v>
      </c>
      <c r="E69" s="85">
        <v>1978</v>
      </c>
      <c r="F69" s="85" t="s">
        <v>54</v>
      </c>
      <c r="G69" s="85">
        <v>0</v>
      </c>
      <c r="H69" s="86">
        <v>0</v>
      </c>
      <c r="I69" s="85" t="s">
        <v>297</v>
      </c>
    </row>
    <row r="70" spans="1:9" ht="15.75" thickBot="1" x14ac:dyDescent="0.3">
      <c r="A70" s="62"/>
      <c r="B70" s="85" t="s">
        <v>5</v>
      </c>
      <c r="C70" s="85" t="s">
        <v>51</v>
      </c>
      <c r="D70" s="85" t="s">
        <v>426</v>
      </c>
      <c r="E70" s="85">
        <v>1979</v>
      </c>
      <c r="F70" s="85" t="s">
        <v>53</v>
      </c>
      <c r="G70" s="85">
        <v>0</v>
      </c>
      <c r="H70" s="86">
        <v>0</v>
      </c>
      <c r="I70" s="85">
        <v>903533164</v>
      </c>
    </row>
    <row r="71" spans="1:9" ht="15.75" thickBot="1" x14ac:dyDescent="0.3">
      <c r="A71" s="62"/>
      <c r="B71" s="85" t="s">
        <v>427</v>
      </c>
      <c r="C71" s="85" t="s">
        <v>428</v>
      </c>
      <c r="D71" s="85" t="s">
        <v>429</v>
      </c>
      <c r="E71" s="85">
        <v>1977</v>
      </c>
      <c r="F71" s="85" t="s">
        <v>53</v>
      </c>
      <c r="G71" s="85">
        <v>0</v>
      </c>
      <c r="H71" s="86">
        <v>0</v>
      </c>
      <c r="I71" s="85">
        <v>915647888</v>
      </c>
    </row>
    <row r="72" spans="1:9" ht="15.75" thickBot="1" x14ac:dyDescent="0.3">
      <c r="A72" s="62"/>
      <c r="B72" s="85" t="s">
        <v>59</v>
      </c>
      <c r="C72" s="85" t="s">
        <v>430</v>
      </c>
      <c r="D72" s="85" t="s">
        <v>431</v>
      </c>
      <c r="E72" s="85">
        <v>1988</v>
      </c>
      <c r="F72" s="85" t="s">
        <v>54</v>
      </c>
      <c r="G72" s="85">
        <v>0</v>
      </c>
      <c r="H72" s="86">
        <v>0</v>
      </c>
      <c r="I72" s="85">
        <v>944431514</v>
      </c>
    </row>
    <row r="73" spans="1:9" ht="15.75" thickBot="1" x14ac:dyDescent="0.3">
      <c r="A73" s="62"/>
      <c r="B73" s="85" t="s">
        <v>298</v>
      </c>
      <c r="C73" s="85" t="s">
        <v>299</v>
      </c>
      <c r="D73" s="85" t="s">
        <v>353</v>
      </c>
      <c r="E73" s="85">
        <v>1984</v>
      </c>
      <c r="F73" s="85" t="s">
        <v>53</v>
      </c>
      <c r="G73" s="85">
        <v>0</v>
      </c>
      <c r="H73" s="86">
        <v>0</v>
      </c>
      <c r="I73" s="85">
        <v>903605811</v>
      </c>
    </row>
    <row r="74" spans="1:9" ht="15.75" thickBot="1" x14ac:dyDescent="0.3">
      <c r="A74" s="62"/>
      <c r="B74" s="85" t="s">
        <v>25</v>
      </c>
      <c r="C74" s="85" t="s">
        <v>28</v>
      </c>
      <c r="D74" s="85" t="s">
        <v>248</v>
      </c>
      <c r="E74" s="85">
        <v>1983</v>
      </c>
      <c r="F74" s="85" t="s">
        <v>53</v>
      </c>
      <c r="G74" s="85">
        <v>0</v>
      </c>
      <c r="H74" s="86">
        <v>0</v>
      </c>
      <c r="I74" s="85"/>
    </row>
    <row r="75" spans="1:9" ht="27.75" thickBot="1" x14ac:dyDescent="0.3">
      <c r="A75" s="62"/>
      <c r="B75" s="85" t="s">
        <v>432</v>
      </c>
      <c r="C75" s="85" t="s">
        <v>433</v>
      </c>
      <c r="D75" s="85" t="s">
        <v>434</v>
      </c>
      <c r="E75" s="85">
        <v>1989</v>
      </c>
      <c r="F75" s="85" t="s">
        <v>53</v>
      </c>
      <c r="G75" s="85">
        <v>0</v>
      </c>
      <c r="H75" s="86">
        <v>0</v>
      </c>
      <c r="I75" s="85">
        <v>90428677</v>
      </c>
    </row>
    <row r="76" spans="1:9" ht="27.75" thickBot="1" x14ac:dyDescent="0.3">
      <c r="A76" s="62"/>
      <c r="B76" s="85" t="s">
        <v>33</v>
      </c>
      <c r="C76" s="85" t="s">
        <v>271</v>
      </c>
      <c r="D76" s="85" t="s">
        <v>354</v>
      </c>
      <c r="E76" s="85">
        <v>1973</v>
      </c>
      <c r="F76" s="85" t="s">
        <v>53</v>
      </c>
      <c r="G76" s="85">
        <v>0</v>
      </c>
      <c r="H76" s="86">
        <v>0</v>
      </c>
      <c r="I76" s="85">
        <v>917582349</v>
      </c>
    </row>
    <row r="77" spans="1:9" ht="27.75" thickBot="1" x14ac:dyDescent="0.3">
      <c r="A77" s="62"/>
      <c r="B77" s="85" t="s">
        <v>238</v>
      </c>
      <c r="C77" s="85" t="s">
        <v>435</v>
      </c>
      <c r="D77" s="85" t="s">
        <v>354</v>
      </c>
      <c r="E77" s="85">
        <v>2000</v>
      </c>
      <c r="F77" s="85" t="s">
        <v>54</v>
      </c>
      <c r="G77" s="85">
        <v>0</v>
      </c>
      <c r="H77" s="86">
        <v>0</v>
      </c>
      <c r="I77" s="85">
        <v>917582349</v>
      </c>
    </row>
    <row r="78" spans="1:9" ht="15.75" thickBot="1" x14ac:dyDescent="0.3">
      <c r="A78" s="62"/>
      <c r="B78" s="85" t="s">
        <v>64</v>
      </c>
      <c r="C78" s="85" t="s">
        <v>300</v>
      </c>
      <c r="D78" s="85" t="s">
        <v>14</v>
      </c>
      <c r="E78" s="85">
        <v>1980</v>
      </c>
      <c r="F78" s="85" t="s">
        <v>53</v>
      </c>
      <c r="G78" s="85">
        <v>0</v>
      </c>
      <c r="H78" s="86">
        <v>0</v>
      </c>
      <c r="I78" s="85"/>
    </row>
    <row r="79" spans="1:9" ht="27.75" thickBot="1" x14ac:dyDescent="0.3">
      <c r="A79" s="62"/>
      <c r="B79" s="85" t="s">
        <v>436</v>
      </c>
      <c r="C79" s="85" t="s">
        <v>57</v>
      </c>
      <c r="D79" s="85" t="s">
        <v>437</v>
      </c>
      <c r="E79" s="85">
        <v>1967</v>
      </c>
      <c r="F79" s="85" t="s">
        <v>53</v>
      </c>
      <c r="G79" s="85">
        <v>0</v>
      </c>
      <c r="H79" s="86">
        <v>0</v>
      </c>
      <c r="I79" s="85" t="s">
        <v>438</v>
      </c>
    </row>
    <row r="80" spans="1:9" ht="27.75" thickBot="1" x14ac:dyDescent="0.3">
      <c r="A80" s="62"/>
      <c r="B80" s="85" t="s">
        <v>59</v>
      </c>
      <c r="C80" s="85" t="s">
        <v>67</v>
      </c>
      <c r="D80" s="85" t="s">
        <v>76</v>
      </c>
      <c r="E80" s="85">
        <v>1968</v>
      </c>
      <c r="F80" s="85" t="s">
        <v>54</v>
      </c>
      <c r="G80" s="85">
        <v>0</v>
      </c>
      <c r="H80" s="86">
        <v>0</v>
      </c>
      <c r="I80" s="85" t="s">
        <v>439</v>
      </c>
    </row>
    <row r="81" spans="1:9" ht="15.75" thickBot="1" x14ac:dyDescent="0.3">
      <c r="A81" s="62"/>
      <c r="B81" s="85" t="s">
        <v>378</v>
      </c>
      <c r="C81" s="85" t="s">
        <v>355</v>
      </c>
      <c r="D81" s="85" t="s">
        <v>14</v>
      </c>
      <c r="E81" s="85">
        <v>1986</v>
      </c>
      <c r="F81" s="85" t="s">
        <v>53</v>
      </c>
      <c r="G81" s="85">
        <v>0</v>
      </c>
      <c r="H81" s="86">
        <v>0</v>
      </c>
      <c r="I81" s="85"/>
    </row>
    <row r="82" spans="1:9" ht="15.75" thickBot="1" x14ac:dyDescent="0.3">
      <c r="A82" s="62"/>
      <c r="B82" s="85" t="s">
        <v>293</v>
      </c>
      <c r="C82" s="85" t="s">
        <v>440</v>
      </c>
      <c r="D82" s="85" t="s">
        <v>14</v>
      </c>
      <c r="E82" s="85">
        <v>1975</v>
      </c>
      <c r="F82" s="85" t="s">
        <v>53</v>
      </c>
      <c r="G82" s="85">
        <v>0</v>
      </c>
      <c r="H82" s="86">
        <v>0</v>
      </c>
      <c r="I82" s="85"/>
    </row>
    <row r="83" spans="1:9" ht="15.75" thickBot="1" x14ac:dyDescent="0.3">
      <c r="A83" s="62"/>
      <c r="B83" s="85" t="s">
        <v>27</v>
      </c>
      <c r="C83" s="85" t="s">
        <v>356</v>
      </c>
      <c r="D83" s="85" t="s">
        <v>357</v>
      </c>
      <c r="E83" s="85">
        <v>1990</v>
      </c>
      <c r="F83" s="85" t="s">
        <v>53</v>
      </c>
      <c r="G83" s="85">
        <v>0</v>
      </c>
      <c r="H83" s="86">
        <v>0</v>
      </c>
      <c r="I83" s="85">
        <v>908193982</v>
      </c>
    </row>
    <row r="84" spans="1:9" ht="15.75" thickBot="1" x14ac:dyDescent="0.3">
      <c r="A84" s="62"/>
      <c r="B84" s="85" t="s">
        <v>274</v>
      </c>
      <c r="C84" s="85" t="s">
        <v>301</v>
      </c>
      <c r="D84" s="85" t="s">
        <v>285</v>
      </c>
      <c r="E84" s="85">
        <v>1989</v>
      </c>
      <c r="F84" s="85" t="s">
        <v>54</v>
      </c>
      <c r="G84" s="85">
        <v>0</v>
      </c>
      <c r="H84" s="86">
        <v>0</v>
      </c>
      <c r="I84" s="85">
        <v>911317347</v>
      </c>
    </row>
    <row r="85" spans="1:9" ht="15.75" thickBot="1" x14ac:dyDescent="0.3">
      <c r="A85" s="62"/>
      <c r="B85" s="85" t="s">
        <v>371</v>
      </c>
      <c r="C85" s="85" t="s">
        <v>374</v>
      </c>
      <c r="D85" s="85" t="s">
        <v>14</v>
      </c>
      <c r="E85" s="85">
        <v>1981</v>
      </c>
      <c r="F85" s="85" t="s">
        <v>54</v>
      </c>
      <c r="G85" s="85">
        <v>0</v>
      </c>
      <c r="H85" s="86">
        <v>0</v>
      </c>
      <c r="I85" s="85"/>
    </row>
    <row r="86" spans="1:9" ht="15.75" thickBot="1" x14ac:dyDescent="0.3">
      <c r="A86" s="62"/>
      <c r="B86" s="85" t="s">
        <v>259</v>
      </c>
      <c r="C86" s="85" t="s">
        <v>256</v>
      </c>
      <c r="D86" s="85" t="s">
        <v>14</v>
      </c>
      <c r="E86" s="85">
        <v>1997</v>
      </c>
      <c r="F86" s="85" t="s">
        <v>54</v>
      </c>
      <c r="G86" s="85">
        <v>0</v>
      </c>
      <c r="H86" s="86">
        <v>0</v>
      </c>
      <c r="I86" s="85"/>
    </row>
    <row r="87" spans="1:9" ht="15.75" thickBot="1" x14ac:dyDescent="0.3">
      <c r="A87" s="62"/>
      <c r="B87" s="85" t="s">
        <v>77</v>
      </c>
      <c r="C87" s="85" t="s">
        <v>441</v>
      </c>
      <c r="D87" s="85" t="s">
        <v>14</v>
      </c>
      <c r="E87" s="85">
        <v>2007</v>
      </c>
      <c r="F87" s="85" t="s">
        <v>53</v>
      </c>
      <c r="G87" s="85">
        <v>0</v>
      </c>
      <c r="H87" s="86">
        <v>0</v>
      </c>
      <c r="I87" s="85"/>
    </row>
    <row r="88" spans="1:9" ht="15.75" thickBot="1" x14ac:dyDescent="0.3">
      <c r="A88" s="62"/>
      <c r="B88" s="85" t="s">
        <v>60</v>
      </c>
      <c r="C88" s="85" t="s">
        <v>92</v>
      </c>
      <c r="D88" s="85" t="s">
        <v>61</v>
      </c>
      <c r="E88" s="85">
        <v>1979</v>
      </c>
      <c r="F88" s="85" t="s">
        <v>54</v>
      </c>
      <c r="G88" s="85">
        <v>0</v>
      </c>
      <c r="H88" s="86">
        <v>0</v>
      </c>
      <c r="I88" s="85">
        <v>905695929</v>
      </c>
    </row>
    <row r="89" spans="1:9" ht="15.75" thickBot="1" x14ac:dyDescent="0.3">
      <c r="A89" s="62"/>
      <c r="B89" s="85" t="s">
        <v>235</v>
      </c>
      <c r="C89" s="85" t="s">
        <v>442</v>
      </c>
      <c r="D89" s="85" t="s">
        <v>443</v>
      </c>
      <c r="E89" s="85">
        <v>1996</v>
      </c>
      <c r="F89" s="85" t="s">
        <v>53</v>
      </c>
      <c r="G89" s="85">
        <v>0</v>
      </c>
      <c r="H89" s="86">
        <v>0</v>
      </c>
      <c r="I89" s="85"/>
    </row>
    <row r="90" spans="1:9" ht="41.25" thickBot="1" x14ac:dyDescent="0.3">
      <c r="A90" s="62"/>
      <c r="B90" s="85" t="s">
        <v>358</v>
      </c>
      <c r="C90" s="85" t="s">
        <v>444</v>
      </c>
      <c r="D90" s="85" t="s">
        <v>76</v>
      </c>
      <c r="E90" s="85">
        <v>2013</v>
      </c>
      <c r="F90" s="85" t="s">
        <v>53</v>
      </c>
      <c r="G90" s="85">
        <v>0</v>
      </c>
      <c r="H90" s="86">
        <v>0</v>
      </c>
      <c r="I90" s="85" t="s">
        <v>445</v>
      </c>
    </row>
    <row r="91" spans="1:9" ht="15.75" thickBot="1" x14ac:dyDescent="0.3">
      <c r="A91" s="62"/>
      <c r="B91" s="85" t="s">
        <v>29</v>
      </c>
      <c r="C91" s="85" t="s">
        <v>446</v>
      </c>
      <c r="D91" s="85" t="s">
        <v>447</v>
      </c>
      <c r="E91" s="85">
        <v>1967</v>
      </c>
      <c r="F91" s="85" t="s">
        <v>53</v>
      </c>
      <c r="G91" s="85">
        <v>0</v>
      </c>
      <c r="H91" s="86">
        <v>0</v>
      </c>
      <c r="I91" s="85"/>
    </row>
    <row r="92" spans="1:9" ht="15.75" thickBot="1" x14ac:dyDescent="0.3">
      <c r="A92" s="62"/>
      <c r="B92" s="85" t="s">
        <v>90</v>
      </c>
      <c r="C92" s="85" t="s">
        <v>381</v>
      </c>
      <c r="D92" s="85" t="s">
        <v>448</v>
      </c>
      <c r="E92" s="85">
        <v>1962</v>
      </c>
      <c r="F92" s="85" t="s">
        <v>53</v>
      </c>
      <c r="G92" s="85">
        <v>0</v>
      </c>
      <c r="H92" s="86">
        <v>0</v>
      </c>
      <c r="I92" s="85">
        <v>907526269</v>
      </c>
    </row>
    <row r="93" spans="1:9" ht="15.75" thickBot="1" x14ac:dyDescent="0.3">
      <c r="A93" s="62"/>
      <c r="B93" s="85" t="s">
        <v>449</v>
      </c>
      <c r="C93" s="85" t="s">
        <v>450</v>
      </c>
      <c r="D93" s="85" t="s">
        <v>451</v>
      </c>
      <c r="E93" s="85">
        <v>2005</v>
      </c>
      <c r="F93" s="85" t="s">
        <v>53</v>
      </c>
      <c r="G93" s="85">
        <v>0</v>
      </c>
      <c r="H93" s="86">
        <v>0</v>
      </c>
      <c r="I93" s="85"/>
    </row>
    <row r="94" spans="1:9" ht="15.75" thickBot="1" x14ac:dyDescent="0.3">
      <c r="A94" s="62"/>
      <c r="B94" s="85" t="s">
        <v>80</v>
      </c>
      <c r="C94" s="85" t="s">
        <v>452</v>
      </c>
      <c r="D94" s="85" t="s">
        <v>263</v>
      </c>
      <c r="E94" s="85">
        <v>1983</v>
      </c>
      <c r="F94" s="85" t="s">
        <v>54</v>
      </c>
      <c r="G94" s="85">
        <v>0</v>
      </c>
      <c r="H94" s="86">
        <v>0</v>
      </c>
      <c r="I94" s="85"/>
    </row>
    <row r="95" spans="1:9" ht="15.75" thickBot="1" x14ac:dyDescent="0.3">
      <c r="A95" s="62"/>
      <c r="B95" s="85" t="s">
        <v>90</v>
      </c>
      <c r="C95" s="85" t="s">
        <v>272</v>
      </c>
      <c r="D95" s="85" t="s">
        <v>247</v>
      </c>
      <c r="E95" s="85">
        <v>1983</v>
      </c>
      <c r="F95" s="85" t="s">
        <v>53</v>
      </c>
      <c r="G95" s="85">
        <v>0</v>
      </c>
      <c r="H95" s="86">
        <v>0</v>
      </c>
      <c r="I95" s="85"/>
    </row>
    <row r="96" spans="1:9" ht="15.75" thickBot="1" x14ac:dyDescent="0.3">
      <c r="A96" s="62"/>
      <c r="B96" s="85" t="s">
        <v>87</v>
      </c>
      <c r="C96" s="85" t="s">
        <v>278</v>
      </c>
      <c r="D96" s="85" t="s">
        <v>248</v>
      </c>
      <c r="E96" s="85">
        <v>1987</v>
      </c>
      <c r="F96" s="85" t="s">
        <v>54</v>
      </c>
      <c r="G96" s="85">
        <v>0</v>
      </c>
      <c r="H96" s="86">
        <v>0</v>
      </c>
      <c r="I96" s="85"/>
    </row>
    <row r="97" spans="1:9" ht="15.75" thickBot="1" x14ac:dyDescent="0.3">
      <c r="A97" s="62"/>
      <c r="B97" s="85" t="s">
        <v>29</v>
      </c>
      <c r="C97" s="85" t="s">
        <v>359</v>
      </c>
      <c r="D97" s="85" t="s">
        <v>14</v>
      </c>
      <c r="E97" s="85">
        <v>1983</v>
      </c>
      <c r="F97" s="85" t="s">
        <v>53</v>
      </c>
      <c r="G97" s="85">
        <v>0</v>
      </c>
      <c r="H97" s="86">
        <v>0</v>
      </c>
      <c r="I97" s="85"/>
    </row>
    <row r="98" spans="1:9" ht="15.75" thickBot="1" x14ac:dyDescent="0.3">
      <c r="A98" s="62"/>
      <c r="B98" s="85" t="s">
        <v>74</v>
      </c>
      <c r="C98" s="85" t="s">
        <v>303</v>
      </c>
      <c r="D98" s="85" t="s">
        <v>453</v>
      </c>
      <c r="E98" s="85">
        <v>1988</v>
      </c>
      <c r="F98" s="85" t="s">
        <v>53</v>
      </c>
      <c r="G98" s="85">
        <v>0</v>
      </c>
      <c r="H98" s="86">
        <v>0</v>
      </c>
      <c r="I98" s="85"/>
    </row>
    <row r="99" spans="1:9" ht="15.75" thickBot="1" x14ac:dyDescent="0.3">
      <c r="A99" s="62"/>
      <c r="B99" s="85" t="s">
        <v>113</v>
      </c>
      <c r="C99" s="85" t="s">
        <v>242</v>
      </c>
      <c r="D99" s="85" t="s">
        <v>257</v>
      </c>
      <c r="E99" s="85">
        <v>1980</v>
      </c>
      <c r="F99" s="85" t="s">
        <v>53</v>
      </c>
      <c r="G99" s="85">
        <v>0</v>
      </c>
      <c r="H99" s="86">
        <v>0</v>
      </c>
      <c r="I99" s="85"/>
    </row>
    <row r="100" spans="1:9" ht="15.75" thickBot="1" x14ac:dyDescent="0.3">
      <c r="A100" s="62"/>
      <c r="B100" s="85" t="s">
        <v>113</v>
      </c>
      <c r="C100" s="85" t="s">
        <v>242</v>
      </c>
      <c r="D100" s="85" t="s">
        <v>360</v>
      </c>
      <c r="E100" s="85">
        <v>2003</v>
      </c>
      <c r="F100" s="85" t="s">
        <v>53</v>
      </c>
      <c r="G100" s="85">
        <v>0</v>
      </c>
      <c r="H100" s="86">
        <v>0</v>
      </c>
      <c r="I100" s="85">
        <v>948909952</v>
      </c>
    </row>
    <row r="101" spans="1:9" ht="41.25" thickBot="1" x14ac:dyDescent="0.3">
      <c r="A101" s="62"/>
      <c r="B101" s="85" t="s">
        <v>264</v>
      </c>
      <c r="C101" s="85" t="s">
        <v>454</v>
      </c>
      <c r="D101" s="85" t="s">
        <v>455</v>
      </c>
      <c r="E101" s="85">
        <v>1984</v>
      </c>
      <c r="F101" s="85" t="s">
        <v>54</v>
      </c>
      <c r="G101" s="85">
        <v>0</v>
      </c>
      <c r="H101" s="86">
        <v>0</v>
      </c>
      <c r="I101" s="85" t="s">
        <v>456</v>
      </c>
    </row>
    <row r="102" spans="1:9" ht="15.75" thickBot="1" x14ac:dyDescent="0.3">
      <c r="A102" s="62"/>
      <c r="B102" s="85" t="s">
        <v>362</v>
      </c>
      <c r="C102" s="85" t="s">
        <v>363</v>
      </c>
      <c r="D102" s="85" t="s">
        <v>364</v>
      </c>
      <c r="E102" s="85">
        <v>1987</v>
      </c>
      <c r="F102" s="85" t="s">
        <v>54</v>
      </c>
      <c r="G102" s="85">
        <v>0</v>
      </c>
      <c r="H102" s="86">
        <v>0</v>
      </c>
      <c r="I102" s="85">
        <v>421902698348</v>
      </c>
    </row>
    <row r="103" spans="1:9" ht="15.75" thickBot="1" x14ac:dyDescent="0.3">
      <c r="A103" s="62"/>
      <c r="B103" s="85" t="s">
        <v>233</v>
      </c>
      <c r="C103" s="85" t="s">
        <v>243</v>
      </c>
      <c r="D103" s="85" t="s">
        <v>258</v>
      </c>
      <c r="E103" s="85">
        <v>1987</v>
      </c>
      <c r="F103" s="85" t="s">
        <v>54</v>
      </c>
      <c r="G103" s="85">
        <v>0</v>
      </c>
      <c r="H103" s="86">
        <v>0</v>
      </c>
      <c r="I103" s="85"/>
    </row>
    <row r="104" spans="1:9" ht="15.75" thickBot="1" x14ac:dyDescent="0.3">
      <c r="A104" s="62"/>
      <c r="B104" s="85" t="s">
        <v>259</v>
      </c>
      <c r="C104" s="85" t="s">
        <v>304</v>
      </c>
      <c r="D104" s="85" t="s">
        <v>457</v>
      </c>
      <c r="E104" s="85">
        <v>1976</v>
      </c>
      <c r="F104" s="85" t="s">
        <v>54</v>
      </c>
      <c r="G104" s="85">
        <v>0</v>
      </c>
      <c r="H104" s="86">
        <v>0</v>
      </c>
      <c r="I104" s="85"/>
    </row>
    <row r="105" spans="1:9" ht="15.75" thickBot="1" x14ac:dyDescent="0.3">
      <c r="A105" s="62"/>
      <c r="B105" s="85" t="s">
        <v>24</v>
      </c>
      <c r="C105" s="85" t="s">
        <v>244</v>
      </c>
      <c r="D105" s="85" t="s">
        <v>14</v>
      </c>
      <c r="E105" s="85">
        <v>1972</v>
      </c>
      <c r="F105" s="85" t="s">
        <v>53</v>
      </c>
      <c r="G105" s="85">
        <v>0</v>
      </c>
      <c r="H105" s="86">
        <v>0</v>
      </c>
      <c r="I105" s="85"/>
    </row>
    <row r="106" spans="1:9" ht="15.75" thickBot="1" x14ac:dyDescent="0.3">
      <c r="A106" s="62"/>
      <c r="B106" s="85" t="s">
        <v>89</v>
      </c>
      <c r="C106" s="85" t="s">
        <v>273</v>
      </c>
      <c r="D106" s="85" t="s">
        <v>241</v>
      </c>
      <c r="E106" s="85">
        <v>1985</v>
      </c>
      <c r="F106" s="85" t="s">
        <v>53</v>
      </c>
      <c r="G106" s="85">
        <v>0</v>
      </c>
      <c r="H106" s="86">
        <v>0</v>
      </c>
      <c r="I106" s="85">
        <v>904316943</v>
      </c>
    </row>
    <row r="107" spans="1:9" ht="15.75" thickBot="1" x14ac:dyDescent="0.3">
      <c r="A107" s="62"/>
      <c r="B107" s="85" t="s">
        <v>305</v>
      </c>
      <c r="C107" s="85" t="s">
        <v>365</v>
      </c>
      <c r="D107" s="85" t="s">
        <v>331</v>
      </c>
      <c r="E107" s="85">
        <v>1991</v>
      </c>
      <c r="F107" s="85" t="s">
        <v>54</v>
      </c>
      <c r="G107" s="85">
        <v>0</v>
      </c>
      <c r="H107" s="86">
        <v>0</v>
      </c>
      <c r="I107" s="85"/>
    </row>
    <row r="108" spans="1:9" ht="15.75" thickBot="1" x14ac:dyDescent="0.3">
      <c r="A108" s="62"/>
      <c r="B108" s="85" t="s">
        <v>352</v>
      </c>
      <c r="C108" s="85" t="s">
        <v>458</v>
      </c>
      <c r="D108" s="85" t="s">
        <v>14</v>
      </c>
      <c r="E108" s="85">
        <v>2004</v>
      </c>
      <c r="F108" s="85" t="s">
        <v>53</v>
      </c>
      <c r="G108" s="85">
        <v>0</v>
      </c>
      <c r="H108" s="86">
        <v>0</v>
      </c>
      <c r="I108" s="85">
        <v>903925099</v>
      </c>
    </row>
    <row r="109" spans="1:9" ht="15.75" thickBot="1" x14ac:dyDescent="0.3">
      <c r="A109" s="62"/>
      <c r="B109" s="85" t="s">
        <v>64</v>
      </c>
      <c r="C109" s="85" t="s">
        <v>306</v>
      </c>
      <c r="D109" s="85" t="s">
        <v>459</v>
      </c>
      <c r="E109" s="85">
        <v>1992</v>
      </c>
      <c r="F109" s="85" t="s">
        <v>53</v>
      </c>
      <c r="G109" s="85">
        <v>0</v>
      </c>
      <c r="H109" s="86">
        <v>0</v>
      </c>
      <c r="I109" s="85"/>
    </row>
    <row r="110" spans="1:9" ht="15.75" thickBot="1" x14ac:dyDescent="0.3">
      <c r="A110" s="62"/>
      <c r="B110" s="85" t="s">
        <v>89</v>
      </c>
      <c r="C110" s="85" t="s">
        <v>460</v>
      </c>
      <c r="D110" s="85" t="s">
        <v>364</v>
      </c>
      <c r="E110" s="85">
        <v>1964</v>
      </c>
      <c r="F110" s="85" t="s">
        <v>53</v>
      </c>
      <c r="G110" s="85">
        <v>0</v>
      </c>
      <c r="H110" s="86">
        <v>0</v>
      </c>
      <c r="I110" s="85">
        <v>421902698348</v>
      </c>
    </row>
    <row r="111" spans="1:9" ht="15.75" thickBot="1" x14ac:dyDescent="0.3">
      <c r="A111" s="62"/>
      <c r="B111" s="85" t="s">
        <v>86</v>
      </c>
      <c r="C111" s="85" t="s">
        <v>88</v>
      </c>
      <c r="D111" s="85" t="s">
        <v>246</v>
      </c>
      <c r="E111" s="85">
        <v>1985</v>
      </c>
      <c r="F111" s="85" t="s">
        <v>53</v>
      </c>
      <c r="G111" s="85">
        <v>0</v>
      </c>
      <c r="H111" s="86">
        <v>0</v>
      </c>
      <c r="I111" s="85"/>
    </row>
    <row r="112" spans="1:9" ht="27.75" thickBot="1" x14ac:dyDescent="0.3">
      <c r="A112" s="62"/>
      <c r="B112" s="85" t="s">
        <v>29</v>
      </c>
      <c r="C112" s="85" t="s">
        <v>461</v>
      </c>
      <c r="D112" s="85" t="s">
        <v>462</v>
      </c>
      <c r="E112" s="85">
        <v>2000</v>
      </c>
      <c r="F112" s="85" t="s">
        <v>53</v>
      </c>
      <c r="G112" s="85">
        <v>0</v>
      </c>
      <c r="H112" s="86">
        <v>0</v>
      </c>
      <c r="I112" s="85" t="s">
        <v>463</v>
      </c>
    </row>
    <row r="113" spans="1:9" ht="15.75" thickBot="1" x14ac:dyDescent="0.3">
      <c r="A113" s="62"/>
      <c r="B113" s="85" t="s">
        <v>234</v>
      </c>
      <c r="C113" s="85" t="s">
        <v>464</v>
      </c>
      <c r="D113" s="85" t="s">
        <v>14</v>
      </c>
      <c r="E113" s="85">
        <v>1992</v>
      </c>
      <c r="F113" s="85" t="s">
        <v>54</v>
      </c>
      <c r="G113" s="85">
        <v>0</v>
      </c>
      <c r="H113" s="86">
        <v>0</v>
      </c>
      <c r="I113" s="85" t="s">
        <v>465</v>
      </c>
    </row>
    <row r="114" spans="1:9" ht="15.75" thickBot="1" x14ac:dyDescent="0.3">
      <c r="A114" s="62"/>
      <c r="B114" s="85" t="s">
        <v>324</v>
      </c>
      <c r="C114" s="85" t="s">
        <v>466</v>
      </c>
      <c r="D114" s="85" t="s">
        <v>467</v>
      </c>
      <c r="E114" s="85">
        <v>1988</v>
      </c>
      <c r="F114" s="85" t="s">
        <v>53</v>
      </c>
      <c r="G114" s="85">
        <v>0</v>
      </c>
      <c r="H114" s="86">
        <v>0</v>
      </c>
      <c r="I114" s="85"/>
    </row>
    <row r="115" spans="1:9" ht="15.75" thickBot="1" x14ac:dyDescent="0.3">
      <c r="A115" s="62"/>
      <c r="B115" s="85" t="s">
        <v>366</v>
      </c>
      <c r="C115" s="85" t="s">
        <v>367</v>
      </c>
      <c r="D115" s="85" t="s">
        <v>351</v>
      </c>
      <c r="E115" s="85">
        <v>1993</v>
      </c>
      <c r="F115" s="85" t="s">
        <v>53</v>
      </c>
      <c r="G115" s="85">
        <v>0</v>
      </c>
      <c r="H115" s="86">
        <v>0</v>
      </c>
      <c r="I115" s="85"/>
    </row>
    <row r="116" spans="1:9" ht="15.75" thickBot="1" x14ac:dyDescent="0.3">
      <c r="A116" s="62"/>
      <c r="B116" s="85" t="s">
        <v>383</v>
      </c>
      <c r="C116" s="85" t="s">
        <v>368</v>
      </c>
      <c r="D116" s="85" t="s">
        <v>76</v>
      </c>
      <c r="E116" s="85">
        <v>1985</v>
      </c>
      <c r="F116" s="85" t="s">
        <v>53</v>
      </c>
      <c r="G116" s="85">
        <v>0</v>
      </c>
      <c r="H116" s="86">
        <v>0</v>
      </c>
      <c r="I116" s="85"/>
    </row>
    <row r="117" spans="1:9" ht="15.75" thickBot="1" x14ac:dyDescent="0.3">
      <c r="A117" s="62"/>
      <c r="B117" s="85" t="s">
        <v>275</v>
      </c>
      <c r="C117" s="85" t="s">
        <v>276</v>
      </c>
      <c r="D117" s="85" t="s">
        <v>307</v>
      </c>
      <c r="E117" s="85">
        <v>1964</v>
      </c>
      <c r="F117" s="85" t="s">
        <v>53</v>
      </c>
      <c r="G117" s="85">
        <v>0</v>
      </c>
      <c r="H117" s="86">
        <v>0</v>
      </c>
      <c r="I117" s="85"/>
    </row>
    <row r="118" spans="1:9" ht="15.75" thickBot="1" x14ac:dyDescent="0.3">
      <c r="A118" s="62"/>
      <c r="B118" s="85" t="s">
        <v>64</v>
      </c>
      <c r="C118" s="85" t="s">
        <v>369</v>
      </c>
      <c r="D118" s="85" t="s">
        <v>370</v>
      </c>
      <c r="E118" s="85">
        <v>1978</v>
      </c>
      <c r="F118" s="85" t="s">
        <v>53</v>
      </c>
      <c r="G118" s="85">
        <v>0</v>
      </c>
      <c r="H118" s="86">
        <v>0</v>
      </c>
      <c r="I118" s="85">
        <v>908240671</v>
      </c>
    </row>
    <row r="119" spans="1:9" ht="15.75" thickBot="1" x14ac:dyDescent="0.3">
      <c r="A119" s="62"/>
      <c r="B119" s="85" t="s">
        <v>5</v>
      </c>
      <c r="C119" s="85" t="s">
        <v>277</v>
      </c>
      <c r="D119" s="85" t="s">
        <v>269</v>
      </c>
      <c r="E119" s="85">
        <v>1989</v>
      </c>
      <c r="F119" s="85" t="s">
        <v>53</v>
      </c>
      <c r="G119" s="85">
        <v>0</v>
      </c>
      <c r="H119" s="86">
        <v>0</v>
      </c>
      <c r="I119" s="85">
        <v>944988384</v>
      </c>
    </row>
    <row r="120" spans="1:9" ht="15.75" thickBot="1" x14ac:dyDescent="0.3">
      <c r="A120" s="62"/>
      <c r="B120" s="85" t="s">
        <v>371</v>
      </c>
      <c r="C120" s="85" t="s">
        <v>372</v>
      </c>
      <c r="D120" s="85" t="s">
        <v>468</v>
      </c>
      <c r="E120" s="85">
        <v>1988</v>
      </c>
      <c r="F120" s="85" t="s">
        <v>54</v>
      </c>
      <c r="G120" s="85">
        <v>0</v>
      </c>
      <c r="H120" s="86">
        <v>0</v>
      </c>
      <c r="I120" s="85">
        <v>917510741</v>
      </c>
    </row>
    <row r="121" spans="1:9" ht="15.75" thickBot="1" x14ac:dyDescent="0.3">
      <c r="A121" s="62"/>
      <c r="B121" s="71"/>
      <c r="C121" s="71"/>
      <c r="D121" s="71"/>
      <c r="E121" s="71"/>
      <c r="F121" s="71"/>
      <c r="G121" s="71"/>
      <c r="H121" s="72"/>
      <c r="I121" s="71"/>
    </row>
    <row r="122" spans="1:9" ht="15.75" thickBot="1" x14ac:dyDescent="0.3">
      <c r="A122" s="62"/>
      <c r="B122" s="71"/>
      <c r="C122" s="71"/>
      <c r="D122" s="71"/>
      <c r="E122" s="71"/>
      <c r="F122" s="71"/>
      <c r="G122" s="71"/>
      <c r="H122" s="72"/>
      <c r="I122" s="71"/>
    </row>
    <row r="123" spans="1:9" ht="15.75" thickBot="1" x14ac:dyDescent="0.3">
      <c r="A123" s="62"/>
      <c r="B123" s="71"/>
      <c r="C123" s="71"/>
      <c r="D123" s="71"/>
      <c r="E123" s="71"/>
      <c r="F123" s="71"/>
      <c r="G123" s="71"/>
      <c r="H123" s="72"/>
      <c r="I123" s="71"/>
    </row>
    <row r="124" spans="1:9" ht="15.75" thickBot="1" x14ac:dyDescent="0.3">
      <c r="A124" s="62"/>
      <c r="B124" s="71"/>
      <c r="C124" s="71"/>
      <c r="D124" s="71"/>
      <c r="E124" s="71"/>
      <c r="F124" s="71"/>
      <c r="G124" s="71"/>
      <c r="H124" s="72"/>
      <c r="I124" s="71"/>
    </row>
    <row r="125" spans="1:9" ht="15.75" thickBot="1" x14ac:dyDescent="0.3">
      <c r="A125" s="62"/>
      <c r="B125" s="71"/>
      <c r="C125" s="71"/>
      <c r="D125" s="71"/>
      <c r="E125" s="71"/>
      <c r="F125" s="71"/>
      <c r="G125" s="71"/>
      <c r="H125" s="72"/>
      <c r="I125" s="71"/>
    </row>
    <row r="126" spans="1:9" ht="15.75" thickBot="1" x14ac:dyDescent="0.3">
      <c r="A126" s="62"/>
      <c r="B126" s="71"/>
      <c r="C126" s="71"/>
      <c r="D126" s="71"/>
      <c r="E126" s="71"/>
      <c r="F126" s="71"/>
      <c r="G126" s="71"/>
      <c r="H126" s="72"/>
      <c r="I126" s="71"/>
    </row>
    <row r="127" spans="1:9" ht="15.75" thickBot="1" x14ac:dyDescent="0.3">
      <c r="A127" s="62"/>
      <c r="B127" s="71"/>
      <c r="C127" s="71"/>
      <c r="D127" s="71"/>
      <c r="E127" s="71"/>
      <c r="F127" s="71"/>
      <c r="G127" s="71"/>
      <c r="H127" s="72"/>
      <c r="I127" s="71"/>
    </row>
    <row r="128" spans="1:9" ht="15.75" thickBot="1" x14ac:dyDescent="0.3">
      <c r="A128" s="62"/>
      <c r="B128" s="71"/>
      <c r="C128" s="71"/>
      <c r="D128" s="71"/>
      <c r="E128" s="71"/>
      <c r="F128" s="71"/>
      <c r="G128" s="71"/>
      <c r="H128" s="72"/>
      <c r="I128" s="71"/>
    </row>
    <row r="129" spans="1:9" ht="15.75" thickBot="1" x14ac:dyDescent="0.3">
      <c r="A129" s="62"/>
      <c r="B129" s="71"/>
      <c r="C129" s="71"/>
      <c r="D129" s="71"/>
      <c r="E129" s="71"/>
      <c r="F129" s="71"/>
      <c r="G129" s="71"/>
      <c r="H129" s="72"/>
      <c r="I129" s="71"/>
    </row>
    <row r="130" spans="1:9" ht="15.75" thickBot="1" x14ac:dyDescent="0.3">
      <c r="A130" s="62"/>
      <c r="B130" s="71"/>
      <c r="C130" s="71"/>
      <c r="D130" s="71"/>
      <c r="E130" s="71"/>
      <c r="F130" s="71"/>
      <c r="G130" s="71"/>
      <c r="H130" s="72"/>
      <c r="I130" s="71"/>
    </row>
    <row r="131" spans="1:9" ht="15.75" thickBot="1" x14ac:dyDescent="0.3">
      <c r="A131" s="62"/>
      <c r="B131" s="71"/>
      <c r="C131" s="71"/>
      <c r="D131" s="71"/>
      <c r="E131" s="71"/>
      <c r="F131" s="71"/>
      <c r="G131" s="71"/>
      <c r="H131" s="72"/>
      <c r="I131" s="71"/>
    </row>
    <row r="132" spans="1:9" ht="15.75" thickBot="1" x14ac:dyDescent="0.3">
      <c r="A132" s="62"/>
      <c r="B132" s="71"/>
      <c r="C132" s="71"/>
      <c r="D132" s="71"/>
      <c r="E132" s="71"/>
      <c r="F132" s="71"/>
      <c r="G132" s="71"/>
      <c r="H132" s="72"/>
      <c r="I132" s="71"/>
    </row>
    <row r="133" spans="1:9" ht="15.75" thickBot="1" x14ac:dyDescent="0.3">
      <c r="A133" s="62"/>
      <c r="B133" s="71"/>
      <c r="C133" s="71"/>
      <c r="D133" s="71"/>
      <c r="E133" s="71"/>
      <c r="F133" s="71"/>
      <c r="G133" s="71"/>
      <c r="H133" s="72"/>
      <c r="I133" s="71"/>
    </row>
    <row r="134" spans="1:9" ht="15.75" thickBot="1" x14ac:dyDescent="0.3">
      <c r="A134" s="62"/>
      <c r="B134" s="71"/>
      <c r="C134" s="71"/>
      <c r="D134" s="71"/>
      <c r="E134" s="71"/>
      <c r="F134" s="71"/>
      <c r="G134" s="71"/>
      <c r="H134" s="72"/>
      <c r="I134" s="71"/>
    </row>
    <row r="135" spans="1:9" ht="15.75" thickBot="1" x14ac:dyDescent="0.3">
      <c r="A135" s="62"/>
      <c r="B135" s="71"/>
      <c r="C135" s="71"/>
      <c r="D135" s="71"/>
      <c r="E135" s="71"/>
      <c r="F135" s="71"/>
      <c r="G135" s="71"/>
      <c r="H135" s="72"/>
      <c r="I135" s="71"/>
    </row>
    <row r="136" spans="1:9" ht="15.75" thickBot="1" x14ac:dyDescent="0.3">
      <c r="A136" s="62"/>
      <c r="B136" s="71"/>
      <c r="C136" s="71"/>
      <c r="D136" s="71"/>
      <c r="E136" s="71"/>
      <c r="F136" s="71"/>
      <c r="G136" s="71"/>
      <c r="H136" s="72"/>
      <c r="I136" s="71"/>
    </row>
    <row r="137" spans="1:9" ht="15.75" thickBot="1" x14ac:dyDescent="0.3">
      <c r="A137" s="62"/>
      <c r="B137" s="71"/>
      <c r="C137" s="71"/>
      <c r="D137" s="71"/>
      <c r="E137" s="71"/>
      <c r="F137" s="71"/>
      <c r="G137" s="71"/>
      <c r="H137" s="72"/>
      <c r="I137" s="71"/>
    </row>
    <row r="138" spans="1:9" ht="15.75" thickBot="1" x14ac:dyDescent="0.3">
      <c r="A138" s="62"/>
      <c r="B138" s="71"/>
      <c r="C138" s="71"/>
      <c r="D138" s="71"/>
      <c r="E138" s="71"/>
      <c r="F138" s="71"/>
      <c r="G138" s="71"/>
      <c r="H138" s="72"/>
      <c r="I138" s="71"/>
    </row>
    <row r="139" spans="1:9" ht="15.75" thickBot="1" x14ac:dyDescent="0.3">
      <c r="A139" s="62"/>
      <c r="B139" s="71"/>
      <c r="C139" s="71"/>
      <c r="D139" s="71"/>
      <c r="E139" s="71"/>
      <c r="F139" s="71"/>
      <c r="G139" s="71"/>
      <c r="H139" s="72"/>
      <c r="I139" s="71"/>
    </row>
    <row r="140" spans="1:9" ht="15.75" thickBot="1" x14ac:dyDescent="0.3">
      <c r="A140" s="62"/>
      <c r="B140" s="71"/>
      <c r="C140" s="71"/>
      <c r="D140" s="71"/>
      <c r="E140" s="71"/>
      <c r="F140" s="71"/>
      <c r="G140" s="71"/>
      <c r="H140" s="72"/>
      <c r="I140" s="71"/>
    </row>
    <row r="141" spans="1:9" ht="15.75" thickBot="1" x14ac:dyDescent="0.3">
      <c r="A141" s="62"/>
      <c r="B141" s="71"/>
      <c r="C141" s="71"/>
      <c r="D141" s="71"/>
      <c r="E141" s="71"/>
      <c r="F141" s="71"/>
      <c r="G141" s="71"/>
      <c r="H141" s="72"/>
      <c r="I141" s="81"/>
    </row>
    <row r="142" spans="1:9" ht="15.75" thickBot="1" x14ac:dyDescent="0.3">
      <c r="A142" s="62"/>
      <c r="B142" s="71"/>
      <c r="C142" s="71"/>
      <c r="D142" s="71"/>
      <c r="E142" s="71"/>
      <c r="F142" s="71"/>
      <c r="G142" s="71"/>
      <c r="H142" s="72"/>
      <c r="I142" s="71"/>
    </row>
    <row r="143" spans="1:9" ht="15.75" thickBot="1" x14ac:dyDescent="0.3">
      <c r="A143" s="62"/>
      <c r="B143" s="71"/>
      <c r="C143" s="71"/>
      <c r="D143" s="71"/>
      <c r="E143" s="71"/>
      <c r="F143" s="71"/>
      <c r="G143" s="71"/>
      <c r="H143" s="72"/>
      <c r="I143" s="71"/>
    </row>
    <row r="144" spans="1:9" ht="15.75" thickBot="1" x14ac:dyDescent="0.3">
      <c r="A144" s="62"/>
      <c r="B144" s="71"/>
      <c r="C144" s="71"/>
      <c r="D144" s="71"/>
      <c r="E144" s="71"/>
      <c r="F144" s="71"/>
      <c r="G144" s="71"/>
      <c r="H144" s="72"/>
    </row>
    <row r="145" spans="1:8" ht="15.75" thickBot="1" x14ac:dyDescent="0.3">
      <c r="A145" s="62"/>
      <c r="B145" s="71"/>
      <c r="C145" s="71"/>
      <c r="D145" s="71"/>
      <c r="E145" s="71"/>
      <c r="F145" s="71"/>
      <c r="G145" s="71"/>
      <c r="H145" s="72"/>
    </row>
    <row r="146" spans="1:8" ht="15.75" thickBot="1" x14ac:dyDescent="0.3">
      <c r="A146" s="62"/>
      <c r="B146" s="71"/>
      <c r="C146" s="71"/>
      <c r="D146" s="71"/>
      <c r="E146" s="71"/>
      <c r="F146" s="71"/>
      <c r="G146" s="71"/>
      <c r="H146" s="72"/>
    </row>
    <row r="147" spans="1:8" ht="15.75" thickBot="1" x14ac:dyDescent="0.3">
      <c r="A147" s="62"/>
      <c r="B147" s="71"/>
      <c r="C147" s="71"/>
      <c r="D147" s="71"/>
      <c r="E147" s="71"/>
      <c r="F147" s="71"/>
      <c r="G147" s="71"/>
      <c r="H147" s="72"/>
    </row>
    <row r="148" spans="1:8" ht="15.75" thickBot="1" x14ac:dyDescent="0.3">
      <c r="A148" s="62"/>
      <c r="B148" s="71"/>
      <c r="C148" s="71"/>
      <c r="D148" s="71"/>
      <c r="E148" s="71"/>
      <c r="F148" s="71"/>
      <c r="G148" s="71"/>
      <c r="H148" s="72"/>
    </row>
    <row r="149" spans="1:8" ht="15.75" thickBot="1" x14ac:dyDescent="0.3">
      <c r="A149" s="62"/>
      <c r="B149" s="71"/>
      <c r="C149" s="71"/>
      <c r="D149" s="71"/>
      <c r="E149" s="71"/>
      <c r="F149" s="71"/>
      <c r="G149" s="71"/>
      <c r="H149" s="72"/>
    </row>
    <row r="150" spans="1:8" ht="15.75" thickBot="1" x14ac:dyDescent="0.3">
      <c r="A150" s="62"/>
      <c r="B150" s="71"/>
      <c r="C150" s="71"/>
      <c r="D150" s="71"/>
      <c r="E150" s="71"/>
      <c r="F150" s="71"/>
      <c r="G150" s="71"/>
      <c r="H150" s="72"/>
    </row>
    <row r="151" spans="1:8" ht="15.75" thickBot="1" x14ac:dyDescent="0.3">
      <c r="A151" s="62"/>
      <c r="B151" s="71"/>
      <c r="C151" s="71"/>
      <c r="D151" s="71"/>
      <c r="E151" s="71"/>
      <c r="F151" s="71"/>
      <c r="G151" s="71"/>
      <c r="H151" s="72"/>
    </row>
    <row r="152" spans="1:8" ht="15.75" thickBot="1" x14ac:dyDescent="0.3">
      <c r="A152" s="62"/>
      <c r="B152" s="71"/>
      <c r="C152" s="71"/>
      <c r="D152" s="71"/>
      <c r="E152" s="71"/>
      <c r="F152" s="71"/>
      <c r="G152" s="71"/>
      <c r="H152" s="72"/>
    </row>
    <row r="153" spans="1:8" ht="15.75" thickBot="1" x14ac:dyDescent="0.3">
      <c r="B153" s="71"/>
      <c r="C153" s="71"/>
      <c r="D153" s="71"/>
      <c r="E153" s="71"/>
      <c r="F153" s="71"/>
      <c r="G153" s="71"/>
      <c r="H153" s="72"/>
    </row>
    <row r="154" spans="1:8" ht="15.75" thickBot="1" x14ac:dyDescent="0.3">
      <c r="B154" s="71"/>
      <c r="C154" s="71"/>
      <c r="D154" s="71"/>
      <c r="E154" s="71"/>
      <c r="F154" s="71"/>
      <c r="G154" s="71"/>
      <c r="H154" s="72"/>
    </row>
    <row r="155" spans="1:8" ht="15.75" thickBot="1" x14ac:dyDescent="0.3">
      <c r="B155" s="71"/>
      <c r="C155" s="71"/>
      <c r="D155" s="71"/>
      <c r="E155" s="71"/>
      <c r="F155" s="71"/>
      <c r="G155" s="71"/>
      <c r="H155" s="72"/>
    </row>
    <row r="156" spans="1:8" ht="15.75" thickBot="1" x14ac:dyDescent="0.3">
      <c r="B156" s="71"/>
      <c r="C156" s="71"/>
      <c r="D156" s="71"/>
      <c r="E156" s="71"/>
      <c r="F156" s="71"/>
      <c r="G156" s="71"/>
      <c r="H156" s="72"/>
    </row>
    <row r="157" spans="1:8" ht="15.75" thickBot="1" x14ac:dyDescent="0.3">
      <c r="B157" s="71"/>
      <c r="C157" s="71"/>
      <c r="D157" s="71"/>
      <c r="E157" s="71"/>
      <c r="F157" s="71"/>
      <c r="G157" s="71"/>
      <c r="H157" s="72"/>
    </row>
    <row r="158" spans="1:8" ht="15.75" thickBot="1" x14ac:dyDescent="0.3">
      <c r="B158" s="71"/>
      <c r="C158" s="71"/>
      <c r="D158" s="71"/>
      <c r="E158" s="71"/>
      <c r="F158" s="71"/>
      <c r="G158" s="71"/>
      <c r="H158" s="72"/>
    </row>
    <row r="159" spans="1:8" ht="15.75" thickBot="1" x14ac:dyDescent="0.3">
      <c r="B159" s="71"/>
      <c r="C159" s="71"/>
      <c r="D159" s="71"/>
      <c r="E159" s="71"/>
      <c r="F159" s="71"/>
      <c r="G159" s="71"/>
      <c r="H159" s="72"/>
    </row>
    <row r="160" spans="1:8" ht="15.75" thickBot="1" x14ac:dyDescent="0.3">
      <c r="B160" s="71"/>
      <c r="C160" s="71"/>
      <c r="D160" s="71"/>
      <c r="E160" s="71"/>
      <c r="F160" s="71"/>
      <c r="G160" s="71"/>
      <c r="H160" s="72"/>
    </row>
    <row r="161" spans="2:8" ht="15.75" thickBot="1" x14ac:dyDescent="0.3">
      <c r="B161" s="71"/>
      <c r="C161" s="71"/>
      <c r="D161" s="71"/>
      <c r="E161" s="71"/>
      <c r="F161" s="71"/>
      <c r="G161" s="71"/>
      <c r="H161" s="72"/>
    </row>
    <row r="162" spans="2:8" ht="15.75" thickBot="1" x14ac:dyDescent="0.3">
      <c r="B162" s="71"/>
      <c r="C162" s="71"/>
      <c r="D162" s="71"/>
      <c r="E162" s="71"/>
      <c r="F162" s="71"/>
      <c r="G162" s="71"/>
      <c r="H162" s="72"/>
    </row>
  </sheetData>
  <autoFilter ref="B3:H137" xr:uid="{6180A036-58C5-42FB-A5EF-835500FB8C30}">
    <sortState xmlns:xlrd2="http://schemas.microsoft.com/office/spreadsheetml/2017/richdata2" ref="B4:H137">
      <sortCondition ref="C3:C137"/>
    </sortState>
  </autoFilter>
  <conditionalFormatting sqref="A4:A152">
    <cfRule type="duplicateValues" dxfId="6" priority="406" stopIfTrue="1"/>
  </conditionalFormatting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F17E-87F2-4D09-841F-74B6AE727998}">
  <dimension ref="B1:J498"/>
  <sheetViews>
    <sheetView topLeftCell="A97" workbookViewId="0">
      <selection activeCell="D2" sqref="D2:D130"/>
    </sheetView>
  </sheetViews>
  <sheetFormatPr defaultRowHeight="15" x14ac:dyDescent="0.25"/>
  <cols>
    <col min="2" max="2" width="11.7109375" customWidth="1"/>
    <col min="3" max="3" width="11.85546875" customWidth="1"/>
    <col min="4" max="4" width="12.140625" customWidth="1"/>
    <col min="6" max="6" width="12.140625" customWidth="1"/>
    <col min="7" max="7" width="11.85546875" customWidth="1"/>
    <col min="8" max="8" width="12.85546875" customWidth="1"/>
    <col min="9" max="9" width="15.140625" customWidth="1"/>
    <col min="10" max="10" width="14.7109375" customWidth="1"/>
  </cols>
  <sheetData>
    <row r="1" spans="2:7" x14ac:dyDescent="0.25">
      <c r="B1" t="s">
        <v>110</v>
      </c>
      <c r="C1" t="s">
        <v>111</v>
      </c>
      <c r="D1" t="s">
        <v>54</v>
      </c>
      <c r="E1" t="s">
        <v>112</v>
      </c>
    </row>
    <row r="2" spans="2:7" x14ac:dyDescent="0.25">
      <c r="B2">
        <v>1</v>
      </c>
      <c r="C2" s="70"/>
      <c r="D2" s="70">
        <v>1.7974780092592593E-2</v>
      </c>
      <c r="F2">
        <v>395</v>
      </c>
      <c r="G2" s="70"/>
    </row>
    <row r="3" spans="2:7" x14ac:dyDescent="0.25">
      <c r="B3">
        <v>2</v>
      </c>
      <c r="C3" s="70"/>
      <c r="D3" s="70">
        <v>1.8636805555555556E-2</v>
      </c>
      <c r="F3">
        <v>366</v>
      </c>
      <c r="G3" s="70"/>
    </row>
    <row r="4" spans="2:7" x14ac:dyDescent="0.25">
      <c r="B4">
        <v>3</v>
      </c>
      <c r="C4" s="70"/>
      <c r="D4" s="70">
        <v>1.8923472222222223E-2</v>
      </c>
      <c r="F4">
        <v>172</v>
      </c>
      <c r="G4" s="70"/>
    </row>
    <row r="5" spans="2:7" x14ac:dyDescent="0.25">
      <c r="B5">
        <v>4</v>
      </c>
      <c r="C5" s="70"/>
      <c r="D5" s="70">
        <v>1.9534375E-2</v>
      </c>
      <c r="F5">
        <v>120</v>
      </c>
      <c r="G5" s="70"/>
    </row>
    <row r="6" spans="2:7" x14ac:dyDescent="0.25">
      <c r="B6">
        <v>5</v>
      </c>
      <c r="C6" s="70"/>
      <c r="D6" s="70">
        <v>1.9928738425925928E-2</v>
      </c>
      <c r="F6">
        <v>116</v>
      </c>
      <c r="G6" s="70"/>
    </row>
    <row r="7" spans="2:7" x14ac:dyDescent="0.25">
      <c r="B7">
        <v>6</v>
      </c>
      <c r="C7" s="70"/>
      <c r="D7" s="70">
        <v>2.0030023148148147E-2</v>
      </c>
      <c r="F7">
        <v>4</v>
      </c>
      <c r="G7" s="70"/>
    </row>
    <row r="8" spans="2:7" x14ac:dyDescent="0.25">
      <c r="B8">
        <v>7</v>
      </c>
      <c r="C8" s="70"/>
      <c r="D8" s="70">
        <v>2.0444965277777779E-2</v>
      </c>
      <c r="F8">
        <v>227</v>
      </c>
      <c r="G8" s="70"/>
    </row>
    <row r="9" spans="2:7" x14ac:dyDescent="0.25">
      <c r="B9">
        <v>8</v>
      </c>
      <c r="C9" s="70"/>
      <c r="D9" s="70">
        <v>2.0518923611111111E-2</v>
      </c>
      <c r="F9">
        <v>416</v>
      </c>
      <c r="G9" s="70"/>
    </row>
    <row r="10" spans="2:7" x14ac:dyDescent="0.25">
      <c r="B10">
        <v>9</v>
      </c>
      <c r="C10" s="70"/>
      <c r="D10" s="70">
        <v>2.0758090277777776E-2</v>
      </c>
      <c r="F10">
        <v>369</v>
      </c>
      <c r="G10" s="70"/>
    </row>
    <row r="11" spans="2:7" x14ac:dyDescent="0.25">
      <c r="B11">
        <v>10</v>
      </c>
      <c r="C11" s="70"/>
      <c r="D11" s="70">
        <v>2.09409837962963E-2</v>
      </c>
      <c r="F11">
        <v>420</v>
      </c>
      <c r="G11" s="70"/>
    </row>
    <row r="12" spans="2:7" x14ac:dyDescent="0.25">
      <c r="B12">
        <v>11</v>
      </c>
      <c r="C12" s="70"/>
      <c r="D12" s="70">
        <v>2.1106550925925924E-2</v>
      </c>
      <c r="F12">
        <v>27</v>
      </c>
    </row>
    <row r="13" spans="2:7" x14ac:dyDescent="0.25">
      <c r="B13">
        <v>12</v>
      </c>
      <c r="C13" s="70"/>
      <c r="D13" s="70">
        <v>2.1108518518518516E-2</v>
      </c>
      <c r="F13">
        <v>195</v>
      </c>
    </row>
    <row r="14" spans="2:7" x14ac:dyDescent="0.25">
      <c r="B14">
        <v>13</v>
      </c>
      <c r="C14" s="70"/>
      <c r="D14" s="70">
        <v>2.1431493055555556E-2</v>
      </c>
      <c r="F14">
        <v>56</v>
      </c>
    </row>
    <row r="15" spans="2:7" x14ac:dyDescent="0.25">
      <c r="B15">
        <v>14</v>
      </c>
      <c r="C15" s="70"/>
      <c r="D15" s="70">
        <v>2.1924953703703703E-2</v>
      </c>
      <c r="F15">
        <v>91</v>
      </c>
      <c r="G15" s="70"/>
    </row>
    <row r="16" spans="2:7" x14ac:dyDescent="0.25">
      <c r="B16">
        <v>15</v>
      </c>
      <c r="C16" s="70"/>
      <c r="D16" s="70">
        <v>2.2322210648148145E-2</v>
      </c>
      <c r="F16">
        <v>57</v>
      </c>
      <c r="G16" s="70"/>
    </row>
    <row r="17" spans="2:7" x14ac:dyDescent="0.25">
      <c r="B17">
        <v>16</v>
      </c>
      <c r="C17" s="70"/>
      <c r="D17" s="70">
        <v>2.2372581018518519E-2</v>
      </c>
      <c r="F17">
        <v>197</v>
      </c>
      <c r="G17" s="70"/>
    </row>
    <row r="18" spans="2:7" x14ac:dyDescent="0.25">
      <c r="B18">
        <v>17</v>
      </c>
      <c r="C18" s="70"/>
      <c r="D18" s="70">
        <v>2.2493310185185186E-2</v>
      </c>
      <c r="F18">
        <v>427</v>
      </c>
      <c r="G18" s="70"/>
    </row>
    <row r="19" spans="2:7" x14ac:dyDescent="0.25">
      <c r="B19">
        <v>18</v>
      </c>
      <c r="C19" s="70"/>
      <c r="D19" s="70">
        <v>2.279021990740741E-2</v>
      </c>
      <c r="F19">
        <v>439</v>
      </c>
      <c r="G19" s="70"/>
    </row>
    <row r="20" spans="2:7" x14ac:dyDescent="0.25">
      <c r="B20">
        <v>19</v>
      </c>
      <c r="C20" s="70"/>
      <c r="D20" s="70">
        <v>2.2930590277777777E-2</v>
      </c>
      <c r="F20">
        <v>23</v>
      </c>
      <c r="G20" s="70"/>
    </row>
    <row r="21" spans="2:7" x14ac:dyDescent="0.25">
      <c r="B21">
        <v>20</v>
      </c>
      <c r="C21" s="70"/>
      <c r="D21" s="70">
        <v>2.3024675925925924E-2</v>
      </c>
      <c r="F21">
        <v>21</v>
      </c>
      <c r="G21" s="70"/>
    </row>
    <row r="22" spans="2:7" x14ac:dyDescent="0.25">
      <c r="B22">
        <v>21</v>
      </c>
      <c r="C22" s="70"/>
      <c r="D22" s="70">
        <v>2.308246527777778E-2</v>
      </c>
      <c r="F22">
        <v>371</v>
      </c>
      <c r="G22" s="70"/>
    </row>
    <row r="23" spans="2:7" x14ac:dyDescent="0.25">
      <c r="B23">
        <v>22</v>
      </c>
      <c r="C23" s="70"/>
      <c r="D23" s="70">
        <v>2.3289085648148147E-2</v>
      </c>
      <c r="F23">
        <v>421</v>
      </c>
      <c r="G23" s="70"/>
    </row>
    <row r="24" spans="2:7" x14ac:dyDescent="0.25">
      <c r="B24">
        <v>23</v>
      </c>
      <c r="C24" s="70"/>
      <c r="D24" s="70">
        <v>2.3376203703703701E-2</v>
      </c>
      <c r="F24">
        <v>234</v>
      </c>
      <c r="G24" s="70"/>
    </row>
    <row r="25" spans="2:7" x14ac:dyDescent="0.25">
      <c r="B25">
        <v>24</v>
      </c>
      <c r="C25" s="70"/>
      <c r="D25" s="70">
        <v>2.3380868055555556E-2</v>
      </c>
      <c r="F25">
        <v>219</v>
      </c>
      <c r="G25" s="70"/>
    </row>
    <row r="26" spans="2:7" x14ac:dyDescent="0.25">
      <c r="B26">
        <v>25</v>
      </c>
      <c r="C26" s="70"/>
      <c r="D26" s="70">
        <v>2.3397118055555558E-2</v>
      </c>
      <c r="F26">
        <v>82</v>
      </c>
      <c r="G26" s="70"/>
    </row>
    <row r="27" spans="2:7" x14ac:dyDescent="0.25">
      <c r="B27">
        <v>26</v>
      </c>
      <c r="C27" s="70"/>
      <c r="D27" s="70">
        <v>2.3717245370370371E-2</v>
      </c>
      <c r="F27">
        <v>52</v>
      </c>
      <c r="G27" s="70"/>
    </row>
    <row r="28" spans="2:7" x14ac:dyDescent="0.25">
      <c r="B28">
        <v>27</v>
      </c>
      <c r="C28" s="70"/>
      <c r="D28" s="70">
        <v>2.3736770833333337E-2</v>
      </c>
      <c r="F28">
        <v>9</v>
      </c>
      <c r="G28" s="70"/>
    </row>
    <row r="29" spans="2:7" x14ac:dyDescent="0.25">
      <c r="B29">
        <v>28</v>
      </c>
      <c r="C29" s="70"/>
      <c r="D29" s="70">
        <v>2.3926388888888889E-2</v>
      </c>
      <c r="F29">
        <v>32</v>
      </c>
      <c r="G29" s="70"/>
    </row>
    <row r="30" spans="2:7" x14ac:dyDescent="0.25">
      <c r="B30">
        <v>29</v>
      </c>
      <c r="C30" s="70"/>
      <c r="D30" s="70">
        <v>2.4020393518518517E-2</v>
      </c>
      <c r="F30">
        <v>148</v>
      </c>
    </row>
    <row r="31" spans="2:7" x14ac:dyDescent="0.25">
      <c r="B31">
        <v>30</v>
      </c>
      <c r="C31" s="70"/>
      <c r="D31" s="70">
        <v>2.4087164351851851E-2</v>
      </c>
      <c r="F31">
        <v>214</v>
      </c>
      <c r="G31" s="70"/>
    </row>
    <row r="32" spans="2:7" x14ac:dyDescent="0.25">
      <c r="B32">
        <v>31</v>
      </c>
      <c r="C32" s="70"/>
      <c r="D32" s="70">
        <v>2.4107534722222223E-2</v>
      </c>
      <c r="F32">
        <v>220</v>
      </c>
      <c r="G32" s="70"/>
    </row>
    <row r="33" spans="2:7" x14ac:dyDescent="0.25">
      <c r="B33">
        <v>32</v>
      </c>
      <c r="C33" s="70"/>
      <c r="D33" s="70">
        <v>2.4204259259259259E-2</v>
      </c>
      <c r="F33">
        <v>440</v>
      </c>
      <c r="G33" s="70"/>
    </row>
    <row r="34" spans="2:7" x14ac:dyDescent="0.25">
      <c r="B34">
        <v>33</v>
      </c>
      <c r="C34" s="70"/>
      <c r="D34" s="70">
        <v>2.4310833333333334E-2</v>
      </c>
      <c r="F34">
        <v>388</v>
      </c>
      <c r="G34" s="70"/>
    </row>
    <row r="35" spans="2:7" x14ac:dyDescent="0.25">
      <c r="B35">
        <v>34</v>
      </c>
      <c r="C35" s="70"/>
      <c r="D35" s="70">
        <v>2.4313692129629628E-2</v>
      </c>
      <c r="F35">
        <v>159</v>
      </c>
      <c r="G35" s="70"/>
    </row>
    <row r="36" spans="2:7" x14ac:dyDescent="0.25">
      <c r="B36">
        <v>35</v>
      </c>
      <c r="C36" s="70"/>
      <c r="D36" s="70">
        <v>2.4392696759259262E-2</v>
      </c>
      <c r="F36">
        <v>367</v>
      </c>
      <c r="G36" s="70"/>
    </row>
    <row r="37" spans="2:7" x14ac:dyDescent="0.25">
      <c r="B37">
        <v>36</v>
      </c>
      <c r="C37" s="70"/>
      <c r="D37" s="70">
        <v>2.4553993055555556E-2</v>
      </c>
      <c r="F37">
        <v>158</v>
      </c>
      <c r="G37" s="70"/>
    </row>
    <row r="38" spans="2:7" x14ac:dyDescent="0.25">
      <c r="B38">
        <v>37</v>
      </c>
      <c r="C38" s="70"/>
      <c r="D38" s="70">
        <v>2.4562025462962964E-2</v>
      </c>
      <c r="F38">
        <v>103</v>
      </c>
      <c r="G38" s="70"/>
    </row>
    <row r="39" spans="2:7" x14ac:dyDescent="0.25">
      <c r="B39">
        <v>38</v>
      </c>
      <c r="C39" s="70"/>
      <c r="D39" s="70">
        <v>2.4679780092592588E-2</v>
      </c>
      <c r="F39">
        <v>50</v>
      </c>
      <c r="G39" s="70"/>
    </row>
    <row r="40" spans="2:7" x14ac:dyDescent="0.25">
      <c r="B40">
        <v>39</v>
      </c>
      <c r="C40" s="70"/>
      <c r="D40" s="70">
        <v>2.486943287037037E-2</v>
      </c>
      <c r="F40">
        <v>342</v>
      </c>
      <c r="G40" s="70"/>
    </row>
    <row r="41" spans="2:7" x14ac:dyDescent="0.25">
      <c r="B41">
        <v>40</v>
      </c>
      <c r="C41" s="70"/>
      <c r="D41" s="70">
        <v>2.5011331018518518E-2</v>
      </c>
      <c r="F41">
        <v>59</v>
      </c>
      <c r="G41" s="70"/>
    </row>
    <row r="42" spans="2:7" x14ac:dyDescent="0.25">
      <c r="B42">
        <v>41</v>
      </c>
      <c r="C42" s="70"/>
      <c r="D42" s="70">
        <v>2.5177175925925926E-2</v>
      </c>
      <c r="F42">
        <v>167</v>
      </c>
      <c r="G42" s="70"/>
    </row>
    <row r="43" spans="2:7" x14ac:dyDescent="0.25">
      <c r="B43">
        <v>42</v>
      </c>
      <c r="C43" s="70"/>
      <c r="D43" s="70">
        <v>2.5419189814814818E-2</v>
      </c>
      <c r="F43">
        <v>373</v>
      </c>
      <c r="G43" s="70"/>
    </row>
    <row r="44" spans="2:7" x14ac:dyDescent="0.25">
      <c r="B44">
        <v>43</v>
      </c>
      <c r="C44" s="70"/>
      <c r="D44" s="70">
        <v>2.573678240740741E-2</v>
      </c>
      <c r="F44">
        <v>378</v>
      </c>
      <c r="G44" s="70"/>
    </row>
    <row r="45" spans="2:7" x14ac:dyDescent="0.25">
      <c r="B45">
        <v>44</v>
      </c>
      <c r="C45" s="70"/>
      <c r="D45" s="70">
        <v>2.5895428240740741E-2</v>
      </c>
      <c r="F45">
        <v>435</v>
      </c>
      <c r="G45" s="70"/>
    </row>
    <row r="46" spans="2:7" x14ac:dyDescent="0.25">
      <c r="B46">
        <v>45</v>
      </c>
      <c r="C46" s="70"/>
      <c r="D46" s="70">
        <v>2.6057743055555554E-2</v>
      </c>
      <c r="F46">
        <v>312</v>
      </c>
    </row>
    <row r="47" spans="2:7" x14ac:dyDescent="0.25">
      <c r="B47">
        <v>46</v>
      </c>
      <c r="C47" s="70"/>
      <c r="D47" s="70">
        <v>2.6226712962962962E-2</v>
      </c>
      <c r="F47">
        <v>136</v>
      </c>
    </row>
    <row r="48" spans="2:7" x14ac:dyDescent="0.25">
      <c r="B48">
        <v>47</v>
      </c>
      <c r="C48" s="70"/>
      <c r="D48" s="70">
        <v>2.6234108796296295E-2</v>
      </c>
      <c r="F48">
        <v>137</v>
      </c>
    </row>
    <row r="49" spans="2:7" x14ac:dyDescent="0.25">
      <c r="B49">
        <v>48</v>
      </c>
      <c r="C49" s="70"/>
      <c r="D49" s="70">
        <v>2.6241678240740737E-2</v>
      </c>
      <c r="F49">
        <v>61</v>
      </c>
      <c r="G49" s="70"/>
    </row>
    <row r="50" spans="2:7" x14ac:dyDescent="0.25">
      <c r="B50">
        <v>49</v>
      </c>
      <c r="C50" s="70"/>
      <c r="D50" s="70">
        <v>2.6264768518518517E-2</v>
      </c>
      <c r="F50">
        <v>43</v>
      </c>
      <c r="G50" s="70"/>
    </row>
    <row r="51" spans="2:7" x14ac:dyDescent="0.25">
      <c r="B51">
        <v>50</v>
      </c>
      <c r="C51" s="70"/>
      <c r="D51" s="70">
        <v>2.6414733796296299E-2</v>
      </c>
      <c r="F51">
        <v>386</v>
      </c>
      <c r="G51" s="70"/>
    </row>
    <row r="52" spans="2:7" x14ac:dyDescent="0.25">
      <c r="B52">
        <v>51</v>
      </c>
      <c r="C52" s="70"/>
      <c r="D52" s="70">
        <v>2.6474629629629629E-2</v>
      </c>
      <c r="F52">
        <v>313</v>
      </c>
      <c r="G52" s="70"/>
    </row>
    <row r="53" spans="2:7" x14ac:dyDescent="0.25">
      <c r="B53">
        <v>52</v>
      </c>
      <c r="C53" s="70"/>
      <c r="D53" s="70">
        <v>2.6681087962962962E-2</v>
      </c>
      <c r="F53">
        <v>392</v>
      </c>
      <c r="G53" s="70"/>
    </row>
    <row r="54" spans="2:7" x14ac:dyDescent="0.25">
      <c r="B54">
        <v>53</v>
      </c>
      <c r="C54" s="70"/>
      <c r="D54" s="70">
        <v>2.6793159722222223E-2</v>
      </c>
      <c r="F54">
        <v>431</v>
      </c>
      <c r="G54" s="70"/>
    </row>
    <row r="55" spans="2:7" x14ac:dyDescent="0.25">
      <c r="B55">
        <v>54</v>
      </c>
      <c r="C55" s="70"/>
      <c r="D55" s="70">
        <v>2.6800671296296295E-2</v>
      </c>
      <c r="F55">
        <v>96</v>
      </c>
    </row>
    <row r="56" spans="2:7" x14ac:dyDescent="0.25">
      <c r="B56">
        <v>55</v>
      </c>
      <c r="C56" s="70"/>
      <c r="D56" s="70">
        <v>2.6823726851851856E-2</v>
      </c>
      <c r="F56">
        <v>425</v>
      </c>
      <c r="G56" s="70"/>
    </row>
    <row r="57" spans="2:7" x14ac:dyDescent="0.25">
      <c r="B57">
        <v>56</v>
      </c>
      <c r="C57" s="70"/>
      <c r="D57" s="70">
        <v>2.6937604166666667E-2</v>
      </c>
      <c r="F57">
        <v>364</v>
      </c>
      <c r="G57" s="70"/>
    </row>
    <row r="58" spans="2:7" x14ac:dyDescent="0.25">
      <c r="B58">
        <v>57</v>
      </c>
      <c r="C58" s="70"/>
      <c r="D58" s="70">
        <v>2.6996712962962965E-2</v>
      </c>
      <c r="F58">
        <v>188</v>
      </c>
      <c r="G58" s="70"/>
    </row>
    <row r="59" spans="2:7" x14ac:dyDescent="0.25">
      <c r="B59">
        <v>58</v>
      </c>
      <c r="C59" s="70"/>
      <c r="D59" s="70">
        <v>2.7067777777777777E-2</v>
      </c>
      <c r="F59">
        <v>224</v>
      </c>
      <c r="G59" s="70"/>
    </row>
    <row r="60" spans="2:7" x14ac:dyDescent="0.25">
      <c r="B60">
        <v>59</v>
      </c>
      <c r="C60" s="70"/>
      <c r="D60" s="70">
        <v>2.709361111111111E-2</v>
      </c>
      <c r="F60">
        <v>249</v>
      </c>
      <c r="G60" s="70"/>
    </row>
    <row r="61" spans="2:7" x14ac:dyDescent="0.25">
      <c r="B61">
        <v>60</v>
      </c>
      <c r="C61" s="70"/>
      <c r="D61" s="70">
        <v>2.7096631944444446E-2</v>
      </c>
      <c r="F61">
        <v>288</v>
      </c>
    </row>
    <row r="62" spans="2:7" x14ac:dyDescent="0.25">
      <c r="B62">
        <v>61</v>
      </c>
      <c r="C62" s="70"/>
      <c r="D62" s="70">
        <v>2.7104606481481483E-2</v>
      </c>
      <c r="F62">
        <v>320</v>
      </c>
    </row>
    <row r="63" spans="2:7" x14ac:dyDescent="0.25">
      <c r="B63">
        <v>62</v>
      </c>
      <c r="C63" s="70"/>
      <c r="D63" s="70">
        <v>2.7130324074074074E-2</v>
      </c>
      <c r="F63">
        <v>228</v>
      </c>
    </row>
    <row r="64" spans="2:7" x14ac:dyDescent="0.25">
      <c r="B64">
        <v>63</v>
      </c>
      <c r="C64" s="70"/>
      <c r="D64" s="70">
        <v>2.7288796296296297E-2</v>
      </c>
      <c r="F64">
        <v>146</v>
      </c>
    </row>
    <row r="65" spans="2:7" x14ac:dyDescent="0.25">
      <c r="B65">
        <v>64</v>
      </c>
      <c r="C65" s="70"/>
      <c r="D65" s="70">
        <v>2.7453067129629635E-2</v>
      </c>
      <c r="F65">
        <v>334</v>
      </c>
    </row>
    <row r="66" spans="2:7" x14ac:dyDescent="0.25">
      <c r="B66">
        <v>65</v>
      </c>
      <c r="C66" s="70"/>
      <c r="D66" s="70">
        <v>2.7497696759259258E-2</v>
      </c>
      <c r="F66">
        <v>64</v>
      </c>
    </row>
    <row r="67" spans="2:7" x14ac:dyDescent="0.25">
      <c r="B67">
        <v>66</v>
      </c>
      <c r="C67" s="70"/>
      <c r="D67" s="70">
        <v>2.7557499999999999E-2</v>
      </c>
      <c r="F67">
        <v>406</v>
      </c>
    </row>
    <row r="68" spans="2:7" x14ac:dyDescent="0.25">
      <c r="B68">
        <v>67</v>
      </c>
      <c r="C68" s="70"/>
      <c r="D68" s="70">
        <v>2.7575196759259259E-2</v>
      </c>
      <c r="F68">
        <v>436</v>
      </c>
      <c r="G68" s="70"/>
    </row>
    <row r="69" spans="2:7" x14ac:dyDescent="0.25">
      <c r="B69">
        <v>68</v>
      </c>
      <c r="C69" s="70"/>
      <c r="D69" s="70">
        <v>2.7925162037037033E-2</v>
      </c>
      <c r="F69">
        <v>157</v>
      </c>
      <c r="G69" s="70"/>
    </row>
    <row r="70" spans="2:7" x14ac:dyDescent="0.25">
      <c r="B70">
        <v>69</v>
      </c>
      <c r="C70" s="70"/>
      <c r="D70" s="70">
        <v>2.8120740740740741E-2</v>
      </c>
      <c r="F70">
        <v>269</v>
      </c>
      <c r="G70" s="70"/>
    </row>
    <row r="71" spans="2:7" x14ac:dyDescent="0.25">
      <c r="B71">
        <v>70</v>
      </c>
      <c r="C71" s="70"/>
      <c r="D71" s="70">
        <v>2.8138842592592594E-2</v>
      </c>
      <c r="F71">
        <v>428</v>
      </c>
      <c r="G71" s="70"/>
    </row>
    <row r="72" spans="2:7" x14ac:dyDescent="0.25">
      <c r="B72">
        <v>71</v>
      </c>
      <c r="C72" s="70"/>
      <c r="D72" s="70">
        <v>2.8208993055555558E-2</v>
      </c>
      <c r="F72">
        <v>30</v>
      </c>
      <c r="G72" s="70"/>
    </row>
    <row r="73" spans="2:7" x14ac:dyDescent="0.25">
      <c r="B73">
        <v>72</v>
      </c>
      <c r="C73" s="70"/>
      <c r="D73" s="70">
        <v>2.8425324074074079E-2</v>
      </c>
      <c r="F73">
        <v>389</v>
      </c>
      <c r="G73" s="70"/>
    </row>
    <row r="74" spans="2:7" x14ac:dyDescent="0.25">
      <c r="B74">
        <v>73</v>
      </c>
      <c r="C74" s="70"/>
      <c r="D74" s="70">
        <v>2.8497638888888888E-2</v>
      </c>
      <c r="F74">
        <v>284</v>
      </c>
      <c r="G74" s="70"/>
    </row>
    <row r="75" spans="2:7" x14ac:dyDescent="0.25">
      <c r="B75">
        <v>74</v>
      </c>
      <c r="C75" s="70"/>
      <c r="D75" s="70">
        <v>2.8514641203703704E-2</v>
      </c>
      <c r="F75">
        <v>181</v>
      </c>
      <c r="G75" s="70"/>
    </row>
    <row r="76" spans="2:7" x14ac:dyDescent="0.25">
      <c r="B76">
        <v>75</v>
      </c>
      <c r="C76" s="70"/>
      <c r="D76" s="70">
        <v>2.8528680555555557E-2</v>
      </c>
      <c r="F76">
        <v>162</v>
      </c>
    </row>
    <row r="77" spans="2:7" x14ac:dyDescent="0.25">
      <c r="B77">
        <v>76</v>
      </c>
      <c r="C77" s="70"/>
      <c r="D77" s="70">
        <v>2.8543657407407403E-2</v>
      </c>
      <c r="F77">
        <v>438</v>
      </c>
    </row>
    <row r="78" spans="2:7" x14ac:dyDescent="0.25">
      <c r="B78">
        <v>77</v>
      </c>
      <c r="C78" s="70"/>
      <c r="D78" s="70">
        <v>2.8721562500000002E-2</v>
      </c>
      <c r="F78">
        <v>179</v>
      </c>
      <c r="G78" s="70"/>
    </row>
    <row r="79" spans="2:7" x14ac:dyDescent="0.25">
      <c r="B79">
        <v>78</v>
      </c>
      <c r="C79" s="70"/>
      <c r="D79" s="70">
        <v>2.9165081018518519E-2</v>
      </c>
      <c r="F79">
        <v>62</v>
      </c>
      <c r="G79" s="70"/>
    </row>
    <row r="80" spans="2:7" x14ac:dyDescent="0.25">
      <c r="B80">
        <v>79</v>
      </c>
      <c r="C80" s="70"/>
      <c r="D80" s="70">
        <v>2.9183472222222225E-2</v>
      </c>
      <c r="F80">
        <v>257</v>
      </c>
      <c r="G80" s="70"/>
    </row>
    <row r="81" spans="2:10" x14ac:dyDescent="0.25">
      <c r="B81">
        <v>80</v>
      </c>
      <c r="C81" s="70"/>
      <c r="D81" s="70">
        <v>2.9189756944444447E-2</v>
      </c>
      <c r="F81">
        <v>134</v>
      </c>
      <c r="G81" s="70"/>
    </row>
    <row r="82" spans="2:10" x14ac:dyDescent="0.25">
      <c r="B82">
        <v>81</v>
      </c>
      <c r="C82" s="70"/>
      <c r="D82" s="70">
        <v>2.9271516203703704E-2</v>
      </c>
      <c r="F82">
        <v>193</v>
      </c>
      <c r="G82" s="70"/>
    </row>
    <row r="83" spans="2:10" x14ac:dyDescent="0.25">
      <c r="B83">
        <v>82</v>
      </c>
      <c r="C83" s="70"/>
      <c r="D83" s="70">
        <v>2.9523750000000001E-2</v>
      </c>
      <c r="F83">
        <v>35</v>
      </c>
      <c r="G83" s="70"/>
      <c r="J83" s="69"/>
    </row>
    <row r="84" spans="2:10" x14ac:dyDescent="0.25">
      <c r="B84">
        <v>83</v>
      </c>
      <c r="C84" s="70"/>
      <c r="D84" s="70">
        <v>2.9580601851851851E-2</v>
      </c>
      <c r="F84">
        <v>109</v>
      </c>
      <c r="G84" s="70"/>
    </row>
    <row r="85" spans="2:10" x14ac:dyDescent="0.25">
      <c r="B85">
        <v>84</v>
      </c>
      <c r="C85" s="70"/>
      <c r="D85" s="70">
        <v>2.9593020833333334E-2</v>
      </c>
      <c r="F85">
        <v>175</v>
      </c>
      <c r="G85" s="70"/>
    </row>
    <row r="86" spans="2:10" x14ac:dyDescent="0.25">
      <c r="B86">
        <v>85</v>
      </c>
      <c r="C86" s="70"/>
      <c r="D86" s="70">
        <v>3.0000324074074072E-2</v>
      </c>
      <c r="F86">
        <v>100</v>
      </c>
      <c r="G86" s="70"/>
    </row>
    <row r="87" spans="2:10" x14ac:dyDescent="0.25">
      <c r="B87">
        <v>86</v>
      </c>
      <c r="C87" s="70"/>
      <c r="D87" s="70">
        <v>3.0006099537037038E-2</v>
      </c>
      <c r="F87">
        <v>315</v>
      </c>
      <c r="G87" s="70"/>
    </row>
    <row r="88" spans="2:10" x14ac:dyDescent="0.25">
      <c r="B88">
        <v>87</v>
      </c>
      <c r="C88" s="70"/>
      <c r="D88" s="70">
        <v>3.0009988425925924E-2</v>
      </c>
      <c r="F88">
        <v>38</v>
      </c>
      <c r="G88" s="70"/>
    </row>
    <row r="89" spans="2:10" x14ac:dyDescent="0.25">
      <c r="B89">
        <v>88</v>
      </c>
      <c r="C89" s="70"/>
      <c r="D89" s="70">
        <v>3.0026250000000001E-2</v>
      </c>
      <c r="F89">
        <v>434</v>
      </c>
      <c r="G89" s="70"/>
    </row>
    <row r="90" spans="2:10" x14ac:dyDescent="0.25">
      <c r="B90">
        <v>89</v>
      </c>
      <c r="C90" s="70"/>
      <c r="D90" s="70">
        <v>3.0034571759259259E-2</v>
      </c>
      <c r="F90">
        <v>10</v>
      </c>
      <c r="G90" s="70"/>
    </row>
    <row r="91" spans="2:10" x14ac:dyDescent="0.25">
      <c r="B91">
        <v>90</v>
      </c>
      <c r="C91" s="70"/>
      <c r="D91" s="70">
        <v>3.0047222222222222E-2</v>
      </c>
      <c r="F91">
        <v>68</v>
      </c>
      <c r="G91" s="70"/>
    </row>
    <row r="92" spans="2:10" x14ac:dyDescent="0.25">
      <c r="B92">
        <v>91</v>
      </c>
      <c r="C92" s="70"/>
      <c r="D92" s="70">
        <v>3.0137372685185182E-2</v>
      </c>
      <c r="F92">
        <v>37</v>
      </c>
    </row>
    <row r="93" spans="2:10" x14ac:dyDescent="0.25">
      <c r="B93">
        <v>92</v>
      </c>
      <c r="C93" s="70"/>
      <c r="D93" s="70">
        <v>3.0162187499999996E-2</v>
      </c>
      <c r="F93">
        <v>432</v>
      </c>
    </row>
    <row r="94" spans="2:10" x14ac:dyDescent="0.25">
      <c r="B94">
        <v>93</v>
      </c>
      <c r="C94" s="70"/>
      <c r="D94" s="70">
        <v>3.0210486111111115E-2</v>
      </c>
      <c r="F94">
        <v>323</v>
      </c>
    </row>
    <row r="95" spans="2:10" x14ac:dyDescent="0.25">
      <c r="B95">
        <v>94</v>
      </c>
      <c r="C95" s="70"/>
      <c r="D95" s="70">
        <v>3.0266701388888886E-2</v>
      </c>
      <c r="F95">
        <v>79</v>
      </c>
    </row>
    <row r="96" spans="2:10" x14ac:dyDescent="0.25">
      <c r="B96">
        <v>95</v>
      </c>
      <c r="C96" s="70"/>
      <c r="D96" s="70">
        <v>3.0513530092592594E-2</v>
      </c>
      <c r="F96">
        <v>319</v>
      </c>
    </row>
    <row r="97" spans="2:7" x14ac:dyDescent="0.25">
      <c r="B97">
        <v>96</v>
      </c>
      <c r="C97" s="70"/>
      <c r="D97" s="70">
        <v>3.0574212962962963E-2</v>
      </c>
      <c r="F97">
        <v>106</v>
      </c>
    </row>
    <row r="98" spans="2:7" x14ac:dyDescent="0.25">
      <c r="B98">
        <v>97</v>
      </c>
      <c r="C98" s="70"/>
      <c r="D98" s="70">
        <v>3.0642708333333334E-2</v>
      </c>
      <c r="F98">
        <v>377</v>
      </c>
    </row>
    <row r="99" spans="2:7" x14ac:dyDescent="0.25">
      <c r="B99">
        <v>98</v>
      </c>
      <c r="C99" s="70"/>
      <c r="D99" s="70">
        <v>3.0683564814814813E-2</v>
      </c>
      <c r="F99">
        <v>426</v>
      </c>
      <c r="G99" s="70"/>
    </row>
    <row r="100" spans="2:7" x14ac:dyDescent="0.25">
      <c r="B100">
        <v>99</v>
      </c>
      <c r="C100" s="70"/>
      <c r="D100" s="70">
        <v>3.0831909722222221E-2</v>
      </c>
      <c r="F100">
        <v>110</v>
      </c>
      <c r="G100" s="70"/>
    </row>
    <row r="101" spans="2:7" x14ac:dyDescent="0.25">
      <c r="B101">
        <v>100</v>
      </c>
      <c r="C101" s="70"/>
      <c r="D101" s="70">
        <v>3.1231400462962963E-2</v>
      </c>
      <c r="F101">
        <v>105</v>
      </c>
      <c r="G101" s="70"/>
    </row>
    <row r="102" spans="2:7" x14ac:dyDescent="0.25">
      <c r="B102">
        <v>101</v>
      </c>
      <c r="C102" s="70"/>
      <c r="D102" s="70">
        <v>3.1321215277777779E-2</v>
      </c>
      <c r="F102">
        <v>396</v>
      </c>
      <c r="G102" s="70"/>
    </row>
    <row r="103" spans="2:7" x14ac:dyDescent="0.25">
      <c r="B103">
        <v>102</v>
      </c>
      <c r="C103" s="70"/>
      <c r="D103" s="70">
        <v>3.169765046296296E-2</v>
      </c>
      <c r="F103">
        <v>376</v>
      </c>
      <c r="G103" s="70"/>
    </row>
    <row r="104" spans="2:7" x14ac:dyDescent="0.25">
      <c r="B104">
        <v>103</v>
      </c>
      <c r="C104" s="70"/>
      <c r="D104" s="70">
        <v>3.1982523148148152E-2</v>
      </c>
      <c r="F104">
        <v>379</v>
      </c>
      <c r="G104" s="70"/>
    </row>
    <row r="105" spans="2:7" x14ac:dyDescent="0.25">
      <c r="B105">
        <v>104</v>
      </c>
      <c r="C105" s="70"/>
      <c r="D105" s="70">
        <v>3.2147812500000005E-2</v>
      </c>
      <c r="F105">
        <v>129</v>
      </c>
      <c r="G105" s="70"/>
    </row>
    <row r="106" spans="2:7" x14ac:dyDescent="0.25">
      <c r="B106">
        <v>105</v>
      </c>
      <c r="C106" s="70"/>
      <c r="D106" s="70">
        <v>3.218545138888889E-2</v>
      </c>
      <c r="F106">
        <v>419</v>
      </c>
    </row>
    <row r="107" spans="2:7" x14ac:dyDescent="0.25">
      <c r="B107">
        <v>106</v>
      </c>
      <c r="C107" s="70"/>
      <c r="D107" s="70">
        <v>3.2285486111111115E-2</v>
      </c>
      <c r="F107">
        <v>285</v>
      </c>
    </row>
    <row r="108" spans="2:7" x14ac:dyDescent="0.25">
      <c r="B108">
        <v>107</v>
      </c>
      <c r="C108" s="70"/>
      <c r="D108" s="70">
        <v>3.252212962962963E-2</v>
      </c>
      <c r="F108">
        <v>168</v>
      </c>
      <c r="G108" s="70"/>
    </row>
    <row r="109" spans="2:7" x14ac:dyDescent="0.25">
      <c r="B109">
        <v>108</v>
      </c>
      <c r="C109" s="70"/>
      <c r="D109" s="70">
        <v>3.2634988425925923E-2</v>
      </c>
      <c r="F109">
        <v>390</v>
      </c>
      <c r="G109" s="70"/>
    </row>
    <row r="110" spans="2:7" x14ac:dyDescent="0.25">
      <c r="B110">
        <v>109</v>
      </c>
      <c r="C110" s="70"/>
      <c r="D110" s="70">
        <v>3.3032546296296296E-2</v>
      </c>
      <c r="F110">
        <v>178</v>
      </c>
      <c r="G110" s="70"/>
    </row>
    <row r="111" spans="2:7" x14ac:dyDescent="0.25">
      <c r="B111">
        <v>110</v>
      </c>
      <c r="C111" s="70"/>
      <c r="D111" s="70">
        <v>3.3034571759259258E-2</v>
      </c>
      <c r="F111">
        <v>437</v>
      </c>
      <c r="G111" s="70"/>
    </row>
    <row r="112" spans="2:7" x14ac:dyDescent="0.25">
      <c r="B112">
        <v>111</v>
      </c>
      <c r="C112" s="70"/>
      <c r="D112" s="70">
        <v>3.3133773148148152E-2</v>
      </c>
      <c r="F112">
        <v>55</v>
      </c>
      <c r="G112" s="70"/>
    </row>
    <row r="113" spans="2:7" x14ac:dyDescent="0.25">
      <c r="B113">
        <v>112</v>
      </c>
      <c r="C113" s="70"/>
      <c r="D113" s="70">
        <v>3.3363136574074075E-2</v>
      </c>
      <c r="F113">
        <v>433</v>
      </c>
      <c r="G113" s="70"/>
    </row>
    <row r="114" spans="2:7" x14ac:dyDescent="0.25">
      <c r="B114">
        <v>113</v>
      </c>
      <c r="C114" s="70"/>
      <c r="D114" s="70">
        <v>3.5011574074074077E-2</v>
      </c>
      <c r="F114">
        <v>108</v>
      </c>
      <c r="G114" s="70"/>
    </row>
    <row r="115" spans="2:7" x14ac:dyDescent="0.25">
      <c r="B115">
        <v>114</v>
      </c>
      <c r="C115" s="70"/>
      <c r="D115" s="70">
        <v>3.5327592592592591E-2</v>
      </c>
      <c r="F115">
        <v>365</v>
      </c>
      <c r="G115" s="70"/>
    </row>
    <row r="116" spans="2:7" x14ac:dyDescent="0.25">
      <c r="B116">
        <v>115</v>
      </c>
      <c r="C116" s="70"/>
      <c r="D116" s="70">
        <v>3.5942349537037031E-2</v>
      </c>
      <c r="F116">
        <v>424</v>
      </c>
      <c r="G116" s="70"/>
    </row>
    <row r="117" spans="2:7" x14ac:dyDescent="0.25">
      <c r="B117">
        <v>116</v>
      </c>
      <c r="C117" s="70"/>
      <c r="D117" s="70">
        <v>3.6316666666666671E-2</v>
      </c>
      <c r="F117">
        <v>418</v>
      </c>
    </row>
    <row r="118" spans="2:7" x14ac:dyDescent="0.25">
      <c r="B118">
        <v>117</v>
      </c>
      <c r="C118" s="70"/>
      <c r="D118" s="70">
        <v>3.7429930555555553E-2</v>
      </c>
      <c r="F118">
        <v>430</v>
      </c>
    </row>
    <row r="119" spans="2:7" x14ac:dyDescent="0.25">
      <c r="B119">
        <v>118</v>
      </c>
      <c r="C119" s="70"/>
      <c r="D119" s="70">
        <v>3.7849537037037036E-2</v>
      </c>
      <c r="F119">
        <v>429</v>
      </c>
    </row>
    <row r="120" spans="2:7" x14ac:dyDescent="0.25">
      <c r="B120">
        <v>119</v>
      </c>
      <c r="C120" s="70"/>
      <c r="D120" s="70">
        <v>3.7989525462962963E-2</v>
      </c>
      <c r="F120">
        <v>333</v>
      </c>
    </row>
    <row r="121" spans="2:7" x14ac:dyDescent="0.25">
      <c r="B121">
        <v>120</v>
      </c>
      <c r="C121" s="70"/>
      <c r="D121" s="70">
        <v>3.8136574074074073E-2</v>
      </c>
      <c r="F121">
        <v>423</v>
      </c>
    </row>
    <row r="122" spans="2:7" x14ac:dyDescent="0.25">
      <c r="B122">
        <v>121</v>
      </c>
      <c r="C122" s="70"/>
      <c r="D122" s="70">
        <v>3.8136574074074073E-2</v>
      </c>
      <c r="F122">
        <v>368</v>
      </c>
    </row>
    <row r="123" spans="2:7" x14ac:dyDescent="0.25">
      <c r="B123">
        <v>122</v>
      </c>
      <c r="C123" s="70"/>
      <c r="D123" s="70">
        <v>3.8578090277777775E-2</v>
      </c>
      <c r="F123">
        <v>75</v>
      </c>
    </row>
    <row r="124" spans="2:7" x14ac:dyDescent="0.25">
      <c r="B124">
        <v>123</v>
      </c>
      <c r="C124" s="70"/>
      <c r="D124" s="70">
        <v>3.8582326388888886E-2</v>
      </c>
      <c r="F124">
        <v>422</v>
      </c>
    </row>
    <row r="125" spans="2:7" x14ac:dyDescent="0.25">
      <c r="B125">
        <v>124</v>
      </c>
      <c r="C125" s="70"/>
      <c r="D125" s="70">
        <v>3.8796296296296294E-2</v>
      </c>
      <c r="F125">
        <v>115</v>
      </c>
    </row>
    <row r="126" spans="2:7" x14ac:dyDescent="0.25">
      <c r="B126">
        <v>125</v>
      </c>
      <c r="C126" s="70"/>
      <c r="D126" s="70">
        <v>3.9162060185185185E-2</v>
      </c>
      <c r="F126">
        <v>417</v>
      </c>
      <c r="G126" s="70"/>
    </row>
    <row r="127" spans="2:7" x14ac:dyDescent="0.25">
      <c r="B127">
        <v>126</v>
      </c>
      <c r="C127" s="70"/>
      <c r="D127" s="82">
        <v>4.7326388888888883E-2</v>
      </c>
      <c r="F127">
        <v>24</v>
      </c>
      <c r="G127" s="70"/>
    </row>
    <row r="128" spans="2:7" x14ac:dyDescent="0.25">
      <c r="B128">
        <v>127</v>
      </c>
      <c r="C128" s="70"/>
      <c r="D128" s="82">
        <v>5.0416666666666665E-2</v>
      </c>
      <c r="F128">
        <v>180</v>
      </c>
      <c r="G128" s="70"/>
    </row>
    <row r="129" spans="2:7" x14ac:dyDescent="0.25">
      <c r="B129">
        <v>128</v>
      </c>
      <c r="C129" s="70"/>
      <c r="D129" s="70" t="s">
        <v>517</v>
      </c>
      <c r="F129">
        <v>69</v>
      </c>
      <c r="G129" s="70"/>
    </row>
    <row r="130" spans="2:7" x14ac:dyDescent="0.25">
      <c r="B130">
        <v>129</v>
      </c>
      <c r="C130" s="70"/>
      <c r="D130" s="70" t="s">
        <v>517</v>
      </c>
      <c r="F130">
        <v>25</v>
      </c>
      <c r="G130" s="70"/>
    </row>
    <row r="131" spans="2:7" x14ac:dyDescent="0.25">
      <c r="C131" s="70"/>
      <c r="D131" s="70"/>
      <c r="G131" s="70"/>
    </row>
    <row r="132" spans="2:7" x14ac:dyDescent="0.25">
      <c r="C132" s="70"/>
      <c r="D132" s="70"/>
      <c r="G132" s="70"/>
    </row>
    <row r="133" spans="2:7" x14ac:dyDescent="0.25">
      <c r="C133" s="70"/>
      <c r="D133" s="70"/>
      <c r="G133" s="70"/>
    </row>
    <row r="134" spans="2:7" x14ac:dyDescent="0.25">
      <c r="C134" s="70"/>
      <c r="D134" s="70"/>
      <c r="G134" s="73"/>
    </row>
    <row r="135" spans="2:7" x14ac:dyDescent="0.25">
      <c r="C135" s="70"/>
      <c r="D135" s="70"/>
    </row>
    <row r="136" spans="2:7" x14ac:dyDescent="0.25">
      <c r="C136" s="70"/>
      <c r="D136" s="70"/>
    </row>
    <row r="137" spans="2:7" x14ac:dyDescent="0.25">
      <c r="C137" s="70"/>
      <c r="D137" s="70"/>
    </row>
    <row r="138" spans="2:7" x14ac:dyDescent="0.25">
      <c r="C138" s="70"/>
      <c r="D138" s="70"/>
    </row>
    <row r="139" spans="2:7" x14ac:dyDescent="0.25">
      <c r="C139" s="70"/>
      <c r="D139" s="70"/>
    </row>
    <row r="140" spans="2:7" x14ac:dyDescent="0.25">
      <c r="C140" s="70"/>
      <c r="D140" s="70"/>
    </row>
    <row r="141" spans="2:7" x14ac:dyDescent="0.25">
      <c r="C141" s="70"/>
      <c r="D141" s="70"/>
    </row>
    <row r="142" spans="2:7" x14ac:dyDescent="0.25">
      <c r="C142" s="70"/>
      <c r="D142" s="70"/>
    </row>
    <row r="143" spans="2:7" x14ac:dyDescent="0.25">
      <c r="C143" s="70"/>
      <c r="D143" s="70"/>
    </row>
    <row r="144" spans="2:7" x14ac:dyDescent="0.25">
      <c r="C144" s="70"/>
      <c r="D144" s="70"/>
    </row>
    <row r="145" spans="3:7" x14ac:dyDescent="0.25">
      <c r="C145" s="70"/>
      <c r="D145" s="70"/>
      <c r="G145" s="70"/>
    </row>
    <row r="146" spans="3:7" x14ac:dyDescent="0.25">
      <c r="C146" s="70"/>
      <c r="D146" s="70"/>
      <c r="G146" s="70"/>
    </row>
    <row r="147" spans="3:7" x14ac:dyDescent="0.25">
      <c r="C147" s="70"/>
      <c r="D147" s="70"/>
      <c r="G147" s="70"/>
    </row>
    <row r="148" spans="3:7" x14ac:dyDescent="0.25">
      <c r="C148" s="70"/>
      <c r="D148" s="70"/>
      <c r="G148" s="70"/>
    </row>
    <row r="149" spans="3:7" x14ac:dyDescent="0.25">
      <c r="C149" s="70"/>
      <c r="D149" s="70"/>
      <c r="G149" s="70"/>
    </row>
    <row r="150" spans="3:7" x14ac:dyDescent="0.25">
      <c r="C150" s="70"/>
      <c r="D150" s="70"/>
      <c r="G150" s="70"/>
    </row>
    <row r="151" spans="3:7" x14ac:dyDescent="0.25">
      <c r="C151" s="70"/>
      <c r="D151" s="70"/>
      <c r="G151" s="70"/>
    </row>
    <row r="152" spans="3:7" x14ac:dyDescent="0.25">
      <c r="C152" s="70"/>
      <c r="D152" s="70"/>
      <c r="G152" s="70"/>
    </row>
    <row r="153" spans="3:7" x14ac:dyDescent="0.25">
      <c r="C153" s="70"/>
      <c r="D153" s="70"/>
      <c r="G153" s="70"/>
    </row>
    <row r="154" spans="3:7" x14ac:dyDescent="0.25">
      <c r="C154" s="70"/>
      <c r="D154" s="70"/>
      <c r="G154" s="70"/>
    </row>
    <row r="155" spans="3:7" x14ac:dyDescent="0.25">
      <c r="C155" s="70"/>
      <c r="D155" s="70"/>
      <c r="G155" s="70"/>
    </row>
    <row r="156" spans="3:7" x14ac:dyDescent="0.25">
      <c r="C156" s="70"/>
      <c r="D156" s="70"/>
      <c r="G156" s="70"/>
    </row>
    <row r="157" spans="3:7" x14ac:dyDescent="0.25">
      <c r="C157" s="70"/>
      <c r="D157" s="70"/>
      <c r="G157" s="70"/>
    </row>
    <row r="158" spans="3:7" x14ac:dyDescent="0.25">
      <c r="C158" s="70"/>
      <c r="D158" s="70"/>
      <c r="G158" s="70"/>
    </row>
    <row r="159" spans="3:7" x14ac:dyDescent="0.25">
      <c r="C159" s="70"/>
      <c r="D159" s="70"/>
    </row>
    <row r="160" spans="3:7" x14ac:dyDescent="0.25">
      <c r="C160" s="70"/>
      <c r="D160" s="70"/>
    </row>
    <row r="161" spans="3:7" x14ac:dyDescent="0.25">
      <c r="C161" s="70"/>
      <c r="D161" s="70"/>
    </row>
    <row r="162" spans="3:7" x14ac:dyDescent="0.25">
      <c r="C162" s="70"/>
      <c r="D162" s="70"/>
    </row>
    <row r="163" spans="3:7" x14ac:dyDescent="0.25">
      <c r="C163" s="70"/>
      <c r="D163" s="70"/>
    </row>
    <row r="164" spans="3:7" x14ac:dyDescent="0.25">
      <c r="C164" s="70"/>
      <c r="D164" s="70"/>
    </row>
    <row r="165" spans="3:7" x14ac:dyDescent="0.25">
      <c r="C165" s="70"/>
      <c r="D165" s="70"/>
    </row>
    <row r="166" spans="3:7" x14ac:dyDescent="0.25">
      <c r="C166" s="70"/>
      <c r="D166" s="70"/>
    </row>
    <row r="167" spans="3:7" x14ac:dyDescent="0.25">
      <c r="C167" s="70"/>
      <c r="D167" s="70"/>
    </row>
    <row r="168" spans="3:7" x14ac:dyDescent="0.25">
      <c r="C168" s="70"/>
      <c r="D168" s="70"/>
    </row>
    <row r="169" spans="3:7" x14ac:dyDescent="0.25">
      <c r="C169" s="70"/>
      <c r="D169" s="70"/>
      <c r="G169" s="70"/>
    </row>
    <row r="170" spans="3:7" x14ac:dyDescent="0.25">
      <c r="C170" s="70"/>
      <c r="D170" s="70"/>
      <c r="G170" s="70"/>
    </row>
    <row r="171" spans="3:7" x14ac:dyDescent="0.25">
      <c r="C171" s="70"/>
      <c r="D171" s="70"/>
      <c r="G171" s="70"/>
    </row>
    <row r="172" spans="3:7" x14ac:dyDescent="0.25">
      <c r="C172" s="70"/>
      <c r="D172" s="70"/>
    </row>
    <row r="173" spans="3:7" x14ac:dyDescent="0.25">
      <c r="C173" s="70"/>
      <c r="D173" s="70"/>
      <c r="G173" s="70"/>
    </row>
    <row r="174" spans="3:7" x14ac:dyDescent="0.25">
      <c r="C174" s="70"/>
      <c r="D174" s="70"/>
      <c r="G174" s="70"/>
    </row>
    <row r="175" spans="3:7" x14ac:dyDescent="0.25">
      <c r="C175" s="70"/>
      <c r="D175" s="70"/>
      <c r="G175" s="70"/>
    </row>
    <row r="176" spans="3:7" x14ac:dyDescent="0.25">
      <c r="C176" s="70"/>
      <c r="D176" s="70"/>
      <c r="G176" s="70"/>
    </row>
    <row r="177" spans="3:7" x14ac:dyDescent="0.25">
      <c r="C177" s="70"/>
      <c r="D177" s="70"/>
      <c r="G177" s="70"/>
    </row>
    <row r="178" spans="3:7" x14ac:dyDescent="0.25">
      <c r="C178" s="70"/>
      <c r="D178" s="70"/>
      <c r="G178" s="70"/>
    </row>
    <row r="179" spans="3:7" x14ac:dyDescent="0.25">
      <c r="C179" s="70"/>
      <c r="D179" s="70"/>
    </row>
    <row r="180" spans="3:7" x14ac:dyDescent="0.25">
      <c r="C180" s="70"/>
      <c r="D180" s="70"/>
    </row>
    <row r="181" spans="3:7" x14ac:dyDescent="0.25">
      <c r="C181" s="70"/>
      <c r="D181" s="70"/>
    </row>
    <row r="182" spans="3:7" x14ac:dyDescent="0.25">
      <c r="C182" s="70"/>
      <c r="D182" s="70"/>
    </row>
    <row r="183" spans="3:7" x14ac:dyDescent="0.25">
      <c r="C183" s="70"/>
      <c r="D183" s="70"/>
    </row>
    <row r="184" spans="3:7" x14ac:dyDescent="0.25">
      <c r="C184" s="70"/>
      <c r="D184" s="70"/>
    </row>
    <row r="185" spans="3:7" x14ac:dyDescent="0.25">
      <c r="C185" s="70"/>
      <c r="D185" s="70"/>
    </row>
    <row r="186" spans="3:7" x14ac:dyDescent="0.25">
      <c r="C186" s="70"/>
      <c r="D186" s="70"/>
    </row>
    <row r="187" spans="3:7" x14ac:dyDescent="0.25">
      <c r="C187" s="70"/>
      <c r="D187" s="70"/>
    </row>
    <row r="188" spans="3:7" x14ac:dyDescent="0.25">
      <c r="C188" s="70"/>
      <c r="D188" s="70"/>
    </row>
    <row r="189" spans="3:7" x14ac:dyDescent="0.25">
      <c r="C189" s="70"/>
      <c r="D189" s="70"/>
    </row>
    <row r="190" spans="3:7" x14ac:dyDescent="0.25">
      <c r="C190" s="70"/>
      <c r="D190" s="70"/>
    </row>
    <row r="191" spans="3:7" x14ac:dyDescent="0.25">
      <c r="C191" s="70"/>
      <c r="D191" s="70"/>
    </row>
    <row r="192" spans="3:7" x14ac:dyDescent="0.25">
      <c r="C192" s="70"/>
      <c r="D192" s="70"/>
    </row>
    <row r="193" spans="3:4" x14ac:dyDescent="0.25">
      <c r="C193" s="70"/>
      <c r="D193" s="70"/>
    </row>
    <row r="194" spans="3:4" x14ac:dyDescent="0.25">
      <c r="C194" s="70"/>
      <c r="D194" s="70"/>
    </row>
    <row r="195" spans="3:4" x14ac:dyDescent="0.25">
      <c r="C195" s="70"/>
      <c r="D195" s="70"/>
    </row>
    <row r="196" spans="3:4" x14ac:dyDescent="0.25">
      <c r="C196" s="70"/>
      <c r="D196" s="70"/>
    </row>
    <row r="197" spans="3:4" x14ac:dyDescent="0.25">
      <c r="C197" s="70"/>
      <c r="D197" s="70"/>
    </row>
    <row r="198" spans="3:4" x14ac:dyDescent="0.25">
      <c r="C198" s="70"/>
      <c r="D198" s="70"/>
    </row>
    <row r="199" spans="3:4" x14ac:dyDescent="0.25">
      <c r="C199" s="70"/>
      <c r="D199" s="70"/>
    </row>
    <row r="200" spans="3:4" x14ac:dyDescent="0.25">
      <c r="C200" s="70"/>
      <c r="D200" s="70"/>
    </row>
    <row r="201" spans="3:4" x14ac:dyDescent="0.25">
      <c r="C201" s="70"/>
      <c r="D201" s="70"/>
    </row>
    <row r="202" spans="3:4" x14ac:dyDescent="0.25">
      <c r="C202" s="70"/>
      <c r="D202" s="70"/>
    </row>
    <row r="203" spans="3:4" x14ac:dyDescent="0.25">
      <c r="C203" s="70"/>
      <c r="D203" s="70"/>
    </row>
    <row r="204" spans="3:4" x14ac:dyDescent="0.25">
      <c r="C204" s="70"/>
      <c r="D204" s="70"/>
    </row>
    <row r="205" spans="3:4" x14ac:dyDescent="0.25">
      <c r="C205" s="70"/>
      <c r="D205" s="70"/>
    </row>
    <row r="206" spans="3:4" x14ac:dyDescent="0.25">
      <c r="C206" s="70"/>
      <c r="D206" s="70"/>
    </row>
    <row r="207" spans="3:4" x14ac:dyDescent="0.25">
      <c r="C207" s="70"/>
      <c r="D207" s="70"/>
    </row>
    <row r="208" spans="3:4" x14ac:dyDescent="0.25">
      <c r="C208" s="70"/>
      <c r="D208" s="70"/>
    </row>
    <row r="209" spans="3:4" x14ac:dyDescent="0.25">
      <c r="C209" s="70"/>
      <c r="D209" s="70"/>
    </row>
    <row r="210" spans="3:4" x14ac:dyDescent="0.25">
      <c r="C210" s="70"/>
      <c r="D210" s="70"/>
    </row>
    <row r="211" spans="3:4" x14ac:dyDescent="0.25">
      <c r="C211" s="70"/>
      <c r="D211" s="70"/>
    </row>
    <row r="212" spans="3:4" x14ac:dyDescent="0.25">
      <c r="C212" s="70"/>
      <c r="D212" s="70"/>
    </row>
    <row r="213" spans="3:4" x14ac:dyDescent="0.25">
      <c r="C213" s="70"/>
      <c r="D213" s="70"/>
    </row>
    <row r="214" spans="3:4" x14ac:dyDescent="0.25">
      <c r="C214" s="70"/>
      <c r="D214" s="70"/>
    </row>
    <row r="215" spans="3:4" x14ac:dyDescent="0.25">
      <c r="C215" s="70"/>
      <c r="D215" s="70"/>
    </row>
    <row r="216" spans="3:4" x14ac:dyDescent="0.25">
      <c r="C216" s="70"/>
      <c r="D216" s="70"/>
    </row>
    <row r="217" spans="3:4" x14ac:dyDescent="0.25">
      <c r="D217" s="70"/>
    </row>
    <row r="218" spans="3:4" x14ac:dyDescent="0.25">
      <c r="C218" s="70"/>
      <c r="D218" s="82"/>
    </row>
    <row r="219" spans="3:4" x14ac:dyDescent="0.25">
      <c r="C219" s="70"/>
      <c r="D219" s="82"/>
    </row>
    <row r="220" spans="3:4" x14ac:dyDescent="0.25">
      <c r="D220" s="82"/>
    </row>
    <row r="221" spans="3:4" x14ac:dyDescent="0.25">
      <c r="D221" s="82"/>
    </row>
    <row r="222" spans="3:4" x14ac:dyDescent="0.25">
      <c r="D222" s="82"/>
    </row>
    <row r="223" spans="3:4" x14ac:dyDescent="0.25">
      <c r="C223" s="70"/>
      <c r="D223" s="82"/>
    </row>
    <row r="226" spans="4:8" x14ac:dyDescent="0.25">
      <c r="D226" s="70"/>
    </row>
    <row r="227" spans="4:8" x14ac:dyDescent="0.25">
      <c r="D227" s="70"/>
    </row>
    <row r="228" spans="4:8" x14ac:dyDescent="0.25">
      <c r="D228" s="70"/>
    </row>
    <row r="229" spans="4:8" x14ac:dyDescent="0.25">
      <c r="D229" s="70"/>
    </row>
    <row r="230" spans="4:8" x14ac:dyDescent="0.25">
      <c r="D230" s="70"/>
    </row>
    <row r="231" spans="4:8" x14ac:dyDescent="0.25">
      <c r="D231" s="70"/>
    </row>
    <row r="232" spans="4:8" x14ac:dyDescent="0.25">
      <c r="D232" s="70"/>
    </row>
    <row r="233" spans="4:8" x14ac:dyDescent="0.25">
      <c r="D233" s="70"/>
    </row>
    <row r="234" spans="4:8" x14ac:dyDescent="0.25">
      <c r="D234" s="70"/>
    </row>
    <row r="235" spans="4:8" x14ac:dyDescent="0.25">
      <c r="D235" s="70"/>
    </row>
    <row r="236" spans="4:8" x14ac:dyDescent="0.25">
      <c r="D236" s="70"/>
    </row>
    <row r="237" spans="4:8" x14ac:dyDescent="0.25">
      <c r="D237" s="70"/>
      <c r="H237" s="70"/>
    </row>
    <row r="238" spans="4:8" x14ac:dyDescent="0.25">
      <c r="D238" s="70"/>
      <c r="H238" s="70"/>
    </row>
    <row r="239" spans="4:8" x14ac:dyDescent="0.25">
      <c r="D239" s="70"/>
      <c r="H239" s="70"/>
    </row>
    <row r="240" spans="4:8" x14ac:dyDescent="0.25">
      <c r="D240" s="70"/>
    </row>
    <row r="241" spans="4:8" x14ac:dyDescent="0.25">
      <c r="D241" s="70"/>
    </row>
    <row r="242" spans="4:8" x14ac:dyDescent="0.25">
      <c r="D242" s="70"/>
      <c r="H242" s="70"/>
    </row>
    <row r="243" spans="4:8" x14ac:dyDescent="0.25">
      <c r="D243" s="82"/>
      <c r="H243" s="70"/>
    </row>
    <row r="244" spans="4:8" x14ac:dyDescent="0.25">
      <c r="D244" s="82"/>
      <c r="H244" s="70"/>
    </row>
    <row r="245" spans="4:8" x14ac:dyDescent="0.25">
      <c r="D245" s="82"/>
      <c r="H245" s="70"/>
    </row>
    <row r="246" spans="4:8" x14ac:dyDescent="0.25">
      <c r="D246" s="82"/>
      <c r="H246" s="70"/>
    </row>
    <row r="247" spans="4:8" x14ac:dyDescent="0.25">
      <c r="D247" s="82"/>
      <c r="H247" s="70"/>
    </row>
    <row r="248" spans="4:8" x14ac:dyDescent="0.25">
      <c r="D248" s="70"/>
      <c r="H248" s="70"/>
    </row>
    <row r="249" spans="4:8" x14ac:dyDescent="0.25">
      <c r="D249" s="70"/>
      <c r="F249" s="70"/>
      <c r="H249" s="70"/>
    </row>
    <row r="250" spans="4:8" x14ac:dyDescent="0.25">
      <c r="D250" s="70"/>
      <c r="F250" s="70"/>
      <c r="H250" s="70"/>
    </row>
    <row r="251" spans="4:8" x14ac:dyDescent="0.25">
      <c r="F251" s="70"/>
      <c r="H251" s="70"/>
    </row>
    <row r="252" spans="4:8" x14ac:dyDescent="0.25">
      <c r="D252" s="70"/>
      <c r="E252" s="75"/>
      <c r="F252" s="70"/>
      <c r="H252" s="70"/>
    </row>
    <row r="253" spans="4:8" x14ac:dyDescent="0.25">
      <c r="D253" s="70"/>
      <c r="E253" s="75"/>
      <c r="F253" s="70"/>
      <c r="H253" s="70"/>
    </row>
    <row r="254" spans="4:8" x14ac:dyDescent="0.25">
      <c r="D254" s="70"/>
      <c r="E254" s="75"/>
      <c r="F254" s="70"/>
    </row>
    <row r="255" spans="4:8" x14ac:dyDescent="0.25">
      <c r="D255" s="70"/>
      <c r="E255" s="83"/>
      <c r="F255" s="70"/>
    </row>
    <row r="256" spans="4:8" x14ac:dyDescent="0.25">
      <c r="D256" s="70"/>
      <c r="E256" s="83"/>
      <c r="F256" s="70"/>
    </row>
    <row r="257" spans="4:6" x14ac:dyDescent="0.25">
      <c r="D257" s="70"/>
      <c r="E257" s="75"/>
      <c r="F257" s="70"/>
    </row>
    <row r="258" spans="4:6" x14ac:dyDescent="0.25">
      <c r="D258" s="70"/>
      <c r="E258" s="75"/>
      <c r="F258" s="70"/>
    </row>
    <row r="259" spans="4:6" x14ac:dyDescent="0.25">
      <c r="D259" s="70"/>
      <c r="E259" s="75"/>
      <c r="F259" s="70"/>
    </row>
    <row r="260" spans="4:6" x14ac:dyDescent="0.25">
      <c r="D260" s="70"/>
      <c r="E260" s="75"/>
      <c r="F260" s="70"/>
    </row>
    <row r="261" spans="4:6" x14ac:dyDescent="0.25">
      <c r="D261" s="70"/>
      <c r="E261" s="75"/>
      <c r="F261" s="70"/>
    </row>
    <row r="262" spans="4:6" x14ac:dyDescent="0.25">
      <c r="D262" s="70"/>
      <c r="E262" s="75"/>
      <c r="F262" s="70"/>
    </row>
    <row r="263" spans="4:6" x14ac:dyDescent="0.25">
      <c r="D263" s="70"/>
      <c r="E263" s="75"/>
      <c r="F263" s="70"/>
    </row>
    <row r="264" spans="4:6" x14ac:dyDescent="0.25">
      <c r="D264" s="70"/>
      <c r="E264" s="75"/>
      <c r="F264" s="70"/>
    </row>
    <row r="265" spans="4:6" x14ac:dyDescent="0.25">
      <c r="D265" s="70"/>
      <c r="E265" s="75"/>
      <c r="F265" s="70"/>
    </row>
    <row r="266" spans="4:6" x14ac:dyDescent="0.25">
      <c r="D266" s="70"/>
      <c r="E266" s="75"/>
      <c r="F266" s="70"/>
    </row>
    <row r="267" spans="4:6" x14ac:dyDescent="0.25">
      <c r="D267" s="70"/>
      <c r="E267" s="75"/>
      <c r="F267" s="70"/>
    </row>
    <row r="268" spans="4:6" x14ac:dyDescent="0.25">
      <c r="D268" s="70"/>
      <c r="E268" s="75"/>
      <c r="F268" s="70"/>
    </row>
    <row r="269" spans="4:6" x14ac:dyDescent="0.25">
      <c r="D269" s="70"/>
      <c r="E269" s="75"/>
      <c r="F269" s="70"/>
    </row>
    <row r="270" spans="4:6" x14ac:dyDescent="0.25">
      <c r="D270" s="70"/>
      <c r="E270" s="75"/>
      <c r="F270" s="70"/>
    </row>
    <row r="271" spans="4:6" x14ac:dyDescent="0.25">
      <c r="D271" s="70"/>
      <c r="E271" s="75"/>
      <c r="F271" s="70"/>
    </row>
    <row r="272" spans="4:6" x14ac:dyDescent="0.25">
      <c r="D272" s="70"/>
      <c r="E272" s="75"/>
      <c r="F272" s="70"/>
    </row>
    <row r="273" spans="4:8" x14ac:dyDescent="0.25">
      <c r="D273" s="70"/>
      <c r="E273" s="75"/>
      <c r="F273" s="70"/>
      <c r="H273" s="70"/>
    </row>
    <row r="274" spans="4:8" x14ac:dyDescent="0.25">
      <c r="D274" s="70"/>
      <c r="E274" s="75"/>
      <c r="F274" s="70"/>
    </row>
    <row r="275" spans="4:8" x14ac:dyDescent="0.25">
      <c r="D275" s="70"/>
      <c r="E275" s="75"/>
      <c r="F275" s="70"/>
    </row>
    <row r="276" spans="4:8" x14ac:dyDescent="0.25">
      <c r="D276" s="70"/>
      <c r="E276" s="75"/>
      <c r="F276" s="70"/>
    </row>
    <row r="277" spans="4:8" x14ac:dyDescent="0.25">
      <c r="D277" s="74"/>
      <c r="E277" s="75"/>
      <c r="F277" s="70"/>
    </row>
    <row r="278" spans="4:8" x14ac:dyDescent="0.25">
      <c r="D278" s="74"/>
      <c r="E278" s="75"/>
    </row>
    <row r="279" spans="4:8" x14ac:dyDescent="0.25">
      <c r="E279" s="75"/>
    </row>
    <row r="280" spans="4:8" x14ac:dyDescent="0.25">
      <c r="E280" s="75"/>
    </row>
    <row r="281" spans="4:8" x14ac:dyDescent="0.25">
      <c r="E281" s="75"/>
    </row>
    <row r="282" spans="4:8" x14ac:dyDescent="0.25">
      <c r="E282" s="75"/>
    </row>
    <row r="283" spans="4:8" x14ac:dyDescent="0.25">
      <c r="E283" s="75"/>
    </row>
    <row r="284" spans="4:8" x14ac:dyDescent="0.25">
      <c r="E284" s="75"/>
    </row>
    <row r="285" spans="4:8" x14ac:dyDescent="0.25">
      <c r="E285" s="75"/>
    </row>
    <row r="286" spans="4:8" x14ac:dyDescent="0.25">
      <c r="E286" s="75"/>
    </row>
    <row r="287" spans="4:8" x14ac:dyDescent="0.25">
      <c r="E287" s="75"/>
    </row>
    <row r="288" spans="4:8" x14ac:dyDescent="0.25">
      <c r="E288" s="75"/>
    </row>
    <row r="289" spans="5:5" x14ac:dyDescent="0.25">
      <c r="E289" s="75"/>
    </row>
    <row r="290" spans="5:5" x14ac:dyDescent="0.25">
      <c r="E290" s="75"/>
    </row>
    <row r="291" spans="5:5" x14ac:dyDescent="0.25">
      <c r="E291" s="75"/>
    </row>
    <row r="292" spans="5:5" x14ac:dyDescent="0.25">
      <c r="E292" s="75"/>
    </row>
    <row r="293" spans="5:5" x14ac:dyDescent="0.25">
      <c r="E293" s="75"/>
    </row>
    <row r="294" spans="5:5" x14ac:dyDescent="0.25">
      <c r="E294" s="75"/>
    </row>
    <row r="295" spans="5:5" x14ac:dyDescent="0.25">
      <c r="E295" s="75"/>
    </row>
    <row r="296" spans="5:5" x14ac:dyDescent="0.25">
      <c r="E296" s="75"/>
    </row>
    <row r="297" spans="5:5" x14ac:dyDescent="0.25">
      <c r="E297" s="75"/>
    </row>
    <row r="298" spans="5:5" x14ac:dyDescent="0.25">
      <c r="E298" s="75"/>
    </row>
    <row r="299" spans="5:5" x14ac:dyDescent="0.25">
      <c r="E299" s="75"/>
    </row>
    <row r="300" spans="5:5" x14ac:dyDescent="0.25">
      <c r="E300" s="75"/>
    </row>
    <row r="301" spans="5:5" x14ac:dyDescent="0.25">
      <c r="E301" s="75"/>
    </row>
    <row r="302" spans="5:5" x14ac:dyDescent="0.25">
      <c r="E302" s="75"/>
    </row>
    <row r="303" spans="5:5" x14ac:dyDescent="0.25">
      <c r="E303" s="75"/>
    </row>
    <row r="304" spans="5:5" x14ac:dyDescent="0.25">
      <c r="E304" s="75"/>
    </row>
    <row r="305" spans="5:5" x14ac:dyDescent="0.25">
      <c r="E305" s="75"/>
    </row>
    <row r="306" spans="5:5" x14ac:dyDescent="0.25">
      <c r="E306" s="75"/>
    </row>
    <row r="307" spans="5:5" x14ac:dyDescent="0.25">
      <c r="E307" s="75"/>
    </row>
    <row r="308" spans="5:5" x14ac:dyDescent="0.25">
      <c r="E308" s="75"/>
    </row>
    <row r="309" spans="5:5" x14ac:dyDescent="0.25">
      <c r="E309" s="75"/>
    </row>
    <row r="310" spans="5:5" x14ac:dyDescent="0.25">
      <c r="E310" s="75"/>
    </row>
    <row r="311" spans="5:5" x14ac:dyDescent="0.25">
      <c r="E311" s="75"/>
    </row>
    <row r="312" spans="5:5" x14ac:dyDescent="0.25">
      <c r="E312" s="75"/>
    </row>
    <row r="313" spans="5:5" x14ac:dyDescent="0.25">
      <c r="E313" s="75"/>
    </row>
    <row r="314" spans="5:5" x14ac:dyDescent="0.25">
      <c r="E314" s="75"/>
    </row>
    <row r="315" spans="5:5" x14ac:dyDescent="0.25">
      <c r="E315" s="75"/>
    </row>
    <row r="316" spans="5:5" x14ac:dyDescent="0.25">
      <c r="E316" s="75"/>
    </row>
    <row r="317" spans="5:5" x14ac:dyDescent="0.25">
      <c r="E317" s="75"/>
    </row>
    <row r="318" spans="5:5" x14ac:dyDescent="0.25">
      <c r="E318" s="75"/>
    </row>
    <row r="319" spans="5:5" x14ac:dyDescent="0.25">
      <c r="E319" s="75"/>
    </row>
    <row r="320" spans="5:5" x14ac:dyDescent="0.25">
      <c r="E320" s="75"/>
    </row>
    <row r="321" spans="5:5" x14ac:dyDescent="0.25">
      <c r="E321" s="75"/>
    </row>
    <row r="322" spans="5:5" x14ac:dyDescent="0.25">
      <c r="E322" s="75"/>
    </row>
    <row r="323" spans="5:5" x14ac:dyDescent="0.25">
      <c r="E323" s="75"/>
    </row>
    <row r="324" spans="5:5" x14ac:dyDescent="0.25">
      <c r="E324" s="75"/>
    </row>
    <row r="325" spans="5:5" x14ac:dyDescent="0.25">
      <c r="E325" s="75"/>
    </row>
    <row r="326" spans="5:5" x14ac:dyDescent="0.25">
      <c r="E326" s="75"/>
    </row>
    <row r="327" spans="5:5" x14ac:dyDescent="0.25">
      <c r="E327" s="75"/>
    </row>
    <row r="328" spans="5:5" x14ac:dyDescent="0.25">
      <c r="E328" s="75"/>
    </row>
    <row r="329" spans="5:5" x14ac:dyDescent="0.25">
      <c r="E329" s="75"/>
    </row>
    <row r="330" spans="5:5" x14ac:dyDescent="0.25">
      <c r="E330" s="75"/>
    </row>
    <row r="331" spans="5:5" x14ac:dyDescent="0.25">
      <c r="E331" s="75"/>
    </row>
    <row r="332" spans="5:5" x14ac:dyDescent="0.25">
      <c r="E332" s="75"/>
    </row>
    <row r="333" spans="5:5" x14ac:dyDescent="0.25">
      <c r="E333" s="75"/>
    </row>
    <row r="334" spans="5:5" x14ac:dyDescent="0.25">
      <c r="E334" s="75"/>
    </row>
    <row r="335" spans="5:5" x14ac:dyDescent="0.25">
      <c r="E335" s="75"/>
    </row>
    <row r="336" spans="5:5" x14ac:dyDescent="0.25">
      <c r="E336" s="75"/>
    </row>
    <row r="337" spans="5:5" x14ac:dyDescent="0.25">
      <c r="E337" s="75"/>
    </row>
    <row r="338" spans="5:5" x14ac:dyDescent="0.25">
      <c r="E338" s="75"/>
    </row>
    <row r="339" spans="5:5" x14ac:dyDescent="0.25">
      <c r="E339" s="75"/>
    </row>
    <row r="340" spans="5:5" x14ac:dyDescent="0.25">
      <c r="E340" s="75"/>
    </row>
    <row r="341" spans="5:5" x14ac:dyDescent="0.25">
      <c r="E341" s="75"/>
    </row>
    <row r="342" spans="5:5" x14ac:dyDescent="0.25">
      <c r="E342" s="75"/>
    </row>
    <row r="343" spans="5:5" x14ac:dyDescent="0.25">
      <c r="E343" s="75"/>
    </row>
    <row r="344" spans="5:5" x14ac:dyDescent="0.25">
      <c r="E344" s="75"/>
    </row>
    <row r="345" spans="5:5" x14ac:dyDescent="0.25">
      <c r="E345" s="75"/>
    </row>
    <row r="346" spans="5:5" x14ac:dyDescent="0.25">
      <c r="E346" s="75"/>
    </row>
    <row r="347" spans="5:5" x14ac:dyDescent="0.25">
      <c r="E347" s="75"/>
    </row>
    <row r="348" spans="5:5" x14ac:dyDescent="0.25">
      <c r="E348" s="75"/>
    </row>
    <row r="349" spans="5:5" x14ac:dyDescent="0.25">
      <c r="E349" s="75"/>
    </row>
    <row r="350" spans="5:5" x14ac:dyDescent="0.25">
      <c r="E350" s="75"/>
    </row>
    <row r="351" spans="5:5" x14ac:dyDescent="0.25">
      <c r="E351" s="75"/>
    </row>
    <row r="352" spans="5:5" x14ac:dyDescent="0.25">
      <c r="E352" s="75"/>
    </row>
    <row r="353" spans="5:5" x14ac:dyDescent="0.25">
      <c r="E353" s="75"/>
    </row>
    <row r="354" spans="5:5" x14ac:dyDescent="0.25">
      <c r="E354" s="75"/>
    </row>
    <row r="355" spans="5:5" x14ac:dyDescent="0.25">
      <c r="E355" s="75"/>
    </row>
    <row r="356" spans="5:5" x14ac:dyDescent="0.25">
      <c r="E356" s="75"/>
    </row>
    <row r="357" spans="5:5" x14ac:dyDescent="0.25">
      <c r="E357" s="75"/>
    </row>
    <row r="358" spans="5:5" x14ac:dyDescent="0.25">
      <c r="E358" s="75"/>
    </row>
    <row r="359" spans="5:5" x14ac:dyDescent="0.25">
      <c r="E359" s="75"/>
    </row>
    <row r="360" spans="5:5" x14ac:dyDescent="0.25">
      <c r="E360" s="75"/>
    </row>
    <row r="361" spans="5:5" x14ac:dyDescent="0.25">
      <c r="E361" s="75"/>
    </row>
    <row r="362" spans="5:5" x14ac:dyDescent="0.25">
      <c r="E362" s="75"/>
    </row>
    <row r="363" spans="5:5" x14ac:dyDescent="0.25">
      <c r="E363" s="75"/>
    </row>
    <row r="364" spans="5:5" x14ac:dyDescent="0.25">
      <c r="E364" s="75"/>
    </row>
    <row r="365" spans="5:5" x14ac:dyDescent="0.25">
      <c r="E365" s="75"/>
    </row>
    <row r="366" spans="5:5" x14ac:dyDescent="0.25">
      <c r="E366" s="75"/>
    </row>
    <row r="367" spans="5:5" x14ac:dyDescent="0.25">
      <c r="E367" s="75"/>
    </row>
    <row r="368" spans="5:5" x14ac:dyDescent="0.25">
      <c r="E368" s="75"/>
    </row>
    <row r="369" spans="5:5" x14ac:dyDescent="0.25">
      <c r="E369" s="75"/>
    </row>
    <row r="370" spans="5:5" x14ac:dyDescent="0.25">
      <c r="E370" s="75"/>
    </row>
    <row r="371" spans="5:5" x14ac:dyDescent="0.25">
      <c r="E371" s="75"/>
    </row>
    <row r="372" spans="5:5" x14ac:dyDescent="0.25">
      <c r="E372" s="75"/>
    </row>
    <row r="373" spans="5:5" x14ac:dyDescent="0.25">
      <c r="E373" s="75"/>
    </row>
    <row r="374" spans="5:5" x14ac:dyDescent="0.25">
      <c r="E374" s="75"/>
    </row>
    <row r="375" spans="5:5" x14ac:dyDescent="0.25">
      <c r="E375" s="75"/>
    </row>
    <row r="376" spans="5:5" x14ac:dyDescent="0.25">
      <c r="E376" s="75"/>
    </row>
    <row r="377" spans="5:5" x14ac:dyDescent="0.25">
      <c r="E377" s="75"/>
    </row>
    <row r="378" spans="5:5" x14ac:dyDescent="0.25">
      <c r="E378" s="75"/>
    </row>
    <row r="379" spans="5:5" x14ac:dyDescent="0.25">
      <c r="E379" s="75"/>
    </row>
    <row r="380" spans="5:5" x14ac:dyDescent="0.25">
      <c r="E380" s="75"/>
    </row>
    <row r="381" spans="5:5" x14ac:dyDescent="0.25">
      <c r="E381" s="75"/>
    </row>
    <row r="382" spans="5:5" x14ac:dyDescent="0.25">
      <c r="E382" s="75"/>
    </row>
    <row r="383" spans="5:5" x14ac:dyDescent="0.25">
      <c r="E383" s="75"/>
    </row>
    <row r="384" spans="5:5" x14ac:dyDescent="0.25">
      <c r="E384" s="75"/>
    </row>
    <row r="385" spans="5:5" x14ac:dyDescent="0.25">
      <c r="E385" s="75"/>
    </row>
    <row r="386" spans="5:5" x14ac:dyDescent="0.25">
      <c r="E386" s="75"/>
    </row>
    <row r="387" spans="5:5" x14ac:dyDescent="0.25">
      <c r="E387" s="75"/>
    </row>
    <row r="388" spans="5:5" x14ac:dyDescent="0.25">
      <c r="E388" s="75"/>
    </row>
    <row r="389" spans="5:5" x14ac:dyDescent="0.25">
      <c r="E389" s="75"/>
    </row>
    <row r="390" spans="5:5" x14ac:dyDescent="0.25">
      <c r="E390" s="75"/>
    </row>
    <row r="391" spans="5:5" x14ac:dyDescent="0.25">
      <c r="E391" s="75"/>
    </row>
    <row r="392" spans="5:5" x14ac:dyDescent="0.25">
      <c r="E392" s="75"/>
    </row>
    <row r="393" spans="5:5" x14ac:dyDescent="0.25">
      <c r="E393" s="75"/>
    </row>
    <row r="394" spans="5:5" x14ac:dyDescent="0.25">
      <c r="E394" s="75"/>
    </row>
    <row r="395" spans="5:5" x14ac:dyDescent="0.25">
      <c r="E395" s="75"/>
    </row>
    <row r="396" spans="5:5" x14ac:dyDescent="0.25">
      <c r="E396" s="75"/>
    </row>
    <row r="397" spans="5:5" x14ac:dyDescent="0.25">
      <c r="E397" s="75"/>
    </row>
    <row r="398" spans="5:5" x14ac:dyDescent="0.25">
      <c r="E398" s="75"/>
    </row>
    <row r="399" spans="5:5" x14ac:dyDescent="0.25">
      <c r="E399" s="75"/>
    </row>
    <row r="400" spans="5:5" x14ac:dyDescent="0.25">
      <c r="E400" s="75"/>
    </row>
    <row r="401" spans="5:5" x14ac:dyDescent="0.25">
      <c r="E401" s="75"/>
    </row>
    <row r="402" spans="5:5" x14ac:dyDescent="0.25">
      <c r="E402" s="75"/>
    </row>
    <row r="403" spans="5:5" x14ac:dyDescent="0.25">
      <c r="E403" s="75"/>
    </row>
    <row r="404" spans="5:5" x14ac:dyDescent="0.25">
      <c r="E404" s="75"/>
    </row>
    <row r="405" spans="5:5" x14ac:dyDescent="0.25">
      <c r="E405" s="75"/>
    </row>
    <row r="406" spans="5:5" x14ac:dyDescent="0.25">
      <c r="E406" s="75"/>
    </row>
    <row r="407" spans="5:5" x14ac:dyDescent="0.25">
      <c r="E407" s="75"/>
    </row>
    <row r="408" spans="5:5" x14ac:dyDescent="0.25">
      <c r="E408" s="75"/>
    </row>
    <row r="409" spans="5:5" x14ac:dyDescent="0.25">
      <c r="E409" s="75"/>
    </row>
    <row r="410" spans="5:5" x14ac:dyDescent="0.25">
      <c r="E410" s="75"/>
    </row>
    <row r="411" spans="5:5" x14ac:dyDescent="0.25">
      <c r="E411" s="75"/>
    </row>
    <row r="412" spans="5:5" x14ac:dyDescent="0.25">
      <c r="E412" s="75"/>
    </row>
    <row r="413" spans="5:5" x14ac:dyDescent="0.25">
      <c r="E413" s="75"/>
    </row>
    <row r="414" spans="5:5" x14ac:dyDescent="0.25">
      <c r="E414" s="75"/>
    </row>
    <row r="415" spans="5:5" x14ac:dyDescent="0.25">
      <c r="E415" s="75"/>
    </row>
    <row r="416" spans="5:5" x14ac:dyDescent="0.25">
      <c r="E416" s="75"/>
    </row>
    <row r="417" spans="5:5" x14ac:dyDescent="0.25">
      <c r="E417" s="75"/>
    </row>
    <row r="418" spans="5:5" x14ac:dyDescent="0.25">
      <c r="E418" s="75"/>
    </row>
    <row r="419" spans="5:5" x14ac:dyDescent="0.25">
      <c r="E419" s="75"/>
    </row>
    <row r="420" spans="5:5" x14ac:dyDescent="0.25">
      <c r="E420" s="75"/>
    </row>
    <row r="421" spans="5:5" x14ac:dyDescent="0.25">
      <c r="E421" s="75"/>
    </row>
    <row r="422" spans="5:5" x14ac:dyDescent="0.25">
      <c r="E422" s="75"/>
    </row>
    <row r="423" spans="5:5" x14ac:dyDescent="0.25">
      <c r="E423" s="75"/>
    </row>
    <row r="424" spans="5:5" x14ac:dyDescent="0.25">
      <c r="E424" s="75"/>
    </row>
    <row r="425" spans="5:5" x14ac:dyDescent="0.25">
      <c r="E425" s="75"/>
    </row>
    <row r="426" spans="5:5" x14ac:dyDescent="0.25">
      <c r="E426" s="75"/>
    </row>
    <row r="427" spans="5:5" x14ac:dyDescent="0.25">
      <c r="E427" s="75"/>
    </row>
    <row r="428" spans="5:5" x14ac:dyDescent="0.25">
      <c r="E428" s="75"/>
    </row>
    <row r="429" spans="5:5" x14ac:dyDescent="0.25">
      <c r="E429" s="75"/>
    </row>
    <row r="430" spans="5:5" x14ac:dyDescent="0.25">
      <c r="E430" s="75"/>
    </row>
    <row r="431" spans="5:5" x14ac:dyDescent="0.25">
      <c r="E431" s="75"/>
    </row>
    <row r="432" spans="5:5" x14ac:dyDescent="0.25">
      <c r="E432" s="75"/>
    </row>
    <row r="433" spans="5:5" x14ac:dyDescent="0.25">
      <c r="E433" s="75"/>
    </row>
    <row r="434" spans="5:5" x14ac:dyDescent="0.25">
      <c r="E434" s="75"/>
    </row>
    <row r="435" spans="5:5" x14ac:dyDescent="0.25">
      <c r="E435" s="75"/>
    </row>
    <row r="436" spans="5:5" x14ac:dyDescent="0.25">
      <c r="E436" s="75"/>
    </row>
    <row r="437" spans="5:5" x14ac:dyDescent="0.25">
      <c r="E437" s="75"/>
    </row>
    <row r="438" spans="5:5" x14ac:dyDescent="0.25">
      <c r="E438" s="75"/>
    </row>
    <row r="439" spans="5:5" x14ac:dyDescent="0.25">
      <c r="E439" s="75"/>
    </row>
    <row r="440" spans="5:5" x14ac:dyDescent="0.25">
      <c r="E440" s="75"/>
    </row>
    <row r="441" spans="5:5" x14ac:dyDescent="0.25">
      <c r="E441" s="75"/>
    </row>
    <row r="442" spans="5:5" x14ac:dyDescent="0.25">
      <c r="E442" s="75"/>
    </row>
    <row r="443" spans="5:5" x14ac:dyDescent="0.25">
      <c r="E443" s="75"/>
    </row>
    <row r="444" spans="5:5" x14ac:dyDescent="0.25">
      <c r="E444" s="75"/>
    </row>
    <row r="445" spans="5:5" x14ac:dyDescent="0.25">
      <c r="E445" s="75"/>
    </row>
    <row r="446" spans="5:5" x14ac:dyDescent="0.25">
      <c r="E446" s="75"/>
    </row>
    <row r="447" spans="5:5" x14ac:dyDescent="0.25">
      <c r="E447" s="75"/>
    </row>
    <row r="448" spans="5:5" x14ac:dyDescent="0.25">
      <c r="E448" s="75"/>
    </row>
    <row r="449" spans="5:5" x14ac:dyDescent="0.25">
      <c r="E449" s="75"/>
    </row>
    <row r="450" spans="5:5" x14ac:dyDescent="0.25">
      <c r="E450" s="75"/>
    </row>
    <row r="451" spans="5:5" x14ac:dyDescent="0.25">
      <c r="E451" s="75"/>
    </row>
    <row r="452" spans="5:5" x14ac:dyDescent="0.25">
      <c r="E452" s="75"/>
    </row>
    <row r="453" spans="5:5" x14ac:dyDescent="0.25">
      <c r="E453" s="75"/>
    </row>
    <row r="454" spans="5:5" x14ac:dyDescent="0.25">
      <c r="E454" s="75"/>
    </row>
    <row r="455" spans="5:5" x14ac:dyDescent="0.25">
      <c r="E455" s="75"/>
    </row>
    <row r="456" spans="5:5" x14ac:dyDescent="0.25">
      <c r="E456" s="75"/>
    </row>
    <row r="457" spans="5:5" x14ac:dyDescent="0.25">
      <c r="E457" s="75"/>
    </row>
    <row r="458" spans="5:5" x14ac:dyDescent="0.25">
      <c r="E458" s="75"/>
    </row>
    <row r="459" spans="5:5" x14ac:dyDescent="0.25">
      <c r="E459" s="75"/>
    </row>
    <row r="460" spans="5:5" x14ac:dyDescent="0.25">
      <c r="E460" s="75"/>
    </row>
    <row r="461" spans="5:5" x14ac:dyDescent="0.25">
      <c r="E461" s="75"/>
    </row>
    <row r="462" spans="5:5" x14ac:dyDescent="0.25">
      <c r="E462" s="75"/>
    </row>
    <row r="463" spans="5:5" x14ac:dyDescent="0.25">
      <c r="E463" s="75"/>
    </row>
    <row r="464" spans="5:5" x14ac:dyDescent="0.25">
      <c r="E464" s="75"/>
    </row>
    <row r="465" spans="5:5" x14ac:dyDescent="0.25">
      <c r="E465" s="75"/>
    </row>
    <row r="466" spans="5:5" x14ac:dyDescent="0.25">
      <c r="E466" s="75"/>
    </row>
    <row r="467" spans="5:5" x14ac:dyDescent="0.25">
      <c r="E467" s="75"/>
    </row>
    <row r="468" spans="5:5" x14ac:dyDescent="0.25">
      <c r="E468" s="75"/>
    </row>
    <row r="469" spans="5:5" x14ac:dyDescent="0.25">
      <c r="E469" s="75"/>
    </row>
    <row r="470" spans="5:5" x14ac:dyDescent="0.25">
      <c r="E470" s="75"/>
    </row>
    <row r="471" spans="5:5" x14ac:dyDescent="0.25">
      <c r="E471" s="75"/>
    </row>
    <row r="472" spans="5:5" x14ac:dyDescent="0.25">
      <c r="E472" s="75"/>
    </row>
    <row r="473" spans="5:5" x14ac:dyDescent="0.25">
      <c r="E473" s="75"/>
    </row>
    <row r="474" spans="5:5" x14ac:dyDescent="0.25">
      <c r="E474" s="75"/>
    </row>
    <row r="475" spans="5:5" x14ac:dyDescent="0.25">
      <c r="E475" s="75"/>
    </row>
    <row r="476" spans="5:5" x14ac:dyDescent="0.25">
      <c r="E476" s="75"/>
    </row>
    <row r="477" spans="5:5" x14ac:dyDescent="0.25">
      <c r="E477" s="75"/>
    </row>
    <row r="478" spans="5:5" x14ac:dyDescent="0.25">
      <c r="E478" s="75"/>
    </row>
    <row r="479" spans="5:5" x14ac:dyDescent="0.25">
      <c r="E479" s="75"/>
    </row>
    <row r="480" spans="5:5" x14ac:dyDescent="0.25">
      <c r="E480" s="75"/>
    </row>
    <row r="481" spans="5:5" x14ac:dyDescent="0.25">
      <c r="E481" s="75"/>
    </row>
    <row r="482" spans="5:5" x14ac:dyDescent="0.25">
      <c r="E482" s="75"/>
    </row>
    <row r="483" spans="5:5" x14ac:dyDescent="0.25">
      <c r="E483" s="75"/>
    </row>
    <row r="484" spans="5:5" x14ac:dyDescent="0.25">
      <c r="E484" s="75"/>
    </row>
    <row r="485" spans="5:5" x14ac:dyDescent="0.25">
      <c r="E485" s="75"/>
    </row>
    <row r="486" spans="5:5" x14ac:dyDescent="0.25">
      <c r="E486" s="75"/>
    </row>
    <row r="487" spans="5:5" x14ac:dyDescent="0.25">
      <c r="E487" s="75"/>
    </row>
    <row r="488" spans="5:5" x14ac:dyDescent="0.25">
      <c r="E488" s="75"/>
    </row>
    <row r="489" spans="5:5" x14ac:dyDescent="0.25">
      <c r="E489" s="75"/>
    </row>
    <row r="490" spans="5:5" x14ac:dyDescent="0.25">
      <c r="E490" s="75"/>
    </row>
    <row r="491" spans="5:5" x14ac:dyDescent="0.25">
      <c r="E491" s="75"/>
    </row>
    <row r="492" spans="5:5" x14ac:dyDescent="0.25">
      <c r="E492" s="75"/>
    </row>
    <row r="493" spans="5:5" x14ac:dyDescent="0.25">
      <c r="E493" s="75"/>
    </row>
    <row r="494" spans="5:5" x14ac:dyDescent="0.25">
      <c r="E494" s="75"/>
    </row>
    <row r="495" spans="5:5" x14ac:dyDescent="0.25">
      <c r="E495" s="75"/>
    </row>
    <row r="496" spans="5:5" x14ac:dyDescent="0.25">
      <c r="E496" s="75"/>
    </row>
    <row r="497" spans="5:5" x14ac:dyDescent="0.25">
      <c r="E497" s="75"/>
    </row>
    <row r="498" spans="5:5" x14ac:dyDescent="0.25">
      <c r="E498" s="75"/>
    </row>
  </sheetData>
  <autoFilter ref="B1:F194" xr:uid="{C3E29A9A-E6C6-4913-9D23-1E6A32011B26}">
    <sortState xmlns:xlrd2="http://schemas.microsoft.com/office/spreadsheetml/2017/richdata2" ref="B2:F194">
      <sortCondition ref="B1:B194"/>
    </sortState>
  </autoFilter>
  <phoneticPr fontId="7" type="noConversion"/>
  <conditionalFormatting sqref="I273 E2:E251 I236:I239 I242:I254">
    <cfRule type="expression" dxfId="5" priority="320" stopIfTrue="1">
      <formula>AND(COUNTIF($I$273:$I$273, E2)+COUNTIF($E$2:$E$251, E2)+COUNTIF($I$236:$I$239, E2)+COUNTIF($I$242:$I$254, E2)&gt;1,NOT(ISBLANK(E2)))</formula>
    </cfRule>
  </conditionalFormatting>
  <conditionalFormatting sqref="E486:E498">
    <cfRule type="duplicateValues" dxfId="4" priority="3" stopIfTrue="1"/>
  </conditionalFormatting>
  <conditionalFormatting sqref="E252:E485">
    <cfRule type="duplicateValues" dxfId="3" priority="4" stopIfTrue="1"/>
  </conditionalFormatting>
  <conditionalFormatting sqref="E2:E251">
    <cfRule type="duplicateValues" dxfId="2" priority="402" stopIfTrue="1"/>
  </conditionalFormatting>
  <conditionalFormatting sqref="E2:E498">
    <cfRule type="duplicateValues" dxfId="1" priority="406" stopIfTrue="1"/>
  </conditionalFormatting>
  <conditionalFormatting sqref="F2:F134">
    <cfRule type="duplicateValues" dxfId="0" priority="1" stopIfTrue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3</vt:i4>
      </vt:variant>
    </vt:vector>
  </HeadingPairs>
  <TitlesOfParts>
    <vt:vector size="11" baseType="lpstr">
      <vt:lpstr>05.kolo prezetácia </vt:lpstr>
      <vt:lpstr>05.kolo výsledky KAT</vt:lpstr>
      <vt:lpstr>05.kolo výsledky</vt:lpstr>
      <vt:lpstr>zmaz</vt:lpstr>
      <vt:lpstr>Hárok1</vt:lpstr>
      <vt:lpstr>05.kolo stopky</vt:lpstr>
      <vt:lpstr>Hárok2</vt:lpstr>
      <vt:lpstr>Hárok3</vt:lpstr>
      <vt:lpstr>'05.kolo výsledky'!Oblasť_tlače</vt:lpstr>
      <vt:lpstr>'05.kolo výsledky KAT'!Oblasť_tlače</vt:lpstr>
      <vt:lpstr>zmaz!Oblasť_tlače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2026-07-19T17:32:32Z</dcterms:modified>
</cp:coreProperties>
</file>