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8_{1CEFF7F9-4F07-48AB-B6B9-782F080F4BCC}" xr6:coauthVersionLast="47" xr6:coauthVersionMax="47" xr10:uidLastSave="{00000000-0000-0000-0000-000000000000}"/>
  <bookViews>
    <workbookView xWindow="0" yWindow="630" windowWidth="21510" windowHeight="14130" activeTab="2" xr2:uid="{DCCB915B-3B77-402E-9602-34BECBB01D78}"/>
  </bookViews>
  <sheets>
    <sheet name="09.kolo prezetácia " sheetId="5" r:id="rId1"/>
    <sheet name="09.kolo výsledky  KAT" sheetId="25" r:id="rId2"/>
    <sheet name="09.kolo výsledky " sheetId="6" r:id="rId3"/>
    <sheet name="Hárok1" sheetId="22" r:id="rId4"/>
    <sheet name="09.kolo stopky" sheetId="10" r:id="rId5"/>
    <sheet name="Hárok2" sheetId="18" r:id="rId6"/>
    <sheet name="Hárok3" sheetId="24" r:id="rId7"/>
  </sheets>
  <definedNames>
    <definedName name="_xlnm._FilterDatabase" localSheetId="0" hidden="1">'09.kolo prezetácia '!$A$1:$I$204</definedName>
    <definedName name="_xlnm._FilterDatabase" localSheetId="4" hidden="1">'09.kolo stopky'!$H$1:$K$36</definedName>
    <definedName name="_xlnm._FilterDatabase" localSheetId="2" hidden="1">'09.kolo výsledky '!$A$3:$W$280</definedName>
    <definedName name="_xlnm._FilterDatabase" localSheetId="1" hidden="1">'09.kolo výsledky  KAT'!$A$3:$W$280</definedName>
    <definedName name="_xlnm._FilterDatabase" localSheetId="5" hidden="1">Hárok2!$B$3:$H$241</definedName>
    <definedName name="_xlnm._FilterDatabase" localSheetId="6" hidden="1">Hárok3!$B$1:$F$188</definedName>
    <definedName name="Klub" localSheetId="4">#REF!</definedName>
    <definedName name="Klub">#REF!</definedName>
    <definedName name="Meno" localSheetId="4">#REF!</definedName>
    <definedName name="Meno">#REF!</definedName>
    <definedName name="_xlnm.Print_Area" localSheetId="2">'09.kolo výsledky '!$A$1:$L$197</definedName>
    <definedName name="_xlnm.Print_Area" localSheetId="1">'09.kolo výsledky  KAT'!$A$1:$L$476</definedName>
    <definedName name="Priezvisko" localSheetId="4">#REF!</definedName>
    <definedName name="Priezvisko">#REF!</definedName>
  </definedNames>
  <calcPr calcId="191029"/>
</workbook>
</file>

<file path=xl/calcChain.xml><?xml version="1.0" encoding="utf-8"?>
<calcChain xmlns="http://schemas.openxmlformats.org/spreadsheetml/2006/main">
  <c r="W280" i="25" l="1"/>
  <c r="W279" i="25"/>
  <c r="W278" i="25"/>
  <c r="W277" i="25"/>
  <c r="W276" i="25"/>
  <c r="W275" i="25"/>
  <c r="W274" i="25"/>
  <c r="W273" i="25"/>
  <c r="W272" i="25"/>
  <c r="W271" i="25"/>
  <c r="W270" i="25"/>
  <c r="W269" i="25"/>
  <c r="W268" i="25"/>
  <c r="W267" i="25"/>
  <c r="W266" i="25"/>
  <c r="W265" i="25"/>
  <c r="W264" i="25"/>
  <c r="W263" i="25"/>
  <c r="W262" i="25"/>
  <c r="W261" i="25"/>
  <c r="W260" i="25"/>
  <c r="W259" i="25"/>
  <c r="W258" i="25"/>
  <c r="W257" i="25"/>
  <c r="W256" i="25"/>
  <c r="W255" i="25"/>
  <c r="W254" i="25"/>
  <c r="W253" i="25"/>
  <c r="W252" i="25"/>
  <c r="W251" i="25"/>
  <c r="W250" i="25"/>
  <c r="W249" i="25"/>
  <c r="W248" i="25"/>
  <c r="W247" i="25"/>
  <c r="W246" i="25"/>
  <c r="W245" i="25"/>
  <c r="W244" i="25"/>
  <c r="W243" i="25"/>
  <c r="W242" i="25"/>
  <c r="W241" i="25"/>
  <c r="W240" i="25"/>
  <c r="W239" i="25"/>
  <c r="W238" i="25"/>
  <c r="W237" i="25"/>
  <c r="W236" i="25"/>
  <c r="W235" i="25"/>
  <c r="W234" i="25"/>
  <c r="W233" i="25"/>
  <c r="W232" i="25"/>
  <c r="W231" i="25"/>
  <c r="W230" i="25"/>
  <c r="W229" i="25"/>
  <c r="W228" i="25"/>
  <c r="W227" i="25"/>
  <c r="W226" i="25"/>
  <c r="W225" i="25"/>
  <c r="W224" i="25"/>
  <c r="W223" i="25"/>
  <c r="W222" i="25"/>
  <c r="W221" i="25"/>
  <c r="W220" i="25"/>
  <c r="W219" i="25"/>
  <c r="W218" i="25"/>
  <c r="W217" i="25"/>
  <c r="W216" i="25"/>
  <c r="W215" i="25"/>
  <c r="W214" i="25"/>
  <c r="W213" i="25"/>
  <c r="W212" i="25"/>
  <c r="W211" i="25"/>
  <c r="W210" i="25"/>
  <c r="W209" i="25"/>
  <c r="W208" i="25"/>
  <c r="W207" i="25"/>
  <c r="W206" i="25"/>
  <c r="W205" i="25"/>
  <c r="W204" i="25"/>
  <c r="W203" i="25"/>
  <c r="W202" i="25"/>
  <c r="W201" i="25"/>
  <c r="W200" i="25"/>
  <c r="W199" i="25"/>
  <c r="W198" i="25"/>
  <c r="W197" i="25"/>
  <c r="J197" i="25"/>
  <c r="L197" i="25"/>
  <c r="I197" i="25"/>
  <c r="H197" i="25"/>
  <c r="G197" i="25"/>
  <c r="E197" i="25"/>
  <c r="D197" i="25"/>
  <c r="F197" i="25"/>
  <c r="W196" i="25"/>
  <c r="J196" i="25"/>
  <c r="L196" i="25"/>
  <c r="I196" i="25"/>
  <c r="H196" i="25"/>
  <c r="G196" i="25"/>
  <c r="E196" i="25"/>
  <c r="F196" i="25"/>
  <c r="D196" i="25"/>
  <c r="W195" i="25"/>
  <c r="L195" i="25"/>
  <c r="K195" i="25"/>
  <c r="J195" i="25"/>
  <c r="I195" i="25"/>
  <c r="H195" i="25"/>
  <c r="G195" i="25"/>
  <c r="E195" i="25"/>
  <c r="D195" i="25"/>
  <c r="F195" i="25"/>
  <c r="W194" i="25"/>
  <c r="J194" i="25"/>
  <c r="L194" i="25"/>
  <c r="I194" i="25"/>
  <c r="H194" i="25"/>
  <c r="G194" i="25"/>
  <c r="E194" i="25"/>
  <c r="D194" i="25"/>
  <c r="F194" i="25"/>
  <c r="W193" i="25"/>
  <c r="J193" i="25"/>
  <c r="L193" i="25"/>
  <c r="I193" i="25"/>
  <c r="H193" i="25"/>
  <c r="G193" i="25"/>
  <c r="E193" i="25"/>
  <c r="D193" i="25"/>
  <c r="F193" i="25"/>
  <c r="W192" i="25"/>
  <c r="K192" i="25"/>
  <c r="J192" i="25"/>
  <c r="L192" i="25"/>
  <c r="I192" i="25"/>
  <c r="H192" i="25"/>
  <c r="G192" i="25"/>
  <c r="E192" i="25"/>
  <c r="D192" i="25"/>
  <c r="F192" i="25"/>
  <c r="W191" i="25"/>
  <c r="J191" i="25"/>
  <c r="L191" i="25"/>
  <c r="I191" i="25"/>
  <c r="H191" i="25"/>
  <c r="G191" i="25"/>
  <c r="F191" i="25"/>
  <c r="E191" i="25"/>
  <c r="D191" i="25"/>
  <c r="W190" i="25"/>
  <c r="J190" i="25"/>
  <c r="L190" i="25"/>
  <c r="I190" i="25"/>
  <c r="H190" i="25"/>
  <c r="G190" i="25"/>
  <c r="F190" i="25"/>
  <c r="E190" i="25"/>
  <c r="D190" i="25"/>
  <c r="W189" i="25"/>
  <c r="J189" i="25"/>
  <c r="L189" i="25"/>
  <c r="I189" i="25"/>
  <c r="H189" i="25"/>
  <c r="G189" i="25"/>
  <c r="F189" i="25"/>
  <c r="E189" i="25"/>
  <c r="D189" i="25"/>
  <c r="W188" i="25"/>
  <c r="K188" i="25"/>
  <c r="J188" i="25"/>
  <c r="L188" i="25"/>
  <c r="I188" i="25"/>
  <c r="H188" i="25"/>
  <c r="G188" i="25"/>
  <c r="F188" i="25"/>
  <c r="E188" i="25"/>
  <c r="D188" i="25"/>
  <c r="W187" i="25"/>
  <c r="J187" i="25"/>
  <c r="L187" i="25"/>
  <c r="I187" i="25"/>
  <c r="H187" i="25"/>
  <c r="G187" i="25"/>
  <c r="E187" i="25"/>
  <c r="D187" i="25"/>
  <c r="F187" i="25"/>
  <c r="W186" i="25"/>
  <c r="J186" i="25"/>
  <c r="L186" i="25"/>
  <c r="I186" i="25"/>
  <c r="H186" i="25"/>
  <c r="G186" i="25"/>
  <c r="E186" i="25"/>
  <c r="D186" i="25"/>
  <c r="F186" i="25"/>
  <c r="W185" i="25"/>
  <c r="J185" i="25"/>
  <c r="L185" i="25"/>
  <c r="I185" i="25"/>
  <c r="H185" i="25"/>
  <c r="G185" i="25"/>
  <c r="E185" i="25"/>
  <c r="D185" i="25"/>
  <c r="F185" i="25"/>
  <c r="W184" i="25"/>
  <c r="J184" i="25"/>
  <c r="L184" i="25"/>
  <c r="I184" i="25"/>
  <c r="H184" i="25"/>
  <c r="G184" i="25"/>
  <c r="E184" i="25"/>
  <c r="D184" i="25"/>
  <c r="F184" i="25"/>
  <c r="W183" i="25"/>
  <c r="L183" i="25"/>
  <c r="J183" i="25"/>
  <c r="K183" i="25"/>
  <c r="I183" i="25"/>
  <c r="H183" i="25"/>
  <c r="G183" i="25"/>
  <c r="E183" i="25"/>
  <c r="D183" i="25"/>
  <c r="F183" i="25"/>
  <c r="W182" i="25"/>
  <c r="J182" i="25"/>
  <c r="K182" i="25"/>
  <c r="I182" i="25"/>
  <c r="H182" i="25"/>
  <c r="G182" i="25"/>
  <c r="E182" i="25"/>
  <c r="D182" i="25"/>
  <c r="F182" i="25"/>
  <c r="W181" i="25"/>
  <c r="J181" i="25"/>
  <c r="L181" i="25"/>
  <c r="I181" i="25"/>
  <c r="H181" i="25"/>
  <c r="G181" i="25"/>
  <c r="E181" i="25"/>
  <c r="D181" i="25"/>
  <c r="F181" i="25"/>
  <c r="W180" i="25"/>
  <c r="L180" i="25"/>
  <c r="J180" i="25"/>
  <c r="K180" i="25"/>
  <c r="I180" i="25"/>
  <c r="H180" i="25"/>
  <c r="G180" i="25"/>
  <c r="F180" i="25"/>
  <c r="E180" i="25"/>
  <c r="D180" i="25"/>
  <c r="W179" i="25"/>
  <c r="J179" i="25"/>
  <c r="L179" i="25"/>
  <c r="I179" i="25"/>
  <c r="H179" i="25"/>
  <c r="G179" i="25"/>
  <c r="F179" i="25"/>
  <c r="E179" i="25"/>
  <c r="D179" i="25"/>
  <c r="W178" i="25"/>
  <c r="J178" i="25"/>
  <c r="L178" i="25"/>
  <c r="I178" i="25"/>
  <c r="H178" i="25"/>
  <c r="G178" i="25"/>
  <c r="F178" i="25"/>
  <c r="E178" i="25"/>
  <c r="D178" i="25"/>
  <c r="W177" i="25"/>
  <c r="J177" i="25"/>
  <c r="L177" i="25"/>
  <c r="I177" i="25"/>
  <c r="H177" i="25"/>
  <c r="G177" i="25"/>
  <c r="F177" i="25"/>
  <c r="E177" i="25"/>
  <c r="D177" i="25"/>
  <c r="W176" i="25"/>
  <c r="K176" i="25"/>
  <c r="J176" i="25"/>
  <c r="L176" i="25"/>
  <c r="I176" i="25"/>
  <c r="H176" i="25"/>
  <c r="G176" i="25"/>
  <c r="E176" i="25"/>
  <c r="F176" i="25"/>
  <c r="D176" i="25"/>
  <c r="W175" i="25"/>
  <c r="J175" i="25"/>
  <c r="K175" i="25"/>
  <c r="I175" i="25"/>
  <c r="H175" i="25"/>
  <c r="G175" i="25"/>
  <c r="E175" i="25"/>
  <c r="D175" i="25"/>
  <c r="F175" i="25"/>
  <c r="W174" i="25"/>
  <c r="J174" i="25"/>
  <c r="L174" i="25"/>
  <c r="I174" i="25"/>
  <c r="H174" i="25"/>
  <c r="G174" i="25"/>
  <c r="E174" i="25"/>
  <c r="D174" i="25"/>
  <c r="F174" i="25"/>
  <c r="W173" i="25"/>
  <c r="J173" i="25"/>
  <c r="L173" i="25"/>
  <c r="I173" i="25"/>
  <c r="H173" i="25"/>
  <c r="G173" i="25"/>
  <c r="E173" i="25"/>
  <c r="D173" i="25"/>
  <c r="F173" i="25"/>
  <c r="W172" i="25"/>
  <c r="J172" i="25"/>
  <c r="L172" i="25"/>
  <c r="I172" i="25"/>
  <c r="H172" i="25"/>
  <c r="G172" i="25"/>
  <c r="F172" i="25"/>
  <c r="E172" i="25"/>
  <c r="D172" i="25"/>
  <c r="W171" i="25"/>
  <c r="L171" i="25"/>
  <c r="J171" i="25"/>
  <c r="K171" i="25"/>
  <c r="I171" i="25"/>
  <c r="H171" i="25"/>
  <c r="G171" i="25"/>
  <c r="E171" i="25"/>
  <c r="D171" i="25"/>
  <c r="F171" i="25"/>
  <c r="W170" i="25"/>
  <c r="J170" i="25"/>
  <c r="L170" i="25"/>
  <c r="I170" i="25"/>
  <c r="H170" i="25"/>
  <c r="G170" i="25"/>
  <c r="E170" i="25"/>
  <c r="D170" i="25"/>
  <c r="F170" i="25"/>
  <c r="W169" i="25"/>
  <c r="J169" i="25"/>
  <c r="L169" i="25"/>
  <c r="I169" i="25"/>
  <c r="H169" i="25"/>
  <c r="G169" i="25"/>
  <c r="E169" i="25"/>
  <c r="D169" i="25"/>
  <c r="F169" i="25"/>
  <c r="W168" i="25"/>
  <c r="K168" i="25"/>
  <c r="J168" i="25"/>
  <c r="L168" i="25"/>
  <c r="I168" i="25"/>
  <c r="H168" i="25"/>
  <c r="G168" i="25"/>
  <c r="E168" i="25"/>
  <c r="D168" i="25"/>
  <c r="F168" i="25"/>
  <c r="W167" i="25"/>
  <c r="L167" i="25"/>
  <c r="J167" i="25"/>
  <c r="K167" i="25"/>
  <c r="I167" i="25"/>
  <c r="H167" i="25"/>
  <c r="G167" i="25"/>
  <c r="E167" i="25"/>
  <c r="F167" i="25"/>
  <c r="D167" i="25"/>
  <c r="W166" i="25"/>
  <c r="J166" i="25"/>
  <c r="L166" i="25"/>
  <c r="I166" i="25"/>
  <c r="H166" i="25"/>
  <c r="G166" i="25"/>
  <c r="E166" i="25"/>
  <c r="F166" i="25"/>
  <c r="D166" i="25"/>
  <c r="W165" i="25"/>
  <c r="J165" i="25"/>
  <c r="L165" i="25"/>
  <c r="I165" i="25"/>
  <c r="H165" i="25"/>
  <c r="G165" i="25"/>
  <c r="E165" i="25"/>
  <c r="F165" i="25"/>
  <c r="D165" i="25"/>
  <c r="W164" i="25"/>
  <c r="J164" i="25"/>
  <c r="L164" i="25"/>
  <c r="I164" i="25"/>
  <c r="H164" i="25"/>
  <c r="G164" i="25"/>
  <c r="F164" i="25"/>
  <c r="E164" i="25"/>
  <c r="D164" i="25"/>
  <c r="W163" i="25"/>
  <c r="L163" i="25"/>
  <c r="J163" i="25"/>
  <c r="K163" i="25"/>
  <c r="I163" i="25"/>
  <c r="H163" i="25"/>
  <c r="G163" i="25"/>
  <c r="F163" i="25"/>
  <c r="E163" i="25"/>
  <c r="D163" i="25"/>
  <c r="W162" i="25"/>
  <c r="J162" i="25"/>
  <c r="L162" i="25"/>
  <c r="I162" i="25"/>
  <c r="H162" i="25"/>
  <c r="G162" i="25"/>
  <c r="F162" i="25"/>
  <c r="E162" i="25"/>
  <c r="D162" i="25"/>
  <c r="W161" i="25"/>
  <c r="J161" i="25"/>
  <c r="L161" i="25"/>
  <c r="I161" i="25"/>
  <c r="H161" i="25"/>
  <c r="G161" i="25"/>
  <c r="F161" i="25"/>
  <c r="E161" i="25"/>
  <c r="D161" i="25"/>
  <c r="W160" i="25"/>
  <c r="J160" i="25"/>
  <c r="L160" i="25"/>
  <c r="I160" i="25"/>
  <c r="H160" i="25"/>
  <c r="G160" i="25"/>
  <c r="E160" i="25"/>
  <c r="D160" i="25"/>
  <c r="F160" i="25"/>
  <c r="W159" i="25"/>
  <c r="J159" i="25"/>
  <c r="K159" i="25"/>
  <c r="I159" i="25"/>
  <c r="H159" i="25"/>
  <c r="G159" i="25"/>
  <c r="E159" i="25"/>
  <c r="D159" i="25"/>
  <c r="F159" i="25"/>
  <c r="W158" i="25"/>
  <c r="J158" i="25"/>
  <c r="L158" i="25"/>
  <c r="I158" i="25"/>
  <c r="H158" i="25"/>
  <c r="G158" i="25"/>
  <c r="E158" i="25"/>
  <c r="D158" i="25"/>
  <c r="F158" i="25"/>
  <c r="W157" i="25"/>
  <c r="J157" i="25"/>
  <c r="L157" i="25"/>
  <c r="I157" i="25"/>
  <c r="H157" i="25"/>
  <c r="G157" i="25"/>
  <c r="E157" i="25"/>
  <c r="D157" i="25"/>
  <c r="F157" i="25"/>
  <c r="W156" i="25"/>
  <c r="J156" i="25"/>
  <c r="L156" i="25"/>
  <c r="I156" i="25"/>
  <c r="H156" i="25"/>
  <c r="G156" i="25"/>
  <c r="F156" i="25"/>
  <c r="E156" i="25"/>
  <c r="D156" i="25"/>
  <c r="W155" i="25"/>
  <c r="L155" i="25"/>
  <c r="J155" i="25"/>
  <c r="K155" i="25"/>
  <c r="I155" i="25"/>
  <c r="H155" i="25"/>
  <c r="G155" i="25"/>
  <c r="E155" i="25"/>
  <c r="D155" i="25"/>
  <c r="F155" i="25"/>
  <c r="W154" i="25"/>
  <c r="J154" i="25"/>
  <c r="L154" i="25"/>
  <c r="I154" i="25"/>
  <c r="H154" i="25"/>
  <c r="G154" i="25"/>
  <c r="E154" i="25"/>
  <c r="D154" i="25"/>
  <c r="F154" i="25"/>
  <c r="W153" i="25"/>
  <c r="J153" i="25"/>
  <c r="L153" i="25"/>
  <c r="I153" i="25"/>
  <c r="H153" i="25"/>
  <c r="G153" i="25"/>
  <c r="E153" i="25"/>
  <c r="D153" i="25"/>
  <c r="F153" i="25"/>
  <c r="W152" i="25"/>
  <c r="K152" i="25"/>
  <c r="J152" i="25"/>
  <c r="L152" i="25"/>
  <c r="I152" i="25"/>
  <c r="H152" i="25"/>
  <c r="G152" i="25"/>
  <c r="E152" i="25"/>
  <c r="D152" i="25"/>
  <c r="F152" i="25"/>
  <c r="W151" i="25"/>
  <c r="L151" i="25"/>
  <c r="J151" i="25"/>
  <c r="K151" i="25"/>
  <c r="I151" i="25"/>
  <c r="H151" i="25"/>
  <c r="G151" i="25"/>
  <c r="E151" i="25"/>
  <c r="F151" i="25"/>
  <c r="D151" i="25"/>
  <c r="W150" i="25"/>
  <c r="J150" i="25"/>
  <c r="L150" i="25"/>
  <c r="I150" i="25"/>
  <c r="H150" i="25"/>
  <c r="G150" i="25"/>
  <c r="E150" i="25"/>
  <c r="F150" i="25"/>
  <c r="D150" i="25"/>
  <c r="W149" i="25"/>
  <c r="J149" i="25"/>
  <c r="L149" i="25"/>
  <c r="I149" i="25"/>
  <c r="H149" i="25"/>
  <c r="G149" i="25"/>
  <c r="E149" i="25"/>
  <c r="F149" i="25"/>
  <c r="D149" i="25"/>
  <c r="W148" i="25"/>
  <c r="J148" i="25"/>
  <c r="L148" i="25"/>
  <c r="I148" i="25"/>
  <c r="H148" i="25"/>
  <c r="G148" i="25"/>
  <c r="F148" i="25"/>
  <c r="E148" i="25"/>
  <c r="D148" i="25"/>
  <c r="W147" i="25"/>
  <c r="L147" i="25"/>
  <c r="J147" i="25"/>
  <c r="K147" i="25"/>
  <c r="I147" i="25"/>
  <c r="H147" i="25"/>
  <c r="G147" i="25"/>
  <c r="F147" i="25"/>
  <c r="E147" i="25"/>
  <c r="D147" i="25"/>
  <c r="W146" i="25"/>
  <c r="J146" i="25"/>
  <c r="L146" i="25"/>
  <c r="I146" i="25"/>
  <c r="H146" i="25"/>
  <c r="G146" i="25"/>
  <c r="F146" i="25"/>
  <c r="E146" i="25"/>
  <c r="D146" i="25"/>
  <c r="W145" i="25"/>
  <c r="J145" i="25"/>
  <c r="K145" i="25"/>
  <c r="I145" i="25"/>
  <c r="H145" i="25"/>
  <c r="G145" i="25"/>
  <c r="E145" i="25"/>
  <c r="D145" i="25"/>
  <c r="F145" i="25"/>
  <c r="W144" i="25"/>
  <c r="J144" i="25"/>
  <c r="L144" i="25"/>
  <c r="I144" i="25"/>
  <c r="H144" i="25"/>
  <c r="G144" i="25"/>
  <c r="E144" i="25"/>
  <c r="D144" i="25"/>
  <c r="F144" i="25"/>
  <c r="W143" i="25"/>
  <c r="J143" i="25"/>
  <c r="K143" i="25"/>
  <c r="I143" i="25"/>
  <c r="H143" i="25"/>
  <c r="G143" i="25"/>
  <c r="F143" i="25"/>
  <c r="E143" i="25"/>
  <c r="D143" i="25"/>
  <c r="W142" i="25"/>
  <c r="J142" i="25"/>
  <c r="L142" i="25"/>
  <c r="I142" i="25"/>
  <c r="H142" i="25"/>
  <c r="G142" i="25"/>
  <c r="E142" i="25"/>
  <c r="D142" i="25"/>
  <c r="F142" i="25"/>
  <c r="W141" i="25"/>
  <c r="J141" i="25"/>
  <c r="L141" i="25"/>
  <c r="I141" i="25"/>
  <c r="H141" i="25"/>
  <c r="G141" i="25"/>
  <c r="E141" i="25"/>
  <c r="D141" i="25"/>
  <c r="F141" i="25"/>
  <c r="W140" i="25"/>
  <c r="K140" i="25"/>
  <c r="J140" i="25"/>
  <c r="L140" i="25"/>
  <c r="I140" i="25"/>
  <c r="H140" i="25"/>
  <c r="G140" i="25"/>
  <c r="E140" i="25"/>
  <c r="D140" i="25"/>
  <c r="F140" i="25"/>
  <c r="W139" i="25"/>
  <c r="L139" i="25"/>
  <c r="J139" i="25"/>
  <c r="K139" i="25"/>
  <c r="I139" i="25"/>
  <c r="H139" i="25"/>
  <c r="G139" i="25"/>
  <c r="E139" i="25"/>
  <c r="D139" i="25"/>
  <c r="F139" i="25"/>
  <c r="W138" i="25"/>
  <c r="J138" i="25"/>
  <c r="L138" i="25"/>
  <c r="I138" i="25"/>
  <c r="H138" i="25"/>
  <c r="G138" i="25"/>
  <c r="E138" i="25"/>
  <c r="D138" i="25"/>
  <c r="F138" i="25"/>
  <c r="W137" i="25"/>
  <c r="J137" i="25"/>
  <c r="L137" i="25"/>
  <c r="I137" i="25"/>
  <c r="H137" i="25"/>
  <c r="G137" i="25"/>
  <c r="E137" i="25"/>
  <c r="D137" i="25"/>
  <c r="F137" i="25"/>
  <c r="W136" i="25"/>
  <c r="K136" i="25"/>
  <c r="J136" i="25"/>
  <c r="L136" i="25"/>
  <c r="I136" i="25"/>
  <c r="H136" i="25"/>
  <c r="G136" i="25"/>
  <c r="E136" i="25"/>
  <c r="F136" i="25"/>
  <c r="D136" i="25"/>
  <c r="W135" i="25"/>
  <c r="J135" i="25"/>
  <c r="K135" i="25"/>
  <c r="I135" i="25"/>
  <c r="H135" i="25"/>
  <c r="G135" i="25"/>
  <c r="F135" i="25"/>
  <c r="E135" i="25"/>
  <c r="D135" i="25"/>
  <c r="W134" i="25"/>
  <c r="J134" i="25"/>
  <c r="L134" i="25"/>
  <c r="I134" i="25"/>
  <c r="H134" i="25"/>
  <c r="G134" i="25"/>
  <c r="F134" i="25"/>
  <c r="E134" i="25"/>
  <c r="D134" i="25"/>
  <c r="W133" i="25"/>
  <c r="J133" i="25"/>
  <c r="L133" i="25"/>
  <c r="I133" i="25"/>
  <c r="H133" i="25"/>
  <c r="G133" i="25"/>
  <c r="F133" i="25"/>
  <c r="E133" i="25"/>
  <c r="D133" i="25"/>
  <c r="W132" i="25"/>
  <c r="K132" i="25"/>
  <c r="J132" i="25"/>
  <c r="L132" i="25"/>
  <c r="I132" i="25"/>
  <c r="H132" i="25"/>
  <c r="G132" i="25"/>
  <c r="F132" i="25"/>
  <c r="E132" i="25"/>
  <c r="D132" i="25"/>
  <c r="W131" i="25"/>
  <c r="J131" i="25"/>
  <c r="K131" i="25"/>
  <c r="I131" i="25"/>
  <c r="H131" i="25"/>
  <c r="G131" i="25"/>
  <c r="E131" i="25"/>
  <c r="D131" i="25"/>
  <c r="F131" i="25"/>
  <c r="W130" i="25"/>
  <c r="J130" i="25"/>
  <c r="L130" i="25"/>
  <c r="I130" i="25"/>
  <c r="H130" i="25"/>
  <c r="G130" i="25"/>
  <c r="E130" i="25"/>
  <c r="D130" i="25"/>
  <c r="F130" i="25"/>
  <c r="W129" i="25"/>
  <c r="J129" i="25"/>
  <c r="L129" i="25"/>
  <c r="I129" i="25"/>
  <c r="H129" i="25"/>
  <c r="G129" i="25"/>
  <c r="E129" i="25"/>
  <c r="D129" i="25"/>
  <c r="F129" i="25"/>
  <c r="W128" i="25"/>
  <c r="J128" i="25"/>
  <c r="L128" i="25"/>
  <c r="I128" i="25"/>
  <c r="H128" i="25"/>
  <c r="G128" i="25"/>
  <c r="E128" i="25"/>
  <c r="F128" i="25"/>
  <c r="D128" i="25"/>
  <c r="W127" i="25"/>
  <c r="J127" i="25"/>
  <c r="K127" i="25"/>
  <c r="I127" i="25"/>
  <c r="H127" i="25"/>
  <c r="G127" i="25"/>
  <c r="F127" i="25"/>
  <c r="E127" i="25"/>
  <c r="D127" i="25"/>
  <c r="W126" i="25"/>
  <c r="J126" i="25"/>
  <c r="L126" i="25"/>
  <c r="I126" i="25"/>
  <c r="H126" i="25"/>
  <c r="G126" i="25"/>
  <c r="E126" i="25"/>
  <c r="D126" i="25"/>
  <c r="F126" i="25"/>
  <c r="W125" i="25"/>
  <c r="J125" i="25"/>
  <c r="L125" i="25"/>
  <c r="I125" i="25"/>
  <c r="H125" i="25"/>
  <c r="G125" i="25"/>
  <c r="E125" i="25"/>
  <c r="D125" i="25"/>
  <c r="F125" i="25"/>
  <c r="W124" i="25"/>
  <c r="K124" i="25"/>
  <c r="J124" i="25"/>
  <c r="L124" i="25"/>
  <c r="I124" i="25"/>
  <c r="H124" i="25"/>
  <c r="G124" i="25"/>
  <c r="E124" i="25"/>
  <c r="D124" i="25"/>
  <c r="F124" i="25"/>
  <c r="W123" i="25"/>
  <c r="L123" i="25"/>
  <c r="J123" i="25"/>
  <c r="K123" i="25"/>
  <c r="I123" i="25"/>
  <c r="H123" i="25"/>
  <c r="G123" i="25"/>
  <c r="E123" i="25"/>
  <c r="D123" i="25"/>
  <c r="F123" i="25"/>
  <c r="W122" i="25"/>
  <c r="J122" i="25"/>
  <c r="L122" i="25"/>
  <c r="I122" i="25"/>
  <c r="H122" i="25"/>
  <c r="G122" i="25"/>
  <c r="E122" i="25"/>
  <c r="D122" i="25"/>
  <c r="F122" i="25"/>
  <c r="W121" i="25"/>
  <c r="J121" i="25"/>
  <c r="L121" i="25"/>
  <c r="I121" i="25"/>
  <c r="H121" i="25"/>
  <c r="G121" i="25"/>
  <c r="E121" i="25"/>
  <c r="D121" i="25"/>
  <c r="F121" i="25"/>
  <c r="W120" i="25"/>
  <c r="K120" i="25"/>
  <c r="J120" i="25"/>
  <c r="L120" i="25"/>
  <c r="I120" i="25"/>
  <c r="H120" i="25"/>
  <c r="G120" i="25"/>
  <c r="E120" i="25"/>
  <c r="F120" i="25"/>
  <c r="D120" i="25"/>
  <c r="W119" i="25"/>
  <c r="J119" i="25"/>
  <c r="K119" i="25"/>
  <c r="I119" i="25"/>
  <c r="H119" i="25"/>
  <c r="G119" i="25"/>
  <c r="F119" i="25"/>
  <c r="E119" i="25"/>
  <c r="D119" i="25"/>
  <c r="W118" i="25"/>
  <c r="J118" i="25"/>
  <c r="L118" i="25"/>
  <c r="I118" i="25"/>
  <c r="H118" i="25"/>
  <c r="G118" i="25"/>
  <c r="F118" i="25"/>
  <c r="E118" i="25"/>
  <c r="D118" i="25"/>
  <c r="W117" i="25"/>
  <c r="J117" i="25"/>
  <c r="L117" i="25"/>
  <c r="I117" i="25"/>
  <c r="H117" i="25"/>
  <c r="G117" i="25"/>
  <c r="F117" i="25"/>
  <c r="E117" i="25"/>
  <c r="D117" i="25"/>
  <c r="W116" i="25"/>
  <c r="K116" i="25"/>
  <c r="J116" i="25"/>
  <c r="L116" i="25"/>
  <c r="I116" i="25"/>
  <c r="H116" i="25"/>
  <c r="G116" i="25"/>
  <c r="F116" i="25"/>
  <c r="E116" i="25"/>
  <c r="D116" i="25"/>
  <c r="W115" i="25"/>
  <c r="J115" i="25"/>
  <c r="K115" i="25"/>
  <c r="I115" i="25"/>
  <c r="H115" i="25"/>
  <c r="G115" i="25"/>
  <c r="E115" i="25"/>
  <c r="D115" i="25"/>
  <c r="F115" i="25"/>
  <c r="W114" i="25"/>
  <c r="J114" i="25"/>
  <c r="L114" i="25"/>
  <c r="I114" i="25"/>
  <c r="H114" i="25"/>
  <c r="G114" i="25"/>
  <c r="E114" i="25"/>
  <c r="D114" i="25"/>
  <c r="F114" i="25"/>
  <c r="W113" i="25"/>
  <c r="J113" i="25"/>
  <c r="L113" i="25"/>
  <c r="I113" i="25"/>
  <c r="H113" i="25"/>
  <c r="G113" i="25"/>
  <c r="E113" i="25"/>
  <c r="D113" i="25"/>
  <c r="F113" i="25"/>
  <c r="W112" i="25"/>
  <c r="J112" i="25"/>
  <c r="L112" i="25"/>
  <c r="I112" i="25"/>
  <c r="H112" i="25"/>
  <c r="G112" i="25"/>
  <c r="E112" i="25"/>
  <c r="F112" i="25"/>
  <c r="D112" i="25"/>
  <c r="W111" i="25"/>
  <c r="J111" i="25"/>
  <c r="K111" i="25"/>
  <c r="I111" i="25"/>
  <c r="H111" i="25"/>
  <c r="G111" i="25"/>
  <c r="F111" i="25"/>
  <c r="E111" i="25"/>
  <c r="D111" i="25"/>
  <c r="W110" i="25"/>
  <c r="J110" i="25"/>
  <c r="L110" i="25"/>
  <c r="I110" i="25"/>
  <c r="H110" i="25"/>
  <c r="G110" i="25"/>
  <c r="E110" i="25"/>
  <c r="D110" i="25"/>
  <c r="F110" i="25"/>
  <c r="W109" i="25"/>
  <c r="J109" i="25"/>
  <c r="L109" i="25"/>
  <c r="I109" i="25"/>
  <c r="H109" i="25"/>
  <c r="G109" i="25"/>
  <c r="E109" i="25"/>
  <c r="D109" i="25"/>
  <c r="F109" i="25"/>
  <c r="W108" i="25"/>
  <c r="K108" i="25"/>
  <c r="J108" i="25"/>
  <c r="L108" i="25"/>
  <c r="I108" i="25"/>
  <c r="H108" i="25"/>
  <c r="G108" i="25"/>
  <c r="E108" i="25"/>
  <c r="D108" i="25"/>
  <c r="F108" i="25"/>
  <c r="W107" i="25"/>
  <c r="L107" i="25"/>
  <c r="J107" i="25"/>
  <c r="K107" i="25"/>
  <c r="I107" i="25"/>
  <c r="H107" i="25"/>
  <c r="G107" i="25"/>
  <c r="E107" i="25"/>
  <c r="D107" i="25"/>
  <c r="F107" i="25"/>
  <c r="W106" i="25"/>
  <c r="J106" i="25"/>
  <c r="L106" i="25"/>
  <c r="I106" i="25"/>
  <c r="H106" i="25"/>
  <c r="G106" i="25"/>
  <c r="E106" i="25"/>
  <c r="D106" i="25"/>
  <c r="F106" i="25"/>
  <c r="W105" i="25"/>
  <c r="J105" i="25"/>
  <c r="L105" i="25"/>
  <c r="I105" i="25"/>
  <c r="H105" i="25"/>
  <c r="G105" i="25"/>
  <c r="E105" i="25"/>
  <c r="D105" i="25"/>
  <c r="F105" i="25"/>
  <c r="W104" i="25"/>
  <c r="J104" i="25"/>
  <c r="L104" i="25"/>
  <c r="I104" i="25"/>
  <c r="H104" i="25"/>
  <c r="G104" i="25"/>
  <c r="E104" i="25"/>
  <c r="F104" i="25"/>
  <c r="D104" i="25"/>
  <c r="W103" i="25"/>
  <c r="J103" i="25"/>
  <c r="K103" i="25"/>
  <c r="I103" i="25"/>
  <c r="H103" i="25"/>
  <c r="G103" i="25"/>
  <c r="F103" i="25"/>
  <c r="E103" i="25"/>
  <c r="D103" i="25"/>
  <c r="W102" i="25"/>
  <c r="J102" i="25"/>
  <c r="L102" i="25"/>
  <c r="I102" i="25"/>
  <c r="H102" i="25"/>
  <c r="G102" i="25"/>
  <c r="F102" i="25"/>
  <c r="E102" i="25"/>
  <c r="D102" i="25"/>
  <c r="W101" i="25"/>
  <c r="J101" i="25"/>
  <c r="L101" i="25"/>
  <c r="I101" i="25"/>
  <c r="H101" i="25"/>
  <c r="G101" i="25"/>
  <c r="F101" i="25"/>
  <c r="E101" i="25"/>
  <c r="D101" i="25"/>
  <c r="W100" i="25"/>
  <c r="K100" i="25"/>
  <c r="J100" i="25"/>
  <c r="L100" i="25"/>
  <c r="I100" i="25"/>
  <c r="H100" i="25"/>
  <c r="G100" i="25"/>
  <c r="F100" i="25"/>
  <c r="E100" i="25"/>
  <c r="D100" i="25"/>
  <c r="W99" i="25"/>
  <c r="J99" i="25"/>
  <c r="K99" i="25"/>
  <c r="I99" i="25"/>
  <c r="H99" i="25"/>
  <c r="G99" i="25"/>
  <c r="E99" i="25"/>
  <c r="D99" i="25"/>
  <c r="F99" i="25"/>
  <c r="W98" i="25"/>
  <c r="J98" i="25"/>
  <c r="L98" i="25"/>
  <c r="I98" i="25"/>
  <c r="H98" i="25"/>
  <c r="G98" i="25"/>
  <c r="E98" i="25"/>
  <c r="D98" i="25"/>
  <c r="F98" i="25"/>
  <c r="W97" i="25"/>
  <c r="J97" i="25"/>
  <c r="L97" i="25"/>
  <c r="I97" i="25"/>
  <c r="H97" i="25"/>
  <c r="G97" i="25"/>
  <c r="E97" i="25"/>
  <c r="D97" i="25"/>
  <c r="F97" i="25"/>
  <c r="W96" i="25"/>
  <c r="J96" i="25"/>
  <c r="L96" i="25"/>
  <c r="I96" i="25"/>
  <c r="H96" i="25"/>
  <c r="G96" i="25"/>
  <c r="E96" i="25"/>
  <c r="F96" i="25"/>
  <c r="D96" i="25"/>
  <c r="W95" i="25"/>
  <c r="J95" i="25"/>
  <c r="K95" i="25"/>
  <c r="I95" i="25"/>
  <c r="H95" i="25"/>
  <c r="G95" i="25"/>
  <c r="F95" i="25"/>
  <c r="E95" i="25"/>
  <c r="D95" i="25"/>
  <c r="W94" i="25"/>
  <c r="J94" i="25"/>
  <c r="L94" i="25"/>
  <c r="I94" i="25"/>
  <c r="H94" i="25"/>
  <c r="G94" i="25"/>
  <c r="E94" i="25"/>
  <c r="D94" i="25"/>
  <c r="F94" i="25"/>
  <c r="W93" i="25"/>
  <c r="J93" i="25"/>
  <c r="L93" i="25"/>
  <c r="I93" i="25"/>
  <c r="H93" i="25"/>
  <c r="G93" i="25"/>
  <c r="E93" i="25"/>
  <c r="D93" i="25"/>
  <c r="F93" i="25"/>
  <c r="W92" i="25"/>
  <c r="K92" i="25"/>
  <c r="J92" i="25"/>
  <c r="L92" i="25"/>
  <c r="I92" i="25"/>
  <c r="H92" i="25"/>
  <c r="G92" i="25"/>
  <c r="E92" i="25"/>
  <c r="D92" i="25"/>
  <c r="F92" i="25"/>
  <c r="W91" i="25"/>
  <c r="L91" i="25"/>
  <c r="J91" i="25"/>
  <c r="K91" i="25"/>
  <c r="I91" i="25"/>
  <c r="H91" i="25"/>
  <c r="G91" i="25"/>
  <c r="E91" i="25"/>
  <c r="D91" i="25"/>
  <c r="F91" i="25"/>
  <c r="W90" i="25"/>
  <c r="J90" i="25"/>
  <c r="L90" i="25"/>
  <c r="I90" i="25"/>
  <c r="H90" i="25"/>
  <c r="G90" i="25"/>
  <c r="E90" i="25"/>
  <c r="D90" i="25"/>
  <c r="F90" i="25"/>
  <c r="W89" i="25"/>
  <c r="J89" i="25"/>
  <c r="L89" i="25"/>
  <c r="I89" i="25"/>
  <c r="H89" i="25"/>
  <c r="G89" i="25"/>
  <c r="E89" i="25"/>
  <c r="D89" i="25"/>
  <c r="F89" i="25"/>
  <c r="W88" i="25"/>
  <c r="K88" i="25"/>
  <c r="J88" i="25"/>
  <c r="L88" i="25"/>
  <c r="I88" i="25"/>
  <c r="H88" i="25"/>
  <c r="G88" i="25"/>
  <c r="E88" i="25"/>
  <c r="F88" i="25"/>
  <c r="D88" i="25"/>
  <c r="W87" i="25"/>
  <c r="J87" i="25"/>
  <c r="K87" i="25"/>
  <c r="I87" i="25"/>
  <c r="H87" i="25"/>
  <c r="G87" i="25"/>
  <c r="F87" i="25"/>
  <c r="E87" i="25"/>
  <c r="D87" i="25"/>
  <c r="W86" i="25"/>
  <c r="J86" i="25"/>
  <c r="L86" i="25"/>
  <c r="I86" i="25"/>
  <c r="H86" i="25"/>
  <c r="G86" i="25"/>
  <c r="F86" i="25"/>
  <c r="E86" i="25"/>
  <c r="D86" i="25"/>
  <c r="W85" i="25"/>
  <c r="L85" i="25"/>
  <c r="J85" i="25"/>
  <c r="K85" i="25"/>
  <c r="I85" i="25"/>
  <c r="H85" i="25"/>
  <c r="G85" i="25"/>
  <c r="F85" i="25"/>
  <c r="E85" i="25"/>
  <c r="D85" i="25"/>
  <c r="W84" i="25"/>
  <c r="J84" i="25"/>
  <c r="L84" i="25"/>
  <c r="I84" i="25"/>
  <c r="H84" i="25"/>
  <c r="G84" i="25"/>
  <c r="E84" i="25"/>
  <c r="D84" i="25"/>
  <c r="F84" i="25"/>
  <c r="W83" i="25"/>
  <c r="J83" i="25"/>
  <c r="K83" i="25"/>
  <c r="I83" i="25"/>
  <c r="H83" i="25"/>
  <c r="G83" i="25"/>
  <c r="E83" i="25"/>
  <c r="D83" i="25"/>
  <c r="F83" i="25"/>
  <c r="W82" i="25"/>
  <c r="J82" i="25"/>
  <c r="L82" i="25"/>
  <c r="I82" i="25"/>
  <c r="H82" i="25"/>
  <c r="G82" i="25"/>
  <c r="E82" i="25"/>
  <c r="D82" i="25"/>
  <c r="F82" i="25"/>
  <c r="W81" i="25"/>
  <c r="J81" i="25"/>
  <c r="K81" i="25"/>
  <c r="I81" i="25"/>
  <c r="H81" i="25"/>
  <c r="G81" i="25"/>
  <c r="E81" i="25"/>
  <c r="D81" i="25"/>
  <c r="F81" i="25"/>
  <c r="W80" i="25"/>
  <c r="K80" i="25"/>
  <c r="J80" i="25"/>
  <c r="L80" i="25"/>
  <c r="I80" i="25"/>
  <c r="H80" i="25"/>
  <c r="G80" i="25"/>
  <c r="E80" i="25"/>
  <c r="D80" i="25"/>
  <c r="F80" i="25"/>
  <c r="W79" i="25"/>
  <c r="L79" i="25"/>
  <c r="J79" i="25"/>
  <c r="K79" i="25"/>
  <c r="I79" i="25"/>
  <c r="H79" i="25"/>
  <c r="G79" i="25"/>
  <c r="E79" i="25"/>
  <c r="D79" i="25"/>
  <c r="F79" i="25"/>
  <c r="W78" i="25"/>
  <c r="J78" i="25"/>
  <c r="L78" i="25"/>
  <c r="I78" i="25"/>
  <c r="H78" i="25"/>
  <c r="G78" i="25"/>
  <c r="E78" i="25"/>
  <c r="D78" i="25"/>
  <c r="F78" i="25"/>
  <c r="W77" i="25"/>
  <c r="L77" i="25"/>
  <c r="J77" i="25"/>
  <c r="K77" i="25"/>
  <c r="I77" i="25"/>
  <c r="H77" i="25"/>
  <c r="G77" i="25"/>
  <c r="E77" i="25"/>
  <c r="F77" i="25"/>
  <c r="D77" i="25"/>
  <c r="W76" i="25"/>
  <c r="J76" i="25"/>
  <c r="L76" i="25"/>
  <c r="I76" i="25"/>
  <c r="H76" i="25"/>
  <c r="G76" i="25"/>
  <c r="F76" i="25"/>
  <c r="E76" i="25"/>
  <c r="D76" i="25"/>
  <c r="W75" i="25"/>
  <c r="L75" i="25"/>
  <c r="J75" i="25"/>
  <c r="K75" i="25"/>
  <c r="I75" i="25"/>
  <c r="H75" i="25"/>
  <c r="G75" i="25"/>
  <c r="F75" i="25"/>
  <c r="E75" i="25"/>
  <c r="D75" i="25"/>
  <c r="W74" i="25"/>
  <c r="J74" i="25"/>
  <c r="L74" i="25"/>
  <c r="I74" i="25"/>
  <c r="H74" i="25"/>
  <c r="G74" i="25"/>
  <c r="F74" i="25"/>
  <c r="E74" i="25"/>
  <c r="D74" i="25"/>
  <c r="W73" i="25"/>
  <c r="J73" i="25"/>
  <c r="K73" i="25"/>
  <c r="I73" i="25"/>
  <c r="H73" i="25"/>
  <c r="G73" i="25"/>
  <c r="E73" i="25"/>
  <c r="D73" i="25"/>
  <c r="F73" i="25"/>
  <c r="W72" i="25"/>
  <c r="J72" i="25"/>
  <c r="L72" i="25"/>
  <c r="I72" i="25"/>
  <c r="H72" i="25"/>
  <c r="G72" i="25"/>
  <c r="E72" i="25"/>
  <c r="D72" i="25"/>
  <c r="F72" i="25"/>
  <c r="W71" i="25"/>
  <c r="L71" i="25"/>
  <c r="K71" i="25"/>
  <c r="J71" i="25"/>
  <c r="I71" i="25"/>
  <c r="H71" i="25"/>
  <c r="G71" i="25"/>
  <c r="E71" i="25"/>
  <c r="D71" i="25"/>
  <c r="F71" i="25"/>
  <c r="W70" i="25"/>
  <c r="J70" i="25"/>
  <c r="L70" i="25"/>
  <c r="I70" i="25"/>
  <c r="H70" i="25"/>
  <c r="G70" i="25"/>
  <c r="E70" i="25"/>
  <c r="D70" i="25"/>
  <c r="F70" i="25"/>
  <c r="W69" i="25"/>
  <c r="L69" i="25"/>
  <c r="J69" i="25"/>
  <c r="K69" i="25"/>
  <c r="I69" i="25"/>
  <c r="H69" i="25"/>
  <c r="G69" i="25"/>
  <c r="E69" i="25"/>
  <c r="D69" i="25"/>
  <c r="F69" i="25"/>
  <c r="W68" i="25"/>
  <c r="K68" i="25"/>
  <c r="J68" i="25"/>
  <c r="L68" i="25"/>
  <c r="I68" i="25"/>
  <c r="H68" i="25"/>
  <c r="G68" i="25"/>
  <c r="E68" i="25"/>
  <c r="F68" i="25"/>
  <c r="D68" i="25"/>
  <c r="W67" i="25"/>
  <c r="L67" i="25"/>
  <c r="K67" i="25"/>
  <c r="J67" i="25"/>
  <c r="I67" i="25"/>
  <c r="H67" i="25"/>
  <c r="G67" i="25"/>
  <c r="F67" i="25"/>
  <c r="E67" i="25"/>
  <c r="D67" i="25"/>
  <c r="W66" i="25"/>
  <c r="J66" i="25"/>
  <c r="L66" i="25"/>
  <c r="I66" i="25"/>
  <c r="H66" i="25"/>
  <c r="G66" i="25"/>
  <c r="F66" i="25"/>
  <c r="E66" i="25"/>
  <c r="D66" i="25"/>
  <c r="W65" i="25"/>
  <c r="J65" i="25"/>
  <c r="K65" i="25"/>
  <c r="I65" i="25"/>
  <c r="H65" i="25"/>
  <c r="G65" i="25"/>
  <c r="F65" i="25"/>
  <c r="E65" i="25"/>
  <c r="D65" i="25"/>
  <c r="W64" i="25"/>
  <c r="J64" i="25"/>
  <c r="L64" i="25"/>
  <c r="I64" i="25"/>
  <c r="H64" i="25"/>
  <c r="G64" i="25"/>
  <c r="F64" i="25"/>
  <c r="E64" i="25"/>
  <c r="D64" i="25"/>
  <c r="W63" i="25"/>
  <c r="L63" i="25"/>
  <c r="K63" i="25"/>
  <c r="J63" i="25"/>
  <c r="I63" i="25"/>
  <c r="H63" i="25"/>
  <c r="G63" i="25"/>
  <c r="E63" i="25"/>
  <c r="D63" i="25"/>
  <c r="F63" i="25"/>
  <c r="W62" i="25"/>
  <c r="J62" i="25"/>
  <c r="L62" i="25"/>
  <c r="I62" i="25"/>
  <c r="H62" i="25"/>
  <c r="G62" i="25"/>
  <c r="E62" i="25"/>
  <c r="D62" i="25"/>
  <c r="F62" i="25"/>
  <c r="W61" i="25"/>
  <c r="L61" i="25"/>
  <c r="J61" i="25"/>
  <c r="K61" i="25"/>
  <c r="I61" i="25"/>
  <c r="H61" i="25"/>
  <c r="G61" i="25"/>
  <c r="E61" i="25"/>
  <c r="D61" i="25"/>
  <c r="F61" i="25"/>
  <c r="W60" i="25"/>
  <c r="K60" i="25"/>
  <c r="J60" i="25"/>
  <c r="L60" i="25"/>
  <c r="I60" i="25"/>
  <c r="H60" i="25"/>
  <c r="G60" i="25"/>
  <c r="E60" i="25"/>
  <c r="F60" i="25"/>
  <c r="D60" i="25"/>
  <c r="W59" i="25"/>
  <c r="L59" i="25"/>
  <c r="K59" i="25"/>
  <c r="J59" i="25"/>
  <c r="I59" i="25"/>
  <c r="H59" i="25"/>
  <c r="G59" i="25"/>
  <c r="F59" i="25"/>
  <c r="E59" i="25"/>
  <c r="D59" i="25"/>
  <c r="W58" i="25"/>
  <c r="J58" i="25"/>
  <c r="L58" i="25"/>
  <c r="I58" i="25"/>
  <c r="H58" i="25"/>
  <c r="G58" i="25"/>
  <c r="F58" i="25"/>
  <c r="E58" i="25"/>
  <c r="D58" i="25"/>
  <c r="W57" i="25"/>
  <c r="J57" i="25"/>
  <c r="K57" i="25"/>
  <c r="I57" i="25"/>
  <c r="H57" i="25"/>
  <c r="G57" i="25"/>
  <c r="F57" i="25"/>
  <c r="E57" i="25"/>
  <c r="D57" i="25"/>
  <c r="W56" i="25"/>
  <c r="J56" i="25"/>
  <c r="L56" i="25"/>
  <c r="I56" i="25"/>
  <c r="H56" i="25"/>
  <c r="G56" i="25"/>
  <c r="F56" i="25"/>
  <c r="E56" i="25"/>
  <c r="D56" i="25"/>
  <c r="W55" i="25"/>
  <c r="L55" i="25"/>
  <c r="K55" i="25"/>
  <c r="J55" i="25"/>
  <c r="I55" i="25"/>
  <c r="H55" i="25"/>
  <c r="G55" i="25"/>
  <c r="E55" i="25"/>
  <c r="D55" i="25"/>
  <c r="F55" i="25"/>
  <c r="L54" i="25"/>
  <c r="K54" i="25"/>
  <c r="J54" i="25"/>
  <c r="I54" i="25"/>
  <c r="H54" i="25"/>
  <c r="G54" i="25"/>
  <c r="E54" i="25"/>
  <c r="D54" i="25"/>
  <c r="F54" i="25"/>
  <c r="W53" i="25"/>
  <c r="K53" i="25"/>
  <c r="J53" i="25"/>
  <c r="L53" i="25"/>
  <c r="I53" i="25"/>
  <c r="H53" i="25"/>
  <c r="G53" i="25"/>
  <c r="E53" i="25"/>
  <c r="F53" i="25"/>
  <c r="D53" i="25"/>
  <c r="W52" i="25"/>
  <c r="J52" i="25"/>
  <c r="L52" i="25"/>
  <c r="I52" i="25"/>
  <c r="H52" i="25"/>
  <c r="G52" i="25"/>
  <c r="E52" i="25"/>
  <c r="F52" i="25"/>
  <c r="D52" i="25"/>
  <c r="W51" i="25"/>
  <c r="L51" i="25"/>
  <c r="K51" i="25"/>
  <c r="J51" i="25"/>
  <c r="I51" i="25"/>
  <c r="H51" i="25"/>
  <c r="G51" i="25"/>
  <c r="F51" i="25"/>
  <c r="E51" i="25"/>
  <c r="D51" i="25"/>
  <c r="W50" i="25"/>
  <c r="J50" i="25"/>
  <c r="L50" i="25"/>
  <c r="I50" i="25"/>
  <c r="H50" i="25"/>
  <c r="G50" i="25"/>
  <c r="F50" i="25"/>
  <c r="E50" i="25"/>
  <c r="D50" i="25"/>
  <c r="W49" i="25"/>
  <c r="J49" i="25"/>
  <c r="L49" i="25"/>
  <c r="I49" i="25"/>
  <c r="H49" i="25"/>
  <c r="G49" i="25"/>
  <c r="F49" i="25"/>
  <c r="E49" i="25"/>
  <c r="D49" i="25"/>
  <c r="W48" i="25"/>
  <c r="J48" i="25"/>
  <c r="L48" i="25"/>
  <c r="I48" i="25"/>
  <c r="H48" i="25"/>
  <c r="G48" i="25"/>
  <c r="F48" i="25"/>
  <c r="E48" i="25"/>
  <c r="D48" i="25"/>
  <c r="W47" i="25"/>
  <c r="L47" i="25"/>
  <c r="K47" i="25"/>
  <c r="J47" i="25"/>
  <c r="I47" i="25"/>
  <c r="H47" i="25"/>
  <c r="G47" i="25"/>
  <c r="E47" i="25"/>
  <c r="D47" i="25"/>
  <c r="F47" i="25"/>
  <c r="W46" i="25"/>
  <c r="L46" i="25"/>
  <c r="K46" i="25"/>
  <c r="J46" i="25"/>
  <c r="I46" i="25"/>
  <c r="H46" i="25"/>
  <c r="G46" i="25"/>
  <c r="F46" i="25"/>
  <c r="E46" i="25"/>
  <c r="D46" i="25"/>
  <c r="W45" i="25"/>
  <c r="K45" i="25"/>
  <c r="J45" i="25"/>
  <c r="L45" i="25"/>
  <c r="I45" i="25"/>
  <c r="H45" i="25"/>
  <c r="G45" i="25"/>
  <c r="F45" i="25"/>
  <c r="E45" i="25"/>
  <c r="D45" i="25"/>
  <c r="W44" i="25"/>
  <c r="J44" i="25"/>
  <c r="L44" i="25"/>
  <c r="I44" i="25"/>
  <c r="H44" i="25"/>
  <c r="G44" i="25"/>
  <c r="F44" i="25"/>
  <c r="E44" i="25"/>
  <c r="D44" i="25"/>
  <c r="W43" i="25"/>
  <c r="J43" i="25"/>
  <c r="L43" i="25"/>
  <c r="I43" i="25"/>
  <c r="H43" i="25"/>
  <c r="G43" i="25"/>
  <c r="F43" i="25"/>
  <c r="E43" i="25"/>
  <c r="D43" i="25"/>
  <c r="W42" i="25"/>
  <c r="L42" i="25"/>
  <c r="K42" i="25"/>
  <c r="J42" i="25"/>
  <c r="I42" i="25"/>
  <c r="H42" i="25"/>
  <c r="G42" i="25"/>
  <c r="E42" i="25"/>
  <c r="D42" i="25"/>
  <c r="F42" i="25"/>
  <c r="W41" i="25"/>
  <c r="K41" i="25"/>
  <c r="J41" i="25"/>
  <c r="L41" i="25"/>
  <c r="I41" i="25"/>
  <c r="H41" i="25"/>
  <c r="G41" i="25"/>
  <c r="E41" i="25"/>
  <c r="D41" i="25"/>
  <c r="F41" i="25"/>
  <c r="W40" i="25"/>
  <c r="J40" i="25"/>
  <c r="L40" i="25"/>
  <c r="I40" i="25"/>
  <c r="H40" i="25"/>
  <c r="G40" i="25"/>
  <c r="E40" i="25"/>
  <c r="D40" i="25"/>
  <c r="F40" i="25"/>
  <c r="W39" i="25"/>
  <c r="L39" i="25"/>
  <c r="K39" i="25"/>
  <c r="J39" i="25"/>
  <c r="I39" i="25"/>
  <c r="H39" i="25"/>
  <c r="G39" i="25"/>
  <c r="F39" i="25"/>
  <c r="E39" i="25"/>
  <c r="D39" i="25"/>
  <c r="W38" i="25"/>
  <c r="L38" i="25"/>
  <c r="J38" i="25"/>
  <c r="K38" i="25"/>
  <c r="I38" i="25"/>
  <c r="H38" i="25"/>
  <c r="G38" i="25"/>
  <c r="F38" i="25"/>
  <c r="E38" i="25"/>
  <c r="D38" i="25"/>
  <c r="W37" i="25"/>
  <c r="J37" i="25"/>
  <c r="L37" i="25"/>
  <c r="I37" i="25"/>
  <c r="H37" i="25"/>
  <c r="G37" i="25"/>
  <c r="F37" i="25"/>
  <c r="E37" i="25"/>
  <c r="D37" i="25"/>
  <c r="W36" i="25"/>
  <c r="J36" i="25"/>
  <c r="L36" i="25"/>
  <c r="I36" i="25"/>
  <c r="H36" i="25"/>
  <c r="G36" i="25"/>
  <c r="F36" i="25"/>
  <c r="E36" i="25"/>
  <c r="D36" i="25"/>
  <c r="W35" i="25"/>
  <c r="L35" i="25"/>
  <c r="K35" i="25"/>
  <c r="J35" i="25"/>
  <c r="I35" i="25"/>
  <c r="H35" i="25"/>
  <c r="G35" i="25"/>
  <c r="E35" i="25"/>
  <c r="D35" i="25"/>
  <c r="F35" i="25"/>
  <c r="W34" i="25"/>
  <c r="L34" i="25"/>
  <c r="K34" i="25"/>
  <c r="J34" i="25"/>
  <c r="I34" i="25"/>
  <c r="H34" i="25"/>
  <c r="G34" i="25"/>
  <c r="E34" i="25"/>
  <c r="F34" i="25"/>
  <c r="D34" i="25"/>
  <c r="W33" i="25"/>
  <c r="K33" i="25"/>
  <c r="J33" i="25"/>
  <c r="L33" i="25"/>
  <c r="I33" i="25"/>
  <c r="H33" i="25"/>
  <c r="G33" i="25"/>
  <c r="F33" i="25"/>
  <c r="E33" i="25"/>
  <c r="D33" i="25"/>
  <c r="W32" i="25"/>
  <c r="J32" i="25"/>
  <c r="L32" i="25"/>
  <c r="I32" i="25"/>
  <c r="H32" i="25"/>
  <c r="G32" i="25"/>
  <c r="F32" i="25"/>
  <c r="E32" i="25"/>
  <c r="D32" i="25"/>
  <c r="W31" i="25"/>
  <c r="L31" i="25"/>
  <c r="J31" i="25"/>
  <c r="K31" i="25"/>
  <c r="I31" i="25"/>
  <c r="H31" i="25"/>
  <c r="G31" i="25"/>
  <c r="F31" i="25"/>
  <c r="E31" i="25"/>
  <c r="D31" i="25"/>
  <c r="W30" i="25"/>
  <c r="J30" i="25"/>
  <c r="L30" i="25"/>
  <c r="I30" i="25"/>
  <c r="H30" i="25"/>
  <c r="G30" i="25"/>
  <c r="F30" i="25"/>
  <c r="E30" i="25"/>
  <c r="D30" i="25"/>
  <c r="W29" i="25"/>
  <c r="K29" i="25"/>
  <c r="J29" i="25"/>
  <c r="L29" i="25"/>
  <c r="I29" i="25"/>
  <c r="H29" i="25"/>
  <c r="G29" i="25"/>
  <c r="E29" i="25"/>
  <c r="D29" i="25"/>
  <c r="F29" i="25"/>
  <c r="W28" i="25"/>
  <c r="J28" i="25"/>
  <c r="L28" i="25"/>
  <c r="I28" i="25"/>
  <c r="H28" i="25"/>
  <c r="G28" i="25"/>
  <c r="E28" i="25"/>
  <c r="D28" i="25"/>
  <c r="F28" i="25"/>
  <c r="W27" i="25"/>
  <c r="L27" i="25"/>
  <c r="K27" i="25"/>
  <c r="J27" i="25"/>
  <c r="I27" i="25"/>
  <c r="H27" i="25"/>
  <c r="G27" i="25"/>
  <c r="E27" i="25"/>
  <c r="F27" i="25"/>
  <c r="D27" i="25"/>
  <c r="W26" i="25"/>
  <c r="L26" i="25"/>
  <c r="K26" i="25"/>
  <c r="J26" i="25"/>
  <c r="I26" i="25"/>
  <c r="H26" i="25"/>
  <c r="G26" i="25"/>
  <c r="F26" i="25"/>
  <c r="E26" i="25"/>
  <c r="D26" i="25"/>
  <c r="W25" i="25"/>
  <c r="J25" i="25"/>
  <c r="L25" i="25"/>
  <c r="I25" i="25"/>
  <c r="H25" i="25"/>
  <c r="G25" i="25"/>
  <c r="F25" i="25"/>
  <c r="E25" i="25"/>
  <c r="D25" i="25"/>
  <c r="W24" i="25"/>
  <c r="J24" i="25"/>
  <c r="L24" i="25"/>
  <c r="I24" i="25"/>
  <c r="H24" i="25"/>
  <c r="G24" i="25"/>
  <c r="F24" i="25"/>
  <c r="E24" i="25"/>
  <c r="D24" i="25"/>
  <c r="W23" i="25"/>
  <c r="J23" i="25"/>
  <c r="L23" i="25"/>
  <c r="I23" i="25"/>
  <c r="H23" i="25"/>
  <c r="G23" i="25"/>
  <c r="F23" i="25"/>
  <c r="E23" i="25"/>
  <c r="D23" i="25"/>
  <c r="W22" i="25"/>
  <c r="L22" i="25"/>
  <c r="K22" i="25"/>
  <c r="J22" i="25"/>
  <c r="I22" i="25"/>
  <c r="H22" i="25"/>
  <c r="G22" i="25"/>
  <c r="E22" i="25"/>
  <c r="D22" i="25"/>
  <c r="F22" i="25"/>
  <c r="W21" i="25"/>
  <c r="J21" i="25"/>
  <c r="L21" i="25"/>
  <c r="I21" i="25"/>
  <c r="H21" i="25"/>
  <c r="G21" i="25"/>
  <c r="E21" i="25"/>
  <c r="F21" i="25"/>
  <c r="D21" i="25"/>
  <c r="W20" i="25"/>
  <c r="J20" i="25"/>
  <c r="L20" i="25"/>
  <c r="I20" i="25"/>
  <c r="H20" i="25"/>
  <c r="G20" i="25"/>
  <c r="E20" i="25"/>
  <c r="F20" i="25"/>
  <c r="D20" i="25"/>
  <c r="W19" i="25"/>
  <c r="L19" i="25"/>
  <c r="K19" i="25"/>
  <c r="J19" i="25"/>
  <c r="I19" i="25"/>
  <c r="H19" i="25"/>
  <c r="G19" i="25"/>
  <c r="F19" i="25"/>
  <c r="E19" i="25"/>
  <c r="D19" i="25"/>
  <c r="W18" i="25"/>
  <c r="J18" i="25"/>
  <c r="L18" i="25"/>
  <c r="I18" i="25"/>
  <c r="H18" i="25"/>
  <c r="G18" i="25"/>
  <c r="F18" i="25"/>
  <c r="E18" i="25"/>
  <c r="D18" i="25"/>
  <c r="W17" i="25"/>
  <c r="J17" i="25"/>
  <c r="L17" i="25"/>
  <c r="I17" i="25"/>
  <c r="H17" i="25"/>
  <c r="G17" i="25"/>
  <c r="F17" i="25"/>
  <c r="E17" i="25"/>
  <c r="D17" i="25"/>
  <c r="W16" i="25"/>
  <c r="J16" i="25"/>
  <c r="L16" i="25"/>
  <c r="I16" i="25"/>
  <c r="H16" i="25"/>
  <c r="G16" i="25"/>
  <c r="F16" i="25"/>
  <c r="E16" i="25"/>
  <c r="D16" i="25"/>
  <c r="W15" i="25"/>
  <c r="L15" i="25"/>
  <c r="K15" i="25"/>
  <c r="J15" i="25"/>
  <c r="I15" i="25"/>
  <c r="H15" i="25"/>
  <c r="G15" i="25"/>
  <c r="E15" i="25"/>
  <c r="D15" i="25"/>
  <c r="F15" i="25"/>
  <c r="W14" i="25"/>
  <c r="L14" i="25"/>
  <c r="K14" i="25"/>
  <c r="J14" i="25"/>
  <c r="I14" i="25"/>
  <c r="H14" i="25"/>
  <c r="G14" i="25"/>
  <c r="F14" i="25"/>
  <c r="E14" i="25"/>
  <c r="D14" i="25"/>
  <c r="W13" i="25"/>
  <c r="K13" i="25"/>
  <c r="J13" i="25"/>
  <c r="L13" i="25"/>
  <c r="I13" i="25"/>
  <c r="H13" i="25"/>
  <c r="G13" i="25"/>
  <c r="F13" i="25"/>
  <c r="E13" i="25"/>
  <c r="D13" i="25"/>
  <c r="W12" i="25"/>
  <c r="J12" i="25"/>
  <c r="L12" i="25"/>
  <c r="I12" i="25"/>
  <c r="H12" i="25"/>
  <c r="G12" i="25"/>
  <c r="F12" i="25"/>
  <c r="E12" i="25"/>
  <c r="D12" i="25"/>
  <c r="W11" i="25"/>
  <c r="J11" i="25"/>
  <c r="L11" i="25"/>
  <c r="I11" i="25"/>
  <c r="H11" i="25"/>
  <c r="G11" i="25"/>
  <c r="F11" i="25"/>
  <c r="E11" i="25"/>
  <c r="D11" i="25"/>
  <c r="W10" i="25"/>
  <c r="L10" i="25"/>
  <c r="K10" i="25"/>
  <c r="J10" i="25"/>
  <c r="I10" i="25"/>
  <c r="H10" i="25"/>
  <c r="G10" i="25"/>
  <c r="E10" i="25"/>
  <c r="D10" i="25"/>
  <c r="F10" i="25"/>
  <c r="W9" i="25"/>
  <c r="K9" i="25"/>
  <c r="J9" i="25"/>
  <c r="L9" i="25"/>
  <c r="I9" i="25"/>
  <c r="H9" i="25"/>
  <c r="G9" i="25"/>
  <c r="E9" i="25"/>
  <c r="D9" i="25"/>
  <c r="F9" i="25"/>
  <c r="W8" i="25"/>
  <c r="J8" i="25"/>
  <c r="L8" i="25"/>
  <c r="I8" i="25"/>
  <c r="H8" i="25"/>
  <c r="G8" i="25"/>
  <c r="E8" i="25"/>
  <c r="D8" i="25"/>
  <c r="F8" i="25"/>
  <c r="W7" i="25"/>
  <c r="L7" i="25"/>
  <c r="K7" i="25"/>
  <c r="J7" i="25"/>
  <c r="I7" i="25"/>
  <c r="H7" i="25"/>
  <c r="G7" i="25"/>
  <c r="F7" i="25"/>
  <c r="E7" i="25"/>
  <c r="D7" i="25"/>
  <c r="W6" i="25"/>
  <c r="L6" i="25"/>
  <c r="J6" i="25"/>
  <c r="K6" i="25"/>
  <c r="I6" i="25"/>
  <c r="H6" i="25"/>
  <c r="G6" i="25"/>
  <c r="F6" i="25"/>
  <c r="E6" i="25"/>
  <c r="D6" i="25"/>
  <c r="W5" i="25"/>
  <c r="J5" i="25"/>
  <c r="L5" i="25"/>
  <c r="I5" i="25"/>
  <c r="H5" i="25"/>
  <c r="G5" i="25"/>
  <c r="F5" i="25"/>
  <c r="E5" i="25"/>
  <c r="D5" i="25"/>
  <c r="W4" i="25"/>
  <c r="J4" i="25"/>
  <c r="L4" i="25"/>
  <c r="I4" i="25"/>
  <c r="H4" i="25"/>
  <c r="G4" i="25"/>
  <c r="F4" i="25"/>
  <c r="E4" i="25"/>
  <c r="D4" i="25"/>
  <c r="D150" i="6"/>
  <c r="E150" i="6"/>
  <c r="G150" i="6"/>
  <c r="H150" i="6"/>
  <c r="I150" i="6"/>
  <c r="J150" i="6"/>
  <c r="L150" i="6"/>
  <c r="D151" i="6"/>
  <c r="E151" i="6"/>
  <c r="G151" i="6"/>
  <c r="H151" i="6"/>
  <c r="I151" i="6"/>
  <c r="J151" i="6"/>
  <c r="K151" i="6"/>
  <c r="D152" i="6"/>
  <c r="E152" i="6"/>
  <c r="F152" i="6"/>
  <c r="G152" i="6"/>
  <c r="H152" i="6"/>
  <c r="I152" i="6"/>
  <c r="J152" i="6"/>
  <c r="K152" i="6"/>
  <c r="D153" i="6"/>
  <c r="E153" i="6"/>
  <c r="G153" i="6"/>
  <c r="H153" i="6"/>
  <c r="I153" i="6"/>
  <c r="J153" i="6"/>
  <c r="K153" i="6"/>
  <c r="D154" i="6"/>
  <c r="E154" i="6"/>
  <c r="G154" i="6"/>
  <c r="H154" i="6"/>
  <c r="I154" i="6"/>
  <c r="J154" i="6"/>
  <c r="L154" i="6"/>
  <c r="D155" i="6"/>
  <c r="E155" i="6"/>
  <c r="G155" i="6"/>
  <c r="H155" i="6"/>
  <c r="I155" i="6"/>
  <c r="J155" i="6"/>
  <c r="K155" i="6"/>
  <c r="D156" i="6"/>
  <c r="E156" i="6"/>
  <c r="G156" i="6"/>
  <c r="H156" i="6"/>
  <c r="I156" i="6"/>
  <c r="J156" i="6"/>
  <c r="K156" i="6"/>
  <c r="D157" i="6"/>
  <c r="E157" i="6"/>
  <c r="G157" i="6"/>
  <c r="H157" i="6"/>
  <c r="I157" i="6"/>
  <c r="J157" i="6"/>
  <c r="K157" i="6"/>
  <c r="D158" i="6"/>
  <c r="E158" i="6"/>
  <c r="G158" i="6"/>
  <c r="H158" i="6"/>
  <c r="I158" i="6"/>
  <c r="J158" i="6"/>
  <c r="L158" i="6"/>
  <c r="D159" i="6"/>
  <c r="E159" i="6"/>
  <c r="G159" i="6"/>
  <c r="H159" i="6"/>
  <c r="I159" i="6"/>
  <c r="J159" i="6"/>
  <c r="K159" i="6"/>
  <c r="D160" i="6"/>
  <c r="E160" i="6"/>
  <c r="G160" i="6"/>
  <c r="H160" i="6"/>
  <c r="I160" i="6"/>
  <c r="J160" i="6"/>
  <c r="K160" i="6"/>
  <c r="D161" i="6"/>
  <c r="E161" i="6"/>
  <c r="G161" i="6"/>
  <c r="H161" i="6"/>
  <c r="I161" i="6"/>
  <c r="J161" i="6"/>
  <c r="K161" i="6"/>
  <c r="D162" i="6"/>
  <c r="E162" i="6"/>
  <c r="G162" i="6"/>
  <c r="H162" i="6"/>
  <c r="I162" i="6"/>
  <c r="J162" i="6"/>
  <c r="L162" i="6"/>
  <c r="D163" i="6"/>
  <c r="E163" i="6"/>
  <c r="G163" i="6"/>
  <c r="H163" i="6"/>
  <c r="I163" i="6"/>
  <c r="J163" i="6"/>
  <c r="K163" i="6"/>
  <c r="D164" i="6"/>
  <c r="E164" i="6"/>
  <c r="G164" i="6"/>
  <c r="H164" i="6"/>
  <c r="I164" i="6"/>
  <c r="J164" i="6"/>
  <c r="L164" i="6"/>
  <c r="D165" i="6"/>
  <c r="E165" i="6"/>
  <c r="G165" i="6"/>
  <c r="H165" i="6"/>
  <c r="I165" i="6"/>
  <c r="J165" i="6"/>
  <c r="L165" i="6"/>
  <c r="D166" i="6"/>
  <c r="E166" i="6"/>
  <c r="G166" i="6"/>
  <c r="H166" i="6"/>
  <c r="I166" i="6"/>
  <c r="J166" i="6"/>
  <c r="L166" i="6"/>
  <c r="D167" i="6"/>
  <c r="E167" i="6"/>
  <c r="G167" i="6"/>
  <c r="H167" i="6"/>
  <c r="I167" i="6"/>
  <c r="J167" i="6"/>
  <c r="K167" i="6"/>
  <c r="D168" i="6"/>
  <c r="E168" i="6"/>
  <c r="G168" i="6"/>
  <c r="H168" i="6"/>
  <c r="I168" i="6"/>
  <c r="J168" i="6"/>
  <c r="K168" i="6"/>
  <c r="D169" i="6"/>
  <c r="E169" i="6"/>
  <c r="G169" i="6"/>
  <c r="H169" i="6"/>
  <c r="I169" i="6"/>
  <c r="J169" i="6"/>
  <c r="L169" i="6"/>
  <c r="D170" i="6"/>
  <c r="E170" i="6"/>
  <c r="G170" i="6"/>
  <c r="H170" i="6"/>
  <c r="I170" i="6"/>
  <c r="J170" i="6"/>
  <c r="K170" i="6"/>
  <c r="D171" i="6"/>
  <c r="E171" i="6"/>
  <c r="G171" i="6"/>
  <c r="H171" i="6"/>
  <c r="I171" i="6"/>
  <c r="J171" i="6"/>
  <c r="L171" i="6"/>
  <c r="D172" i="6"/>
  <c r="E172" i="6"/>
  <c r="F172" i="6"/>
  <c r="G172" i="6"/>
  <c r="H172" i="6"/>
  <c r="I172" i="6"/>
  <c r="J172" i="6"/>
  <c r="K172" i="6"/>
  <c r="D173" i="6"/>
  <c r="E173" i="6"/>
  <c r="G173" i="6"/>
  <c r="H173" i="6"/>
  <c r="I173" i="6"/>
  <c r="J173" i="6"/>
  <c r="L173" i="6"/>
  <c r="D174" i="6"/>
  <c r="E174" i="6"/>
  <c r="G174" i="6"/>
  <c r="H174" i="6"/>
  <c r="I174" i="6"/>
  <c r="J174" i="6"/>
  <c r="L174" i="6"/>
  <c r="D175" i="6"/>
  <c r="E175" i="6"/>
  <c r="G175" i="6"/>
  <c r="H175" i="6"/>
  <c r="I175" i="6"/>
  <c r="J175" i="6"/>
  <c r="K175" i="6"/>
  <c r="D176" i="6"/>
  <c r="E176" i="6"/>
  <c r="G176" i="6"/>
  <c r="H176" i="6"/>
  <c r="I176" i="6"/>
  <c r="J176" i="6"/>
  <c r="K176" i="6"/>
  <c r="D177" i="6"/>
  <c r="E177" i="6"/>
  <c r="G177" i="6"/>
  <c r="H177" i="6"/>
  <c r="I177" i="6"/>
  <c r="J177" i="6"/>
  <c r="K177" i="6"/>
  <c r="D178" i="6"/>
  <c r="E178" i="6"/>
  <c r="G178" i="6"/>
  <c r="H178" i="6"/>
  <c r="I178" i="6"/>
  <c r="J178" i="6"/>
  <c r="K178" i="6"/>
  <c r="D179" i="6"/>
  <c r="E179" i="6"/>
  <c r="G179" i="6"/>
  <c r="H179" i="6"/>
  <c r="I179" i="6"/>
  <c r="J179" i="6"/>
  <c r="L179" i="6"/>
  <c r="D180" i="6"/>
  <c r="E180" i="6"/>
  <c r="F180" i="6"/>
  <c r="G180" i="6"/>
  <c r="H180" i="6"/>
  <c r="I180" i="6"/>
  <c r="J180" i="6"/>
  <c r="K180" i="6"/>
  <c r="D181" i="6"/>
  <c r="E181" i="6"/>
  <c r="G181" i="6"/>
  <c r="H181" i="6"/>
  <c r="I181" i="6"/>
  <c r="J181" i="6"/>
  <c r="K181" i="6"/>
  <c r="D182" i="6"/>
  <c r="E182" i="6"/>
  <c r="G182" i="6"/>
  <c r="H182" i="6"/>
  <c r="I182" i="6"/>
  <c r="J182" i="6"/>
  <c r="L182" i="6"/>
  <c r="D183" i="6"/>
  <c r="E183" i="6"/>
  <c r="G183" i="6"/>
  <c r="H183" i="6"/>
  <c r="I183" i="6"/>
  <c r="J183" i="6"/>
  <c r="K183" i="6"/>
  <c r="D184" i="6"/>
  <c r="E184" i="6"/>
  <c r="G184" i="6"/>
  <c r="H184" i="6"/>
  <c r="I184" i="6"/>
  <c r="J184" i="6"/>
  <c r="K184" i="6"/>
  <c r="D185" i="6"/>
  <c r="E185" i="6"/>
  <c r="G185" i="6"/>
  <c r="H185" i="6"/>
  <c r="I185" i="6"/>
  <c r="J185" i="6"/>
  <c r="K185" i="6"/>
  <c r="D186" i="6"/>
  <c r="E186" i="6"/>
  <c r="G186" i="6"/>
  <c r="H186" i="6"/>
  <c r="I186" i="6"/>
  <c r="J186" i="6"/>
  <c r="K186" i="6"/>
  <c r="D187" i="6"/>
  <c r="E187" i="6"/>
  <c r="G187" i="6"/>
  <c r="H187" i="6"/>
  <c r="I187" i="6"/>
  <c r="J187" i="6"/>
  <c r="L187" i="6"/>
  <c r="D188" i="6"/>
  <c r="E188" i="6"/>
  <c r="G188" i="6"/>
  <c r="H188" i="6"/>
  <c r="I188" i="6"/>
  <c r="J188" i="6"/>
  <c r="K188" i="6"/>
  <c r="D189" i="6"/>
  <c r="E189" i="6"/>
  <c r="G189" i="6"/>
  <c r="H189" i="6"/>
  <c r="I189" i="6"/>
  <c r="J189" i="6"/>
  <c r="K189" i="6"/>
  <c r="D190" i="6"/>
  <c r="E190" i="6"/>
  <c r="G190" i="6"/>
  <c r="H190" i="6"/>
  <c r="I190" i="6"/>
  <c r="J190" i="6"/>
  <c r="L190" i="6"/>
  <c r="D191" i="6"/>
  <c r="E191" i="6"/>
  <c r="G191" i="6"/>
  <c r="H191" i="6"/>
  <c r="I191" i="6"/>
  <c r="J191" i="6"/>
  <c r="K191" i="6"/>
  <c r="D192" i="6"/>
  <c r="E192" i="6"/>
  <c r="G192" i="6"/>
  <c r="H192" i="6"/>
  <c r="I192" i="6"/>
  <c r="J192" i="6"/>
  <c r="K192" i="6"/>
  <c r="D193" i="6"/>
  <c r="E193" i="6"/>
  <c r="G193" i="6"/>
  <c r="H193" i="6"/>
  <c r="I193" i="6"/>
  <c r="J193" i="6"/>
  <c r="K193" i="6"/>
  <c r="D194" i="6"/>
  <c r="E194" i="6"/>
  <c r="G194" i="6"/>
  <c r="H194" i="6"/>
  <c r="I194" i="6"/>
  <c r="J194" i="6"/>
  <c r="K194" i="6"/>
  <c r="D195" i="6"/>
  <c r="E195" i="6"/>
  <c r="G195" i="6"/>
  <c r="H195" i="6"/>
  <c r="I195" i="6"/>
  <c r="J195" i="6"/>
  <c r="L195" i="6"/>
  <c r="D196" i="6"/>
  <c r="E196" i="6"/>
  <c r="G196" i="6"/>
  <c r="H196" i="6"/>
  <c r="I196" i="6"/>
  <c r="J196" i="6"/>
  <c r="K196" i="6"/>
  <c r="D197" i="6"/>
  <c r="E197" i="6"/>
  <c r="G197" i="6"/>
  <c r="H197" i="6"/>
  <c r="I197" i="6"/>
  <c r="J197" i="6"/>
  <c r="K197" i="6"/>
  <c r="G181" i="5"/>
  <c r="G182" i="5"/>
  <c r="G183" i="5"/>
  <c r="G184" i="5"/>
  <c r="G185" i="5"/>
  <c r="G186" i="5"/>
  <c r="G187" i="5"/>
  <c r="G188" i="5"/>
  <c r="G189" i="5"/>
  <c r="I149" i="6"/>
  <c r="G190" i="5"/>
  <c r="G191" i="5"/>
  <c r="G192" i="5"/>
  <c r="G193" i="5"/>
  <c r="G194" i="5"/>
  <c r="G195" i="5"/>
  <c r="I91" i="6"/>
  <c r="G196" i="5"/>
  <c r="G82" i="5"/>
  <c r="G83" i="5"/>
  <c r="G84" i="5"/>
  <c r="G85" i="5"/>
  <c r="G86" i="5"/>
  <c r="G87" i="5"/>
  <c r="I96" i="6"/>
  <c r="G88" i="5"/>
  <c r="I138" i="6"/>
  <c r="G89" i="5"/>
  <c r="G90" i="5"/>
  <c r="G91" i="5"/>
  <c r="G92" i="5"/>
  <c r="G93" i="5"/>
  <c r="G94" i="5"/>
  <c r="G95" i="5"/>
  <c r="G96" i="5"/>
  <c r="G97" i="5"/>
  <c r="G98" i="5"/>
  <c r="G99" i="5"/>
  <c r="G100" i="5"/>
  <c r="G3" i="5"/>
  <c r="G4" i="5"/>
  <c r="G5" i="5"/>
  <c r="G6" i="5"/>
  <c r="G155" i="5"/>
  <c r="G156" i="5"/>
  <c r="G157" i="5"/>
  <c r="G158" i="5"/>
  <c r="G159" i="5"/>
  <c r="G160" i="5"/>
  <c r="G161" i="5"/>
  <c r="G162" i="5"/>
  <c r="G163" i="5"/>
  <c r="G164" i="5"/>
  <c r="G165" i="5"/>
  <c r="I13" i="6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44" i="5"/>
  <c r="I104" i="6"/>
  <c r="G145" i="5"/>
  <c r="I71" i="6"/>
  <c r="G146" i="5"/>
  <c r="G147" i="5"/>
  <c r="I79" i="6"/>
  <c r="G148" i="5"/>
  <c r="I52" i="6"/>
  <c r="G149" i="5"/>
  <c r="I26" i="6"/>
  <c r="G150" i="5"/>
  <c r="G151" i="5"/>
  <c r="G152" i="5"/>
  <c r="G153" i="5"/>
  <c r="G154" i="5"/>
  <c r="I67" i="6"/>
  <c r="G72" i="5"/>
  <c r="G73" i="5"/>
  <c r="I37" i="6"/>
  <c r="G63" i="5"/>
  <c r="G64" i="5"/>
  <c r="G65" i="5"/>
  <c r="G66" i="5"/>
  <c r="G67" i="5"/>
  <c r="G68" i="5"/>
  <c r="I6" i="6"/>
  <c r="G69" i="5"/>
  <c r="I33" i="6"/>
  <c r="G70" i="5"/>
  <c r="I85" i="6"/>
  <c r="I55" i="6"/>
  <c r="G71" i="5"/>
  <c r="I47" i="6"/>
  <c r="G7" i="5"/>
  <c r="G135" i="5"/>
  <c r="I90" i="6"/>
  <c r="I15" i="6"/>
  <c r="G136" i="5"/>
  <c r="G106" i="5"/>
  <c r="G77" i="5"/>
  <c r="I146" i="6"/>
  <c r="G78" i="5"/>
  <c r="G79" i="5"/>
  <c r="I126" i="6"/>
  <c r="G80" i="5"/>
  <c r="I141" i="6"/>
  <c r="G81" i="5"/>
  <c r="G101" i="5"/>
  <c r="G102" i="5"/>
  <c r="G103" i="5"/>
  <c r="I64" i="6"/>
  <c r="G104" i="5"/>
  <c r="I14" i="6"/>
  <c r="G105" i="5"/>
  <c r="I100" i="6"/>
  <c r="G107" i="5"/>
  <c r="I34" i="6"/>
  <c r="I92" i="6"/>
  <c r="G74" i="5"/>
  <c r="I18" i="6"/>
  <c r="I111" i="6"/>
  <c r="G75" i="5"/>
  <c r="I59" i="6"/>
  <c r="G76" i="5"/>
  <c r="G10" i="5"/>
  <c r="G114" i="5"/>
  <c r="G115" i="5"/>
  <c r="G116" i="5"/>
  <c r="I31" i="6"/>
  <c r="G117" i="5"/>
  <c r="I80" i="6"/>
  <c r="G118" i="5"/>
  <c r="I46" i="6"/>
  <c r="I117" i="6"/>
  <c r="G119" i="5"/>
  <c r="G120" i="5"/>
  <c r="I66" i="6"/>
  <c r="G121" i="5"/>
  <c r="G122" i="5"/>
  <c r="G123" i="5"/>
  <c r="G124" i="5"/>
  <c r="G125" i="5"/>
  <c r="I72" i="6"/>
  <c r="G126" i="5"/>
  <c r="I147" i="6"/>
  <c r="G127" i="5"/>
  <c r="G128" i="5"/>
  <c r="I116" i="6"/>
  <c r="G129" i="5"/>
  <c r="I128" i="6"/>
  <c r="G130" i="5"/>
  <c r="G131" i="5"/>
  <c r="I137" i="6"/>
  <c r="G132" i="5"/>
  <c r="I12" i="6"/>
  <c r="W262" i="6"/>
  <c r="W263" i="6"/>
  <c r="W264" i="6"/>
  <c r="W265" i="6"/>
  <c r="W266" i="6"/>
  <c r="W267" i="6"/>
  <c r="W268" i="6"/>
  <c r="W269" i="6"/>
  <c r="W270" i="6"/>
  <c r="W271" i="6"/>
  <c r="W272" i="6"/>
  <c r="W273" i="6"/>
  <c r="W274" i="6"/>
  <c r="W275" i="6"/>
  <c r="W276" i="6"/>
  <c r="W277" i="6"/>
  <c r="W278" i="6"/>
  <c r="W279" i="6"/>
  <c r="W280" i="6"/>
  <c r="A260" i="10"/>
  <c r="B260" i="10"/>
  <c r="C260" i="10"/>
  <c r="A261" i="10"/>
  <c r="B261" i="10"/>
  <c r="C261" i="10"/>
  <c r="A262" i="10"/>
  <c r="B262" i="10"/>
  <c r="C262" i="10"/>
  <c r="A263" i="10"/>
  <c r="B263" i="10"/>
  <c r="C263" i="10"/>
  <c r="A264" i="10"/>
  <c r="B264" i="10"/>
  <c r="C264" i="10"/>
  <c r="A265" i="10"/>
  <c r="B265" i="10"/>
  <c r="C265" i="10"/>
  <c r="A266" i="10"/>
  <c r="B266" i="10"/>
  <c r="C266" i="10"/>
  <c r="A267" i="10"/>
  <c r="B267" i="10"/>
  <c r="C267" i="10"/>
  <c r="A268" i="10"/>
  <c r="B268" i="10"/>
  <c r="C268" i="10"/>
  <c r="A269" i="10"/>
  <c r="B269" i="10"/>
  <c r="C269" i="10"/>
  <c r="A270" i="10"/>
  <c r="B270" i="10"/>
  <c r="C270" i="10"/>
  <c r="A271" i="10"/>
  <c r="B271" i="10"/>
  <c r="C271" i="10"/>
  <c r="A272" i="10"/>
  <c r="B272" i="10"/>
  <c r="C272" i="10"/>
  <c r="A273" i="10"/>
  <c r="B273" i="10"/>
  <c r="C273" i="10"/>
  <c r="A274" i="10"/>
  <c r="B274" i="10"/>
  <c r="C274" i="10"/>
  <c r="A275" i="10"/>
  <c r="B275" i="10"/>
  <c r="C275" i="10"/>
  <c r="A276" i="10"/>
  <c r="B276" i="10"/>
  <c r="C276" i="10"/>
  <c r="A277" i="10"/>
  <c r="B277" i="10"/>
  <c r="C277" i="10"/>
  <c r="A278" i="10"/>
  <c r="B278" i="10"/>
  <c r="C278" i="10"/>
  <c r="G141" i="5"/>
  <c r="I60" i="6"/>
  <c r="G142" i="5"/>
  <c r="I130" i="6"/>
  <c r="I39" i="6"/>
  <c r="G143" i="5"/>
  <c r="I134" i="6"/>
  <c r="G49" i="5"/>
  <c r="G50" i="5"/>
  <c r="G51" i="5"/>
  <c r="G52" i="5"/>
  <c r="I129" i="6"/>
  <c r="G53" i="5"/>
  <c r="G54" i="5"/>
  <c r="I86" i="6"/>
  <c r="G55" i="5"/>
  <c r="I35" i="6"/>
  <c r="I36" i="6"/>
  <c r="G56" i="5"/>
  <c r="G57" i="5"/>
  <c r="G58" i="5"/>
  <c r="I29" i="6"/>
  <c r="I106" i="6"/>
  <c r="G59" i="5"/>
  <c r="I16" i="6"/>
  <c r="G60" i="5"/>
  <c r="I136" i="6"/>
  <c r="G61" i="5"/>
  <c r="I19" i="6"/>
  <c r="G62" i="5"/>
  <c r="G108" i="5"/>
  <c r="G109" i="5"/>
  <c r="I95" i="6"/>
  <c r="G31" i="5"/>
  <c r="I112" i="6"/>
  <c r="I94" i="6"/>
  <c r="G13" i="5"/>
  <c r="G30" i="5"/>
  <c r="G47" i="5"/>
  <c r="G14" i="5"/>
  <c r="G133" i="5"/>
  <c r="I87" i="6"/>
  <c r="G111" i="5"/>
  <c r="I133" i="6"/>
  <c r="I48" i="6"/>
  <c r="G41" i="5"/>
  <c r="G29" i="5"/>
  <c r="G137" i="5"/>
  <c r="I82" i="6"/>
  <c r="G2" i="5"/>
  <c r="I140" i="6"/>
  <c r="I51" i="6"/>
  <c r="G110" i="5"/>
  <c r="G112" i="5"/>
  <c r="G113" i="5"/>
  <c r="I143" i="6"/>
  <c r="G134" i="5"/>
  <c r="I83" i="6"/>
  <c r="G138" i="5"/>
  <c r="I88" i="6"/>
  <c r="I77" i="6"/>
  <c r="G139" i="5"/>
  <c r="I17" i="6"/>
  <c r="G140" i="5"/>
  <c r="I38" i="6"/>
  <c r="I99" i="6"/>
  <c r="I115" i="6"/>
  <c r="I23" i="6"/>
  <c r="A115" i="10"/>
  <c r="B115" i="10"/>
  <c r="C115" i="10"/>
  <c r="A116" i="10"/>
  <c r="B116" i="10"/>
  <c r="C116" i="10"/>
  <c r="A117" i="10"/>
  <c r="B117" i="10"/>
  <c r="C117" i="10"/>
  <c r="A118" i="10"/>
  <c r="B118" i="10"/>
  <c r="C118" i="10"/>
  <c r="A119" i="10"/>
  <c r="B119" i="10"/>
  <c r="C119" i="10"/>
  <c r="A120" i="10"/>
  <c r="B120" i="10"/>
  <c r="C120" i="10"/>
  <c r="A121" i="10"/>
  <c r="B121" i="10"/>
  <c r="C121" i="10"/>
  <c r="A122" i="10"/>
  <c r="B122" i="10"/>
  <c r="C122" i="10"/>
  <c r="A123" i="10"/>
  <c r="B123" i="10"/>
  <c r="C123" i="10"/>
  <c r="A124" i="10"/>
  <c r="B124" i="10"/>
  <c r="C124" i="10"/>
  <c r="A125" i="10"/>
  <c r="J134" i="6"/>
  <c r="L134" i="6"/>
  <c r="B125" i="10"/>
  <c r="C125" i="10"/>
  <c r="A126" i="10"/>
  <c r="B126" i="10"/>
  <c r="C126" i="10"/>
  <c r="A127" i="10"/>
  <c r="B127" i="10"/>
  <c r="C127" i="10"/>
  <c r="A128" i="10"/>
  <c r="B128" i="10"/>
  <c r="C128" i="10"/>
  <c r="A129" i="10"/>
  <c r="B129" i="10"/>
  <c r="C129" i="10"/>
  <c r="A130" i="10"/>
  <c r="B130" i="10"/>
  <c r="C130" i="10"/>
  <c r="A131" i="10"/>
  <c r="B131" i="10"/>
  <c r="C131" i="10"/>
  <c r="A132" i="10"/>
  <c r="B132" i="10"/>
  <c r="C132" i="10"/>
  <c r="A133" i="10"/>
  <c r="B133" i="10"/>
  <c r="C133" i="10"/>
  <c r="A134" i="10"/>
  <c r="B134" i="10"/>
  <c r="C134" i="10"/>
  <c r="A135" i="10"/>
  <c r="B135" i="10"/>
  <c r="C135" i="10"/>
  <c r="A136" i="10"/>
  <c r="B136" i="10"/>
  <c r="C136" i="10"/>
  <c r="A137" i="10"/>
  <c r="B137" i="10"/>
  <c r="C137" i="10"/>
  <c r="A138" i="10"/>
  <c r="B138" i="10"/>
  <c r="C138" i="10"/>
  <c r="A139" i="10"/>
  <c r="B139" i="10"/>
  <c r="C139" i="10"/>
  <c r="A140" i="10"/>
  <c r="B140" i="10"/>
  <c r="C140" i="10"/>
  <c r="A141" i="10"/>
  <c r="B141" i="10"/>
  <c r="C141" i="10"/>
  <c r="A142" i="10"/>
  <c r="B142" i="10"/>
  <c r="C142" i="10"/>
  <c r="A143" i="10"/>
  <c r="B143" i="10"/>
  <c r="C143" i="10"/>
  <c r="A144" i="10"/>
  <c r="B144" i="10"/>
  <c r="C144" i="10"/>
  <c r="A145" i="10"/>
  <c r="B145" i="10"/>
  <c r="C145" i="10"/>
  <c r="A146" i="10"/>
  <c r="B146" i="10"/>
  <c r="C146" i="10"/>
  <c r="A147" i="10"/>
  <c r="B147" i="10"/>
  <c r="C147" i="10"/>
  <c r="A148" i="10"/>
  <c r="B148" i="10"/>
  <c r="C148" i="10"/>
  <c r="A149" i="10"/>
  <c r="B149" i="10"/>
  <c r="C149" i="10"/>
  <c r="A150" i="10"/>
  <c r="B150" i="10"/>
  <c r="C150" i="10"/>
  <c r="A151" i="10"/>
  <c r="B151" i="10"/>
  <c r="C151" i="10"/>
  <c r="A152" i="10"/>
  <c r="B152" i="10"/>
  <c r="C152" i="10"/>
  <c r="A153" i="10"/>
  <c r="B153" i="10"/>
  <c r="C153" i="10"/>
  <c r="A154" i="10"/>
  <c r="B154" i="10"/>
  <c r="C154" i="10"/>
  <c r="A155" i="10"/>
  <c r="B155" i="10"/>
  <c r="C155" i="10"/>
  <c r="A156" i="10"/>
  <c r="B156" i="10"/>
  <c r="C156" i="10"/>
  <c r="A157" i="10"/>
  <c r="B157" i="10"/>
  <c r="C157" i="10"/>
  <c r="A158" i="10"/>
  <c r="B158" i="10"/>
  <c r="C158" i="10"/>
  <c r="A159" i="10"/>
  <c r="B159" i="10"/>
  <c r="C159" i="10"/>
  <c r="A160" i="10"/>
  <c r="B160" i="10"/>
  <c r="C160" i="10"/>
  <c r="A161" i="10"/>
  <c r="B161" i="10"/>
  <c r="C161" i="10"/>
  <c r="A162" i="10"/>
  <c r="B162" i="10"/>
  <c r="C162" i="10"/>
  <c r="A163" i="10"/>
  <c r="B163" i="10"/>
  <c r="C163" i="10"/>
  <c r="A164" i="10"/>
  <c r="B164" i="10"/>
  <c r="C164" i="10"/>
  <c r="A165" i="10"/>
  <c r="B165" i="10"/>
  <c r="C165" i="10"/>
  <c r="A166" i="10"/>
  <c r="B166" i="10"/>
  <c r="C166" i="10"/>
  <c r="A167" i="10"/>
  <c r="B167" i="10"/>
  <c r="C167" i="10"/>
  <c r="A168" i="10"/>
  <c r="B168" i="10"/>
  <c r="C168" i="10"/>
  <c r="A169" i="10"/>
  <c r="B169" i="10"/>
  <c r="C169" i="10"/>
  <c r="A170" i="10"/>
  <c r="B170" i="10"/>
  <c r="C170" i="10"/>
  <c r="A171" i="10"/>
  <c r="B171" i="10"/>
  <c r="C171" i="10"/>
  <c r="A172" i="10"/>
  <c r="B172" i="10"/>
  <c r="C172" i="10"/>
  <c r="A173" i="10"/>
  <c r="B173" i="10"/>
  <c r="C173" i="10"/>
  <c r="A174" i="10"/>
  <c r="B174" i="10"/>
  <c r="C174" i="10"/>
  <c r="A175" i="10"/>
  <c r="B175" i="10"/>
  <c r="C175" i="10"/>
  <c r="A176" i="10"/>
  <c r="B176" i="10"/>
  <c r="C176" i="10"/>
  <c r="A177" i="10"/>
  <c r="B177" i="10"/>
  <c r="C177" i="10"/>
  <c r="A178" i="10"/>
  <c r="B178" i="10"/>
  <c r="C178" i="10"/>
  <c r="A179" i="10"/>
  <c r="B179" i="10"/>
  <c r="C179" i="10"/>
  <c r="A180" i="10"/>
  <c r="B180" i="10"/>
  <c r="C180" i="10"/>
  <c r="A181" i="10"/>
  <c r="B181" i="10"/>
  <c r="C181" i="10"/>
  <c r="A182" i="10"/>
  <c r="B182" i="10"/>
  <c r="C182" i="10"/>
  <c r="A183" i="10"/>
  <c r="B183" i="10"/>
  <c r="C183" i="10"/>
  <c r="A184" i="10"/>
  <c r="B184" i="10"/>
  <c r="C184" i="10"/>
  <c r="A185" i="10"/>
  <c r="B185" i="10"/>
  <c r="C185" i="10"/>
  <c r="A186" i="10"/>
  <c r="B186" i="10"/>
  <c r="C186" i="10"/>
  <c r="A187" i="10"/>
  <c r="B187" i="10"/>
  <c r="C187" i="10"/>
  <c r="A188" i="10"/>
  <c r="B188" i="10"/>
  <c r="C188" i="10"/>
  <c r="A3" i="10"/>
  <c r="B3" i="10"/>
  <c r="C3" i="10"/>
  <c r="A4" i="10"/>
  <c r="B4" i="10"/>
  <c r="C4" i="10"/>
  <c r="A5" i="10"/>
  <c r="B5" i="10"/>
  <c r="C5" i="10"/>
  <c r="A6" i="10"/>
  <c r="B6" i="10"/>
  <c r="C6" i="10"/>
  <c r="A7" i="10"/>
  <c r="B7" i="10"/>
  <c r="C7" i="10"/>
  <c r="A8" i="10"/>
  <c r="J4" i="6"/>
  <c r="L4" i="6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A14" i="10"/>
  <c r="B14" i="10"/>
  <c r="C14" i="10"/>
  <c r="A15" i="10"/>
  <c r="B15" i="10"/>
  <c r="C15" i="10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37" i="10"/>
  <c r="B37" i="10"/>
  <c r="C37" i="10"/>
  <c r="A38" i="10"/>
  <c r="B38" i="10"/>
  <c r="C38" i="10"/>
  <c r="A39" i="10"/>
  <c r="B39" i="10"/>
  <c r="C39" i="10"/>
  <c r="A40" i="10"/>
  <c r="B40" i="10"/>
  <c r="C40" i="10"/>
  <c r="A41" i="10"/>
  <c r="B41" i="10"/>
  <c r="C41" i="10"/>
  <c r="A42" i="10"/>
  <c r="B42" i="10"/>
  <c r="C42" i="10"/>
  <c r="A43" i="10"/>
  <c r="B43" i="10"/>
  <c r="C43" i="10"/>
  <c r="A44" i="10"/>
  <c r="B44" i="10"/>
  <c r="C44" i="10"/>
  <c r="A45" i="10"/>
  <c r="B45" i="10"/>
  <c r="C45" i="10"/>
  <c r="A46" i="10"/>
  <c r="B46" i="10"/>
  <c r="C46" i="10"/>
  <c r="A47" i="10"/>
  <c r="B47" i="10"/>
  <c r="C47" i="10"/>
  <c r="A48" i="10"/>
  <c r="B48" i="10"/>
  <c r="C48" i="10"/>
  <c r="A49" i="10"/>
  <c r="B49" i="10"/>
  <c r="C49" i="10"/>
  <c r="A50" i="10"/>
  <c r="B50" i="10"/>
  <c r="C50" i="10"/>
  <c r="A51" i="10"/>
  <c r="B51" i="10"/>
  <c r="C51" i="10"/>
  <c r="A52" i="10"/>
  <c r="B52" i="10"/>
  <c r="C52" i="10"/>
  <c r="A53" i="10"/>
  <c r="B53" i="10"/>
  <c r="C53" i="10"/>
  <c r="A54" i="10"/>
  <c r="B54" i="10"/>
  <c r="C54" i="10"/>
  <c r="A55" i="10"/>
  <c r="B55" i="10"/>
  <c r="C55" i="10"/>
  <c r="A56" i="10"/>
  <c r="B56" i="10"/>
  <c r="C56" i="10"/>
  <c r="A57" i="10"/>
  <c r="B57" i="10"/>
  <c r="C57" i="10"/>
  <c r="A58" i="10"/>
  <c r="B58" i="10"/>
  <c r="C58" i="10"/>
  <c r="A59" i="10"/>
  <c r="B59" i="10"/>
  <c r="C59" i="10"/>
  <c r="A60" i="10"/>
  <c r="B60" i="10"/>
  <c r="C60" i="10"/>
  <c r="A61" i="10"/>
  <c r="B61" i="10"/>
  <c r="C61" i="10"/>
  <c r="A62" i="10"/>
  <c r="B62" i="10"/>
  <c r="C62" i="10"/>
  <c r="A63" i="10"/>
  <c r="B63" i="10"/>
  <c r="C63" i="10"/>
  <c r="A64" i="10"/>
  <c r="B64" i="10"/>
  <c r="C64" i="10"/>
  <c r="A65" i="10"/>
  <c r="B65" i="10"/>
  <c r="C65" i="10"/>
  <c r="A66" i="10"/>
  <c r="B66" i="10"/>
  <c r="C66" i="10"/>
  <c r="A67" i="10"/>
  <c r="B67" i="10"/>
  <c r="C67" i="10"/>
  <c r="A68" i="10"/>
  <c r="B68" i="10"/>
  <c r="C68" i="10"/>
  <c r="A69" i="10"/>
  <c r="B69" i="10"/>
  <c r="C69" i="10"/>
  <c r="A70" i="10"/>
  <c r="B70" i="10"/>
  <c r="C70" i="10"/>
  <c r="A71" i="10"/>
  <c r="B71" i="10"/>
  <c r="C71" i="10"/>
  <c r="A72" i="10"/>
  <c r="B72" i="10"/>
  <c r="C72" i="10"/>
  <c r="A73" i="10"/>
  <c r="B73" i="10"/>
  <c r="C73" i="10"/>
  <c r="A74" i="10"/>
  <c r="B74" i="10"/>
  <c r="C74" i="10"/>
  <c r="A75" i="10"/>
  <c r="B75" i="10"/>
  <c r="C75" i="10"/>
  <c r="A76" i="10"/>
  <c r="B76" i="10"/>
  <c r="C76" i="10"/>
  <c r="A77" i="10"/>
  <c r="B77" i="10"/>
  <c r="C77" i="10"/>
  <c r="A78" i="10"/>
  <c r="B78" i="10"/>
  <c r="C78" i="10"/>
  <c r="A79" i="10"/>
  <c r="B79" i="10"/>
  <c r="C79" i="10"/>
  <c r="A80" i="10"/>
  <c r="B80" i="10"/>
  <c r="C80" i="10"/>
  <c r="A81" i="10"/>
  <c r="B81" i="10"/>
  <c r="C81" i="10"/>
  <c r="A82" i="10"/>
  <c r="B82" i="10"/>
  <c r="C82" i="10"/>
  <c r="A83" i="10"/>
  <c r="B83" i="10"/>
  <c r="C83" i="10"/>
  <c r="A84" i="10"/>
  <c r="B84" i="10"/>
  <c r="C84" i="10"/>
  <c r="A85" i="10"/>
  <c r="B85" i="10"/>
  <c r="C85" i="10"/>
  <c r="A86" i="10"/>
  <c r="B86" i="10"/>
  <c r="C86" i="10"/>
  <c r="A87" i="10"/>
  <c r="B87" i="10"/>
  <c r="C87" i="10"/>
  <c r="A88" i="10"/>
  <c r="B88" i="10"/>
  <c r="C88" i="10"/>
  <c r="A89" i="10"/>
  <c r="B89" i="10"/>
  <c r="C89" i="10"/>
  <c r="A90" i="10"/>
  <c r="B90" i="10"/>
  <c r="C90" i="10"/>
  <c r="A91" i="10"/>
  <c r="B91" i="10"/>
  <c r="C91" i="10"/>
  <c r="A92" i="10"/>
  <c r="B92" i="10"/>
  <c r="C92" i="10"/>
  <c r="A93" i="10"/>
  <c r="B93" i="10"/>
  <c r="C93" i="10"/>
  <c r="A94" i="10"/>
  <c r="B94" i="10"/>
  <c r="C94" i="10"/>
  <c r="A95" i="10"/>
  <c r="B95" i="10"/>
  <c r="C95" i="10"/>
  <c r="A96" i="10"/>
  <c r="B96" i="10"/>
  <c r="C96" i="10"/>
  <c r="A97" i="10"/>
  <c r="B97" i="10"/>
  <c r="C97" i="10"/>
  <c r="A98" i="10"/>
  <c r="B98" i="10"/>
  <c r="C98" i="10"/>
  <c r="A99" i="10"/>
  <c r="B99" i="10"/>
  <c r="C99" i="10"/>
  <c r="A100" i="10"/>
  <c r="B100" i="10"/>
  <c r="C100" i="10"/>
  <c r="A101" i="10"/>
  <c r="B101" i="10"/>
  <c r="C101" i="10"/>
  <c r="A102" i="10"/>
  <c r="B102" i="10"/>
  <c r="C102" i="10"/>
  <c r="A103" i="10"/>
  <c r="B103" i="10"/>
  <c r="C103" i="10"/>
  <c r="A104" i="10"/>
  <c r="B104" i="10"/>
  <c r="C104" i="10"/>
  <c r="A105" i="10"/>
  <c r="B105" i="10"/>
  <c r="C105" i="10"/>
  <c r="A106" i="10"/>
  <c r="B106" i="10"/>
  <c r="C106" i="10"/>
  <c r="A107" i="10"/>
  <c r="B107" i="10"/>
  <c r="C107" i="10"/>
  <c r="A108" i="10"/>
  <c r="B108" i="10"/>
  <c r="C108" i="10"/>
  <c r="A109" i="10"/>
  <c r="B109" i="10"/>
  <c r="C109" i="10"/>
  <c r="A110" i="10"/>
  <c r="B110" i="10"/>
  <c r="C110" i="10"/>
  <c r="A111" i="10"/>
  <c r="B111" i="10"/>
  <c r="C111" i="10"/>
  <c r="A112" i="10"/>
  <c r="B112" i="10"/>
  <c r="C112" i="10"/>
  <c r="A113" i="10"/>
  <c r="B113" i="10"/>
  <c r="C113" i="10"/>
  <c r="A114" i="10"/>
  <c r="B114" i="10"/>
  <c r="C114" i="10"/>
  <c r="W259" i="6"/>
  <c r="W260" i="6"/>
  <c r="W261" i="6"/>
  <c r="A259" i="10"/>
  <c r="B259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A258" i="10"/>
  <c r="B258" i="10"/>
  <c r="A257" i="10"/>
  <c r="B257" i="10"/>
  <c r="W252" i="6"/>
  <c r="W253" i="6"/>
  <c r="W254" i="6"/>
  <c r="W255" i="6"/>
  <c r="W256" i="6"/>
  <c r="W257" i="6"/>
  <c r="W258" i="6"/>
  <c r="A250" i="10"/>
  <c r="B250" i="10"/>
  <c r="A251" i="10"/>
  <c r="B251" i="10"/>
  <c r="A252" i="10"/>
  <c r="B252" i="10"/>
  <c r="A253" i="10"/>
  <c r="B253" i="10"/>
  <c r="A254" i="10"/>
  <c r="B254" i="10"/>
  <c r="A255" i="10"/>
  <c r="B255" i="10"/>
  <c r="A256" i="10"/>
  <c r="B256" i="10"/>
  <c r="W251" i="6"/>
  <c r="A249" i="10"/>
  <c r="B249" i="10"/>
  <c r="W250" i="6"/>
  <c r="A247" i="10"/>
  <c r="B247" i="10"/>
  <c r="A248" i="10"/>
  <c r="B248" i="10"/>
  <c r="W249" i="6"/>
  <c r="A246" i="10"/>
  <c r="W248" i="6"/>
  <c r="B246" i="10"/>
  <c r="W247" i="6"/>
  <c r="A245" i="10"/>
  <c r="B245" i="10"/>
  <c r="A189" i="10"/>
  <c r="B189" i="10"/>
  <c r="A190" i="10"/>
  <c r="B190" i="10"/>
  <c r="A191" i="10"/>
  <c r="B191" i="10"/>
  <c r="A192" i="10"/>
  <c r="B192" i="10"/>
  <c r="A193" i="10"/>
  <c r="B193" i="10"/>
  <c r="A194" i="10"/>
  <c r="B194" i="10"/>
  <c r="A195" i="10"/>
  <c r="B195" i="10"/>
  <c r="A196" i="10"/>
  <c r="B196" i="10"/>
  <c r="A197" i="10"/>
  <c r="B197" i="10"/>
  <c r="A198" i="10"/>
  <c r="B198" i="10"/>
  <c r="A199" i="10"/>
  <c r="B199" i="10"/>
  <c r="A200" i="10"/>
  <c r="B200" i="10"/>
  <c r="A201" i="10"/>
  <c r="B201" i="10"/>
  <c r="A202" i="10"/>
  <c r="B202" i="10"/>
  <c r="A203" i="10"/>
  <c r="B203" i="10"/>
  <c r="A204" i="10"/>
  <c r="B204" i="10"/>
  <c r="A205" i="10"/>
  <c r="B205" i="10"/>
  <c r="A206" i="10"/>
  <c r="B206" i="10"/>
  <c r="A207" i="10"/>
  <c r="B207" i="10"/>
  <c r="A208" i="10"/>
  <c r="B208" i="10"/>
  <c r="A209" i="10"/>
  <c r="B209" i="10"/>
  <c r="A210" i="10"/>
  <c r="B210" i="10"/>
  <c r="A211" i="10"/>
  <c r="B211" i="10"/>
  <c r="A212" i="10"/>
  <c r="B212" i="10"/>
  <c r="A213" i="10"/>
  <c r="B213" i="10"/>
  <c r="A214" i="10"/>
  <c r="B214" i="10"/>
  <c r="A215" i="10"/>
  <c r="B215" i="10"/>
  <c r="A216" i="10"/>
  <c r="B216" i="10"/>
  <c r="A217" i="10"/>
  <c r="B217" i="10"/>
  <c r="A218" i="10"/>
  <c r="B218" i="10"/>
  <c r="A219" i="10"/>
  <c r="B219" i="10"/>
  <c r="A220" i="10"/>
  <c r="B220" i="10"/>
  <c r="A221" i="10"/>
  <c r="B221" i="10"/>
  <c r="A222" i="10"/>
  <c r="B222" i="10"/>
  <c r="A223" i="10"/>
  <c r="B223" i="10"/>
  <c r="A224" i="10"/>
  <c r="B224" i="10"/>
  <c r="A225" i="10"/>
  <c r="B225" i="10"/>
  <c r="A226" i="10"/>
  <c r="B226" i="10"/>
  <c r="A227" i="10"/>
  <c r="B227" i="10"/>
  <c r="A228" i="10"/>
  <c r="B228" i="10"/>
  <c r="A229" i="10"/>
  <c r="B229" i="10"/>
  <c r="A230" i="10"/>
  <c r="B230" i="10"/>
  <c r="A231" i="10"/>
  <c r="B231" i="10"/>
  <c r="A232" i="10"/>
  <c r="B232" i="10"/>
  <c r="A233" i="10"/>
  <c r="B233" i="10"/>
  <c r="A234" i="10"/>
  <c r="B234" i="10"/>
  <c r="A235" i="10"/>
  <c r="B235" i="10"/>
  <c r="A236" i="10"/>
  <c r="B236" i="10"/>
  <c r="A237" i="10"/>
  <c r="B237" i="10"/>
  <c r="A238" i="10"/>
  <c r="B238" i="10"/>
  <c r="A239" i="10"/>
  <c r="B239" i="10"/>
  <c r="A240" i="10"/>
  <c r="B240" i="10"/>
  <c r="A241" i="10"/>
  <c r="B241" i="10"/>
  <c r="A242" i="10"/>
  <c r="B242" i="10"/>
  <c r="A243" i="10"/>
  <c r="B243" i="10"/>
  <c r="A244" i="10"/>
  <c r="B244" i="10"/>
  <c r="D5" i="6"/>
  <c r="E5" i="6"/>
  <c r="G5" i="6"/>
  <c r="D6" i="6"/>
  <c r="E6" i="6"/>
  <c r="G6" i="6"/>
  <c r="D7" i="6"/>
  <c r="E7" i="6"/>
  <c r="G7" i="6"/>
  <c r="D8" i="6"/>
  <c r="E8" i="6"/>
  <c r="G8" i="6"/>
  <c r="D9" i="6"/>
  <c r="E9" i="6"/>
  <c r="G9" i="6"/>
  <c r="D10" i="6"/>
  <c r="E10" i="6"/>
  <c r="G10" i="6"/>
  <c r="D11" i="6"/>
  <c r="E11" i="6"/>
  <c r="G11" i="6"/>
  <c r="D12" i="6"/>
  <c r="E12" i="6"/>
  <c r="G12" i="6"/>
  <c r="D13" i="6"/>
  <c r="E13" i="6"/>
  <c r="G13" i="6"/>
  <c r="D14" i="6"/>
  <c r="E14" i="6"/>
  <c r="G14" i="6"/>
  <c r="D15" i="6"/>
  <c r="E15" i="6"/>
  <c r="G15" i="6"/>
  <c r="D16" i="6"/>
  <c r="E16" i="6"/>
  <c r="G16" i="6"/>
  <c r="D17" i="6"/>
  <c r="E17" i="6"/>
  <c r="G17" i="6"/>
  <c r="D18" i="6"/>
  <c r="E18" i="6"/>
  <c r="G18" i="6"/>
  <c r="D19" i="6"/>
  <c r="E19" i="6"/>
  <c r="G19" i="6"/>
  <c r="D20" i="6"/>
  <c r="E20" i="6"/>
  <c r="G20" i="6"/>
  <c r="D21" i="6"/>
  <c r="E21" i="6"/>
  <c r="G21" i="6"/>
  <c r="D22" i="6"/>
  <c r="E22" i="6"/>
  <c r="G22" i="6"/>
  <c r="D23" i="6"/>
  <c r="E23" i="6"/>
  <c r="G23" i="6"/>
  <c r="D24" i="6"/>
  <c r="E24" i="6"/>
  <c r="G24" i="6"/>
  <c r="D25" i="6"/>
  <c r="E25" i="6"/>
  <c r="G25" i="6"/>
  <c r="D26" i="6"/>
  <c r="E26" i="6"/>
  <c r="G26" i="6"/>
  <c r="D27" i="6"/>
  <c r="E27" i="6"/>
  <c r="G27" i="6"/>
  <c r="D28" i="6"/>
  <c r="E28" i="6"/>
  <c r="G28" i="6"/>
  <c r="D29" i="6"/>
  <c r="E29" i="6"/>
  <c r="G29" i="6"/>
  <c r="D30" i="6"/>
  <c r="E30" i="6"/>
  <c r="G30" i="6"/>
  <c r="D31" i="6"/>
  <c r="E31" i="6"/>
  <c r="G31" i="6"/>
  <c r="D32" i="6"/>
  <c r="E32" i="6"/>
  <c r="G32" i="6"/>
  <c r="D33" i="6"/>
  <c r="E33" i="6"/>
  <c r="G33" i="6"/>
  <c r="D34" i="6"/>
  <c r="E34" i="6"/>
  <c r="G34" i="6"/>
  <c r="D35" i="6"/>
  <c r="E35" i="6"/>
  <c r="G35" i="6"/>
  <c r="D36" i="6"/>
  <c r="E36" i="6"/>
  <c r="G36" i="6"/>
  <c r="D37" i="6"/>
  <c r="E37" i="6"/>
  <c r="G37" i="6"/>
  <c r="D38" i="6"/>
  <c r="E38" i="6"/>
  <c r="G38" i="6"/>
  <c r="D39" i="6"/>
  <c r="E39" i="6"/>
  <c r="G39" i="6"/>
  <c r="D40" i="6"/>
  <c r="E40" i="6"/>
  <c r="G40" i="6"/>
  <c r="D41" i="6"/>
  <c r="E41" i="6"/>
  <c r="G41" i="6"/>
  <c r="D42" i="6"/>
  <c r="E42" i="6"/>
  <c r="G42" i="6"/>
  <c r="D43" i="6"/>
  <c r="E43" i="6"/>
  <c r="F43" i="6"/>
  <c r="G43" i="6"/>
  <c r="D44" i="6"/>
  <c r="E44" i="6"/>
  <c r="G44" i="6"/>
  <c r="D45" i="6"/>
  <c r="E45" i="6"/>
  <c r="G45" i="6"/>
  <c r="D46" i="6"/>
  <c r="E46" i="6"/>
  <c r="G46" i="6"/>
  <c r="D47" i="6"/>
  <c r="E47" i="6"/>
  <c r="G47" i="6"/>
  <c r="D48" i="6"/>
  <c r="E48" i="6"/>
  <c r="G48" i="6"/>
  <c r="D49" i="6"/>
  <c r="E49" i="6"/>
  <c r="G49" i="6"/>
  <c r="D50" i="6"/>
  <c r="E50" i="6"/>
  <c r="G50" i="6"/>
  <c r="D51" i="6"/>
  <c r="E51" i="6"/>
  <c r="G51" i="6"/>
  <c r="D52" i="6"/>
  <c r="E52" i="6"/>
  <c r="G52" i="6"/>
  <c r="D53" i="6"/>
  <c r="E53" i="6"/>
  <c r="G53" i="6"/>
  <c r="D54" i="6"/>
  <c r="E54" i="6"/>
  <c r="G54" i="6"/>
  <c r="D55" i="6"/>
  <c r="E55" i="6"/>
  <c r="G55" i="6"/>
  <c r="D56" i="6"/>
  <c r="E56" i="6"/>
  <c r="G56" i="6"/>
  <c r="D57" i="6"/>
  <c r="E57" i="6"/>
  <c r="G57" i="6"/>
  <c r="D58" i="6"/>
  <c r="E58" i="6"/>
  <c r="G58" i="6"/>
  <c r="D59" i="6"/>
  <c r="E59" i="6"/>
  <c r="G59" i="6"/>
  <c r="D60" i="6"/>
  <c r="E60" i="6"/>
  <c r="G60" i="6"/>
  <c r="D61" i="6"/>
  <c r="E61" i="6"/>
  <c r="G61" i="6"/>
  <c r="D62" i="6"/>
  <c r="E62" i="6"/>
  <c r="G62" i="6"/>
  <c r="D63" i="6"/>
  <c r="E63" i="6"/>
  <c r="G63" i="6"/>
  <c r="D64" i="6"/>
  <c r="E64" i="6"/>
  <c r="G64" i="6"/>
  <c r="D65" i="6"/>
  <c r="E65" i="6"/>
  <c r="G65" i="6"/>
  <c r="D66" i="6"/>
  <c r="E66" i="6"/>
  <c r="G66" i="6"/>
  <c r="D67" i="6"/>
  <c r="E67" i="6"/>
  <c r="G67" i="6"/>
  <c r="D68" i="6"/>
  <c r="E68" i="6"/>
  <c r="G68" i="6"/>
  <c r="D69" i="6"/>
  <c r="E69" i="6"/>
  <c r="G69" i="6"/>
  <c r="D70" i="6"/>
  <c r="E70" i="6"/>
  <c r="G70" i="6"/>
  <c r="D71" i="6"/>
  <c r="E71" i="6"/>
  <c r="G71" i="6"/>
  <c r="D72" i="6"/>
  <c r="E72" i="6"/>
  <c r="G72" i="6"/>
  <c r="D73" i="6"/>
  <c r="E73" i="6"/>
  <c r="G73" i="6"/>
  <c r="D74" i="6"/>
  <c r="E74" i="6"/>
  <c r="G74" i="6"/>
  <c r="D75" i="6"/>
  <c r="E75" i="6"/>
  <c r="G75" i="6"/>
  <c r="D76" i="6"/>
  <c r="E76" i="6"/>
  <c r="G76" i="6"/>
  <c r="D77" i="6"/>
  <c r="E77" i="6"/>
  <c r="G77" i="6"/>
  <c r="D78" i="6"/>
  <c r="E78" i="6"/>
  <c r="G78" i="6"/>
  <c r="D79" i="6"/>
  <c r="E79" i="6"/>
  <c r="G79" i="6"/>
  <c r="D80" i="6"/>
  <c r="E80" i="6"/>
  <c r="G80" i="6"/>
  <c r="D81" i="6"/>
  <c r="E81" i="6"/>
  <c r="G81" i="6"/>
  <c r="D82" i="6"/>
  <c r="E82" i="6"/>
  <c r="G82" i="6"/>
  <c r="D83" i="6"/>
  <c r="E83" i="6"/>
  <c r="G83" i="6"/>
  <c r="D84" i="6"/>
  <c r="E84" i="6"/>
  <c r="G84" i="6"/>
  <c r="D85" i="6"/>
  <c r="E85" i="6"/>
  <c r="G85" i="6"/>
  <c r="D86" i="6"/>
  <c r="E86" i="6"/>
  <c r="G86" i="6"/>
  <c r="D87" i="6"/>
  <c r="E87" i="6"/>
  <c r="G87" i="6"/>
  <c r="D88" i="6"/>
  <c r="E88" i="6"/>
  <c r="G88" i="6"/>
  <c r="D89" i="6"/>
  <c r="E89" i="6"/>
  <c r="G89" i="6"/>
  <c r="D90" i="6"/>
  <c r="E90" i="6"/>
  <c r="G90" i="6"/>
  <c r="D91" i="6"/>
  <c r="E91" i="6"/>
  <c r="G91" i="6"/>
  <c r="D92" i="6"/>
  <c r="E92" i="6"/>
  <c r="G92" i="6"/>
  <c r="D93" i="6"/>
  <c r="E93" i="6"/>
  <c r="G93" i="6"/>
  <c r="D94" i="6"/>
  <c r="E94" i="6"/>
  <c r="G94" i="6"/>
  <c r="D95" i="6"/>
  <c r="E95" i="6"/>
  <c r="G95" i="6"/>
  <c r="D96" i="6"/>
  <c r="E96" i="6"/>
  <c r="G96" i="6"/>
  <c r="D97" i="6"/>
  <c r="E97" i="6"/>
  <c r="G97" i="6"/>
  <c r="D98" i="6"/>
  <c r="E98" i="6"/>
  <c r="G98" i="6"/>
  <c r="D99" i="6"/>
  <c r="E99" i="6"/>
  <c r="F99" i="6"/>
  <c r="G99" i="6"/>
  <c r="D100" i="6"/>
  <c r="E100" i="6"/>
  <c r="G100" i="6"/>
  <c r="D101" i="6"/>
  <c r="E101" i="6"/>
  <c r="G101" i="6"/>
  <c r="D102" i="6"/>
  <c r="E102" i="6"/>
  <c r="G102" i="6"/>
  <c r="D103" i="6"/>
  <c r="E103" i="6"/>
  <c r="G103" i="6"/>
  <c r="D104" i="6"/>
  <c r="E104" i="6"/>
  <c r="G104" i="6"/>
  <c r="D105" i="6"/>
  <c r="E105" i="6"/>
  <c r="G105" i="6"/>
  <c r="D106" i="6"/>
  <c r="E106" i="6"/>
  <c r="G106" i="6"/>
  <c r="D107" i="6"/>
  <c r="E107" i="6"/>
  <c r="G107" i="6"/>
  <c r="D108" i="6"/>
  <c r="E108" i="6"/>
  <c r="G108" i="6"/>
  <c r="D109" i="6"/>
  <c r="E109" i="6"/>
  <c r="G109" i="6"/>
  <c r="D110" i="6"/>
  <c r="E110" i="6"/>
  <c r="G110" i="6"/>
  <c r="D111" i="6"/>
  <c r="E111" i="6"/>
  <c r="G111" i="6"/>
  <c r="D112" i="6"/>
  <c r="E112" i="6"/>
  <c r="G112" i="6"/>
  <c r="D113" i="6"/>
  <c r="E113" i="6"/>
  <c r="G113" i="6"/>
  <c r="D114" i="6"/>
  <c r="E114" i="6"/>
  <c r="G114" i="6"/>
  <c r="D115" i="6"/>
  <c r="E115" i="6"/>
  <c r="G115" i="6"/>
  <c r="D116" i="6"/>
  <c r="E116" i="6"/>
  <c r="G116" i="6"/>
  <c r="D117" i="6"/>
  <c r="E117" i="6"/>
  <c r="G117" i="6"/>
  <c r="D118" i="6"/>
  <c r="E118" i="6"/>
  <c r="G118" i="6"/>
  <c r="D119" i="6"/>
  <c r="E119" i="6"/>
  <c r="G119" i="6"/>
  <c r="D120" i="6"/>
  <c r="E120" i="6"/>
  <c r="G120" i="6"/>
  <c r="D121" i="6"/>
  <c r="E121" i="6"/>
  <c r="G121" i="6"/>
  <c r="D122" i="6"/>
  <c r="E122" i="6"/>
  <c r="G122" i="6"/>
  <c r="D123" i="6"/>
  <c r="E123" i="6"/>
  <c r="G123" i="6"/>
  <c r="D124" i="6"/>
  <c r="E124" i="6"/>
  <c r="G124" i="6"/>
  <c r="D125" i="6"/>
  <c r="E125" i="6"/>
  <c r="G125" i="6"/>
  <c r="D126" i="6"/>
  <c r="E126" i="6"/>
  <c r="G126" i="6"/>
  <c r="D127" i="6"/>
  <c r="E127" i="6"/>
  <c r="G127" i="6"/>
  <c r="D128" i="6"/>
  <c r="E128" i="6"/>
  <c r="G128" i="6"/>
  <c r="D129" i="6"/>
  <c r="E129" i="6"/>
  <c r="G129" i="6"/>
  <c r="D130" i="6"/>
  <c r="E130" i="6"/>
  <c r="G130" i="6"/>
  <c r="D131" i="6"/>
  <c r="E131" i="6"/>
  <c r="G131" i="6"/>
  <c r="D132" i="6"/>
  <c r="E132" i="6"/>
  <c r="G132" i="6"/>
  <c r="D133" i="6"/>
  <c r="E133" i="6"/>
  <c r="G133" i="6"/>
  <c r="D134" i="6"/>
  <c r="E134" i="6"/>
  <c r="G134" i="6"/>
  <c r="D135" i="6"/>
  <c r="E135" i="6"/>
  <c r="G135" i="6"/>
  <c r="D136" i="6"/>
  <c r="E136" i="6"/>
  <c r="G136" i="6"/>
  <c r="D137" i="6"/>
  <c r="E137" i="6"/>
  <c r="G137" i="6"/>
  <c r="D138" i="6"/>
  <c r="E138" i="6"/>
  <c r="G138" i="6"/>
  <c r="D139" i="6"/>
  <c r="E139" i="6"/>
  <c r="G139" i="6"/>
  <c r="D140" i="6"/>
  <c r="E140" i="6"/>
  <c r="G140" i="6"/>
  <c r="D141" i="6"/>
  <c r="E141" i="6"/>
  <c r="G141" i="6"/>
  <c r="D142" i="6"/>
  <c r="E142" i="6"/>
  <c r="G142" i="6"/>
  <c r="D143" i="6"/>
  <c r="E143" i="6"/>
  <c r="G143" i="6"/>
  <c r="D144" i="6"/>
  <c r="F144" i="6"/>
  <c r="E144" i="6"/>
  <c r="G144" i="6"/>
  <c r="D145" i="6"/>
  <c r="E145" i="6"/>
  <c r="G145" i="6"/>
  <c r="D146" i="6"/>
  <c r="E146" i="6"/>
  <c r="G146" i="6"/>
  <c r="D147" i="6"/>
  <c r="E147" i="6"/>
  <c r="F147" i="6"/>
  <c r="G147" i="6"/>
  <c r="D148" i="6"/>
  <c r="E148" i="6"/>
  <c r="G148" i="6"/>
  <c r="D149" i="6"/>
  <c r="E149" i="6"/>
  <c r="G149" i="6"/>
  <c r="H4" i="6"/>
  <c r="G4" i="6"/>
  <c r="E4" i="6"/>
  <c r="D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17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W245" i="6"/>
  <c r="W246" i="6"/>
  <c r="I50" i="6"/>
  <c r="I62" i="6"/>
  <c r="G9" i="5"/>
  <c r="I109" i="6"/>
  <c r="G11" i="5"/>
  <c r="I89" i="6"/>
  <c r="G12" i="5"/>
  <c r="I148" i="6"/>
  <c r="G15" i="5"/>
  <c r="I78" i="6"/>
  <c r="I32" i="6"/>
  <c r="G16" i="5"/>
  <c r="I28" i="6"/>
  <c r="G17" i="5"/>
  <c r="I49" i="6"/>
  <c r="I57" i="6"/>
  <c r="I7" i="6"/>
  <c r="G18" i="5"/>
  <c r="I125" i="6"/>
  <c r="G19" i="5"/>
  <c r="I107" i="6"/>
  <c r="I97" i="6"/>
  <c r="I144" i="6"/>
  <c r="G20" i="5"/>
  <c r="I42" i="6"/>
  <c r="I8" i="6"/>
  <c r="I9" i="6"/>
  <c r="G21" i="5"/>
  <c r="I61" i="6"/>
  <c r="I84" i="6"/>
  <c r="G22" i="5"/>
  <c r="I93" i="6"/>
  <c r="I124" i="6"/>
  <c r="G23" i="5"/>
  <c r="I102" i="6"/>
  <c r="I45" i="6"/>
  <c r="G24" i="5"/>
  <c r="I20" i="6"/>
  <c r="I121" i="6"/>
  <c r="G25" i="5"/>
  <c r="G26" i="5"/>
  <c r="I120" i="6"/>
  <c r="G27" i="5"/>
  <c r="I127" i="6"/>
  <c r="G28" i="5"/>
  <c r="I40" i="6"/>
  <c r="I142" i="6"/>
  <c r="I58" i="6"/>
  <c r="G32" i="5"/>
  <c r="I75" i="6"/>
  <c r="I131" i="6"/>
  <c r="I145" i="6"/>
  <c r="G33" i="5"/>
  <c r="I63" i="6"/>
  <c r="I108" i="6"/>
  <c r="G34" i="5"/>
  <c r="I4" i="6"/>
  <c r="I105" i="6"/>
  <c r="I56" i="6"/>
  <c r="G35" i="5"/>
  <c r="I54" i="6"/>
  <c r="I122" i="6"/>
  <c r="G36" i="5"/>
  <c r="I73" i="6"/>
  <c r="I69" i="6"/>
  <c r="I70" i="6"/>
  <c r="G37" i="5"/>
  <c r="I101" i="6"/>
  <c r="I103" i="6"/>
  <c r="I25" i="6"/>
  <c r="I123" i="6"/>
  <c r="I44" i="6"/>
  <c r="G38" i="5"/>
  <c r="G39" i="5"/>
  <c r="G40" i="5"/>
  <c r="I76" i="6"/>
  <c r="I74" i="6"/>
  <c r="I114" i="6"/>
  <c r="I139" i="6"/>
  <c r="G42" i="5"/>
  <c r="I110" i="6"/>
  <c r="I5" i="6"/>
  <c r="G43" i="5"/>
  <c r="I118" i="6"/>
  <c r="I81" i="6"/>
  <c r="I22" i="6"/>
  <c r="G44" i="5"/>
  <c r="I21" i="6"/>
  <c r="I10" i="6"/>
  <c r="I11" i="6"/>
  <c r="I132" i="6"/>
  <c r="G45" i="5"/>
  <c r="I135" i="6"/>
  <c r="I53" i="6"/>
  <c r="I68" i="6"/>
  <c r="G46" i="5"/>
  <c r="I113" i="6"/>
  <c r="G48" i="5"/>
  <c r="I30" i="6"/>
  <c r="I98" i="6"/>
  <c r="W69" i="6"/>
  <c r="W74" i="6"/>
  <c r="C2" i="10"/>
  <c r="B2" i="10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7" i="6"/>
  <c r="W9" i="6"/>
  <c r="W22" i="6"/>
  <c r="W58" i="6"/>
  <c r="W44" i="6"/>
  <c r="W19" i="6"/>
  <c r="W8" i="6"/>
  <c r="W24" i="6"/>
  <c r="W16" i="6"/>
  <c r="W46" i="6"/>
  <c r="W66" i="6"/>
  <c r="W67" i="6"/>
  <c r="W68" i="6"/>
  <c r="W70" i="6"/>
  <c r="W71" i="6"/>
  <c r="W72" i="6"/>
  <c r="W73" i="6"/>
  <c r="W75" i="6"/>
  <c r="W76" i="6"/>
  <c r="W77" i="6"/>
  <c r="W78" i="6"/>
  <c r="W79" i="6"/>
  <c r="W80" i="6"/>
  <c r="W81" i="6"/>
  <c r="W82" i="6"/>
  <c r="W83" i="6"/>
  <c r="W84" i="6"/>
  <c r="W65" i="6"/>
  <c r="W12" i="6"/>
  <c r="W47" i="6"/>
  <c r="W10" i="6"/>
  <c r="W34" i="6"/>
  <c r="W53" i="6"/>
  <c r="W35" i="6"/>
  <c r="W40" i="6"/>
  <c r="W39" i="6"/>
  <c r="W62" i="6"/>
  <c r="A2" i="10"/>
  <c r="W36" i="6"/>
  <c r="W6" i="6"/>
  <c r="W25" i="6"/>
  <c r="W41" i="6"/>
  <c r="W20" i="6"/>
  <c r="W5" i="6"/>
  <c r="W15" i="6"/>
  <c r="W64" i="6"/>
  <c r="W4" i="6"/>
  <c r="W33" i="6"/>
  <c r="W38" i="6"/>
  <c r="W57" i="6"/>
  <c r="W56" i="6"/>
  <c r="W14" i="6"/>
  <c r="W27" i="6"/>
  <c r="W7" i="6"/>
  <c r="W60" i="6"/>
  <c r="W11" i="6"/>
  <c r="W26" i="6"/>
  <c r="W32" i="6"/>
  <c r="W42" i="6"/>
  <c r="W37" i="6"/>
  <c r="W48" i="6"/>
  <c r="W55" i="6"/>
  <c r="W31" i="6"/>
  <c r="W30" i="6"/>
  <c r="W49" i="6"/>
  <c r="W51" i="6"/>
  <c r="W52" i="6"/>
  <c r="W21" i="6"/>
  <c r="W43" i="6"/>
  <c r="W63" i="6"/>
  <c r="W61" i="6"/>
  <c r="W28" i="6"/>
  <c r="W45" i="6"/>
  <c r="W50" i="6"/>
  <c r="W29" i="6"/>
  <c r="W23" i="6"/>
  <c r="W13" i="6"/>
  <c r="W18" i="6"/>
  <c r="W59" i="6"/>
  <c r="I41" i="6"/>
  <c r="I119" i="6"/>
  <c r="I27" i="6"/>
  <c r="I24" i="6"/>
  <c r="I65" i="6"/>
  <c r="I43" i="6"/>
  <c r="J6" i="6"/>
  <c r="K6" i="6"/>
  <c r="J81" i="6"/>
  <c r="K81" i="6"/>
  <c r="J7" i="6"/>
  <c r="L7" i="6"/>
  <c r="J72" i="6"/>
  <c r="L72" i="6"/>
  <c r="J74" i="6"/>
  <c r="L74" i="6"/>
  <c r="J25" i="6"/>
  <c r="L25" i="6"/>
  <c r="J9" i="6"/>
  <c r="L9" i="6"/>
  <c r="J118" i="6"/>
  <c r="L118" i="6"/>
  <c r="J86" i="6"/>
  <c r="L86" i="6"/>
  <c r="J77" i="6"/>
  <c r="L77" i="6"/>
  <c r="J44" i="6"/>
  <c r="K44" i="6"/>
  <c r="J147" i="6"/>
  <c r="K147" i="6"/>
  <c r="J24" i="6"/>
  <c r="L24" i="6"/>
  <c r="J85" i="6"/>
  <c r="K85" i="6"/>
  <c r="J22" i="6"/>
  <c r="L22" i="6"/>
  <c r="J54" i="6"/>
  <c r="L54" i="6"/>
  <c r="J71" i="6"/>
  <c r="K71" i="6"/>
  <c r="F154" i="6"/>
  <c r="F161" i="6"/>
  <c r="F193" i="6"/>
  <c r="F153" i="6"/>
  <c r="F177" i="6"/>
  <c r="K171" i="6"/>
  <c r="K195" i="6"/>
  <c r="K187" i="6"/>
  <c r="F150" i="6"/>
  <c r="F178" i="6"/>
  <c r="L160" i="6"/>
  <c r="L155" i="6"/>
  <c r="F169" i="6"/>
  <c r="F170" i="6"/>
  <c r="F165" i="6"/>
  <c r="F166" i="6"/>
  <c r="F174" i="6"/>
  <c r="L168" i="6"/>
  <c r="L172" i="6"/>
  <c r="F158" i="6"/>
  <c r="F197" i="6"/>
  <c r="L156" i="6"/>
  <c r="L180" i="6"/>
  <c r="L163" i="6"/>
  <c r="L176" i="6"/>
  <c r="L152" i="6"/>
  <c r="L191" i="6"/>
  <c r="L183" i="6"/>
  <c r="L167" i="6"/>
  <c r="L159" i="6"/>
  <c r="L151" i="6"/>
  <c r="J140" i="6"/>
  <c r="K140" i="6"/>
  <c r="J139" i="6"/>
  <c r="L139" i="6"/>
  <c r="J105" i="6"/>
  <c r="L105" i="6"/>
  <c r="J73" i="6"/>
  <c r="K73" i="6"/>
  <c r="J98" i="6"/>
  <c r="L98" i="6"/>
  <c r="J100" i="6"/>
  <c r="K100" i="6"/>
  <c r="J47" i="6"/>
  <c r="L47" i="6"/>
  <c r="J108" i="6"/>
  <c r="L108" i="6"/>
  <c r="J26" i="6"/>
  <c r="L26" i="6"/>
  <c r="J30" i="6"/>
  <c r="L30" i="6"/>
  <c r="J127" i="6"/>
  <c r="K127" i="6"/>
  <c r="J103" i="6"/>
  <c r="K103" i="6"/>
  <c r="J76" i="6"/>
  <c r="K76" i="6"/>
  <c r="J97" i="6"/>
  <c r="L97" i="6"/>
  <c r="J109" i="6"/>
  <c r="K109" i="6"/>
  <c r="J45" i="6"/>
  <c r="K45" i="6"/>
  <c r="J33" i="6"/>
  <c r="K33" i="6"/>
  <c r="J145" i="6"/>
  <c r="K145" i="6"/>
  <c r="J137" i="6"/>
  <c r="L137" i="6"/>
  <c r="J129" i="6"/>
  <c r="L129" i="6"/>
  <c r="J121" i="6"/>
  <c r="K121" i="6"/>
  <c r="J89" i="6"/>
  <c r="L89" i="6"/>
  <c r="J135" i="6"/>
  <c r="K135" i="6"/>
  <c r="J142" i="6"/>
  <c r="L142" i="6"/>
  <c r="J57" i="6"/>
  <c r="K57" i="6"/>
  <c r="J50" i="6"/>
  <c r="L50" i="6"/>
  <c r="J38" i="6"/>
  <c r="L38" i="6"/>
  <c r="J92" i="6"/>
  <c r="L92" i="6"/>
  <c r="J13" i="6"/>
  <c r="L13" i="6"/>
  <c r="J10" i="6"/>
  <c r="K10" i="6"/>
  <c r="J112" i="6"/>
  <c r="K112" i="6"/>
  <c r="J55" i="6"/>
  <c r="L55" i="6"/>
  <c r="J87" i="6"/>
  <c r="L87" i="6"/>
  <c r="J148" i="6"/>
  <c r="L148" i="6"/>
  <c r="J53" i="6"/>
  <c r="L53" i="6"/>
  <c r="J58" i="6"/>
  <c r="K58" i="6"/>
  <c r="J95" i="6"/>
  <c r="L95" i="6"/>
  <c r="J63" i="6"/>
  <c r="L63" i="6"/>
  <c r="J66" i="6"/>
  <c r="L66" i="6"/>
  <c r="J124" i="6"/>
  <c r="L124" i="6"/>
  <c r="J70" i="6"/>
  <c r="K70" i="6"/>
  <c r="J120" i="6"/>
  <c r="L120" i="6"/>
  <c r="J113" i="6"/>
  <c r="L113" i="6"/>
  <c r="J18" i="6"/>
  <c r="K18" i="6"/>
  <c r="J8" i="6"/>
  <c r="L8" i="6"/>
  <c r="J64" i="6"/>
  <c r="K64" i="6"/>
  <c r="J106" i="6"/>
  <c r="K106" i="6"/>
  <c r="J69" i="6"/>
  <c r="L69" i="6"/>
  <c r="J36" i="6"/>
  <c r="K36" i="6"/>
  <c r="J138" i="6"/>
  <c r="L138" i="6"/>
  <c r="J130" i="6"/>
  <c r="L130" i="6"/>
  <c r="J125" i="6"/>
  <c r="K125" i="6"/>
  <c r="J94" i="6"/>
  <c r="K94" i="6"/>
  <c r="J39" i="6"/>
  <c r="L39" i="6"/>
  <c r="J62" i="6"/>
  <c r="K62" i="6"/>
  <c r="J65" i="6"/>
  <c r="L65" i="6"/>
  <c r="J68" i="6"/>
  <c r="K68" i="6"/>
  <c r="J122" i="6"/>
  <c r="L122" i="6"/>
  <c r="J123" i="6"/>
  <c r="L123" i="6"/>
  <c r="J115" i="6"/>
  <c r="L115" i="6"/>
  <c r="J107" i="6"/>
  <c r="K107" i="6"/>
  <c r="J99" i="6"/>
  <c r="L99" i="6"/>
  <c r="J91" i="6"/>
  <c r="K91" i="6"/>
  <c r="J83" i="6"/>
  <c r="L83" i="6"/>
  <c r="J75" i="6"/>
  <c r="K75" i="6"/>
  <c r="J67" i="6"/>
  <c r="L67" i="6"/>
  <c r="J59" i="6"/>
  <c r="L59" i="6"/>
  <c r="J51" i="6"/>
  <c r="L51" i="6"/>
  <c r="J43" i="6"/>
  <c r="K43" i="6"/>
  <c r="J35" i="6"/>
  <c r="L35" i="6"/>
  <c r="J27" i="6"/>
  <c r="K27" i="6"/>
  <c r="J19" i="6"/>
  <c r="K19" i="6"/>
  <c r="J11" i="6"/>
  <c r="K11" i="6"/>
  <c r="J56" i="6"/>
  <c r="L56" i="6"/>
  <c r="J48" i="6"/>
  <c r="L48" i="6"/>
  <c r="J23" i="6"/>
  <c r="K23" i="6"/>
  <c r="J12" i="6"/>
  <c r="K12" i="6"/>
  <c r="J132" i="6"/>
  <c r="L132" i="6"/>
  <c r="J111" i="6"/>
  <c r="K111" i="6"/>
  <c r="J93" i="6"/>
  <c r="K93" i="6"/>
  <c r="J136" i="6"/>
  <c r="L136" i="6"/>
  <c r="J110" i="6"/>
  <c r="L110" i="6"/>
  <c r="J15" i="6"/>
  <c r="K15" i="6"/>
  <c r="J141" i="6"/>
  <c r="K141" i="6"/>
  <c r="J84" i="6"/>
  <c r="L84" i="6"/>
  <c r="J37" i="6"/>
  <c r="K37" i="6"/>
  <c r="J46" i="6"/>
  <c r="L46" i="6"/>
  <c r="J128" i="6"/>
  <c r="K128" i="6"/>
  <c r="J131" i="6"/>
  <c r="K131" i="6"/>
  <c r="J80" i="6"/>
  <c r="K80" i="6"/>
  <c r="J52" i="6"/>
  <c r="L52" i="6"/>
  <c r="J114" i="6"/>
  <c r="K114" i="6"/>
  <c r="J16" i="6"/>
  <c r="L16" i="6"/>
  <c r="J90" i="6"/>
  <c r="L90" i="6"/>
  <c r="J126" i="6"/>
  <c r="K126" i="6"/>
  <c r="J119" i="6"/>
  <c r="L119" i="6"/>
  <c r="J40" i="6"/>
  <c r="K40" i="6"/>
  <c r="J146" i="6"/>
  <c r="L146" i="6"/>
  <c r="J117" i="6"/>
  <c r="L117" i="6"/>
  <c r="J116" i="6"/>
  <c r="K116" i="6"/>
  <c r="J17" i="6"/>
  <c r="K17" i="6"/>
  <c r="J82" i="6"/>
  <c r="K82" i="6"/>
  <c r="J32" i="6"/>
  <c r="L32" i="6"/>
  <c r="J21" i="6"/>
  <c r="K21" i="6"/>
  <c r="J31" i="6"/>
  <c r="L31" i="6"/>
  <c r="J49" i="6"/>
  <c r="K49" i="6"/>
  <c r="J29" i="6"/>
  <c r="L29" i="6"/>
  <c r="J41" i="6"/>
  <c r="K41" i="6"/>
  <c r="J5" i="6"/>
  <c r="K5" i="6"/>
  <c r="J79" i="6"/>
  <c r="K79" i="6"/>
  <c r="J60" i="6"/>
  <c r="L60" i="6"/>
  <c r="J101" i="6"/>
  <c r="K101" i="6"/>
  <c r="J28" i="6"/>
  <c r="K28" i="6"/>
  <c r="J149" i="6"/>
  <c r="K149" i="6"/>
  <c r="J88" i="6"/>
  <c r="K88" i="6"/>
  <c r="J143" i="6"/>
  <c r="K143" i="6"/>
  <c r="J20" i="6"/>
  <c r="K20" i="6"/>
  <c r="J42" i="6"/>
  <c r="L42" i="6"/>
  <c r="J104" i="6"/>
  <c r="K104" i="6"/>
  <c r="J102" i="6"/>
  <c r="L102" i="6"/>
  <c r="J144" i="6"/>
  <c r="K144" i="6"/>
  <c r="J34" i="6"/>
  <c r="L34" i="6"/>
  <c r="J14" i="6"/>
  <c r="K14" i="6"/>
  <c r="J133" i="6"/>
  <c r="L133" i="6"/>
  <c r="J96" i="6"/>
  <c r="K96" i="6"/>
  <c r="J78" i="6"/>
  <c r="L78" i="6"/>
  <c r="J61" i="6"/>
  <c r="K61" i="6"/>
  <c r="F31" i="6"/>
  <c r="F13" i="6"/>
  <c r="F37" i="6"/>
  <c r="F34" i="6"/>
  <c r="F29" i="6"/>
  <c r="F21" i="6"/>
  <c r="F5" i="6"/>
  <c r="F93" i="6"/>
  <c r="F90" i="6"/>
  <c r="F117" i="6"/>
  <c r="F109" i="6"/>
  <c r="F101" i="6"/>
  <c r="F61" i="6"/>
  <c r="F98" i="6"/>
  <c r="F135" i="6"/>
  <c r="F55" i="6"/>
  <c r="F136" i="6"/>
  <c r="F77" i="6"/>
  <c r="F53" i="6"/>
  <c r="F85" i="6"/>
  <c r="F69" i="6"/>
  <c r="F45" i="6"/>
  <c r="F127" i="6"/>
  <c r="L127" i="6"/>
  <c r="K130" i="6"/>
  <c r="K48" i="6"/>
  <c r="F100" i="6"/>
  <c r="F76" i="6"/>
  <c r="K55" i="6"/>
  <c r="K136" i="6"/>
  <c r="L45" i="6"/>
  <c r="F44" i="6"/>
  <c r="L194" i="6"/>
  <c r="L186" i="6"/>
  <c r="K4" i="6"/>
  <c r="K190" i="6"/>
  <c r="K182" i="6"/>
  <c r="K150" i="6"/>
  <c r="K60" i="6"/>
  <c r="L57" i="6"/>
  <c r="K87" i="6"/>
  <c r="F149" i="6"/>
  <c r="K95" i="6"/>
  <c r="K23" i="25"/>
  <c r="L182" i="25"/>
  <c r="K30" i="25"/>
  <c r="K49" i="25"/>
  <c r="L81" i="25"/>
  <c r="L95" i="25"/>
  <c r="L111" i="25"/>
  <c r="L127" i="25"/>
  <c r="L143" i="25"/>
  <c r="K156" i="25"/>
  <c r="K172" i="25"/>
  <c r="K184" i="25"/>
  <c r="K5" i="25"/>
  <c r="K11" i="25"/>
  <c r="K18" i="25"/>
  <c r="K37" i="25"/>
  <c r="K43" i="25"/>
  <c r="K50" i="25"/>
  <c r="K56" i="25"/>
  <c r="K64" i="25"/>
  <c r="K72" i="25"/>
  <c r="L83" i="25"/>
  <c r="K96" i="25"/>
  <c r="K112" i="25"/>
  <c r="K128" i="25"/>
  <c r="K144" i="25"/>
  <c r="L159" i="25"/>
  <c r="K187" i="25"/>
  <c r="K196" i="25"/>
  <c r="K25" i="25"/>
  <c r="L57" i="25"/>
  <c r="L65" i="25"/>
  <c r="L73" i="25"/>
  <c r="K84" i="25"/>
  <c r="L99" i="25"/>
  <c r="L115" i="25"/>
  <c r="L131" i="25"/>
  <c r="L145" i="25"/>
  <c r="K160" i="25"/>
  <c r="L175" i="25"/>
  <c r="K17" i="25"/>
  <c r="K76" i="25"/>
  <c r="L87" i="25"/>
  <c r="L103" i="25"/>
  <c r="L119" i="25"/>
  <c r="L135" i="25"/>
  <c r="K148" i="25"/>
  <c r="K164" i="25"/>
  <c r="K191" i="25"/>
  <c r="K21" i="25"/>
  <c r="K104" i="25"/>
  <c r="K4" i="25"/>
  <c r="K8" i="25"/>
  <c r="K12" i="25"/>
  <c r="K16" i="25"/>
  <c r="K20" i="25"/>
  <c r="K24" i="25"/>
  <c r="K28" i="25"/>
  <c r="K32" i="25"/>
  <c r="K36" i="25"/>
  <c r="K40" i="25"/>
  <c r="K44" i="25"/>
  <c r="K48" i="25"/>
  <c r="K52" i="25"/>
  <c r="K89" i="25"/>
  <c r="K93" i="25"/>
  <c r="K97" i="25"/>
  <c r="K101" i="25"/>
  <c r="K105" i="25"/>
  <c r="K109" i="25"/>
  <c r="K113" i="25"/>
  <c r="K117" i="25"/>
  <c r="K121" i="25"/>
  <c r="K125" i="25"/>
  <c r="K129" i="25"/>
  <c r="K133" i="25"/>
  <c r="K137" i="25"/>
  <c r="K141" i="25"/>
  <c r="K149" i="25"/>
  <c r="K153" i="25"/>
  <c r="K157" i="25"/>
  <c r="K161" i="25"/>
  <c r="K165" i="25"/>
  <c r="K169" i="25"/>
  <c r="K173" i="25"/>
  <c r="K177" i="25"/>
  <c r="K181" i="25"/>
  <c r="K185" i="25"/>
  <c r="K189" i="25"/>
  <c r="K193" i="25"/>
  <c r="K197" i="25"/>
  <c r="K58" i="25"/>
  <c r="K62" i="25"/>
  <c r="K66" i="25"/>
  <c r="K70" i="25"/>
  <c r="K74" i="25"/>
  <c r="K78" i="25"/>
  <c r="K82" i="25"/>
  <c r="K86" i="25"/>
  <c r="K90" i="25"/>
  <c r="K94" i="25"/>
  <c r="K98" i="25"/>
  <c r="K102" i="25"/>
  <c r="K106" i="25"/>
  <c r="K110" i="25"/>
  <c r="K114" i="25"/>
  <c r="K118" i="25"/>
  <c r="K122" i="25"/>
  <c r="K126" i="25"/>
  <c r="K130" i="25"/>
  <c r="K134" i="25"/>
  <c r="K138" i="25"/>
  <c r="K142" i="25"/>
  <c r="K146" i="25"/>
  <c r="K150" i="25"/>
  <c r="K154" i="25"/>
  <c r="K158" i="25"/>
  <c r="K162" i="25"/>
  <c r="K166" i="25"/>
  <c r="K170" i="25"/>
  <c r="K174" i="25"/>
  <c r="K178" i="25"/>
  <c r="K186" i="25"/>
  <c r="K190" i="25"/>
  <c r="K194" i="25"/>
  <c r="K179" i="25"/>
  <c r="L88" i="6"/>
  <c r="F142" i="6"/>
  <c r="F62" i="6"/>
  <c r="L125" i="6"/>
  <c r="K13" i="6"/>
  <c r="F113" i="6"/>
  <c r="F81" i="6"/>
  <c r="F33" i="6"/>
  <c r="F179" i="6"/>
  <c r="F175" i="6"/>
  <c r="L96" i="6"/>
  <c r="L121" i="6"/>
  <c r="K98" i="6"/>
  <c r="K124" i="6"/>
  <c r="K50" i="6"/>
  <c r="K97" i="6"/>
  <c r="K56" i="6"/>
  <c r="K117" i="6"/>
  <c r="L93" i="6"/>
  <c r="F126" i="6"/>
  <c r="K67" i="6"/>
  <c r="L128" i="6"/>
  <c r="K108" i="6"/>
  <c r="L79" i="6"/>
  <c r="L145" i="6"/>
  <c r="L100" i="6"/>
  <c r="K35" i="6"/>
  <c r="K92" i="6"/>
  <c r="K89" i="6"/>
  <c r="F119" i="6"/>
  <c r="F111" i="6"/>
  <c r="F103" i="6"/>
  <c r="F95" i="6"/>
  <c r="F87" i="6"/>
  <c r="F79" i="6"/>
  <c r="F71" i="6"/>
  <c r="F47" i="6"/>
  <c r="F23" i="6"/>
  <c r="F15" i="6"/>
  <c r="F7" i="6"/>
  <c r="L135" i="6"/>
  <c r="K99" i="6"/>
  <c r="L94" i="6"/>
  <c r="F145" i="6"/>
  <c r="F137" i="6"/>
  <c r="F134" i="6"/>
  <c r="F129" i="6"/>
  <c r="F121" i="6"/>
  <c r="F118" i="6"/>
  <c r="F110" i="6"/>
  <c r="F105" i="6"/>
  <c r="F102" i="6"/>
  <c r="F97" i="6"/>
  <c r="F94" i="6"/>
  <c r="F89" i="6"/>
  <c r="F86" i="6"/>
  <c r="F78" i="6"/>
  <c r="F73" i="6"/>
  <c r="F70" i="6"/>
  <c r="F65" i="6"/>
  <c r="F57" i="6"/>
  <c r="F54" i="6"/>
  <c r="F49" i="6"/>
  <c r="F46" i="6"/>
  <c r="F41" i="6"/>
  <c r="F38" i="6"/>
  <c r="F30" i="6"/>
  <c r="F25" i="6"/>
  <c r="F22" i="6"/>
  <c r="F17" i="6"/>
  <c r="F14" i="6"/>
  <c r="F9" i="6"/>
  <c r="F6" i="6"/>
  <c r="F191" i="6"/>
  <c r="F187" i="6"/>
  <c r="F183" i="6"/>
  <c r="L177" i="6"/>
  <c r="K9" i="6"/>
  <c r="F164" i="6"/>
  <c r="F160" i="6"/>
  <c r="F72" i="6"/>
  <c r="F35" i="6"/>
  <c r="F32" i="6"/>
  <c r="F16" i="6"/>
  <c r="F196" i="6"/>
  <c r="F192" i="6"/>
  <c r="F188" i="6"/>
  <c r="F184" i="6"/>
  <c r="L109" i="6"/>
  <c r="L193" i="6"/>
  <c r="L185" i="6"/>
  <c r="F157" i="6"/>
  <c r="L197" i="6"/>
  <c r="L189" i="6"/>
  <c r="F133" i="6"/>
  <c r="L111" i="6"/>
  <c r="L14" i="6"/>
  <c r="L37" i="6"/>
  <c r="K47" i="6"/>
  <c r="F4" i="6"/>
  <c r="F148" i="6"/>
  <c r="F140" i="6"/>
  <c r="F132" i="6"/>
  <c r="F124" i="6"/>
  <c r="F116" i="6"/>
  <c r="F108" i="6"/>
  <c r="F92" i="6"/>
  <c r="F84" i="6"/>
  <c r="F68" i="6"/>
  <c r="F60" i="6"/>
  <c r="F52" i="6"/>
  <c r="F36" i="6"/>
  <c r="F28" i="6"/>
  <c r="F20" i="6"/>
  <c r="F12" i="6"/>
  <c r="F194" i="6"/>
  <c r="K173" i="6"/>
  <c r="F163" i="6"/>
  <c r="F159" i="6"/>
  <c r="F155" i="6"/>
  <c r="F151" i="6"/>
  <c r="L68" i="6"/>
  <c r="L81" i="6"/>
  <c r="L181" i="6"/>
  <c r="F67" i="6"/>
  <c r="K53" i="6"/>
  <c r="L18" i="6"/>
  <c r="K77" i="6"/>
  <c r="K46" i="6"/>
  <c r="K138" i="6"/>
  <c r="K72" i="6"/>
  <c r="L153" i="6"/>
  <c r="F146" i="6"/>
  <c r="F138" i="6"/>
  <c r="F122" i="6"/>
  <c r="F114" i="6"/>
  <c r="F106" i="6"/>
  <c r="F82" i="6"/>
  <c r="F74" i="6"/>
  <c r="F66" i="6"/>
  <c r="F58" i="6"/>
  <c r="F50" i="6"/>
  <c r="F42" i="6"/>
  <c r="F26" i="6"/>
  <c r="F18" i="6"/>
  <c r="F10" i="6"/>
  <c r="F186" i="6"/>
  <c r="F182" i="6"/>
  <c r="L157" i="6"/>
  <c r="L161" i="6"/>
  <c r="L11" i="6"/>
  <c r="K165" i="6"/>
  <c r="F167" i="6"/>
  <c r="L112" i="6"/>
  <c r="K146" i="6"/>
  <c r="F176" i="6"/>
  <c r="K31" i="6"/>
  <c r="K174" i="6"/>
  <c r="F189" i="6"/>
  <c r="F185" i="6"/>
  <c r="F181" i="6"/>
  <c r="F173" i="6"/>
  <c r="F168" i="6"/>
  <c r="K102" i="6"/>
  <c r="F143" i="6"/>
  <c r="F63" i="6"/>
  <c r="F39" i="6"/>
  <c r="K110" i="6"/>
  <c r="L33" i="6"/>
  <c r="L141" i="6"/>
  <c r="L178" i="6"/>
  <c r="L49" i="6"/>
  <c r="L28" i="6"/>
  <c r="K74" i="6"/>
  <c r="F195" i="6"/>
  <c r="L82" i="6"/>
  <c r="L12" i="6"/>
  <c r="K42" i="6"/>
  <c r="L103" i="6"/>
  <c r="K166" i="6"/>
  <c r="K22" i="6"/>
  <c r="F141" i="6"/>
  <c r="F125" i="6"/>
  <c r="F171" i="6"/>
  <c r="L149" i="6"/>
  <c r="K148" i="6"/>
  <c r="L104" i="6"/>
  <c r="L62" i="6"/>
  <c r="K34" i="6"/>
  <c r="K69" i="6"/>
  <c r="L144" i="6"/>
  <c r="K54" i="6"/>
  <c r="K25" i="6"/>
  <c r="L184" i="6"/>
  <c r="K24" i="6"/>
  <c r="F156" i="6"/>
  <c r="F190" i="6"/>
  <c r="L192" i="6"/>
  <c r="L70" i="6"/>
  <c r="L91" i="6"/>
  <c r="L44" i="6"/>
  <c r="L196" i="6"/>
  <c r="K162" i="6"/>
  <c r="F162" i="6"/>
  <c r="K139" i="6"/>
  <c r="L143" i="6"/>
  <c r="L27" i="6"/>
  <c r="K38" i="6"/>
  <c r="K78" i="6"/>
  <c r="L131" i="6"/>
  <c r="K90" i="6"/>
  <c r="L140" i="6"/>
  <c r="L147" i="6"/>
  <c r="L175" i="6"/>
  <c r="L170" i="6"/>
  <c r="F139" i="6"/>
  <c r="F131" i="6"/>
  <c r="F128" i="6"/>
  <c r="F123" i="6"/>
  <c r="F120" i="6"/>
  <c r="F115" i="6"/>
  <c r="F112" i="6"/>
  <c r="F107" i="6"/>
  <c r="F104" i="6"/>
  <c r="F96" i="6"/>
  <c r="F91" i="6"/>
  <c r="F88" i="6"/>
  <c r="F83" i="6"/>
  <c r="F80" i="6"/>
  <c r="F75" i="6"/>
  <c r="F64" i="6"/>
  <c r="F59" i="6"/>
  <c r="F56" i="6"/>
  <c r="F51" i="6"/>
  <c r="F48" i="6"/>
  <c r="F40" i="6"/>
  <c r="F27" i="6"/>
  <c r="F24" i="6"/>
  <c r="F19" i="6"/>
  <c r="F11" i="6"/>
  <c r="F8" i="6"/>
  <c r="L6" i="6"/>
  <c r="L40" i="6"/>
  <c r="L23" i="6"/>
  <c r="L101" i="6"/>
  <c r="K158" i="6"/>
  <c r="L76" i="6"/>
  <c r="K7" i="6"/>
  <c r="K134" i="6"/>
  <c r="K169" i="6"/>
  <c r="K164" i="6"/>
  <c r="K154" i="6"/>
  <c r="K84" i="6"/>
  <c r="K133" i="6"/>
  <c r="L5" i="6"/>
  <c r="K16" i="6"/>
  <c r="K29" i="6"/>
  <c r="K63" i="6"/>
  <c r="L21" i="6"/>
  <c r="K59" i="6"/>
  <c r="K179" i="6"/>
  <c r="K118" i="6"/>
  <c r="L20" i="6"/>
  <c r="K123" i="6"/>
  <c r="K32" i="6"/>
  <c r="K65" i="6"/>
  <c r="L71" i="6"/>
  <c r="F130" i="6"/>
  <c r="L73" i="6"/>
  <c r="K83" i="6"/>
  <c r="L41" i="6"/>
  <c r="L64" i="6"/>
  <c r="L17" i="6"/>
  <c r="K8" i="6"/>
  <c r="L61" i="6"/>
  <c r="K66" i="6"/>
  <c r="L116" i="6"/>
  <c r="K137" i="6"/>
  <c r="L114" i="6"/>
  <c r="K86" i="6"/>
  <c r="L188" i="6"/>
  <c r="K122" i="6"/>
  <c r="K105" i="6"/>
  <c r="K26" i="6"/>
  <c r="L106" i="6"/>
  <c r="L58" i="6"/>
  <c r="L15" i="6"/>
  <c r="L36" i="6"/>
  <c r="K119" i="6"/>
  <c r="K132" i="6"/>
  <c r="K113" i="6"/>
  <c r="K39" i="6"/>
  <c r="K115" i="6"/>
  <c r="K52" i="6"/>
  <c r="L43" i="6"/>
  <c r="L75" i="6"/>
  <c r="L107" i="6"/>
  <c r="K129" i="6"/>
  <c r="K30" i="6"/>
  <c r="L85" i="6"/>
  <c r="K120" i="6"/>
  <c r="L126" i="6"/>
  <c r="L80" i="6"/>
  <c r="L19" i="6"/>
  <c r="K51" i="6"/>
  <c r="K142" i="6"/>
  <c r="L10" i="6"/>
</calcChain>
</file>

<file path=xl/sharedStrings.xml><?xml version="1.0" encoding="utf-8"?>
<sst xmlns="http://schemas.openxmlformats.org/spreadsheetml/2006/main" count="1743" uniqueCount="632">
  <si>
    <t>štartovné číslo</t>
  </si>
  <si>
    <t>meno</t>
  </si>
  <si>
    <t>priezvisko</t>
  </si>
  <si>
    <t>ročník</t>
  </si>
  <si>
    <t>KAT</t>
  </si>
  <si>
    <t>Ján</t>
  </si>
  <si>
    <t>Miroslav</t>
  </si>
  <si>
    <t>čas v cieli</t>
  </si>
  <si>
    <t>klub/mesto</t>
  </si>
  <si>
    <t>strata na víťaza</t>
  </si>
  <si>
    <t>body 1.kolo</t>
  </si>
  <si>
    <t>body BBL</t>
  </si>
  <si>
    <t>celkové poradie</t>
  </si>
  <si>
    <t>poradie v KAT</t>
  </si>
  <si>
    <t>body 2.kolo</t>
  </si>
  <si>
    <t>Trenčín</t>
  </si>
  <si>
    <t>body 5.kolo</t>
  </si>
  <si>
    <t>body 4.kolo</t>
  </si>
  <si>
    <t>body 3.kolo</t>
  </si>
  <si>
    <t>body 6.kolo</t>
  </si>
  <si>
    <t>body 7.kolo</t>
  </si>
  <si>
    <t>Pavol</t>
  </si>
  <si>
    <t>body 8.kolo</t>
  </si>
  <si>
    <t>poradie</t>
  </si>
  <si>
    <t>body 9.kolo</t>
  </si>
  <si>
    <t>Andrej</t>
  </si>
  <si>
    <t>Milan</t>
  </si>
  <si>
    <t>body 10.kolo</t>
  </si>
  <si>
    <t>Tomáš</t>
  </si>
  <si>
    <t>Makiš</t>
  </si>
  <si>
    <t>Peter</t>
  </si>
  <si>
    <t>ᴓ čas na 1000m</t>
  </si>
  <si>
    <t>* vlož hodnoty zo súboru "vysledky 01,kolo,txt"</t>
  </si>
  <si>
    <t>Martin</t>
  </si>
  <si>
    <t>Juraj</t>
  </si>
  <si>
    <t>Kategórie</t>
  </si>
  <si>
    <t>Muži A</t>
  </si>
  <si>
    <t xml:space="preserve">Od </t>
  </si>
  <si>
    <t>Do</t>
  </si>
  <si>
    <t>Muži B</t>
  </si>
  <si>
    <t>Muži C</t>
  </si>
  <si>
    <t>Muži D</t>
  </si>
  <si>
    <t>Muži E</t>
  </si>
  <si>
    <t>Ženy A</t>
  </si>
  <si>
    <t>Ženy B</t>
  </si>
  <si>
    <t>Poradie</t>
  </si>
  <si>
    <t>pohlavie</t>
  </si>
  <si>
    <t>Čas v cieli</t>
  </si>
  <si>
    <t>Štartovné číslo</t>
  </si>
  <si>
    <t>Čas na predchádzajúceho</t>
  </si>
  <si>
    <t>klub</t>
  </si>
  <si>
    <t>mesto</t>
  </si>
  <si>
    <t>Nová Dubnica</t>
  </si>
  <si>
    <t>Ivan</t>
  </si>
  <si>
    <t>M</t>
  </si>
  <si>
    <t>Z</t>
  </si>
  <si>
    <t>Miloš</t>
  </si>
  <si>
    <t>Humera</t>
  </si>
  <si>
    <t>Eva</t>
  </si>
  <si>
    <t>Masarik</t>
  </si>
  <si>
    <t>Daniel</t>
  </si>
  <si>
    <t>Jana</t>
  </si>
  <si>
    <t>Ivana</t>
  </si>
  <si>
    <t>Schiller</t>
  </si>
  <si>
    <t>Liešťany</t>
  </si>
  <si>
    <t>Ženy C</t>
  </si>
  <si>
    <t xml:space="preserve">Meno </t>
  </si>
  <si>
    <t>Zuzana</t>
  </si>
  <si>
    <t>Michal</t>
  </si>
  <si>
    <t>Štefan</t>
  </si>
  <si>
    <t>Červenka</t>
  </si>
  <si>
    <t>Pavel</t>
  </si>
  <si>
    <t>MENO</t>
  </si>
  <si>
    <t>PRIEZVISKO</t>
  </si>
  <si>
    <t>Tim/Mesto</t>
  </si>
  <si>
    <t>POHLAVIE</t>
  </si>
  <si>
    <t>ROK</t>
  </si>
  <si>
    <t>Jogging klub / Dubnica nad Váhom</t>
  </si>
  <si>
    <t>Lucia</t>
  </si>
  <si>
    <t>Trenčín / Trenčín</t>
  </si>
  <si>
    <t>Trencin</t>
  </si>
  <si>
    <t>Branislav</t>
  </si>
  <si>
    <t>Matej</t>
  </si>
  <si>
    <t>Adrián</t>
  </si>
  <si>
    <t>Dušan</t>
  </si>
  <si>
    <t>Katarína</t>
  </si>
  <si>
    <t>Michaela</t>
  </si>
  <si>
    <t>CAS</t>
  </si>
  <si>
    <t>CAS HH:MM:SS</t>
  </si>
  <si>
    <t>Adamkovic</t>
  </si>
  <si>
    <t>Lukáš</t>
  </si>
  <si>
    <t>Martina</t>
  </si>
  <si>
    <t>Nikola</t>
  </si>
  <si>
    <t>Žilková</t>
  </si>
  <si>
    <t>Ťapajna</t>
  </si>
  <si>
    <t>Matúš</t>
  </si>
  <si>
    <t>Vladimír</t>
  </si>
  <si>
    <t>TIRáciBN / Bánovce nad Bebravou</t>
  </si>
  <si>
    <t>Marián</t>
  </si>
  <si>
    <t>Ondrejičková</t>
  </si>
  <si>
    <t>00:00:00.46</t>
  </si>
  <si>
    <t>00:00:11.32</t>
  </si>
  <si>
    <t>00:00:01.37</t>
  </si>
  <si>
    <t>00:00:04.73</t>
  </si>
  <si>
    <t>00:00:05.25</t>
  </si>
  <si>
    <t>00:00:03.92</t>
  </si>
  <si>
    <t>00:00:01.34</t>
  </si>
  <si>
    <t>00:00:01.25</t>
  </si>
  <si>
    <t>00:00:06.25</t>
  </si>
  <si>
    <t>00:00:00.31</t>
  </si>
  <si>
    <t>00:00:05.00</t>
  </si>
  <si>
    <t>00:00:03.34</t>
  </si>
  <si>
    <t>00:00:07.73</t>
  </si>
  <si>
    <t>00:00:00.56</t>
  </si>
  <si>
    <t>00:00:02.31</t>
  </si>
  <si>
    <t>00:00:01.29</t>
  </si>
  <si>
    <t>00:00:01.50</t>
  </si>
  <si>
    <t>X</t>
  </si>
  <si>
    <t>Y</t>
  </si>
  <si>
    <t>c</t>
  </si>
  <si>
    <t>Ľubomír</t>
  </si>
  <si>
    <t>00:00:01.56</t>
  </si>
  <si>
    <t>00:07:01.93</t>
  </si>
  <si>
    <t>00:01:11.70</t>
  </si>
  <si>
    <t>00:00:06.39</t>
  </si>
  <si>
    <t>00:00:32.26</t>
  </si>
  <si>
    <t>00:00:14.62</t>
  </si>
  <si>
    <t>00:00:13.31</t>
  </si>
  <si>
    <t>00:00:29.40</t>
  </si>
  <si>
    <t>00:00:06.85</t>
  </si>
  <si>
    <t>00:00:18.22</t>
  </si>
  <si>
    <t>00:00:03.50</t>
  </si>
  <si>
    <t>00:00:17.98</t>
  </si>
  <si>
    <t>00:00:07.22</t>
  </si>
  <si>
    <t>00:00:30.90</t>
  </si>
  <si>
    <t>00:00:19.89</t>
  </si>
  <si>
    <t>00:00:13.99</t>
  </si>
  <si>
    <t>00:00:39.64</t>
  </si>
  <si>
    <t>00:00:15.26</t>
  </si>
  <si>
    <t>00:00:48.52</t>
  </si>
  <si>
    <t>00:00:16.68</t>
  </si>
  <si>
    <t>00:00:01.80</t>
  </si>
  <si>
    <t>00:00:27.36</t>
  </si>
  <si>
    <t>00:00:31.76</t>
  </si>
  <si>
    <t>00:00:47.33</t>
  </si>
  <si>
    <t>00:00:03.48</t>
  </si>
  <si>
    <t>00:00:00.39</t>
  </si>
  <si>
    <t>00:00:03.06</t>
  </si>
  <si>
    <t>00:00:10.31</t>
  </si>
  <si>
    <t>00:00:09.50</t>
  </si>
  <si>
    <t>00:00:38.29</t>
  </si>
  <si>
    <t>00:00:02.40</t>
  </si>
  <si>
    <t>00:00:11.03</t>
  </si>
  <si>
    <t>00:00:18.81</t>
  </si>
  <si>
    <t>00:00:29.72</t>
  </si>
  <si>
    <t>00:00:05.12</t>
  </si>
  <si>
    <t>00:00:16.81</t>
  </si>
  <si>
    <t>00:00:00.23</t>
  </si>
  <si>
    <t>00:00:20.84</t>
  </si>
  <si>
    <t>00:00:01.48</t>
  </si>
  <si>
    <t>00:00:27.42</t>
  </si>
  <si>
    <t>00:00:00.18</t>
  </si>
  <si>
    <t>00:00:07.23</t>
  </si>
  <si>
    <t>00:00:02.39</t>
  </si>
  <si>
    <t>00:00:03.70</t>
  </si>
  <si>
    <t>00:00:04.37</t>
  </si>
  <si>
    <t>00:00:06.87</t>
  </si>
  <si>
    <t>00:00:09.96</t>
  </si>
  <si>
    <t>00:00:08.37</t>
  </si>
  <si>
    <t>00:00:46.28</t>
  </si>
  <si>
    <t>00:00:17.39</t>
  </si>
  <si>
    <t>00:00:03.98</t>
  </si>
  <si>
    <t>00:00:03.76</t>
  </si>
  <si>
    <t>00:00:03.07</t>
  </si>
  <si>
    <t>00:00:03.18</t>
  </si>
  <si>
    <t>00:00:13.12</t>
  </si>
  <si>
    <t>00:00:02.06</t>
  </si>
  <si>
    <t>00:00:02.82</t>
  </si>
  <si>
    <t>00:00:07.65</t>
  </si>
  <si>
    <t>00:00:07.37</t>
  </si>
  <si>
    <t>00:00:02.25</t>
  </si>
  <si>
    <t>00:00:12.45</t>
  </si>
  <si>
    <t>00:00:44.78</t>
  </si>
  <si>
    <t>00:00:01.68</t>
  </si>
  <si>
    <t>00:00:10.28</t>
  </si>
  <si>
    <t>00:00:02.14</t>
  </si>
  <si>
    <t>00:00:07.18</t>
  </si>
  <si>
    <t>00:00:03.75</t>
  </si>
  <si>
    <t>00:00:17.18</t>
  </si>
  <si>
    <t>00:00:05.11</t>
  </si>
  <si>
    <t>00:00:08.79</t>
  </si>
  <si>
    <t>00:00:05.31</t>
  </si>
  <si>
    <t>00:00:24.52</t>
  </si>
  <si>
    <t>00:00:05.93</t>
  </si>
  <si>
    <t>00:00:06.18</t>
  </si>
  <si>
    <t>00:00:03.14</t>
  </si>
  <si>
    <t>00:00:03.01</t>
  </si>
  <si>
    <t>00:00:18.33</t>
  </si>
  <si>
    <t>00:00:28.31</t>
  </si>
  <si>
    <t>00:00:06.37</t>
  </si>
  <si>
    <t>00:00:05.62</t>
  </si>
  <si>
    <t>00:00:01.45</t>
  </si>
  <si>
    <t>00:00:01.31</t>
  </si>
  <si>
    <t>00:00:05.68</t>
  </si>
  <si>
    <t>00:00:04.06</t>
  </si>
  <si>
    <t>00:00:10.12</t>
  </si>
  <si>
    <t>00:00:08.12</t>
  </si>
  <si>
    <t>00:00:13.25</t>
  </si>
  <si>
    <t>00:00:00.57</t>
  </si>
  <si>
    <t>00:00:03.77</t>
  </si>
  <si>
    <t>00:00:05.33</t>
  </si>
  <si>
    <t>00:00:06.82</t>
  </si>
  <si>
    <t>00:00:06.62</t>
  </si>
  <si>
    <t>00:00:04.26</t>
  </si>
  <si>
    <t>00:00:00.68</t>
  </si>
  <si>
    <t>00:00:07.93</t>
  </si>
  <si>
    <t>00:00:03.12</t>
  </si>
  <si>
    <t>00:01:01.70</t>
  </si>
  <si>
    <t>00:00:34.91</t>
  </si>
  <si>
    <t>00:00:06.17</t>
  </si>
  <si>
    <t>00:00:03.00</t>
  </si>
  <si>
    <t>00:00:04.56</t>
  </si>
  <si>
    <t>00:00:00.94</t>
  </si>
  <si>
    <t>00:00:20.19</t>
  </si>
  <si>
    <t>00:00:12.62</t>
  </si>
  <si>
    <t>00:00:12.38</t>
  </si>
  <si>
    <t>00:00:23.31</t>
  </si>
  <si>
    <t>00:00:23.25</t>
  </si>
  <si>
    <t>00:00:16.56</t>
  </si>
  <si>
    <t>00:00:13.93</t>
  </si>
  <si>
    <t>00:00:02.57</t>
  </si>
  <si>
    <t>00:00:14.00</t>
  </si>
  <si>
    <t>00:00:22.03</t>
  </si>
  <si>
    <t>00:00:22.39</t>
  </si>
  <si>
    <t>00:01:39.69</t>
  </si>
  <si>
    <t>00:03:07.15</t>
  </si>
  <si>
    <t>00:35:51.32</t>
  </si>
  <si>
    <t>Trenčianske Stankovce</t>
  </si>
  <si>
    <t>00:04:53.79</t>
  </si>
  <si>
    <t>00:07:22.56</t>
  </si>
  <si>
    <t>00:17:19.17</t>
  </si>
  <si>
    <t>Miroslava</t>
  </si>
  <si>
    <t>Zubová</t>
  </si>
  <si>
    <t>Jozef</t>
  </si>
  <si>
    <t>Talaba</t>
  </si>
  <si>
    <t>Marek</t>
  </si>
  <si>
    <t>Dubina</t>
  </si>
  <si>
    <t>Ďurža</t>
  </si>
  <si>
    <t>Denisa</t>
  </si>
  <si>
    <t>Ondrej</t>
  </si>
  <si>
    <t>Roman</t>
  </si>
  <si>
    <t>Jenčo</t>
  </si>
  <si>
    <t>Lauko</t>
  </si>
  <si>
    <t>Lesaj</t>
  </si>
  <si>
    <t>Chrome Antilopy / Trenčín</t>
  </si>
  <si>
    <t>Adamovské Kochanovce</t>
  </si>
  <si>
    <t>Samek</t>
  </si>
  <si>
    <t>Solíková</t>
  </si>
  <si>
    <t>Spusta</t>
  </si>
  <si>
    <t>Trenčianske tulene / Trenčín</t>
  </si>
  <si>
    <t>Filip</t>
  </si>
  <si>
    <t>Strieženec</t>
  </si>
  <si>
    <t>Ľuboš</t>
  </si>
  <si>
    <t>Baranovič</t>
  </si>
  <si>
    <t>RunForRest / Trenčín</t>
  </si>
  <si>
    <t>Beňo</t>
  </si>
  <si>
    <t>Chrome Antilopy / Mnichova lehota</t>
  </si>
  <si>
    <t>Adam</t>
  </si>
  <si>
    <t>Jáňa</t>
  </si>
  <si>
    <t>Champion club / Dubnica nad Váhom</t>
  </si>
  <si>
    <t>Eliška</t>
  </si>
  <si>
    <t>Ježíková</t>
  </si>
  <si>
    <t>Kaňovský</t>
  </si>
  <si>
    <t>Lesajová</t>
  </si>
  <si>
    <t>Marcel</t>
  </si>
  <si>
    <t>Matejka</t>
  </si>
  <si>
    <t>Rumburak / Trenčín</t>
  </si>
  <si>
    <t>Ondrejička</t>
  </si>
  <si>
    <t>Pagáč</t>
  </si>
  <si>
    <t>Ilava</t>
  </si>
  <si>
    <t>Trenčan</t>
  </si>
  <si>
    <t>Bušo</t>
  </si>
  <si>
    <t>Zamarovce</t>
  </si>
  <si>
    <t>Champion Club / Dubnica nad Váhom</t>
  </si>
  <si>
    <t>Červeňanová</t>
  </si>
  <si>
    <t>Anna</t>
  </si>
  <si>
    <t>Hudecová</t>
  </si>
  <si>
    <t>Champion club / Ilava</t>
  </si>
  <si>
    <t>Petronela</t>
  </si>
  <si>
    <t>Hudoková</t>
  </si>
  <si>
    <t>JELÍNEK</t>
  </si>
  <si>
    <t>Lahký</t>
  </si>
  <si>
    <t>Líška</t>
  </si>
  <si>
    <t>Opatová / Trenčín</t>
  </si>
  <si>
    <t>Mičudová</t>
  </si>
  <si>
    <t>Pauer</t>
  </si>
  <si>
    <t>Remšík</t>
  </si>
  <si>
    <t>Champion Club / Ilava</t>
  </si>
  <si>
    <t>Champion Club / Nová Dubnica</t>
  </si>
  <si>
    <t>Šišovský</t>
  </si>
  <si>
    <t>Staňák</t>
  </si>
  <si>
    <t>Rozbeháme Trenčín / Trenčín</t>
  </si>
  <si>
    <t>Lenka</t>
  </si>
  <si>
    <t>Vrba</t>
  </si>
  <si>
    <t>Diana</t>
  </si>
  <si>
    <t>Sláviková</t>
  </si>
  <si>
    <t>Riečická</t>
  </si>
  <si>
    <t>Vertfein</t>
  </si>
  <si>
    <t>Janisková</t>
  </si>
  <si>
    <t>Chocholna</t>
  </si>
  <si>
    <t>Jan</t>
  </si>
  <si>
    <t>Pecuš</t>
  </si>
  <si>
    <t>Bezecná</t>
  </si>
  <si>
    <t>Cibiri</t>
  </si>
  <si>
    <t>Olinka</t>
  </si>
  <si>
    <t>Krchlíková</t>
  </si>
  <si>
    <t>Krchlíkovci / Trenčín</t>
  </si>
  <si>
    <t>Kuric</t>
  </si>
  <si>
    <t>Maták</t>
  </si>
  <si>
    <t>Trencin / Trencin</t>
  </si>
  <si>
    <t>Jelínek</t>
  </si>
  <si>
    <t>Várošová</t>
  </si>
  <si>
    <t>Banovce nad bebravou</t>
  </si>
  <si>
    <t>Behaj s radosťou / Trenčín</t>
  </si>
  <si>
    <t>Csibreiova</t>
  </si>
  <si>
    <t>Golian</t>
  </si>
  <si>
    <t>Naďa</t>
  </si>
  <si>
    <t>Hodeková</t>
  </si>
  <si>
    <t>Holička</t>
  </si>
  <si>
    <t>BBL / Bánovce nad Bebravou</t>
  </si>
  <si>
    <t>Kopačka</t>
  </si>
  <si>
    <t>Champion club / Borčice</t>
  </si>
  <si>
    <t>Korec</t>
  </si>
  <si>
    <t>Nikolas</t>
  </si>
  <si>
    <t>Ľahký</t>
  </si>
  <si>
    <t>Polsky Parlament / Trenčianske Stankovce</t>
  </si>
  <si>
    <t>Jana Lesajová</t>
  </si>
  <si>
    <t>Navrátil</t>
  </si>
  <si>
    <t>Navrátilová</t>
  </si>
  <si>
    <t>Jogging klub Dubnica nad Váhom / Dubnica nad Váhom</t>
  </si>
  <si>
    <t>Kristian</t>
  </si>
  <si>
    <t>Ondica</t>
  </si>
  <si>
    <t>Radovan</t>
  </si>
  <si>
    <t>Mária</t>
  </si>
  <si>
    <t>Škorcová</t>
  </si>
  <si>
    <t>Krabicovo.sk / Bobot</t>
  </si>
  <si>
    <t>Vronka</t>
  </si>
  <si>
    <t>Jaroslav</t>
  </si>
  <si>
    <t>Ševčík</t>
  </si>
  <si>
    <t>Bahelka</t>
  </si>
  <si>
    <t>Alexander</t>
  </si>
  <si>
    <t>Bezový</t>
  </si>
  <si>
    <t>Zdenka</t>
  </si>
  <si>
    <t>Bumbálová</t>
  </si>
  <si>
    <t>Gallo</t>
  </si>
  <si>
    <t>Gitka 0911099155</t>
  </si>
  <si>
    <t>Horňák</t>
  </si>
  <si>
    <t>Trenčianska Turná</t>
  </si>
  <si>
    <t>Dominik</t>
  </si>
  <si>
    <t>Jantoš</t>
  </si>
  <si>
    <t>AK Dukla Trenčín / Veľká Hradná</t>
  </si>
  <si>
    <t>Kotešovec</t>
  </si>
  <si>
    <t>Dana</t>
  </si>
  <si>
    <t>Kubranova</t>
  </si>
  <si>
    <t>Denis</t>
  </si>
  <si>
    <t>Madunický</t>
  </si>
  <si>
    <t>Chromé Antilopy / Trenčín</t>
  </si>
  <si>
    <t>Mareková</t>
  </si>
  <si>
    <t>Raz to príde / Soblahov</t>
  </si>
  <si>
    <t>Mičuda</t>
  </si>
  <si>
    <t>Mojto</t>
  </si>
  <si>
    <t>Behaj s Radosťou / Bohunice</t>
  </si>
  <si>
    <t>Mokráňová</t>
  </si>
  <si>
    <t>Dominika</t>
  </si>
  <si>
    <t>Pagáčová</t>
  </si>
  <si>
    <t>VeSŠO / Trenčín/Orechové</t>
  </si>
  <si>
    <t>Lubomir</t>
  </si>
  <si>
    <t>Petrik</t>
  </si>
  <si>
    <t>Pevný</t>
  </si>
  <si>
    <t>Prokop</t>
  </si>
  <si>
    <t>Rudolf</t>
  </si>
  <si>
    <t>Riečický</t>
  </si>
  <si>
    <t>Polsky Parlament / Trenčín</t>
  </si>
  <si>
    <t>Šarvaic</t>
  </si>
  <si>
    <t>Behaj s Radosťou / NOVÁ DUBNICA</t>
  </si>
  <si>
    <t>Klára</t>
  </si>
  <si>
    <t>Štefánková</t>
  </si>
  <si>
    <t>Luborča</t>
  </si>
  <si>
    <t>Stehlík</t>
  </si>
  <si>
    <t>Ťazimova</t>
  </si>
  <si>
    <t>Trochan</t>
  </si>
  <si>
    <t>Matus</t>
  </si>
  <si>
    <t>Raz to pride / Beckov</t>
  </si>
  <si>
    <t>Vavruš</t>
  </si>
  <si>
    <t>Andrea</t>
  </si>
  <si>
    <t>Kocianová</t>
  </si>
  <si>
    <t>Lisý</t>
  </si>
  <si>
    <t>Kuricová</t>
  </si>
  <si>
    <t>Bánovce nad Bebravou</t>
  </si>
  <si>
    <t>Jogging klub DCA / Dubnica nad Váhom</t>
  </si>
  <si>
    <t>Matus Adamkovic</t>
  </si>
  <si>
    <t>Terézia</t>
  </si>
  <si>
    <t>Apolenová</t>
  </si>
  <si>
    <t>Bacik</t>
  </si>
  <si>
    <t>DRIETOMA</t>
  </si>
  <si>
    <t>Veronika</t>
  </si>
  <si>
    <t>Bakalárová</t>
  </si>
  <si>
    <t>RunForRest / Mníchova Lehota</t>
  </si>
  <si>
    <t>0915/758 591</t>
  </si>
  <si>
    <t>Balaščák</t>
  </si>
  <si>
    <t>Batka</t>
  </si>
  <si>
    <t>Batka ml.</t>
  </si>
  <si>
    <t>AXB sport servis / Trenín</t>
  </si>
  <si>
    <t>Bulko</t>
  </si>
  <si>
    <t>Kemping rybníky Opatovce / Veľké Bierovce</t>
  </si>
  <si>
    <t>Petra</t>
  </si>
  <si>
    <t>Celecova</t>
  </si>
  <si>
    <t>Champion Club / Dubnica nad Vahom</t>
  </si>
  <si>
    <t>Radovan Celec</t>
  </si>
  <si>
    <t>Červeňan</t>
  </si>
  <si>
    <t>STG Trenčín / Trenčianska Turná</t>
  </si>
  <si>
    <t>Červenková</t>
  </si>
  <si>
    <t>Gizka</t>
  </si>
  <si>
    <t>Chrenková</t>
  </si>
  <si>
    <t>BN Tiraci BN / Veľké Chlievany</t>
  </si>
  <si>
    <t>Mária Škorcová</t>
  </si>
  <si>
    <t>Livia</t>
  </si>
  <si>
    <t>Podjavorinskí bežci / Trenčín</t>
  </si>
  <si>
    <t>Luly</t>
  </si>
  <si>
    <t>Fajt</t>
  </si>
  <si>
    <t>Ak Dukla Trenčín / Veľká Hradná</t>
  </si>
  <si>
    <t>Guňovský</t>
  </si>
  <si>
    <t>Monika</t>
  </si>
  <si>
    <t>Habánková</t>
  </si>
  <si>
    <t>Borisel / Chocholná-Velčice</t>
  </si>
  <si>
    <t>Hricková</t>
  </si>
  <si>
    <t>RunForRest / Zamarovce</t>
  </si>
  <si>
    <t>Husar</t>
  </si>
  <si>
    <t>TNT Crew / Trencianska Turna</t>
  </si>
  <si>
    <t>Jakal</t>
  </si>
  <si>
    <t>Svinná</t>
  </si>
  <si>
    <t>Dalibor</t>
  </si>
  <si>
    <t>Jakal st.</t>
  </si>
  <si>
    <t>Jakubská</t>
  </si>
  <si>
    <t>Dusan</t>
  </si>
  <si>
    <t>Champion Club / Krivoklát</t>
  </si>
  <si>
    <t>Jančovič</t>
  </si>
  <si>
    <t>Piešťany</t>
  </si>
  <si>
    <t>Jančovičová</t>
  </si>
  <si>
    <t>TRENČAN FAMILY / Žilina</t>
  </si>
  <si>
    <t>Janku</t>
  </si>
  <si>
    <t>Zvonek sport / Slavičín</t>
  </si>
  <si>
    <t>Chocholná-Velčice</t>
  </si>
  <si>
    <t>Kristián</t>
  </si>
  <si>
    <t>Ježík</t>
  </si>
  <si>
    <t>Edita</t>
  </si>
  <si>
    <t>Juríček</t>
  </si>
  <si>
    <t>Raz to pride / Nová Dubnica</t>
  </si>
  <si>
    <t>Barbora</t>
  </si>
  <si>
    <t>Klucikova</t>
  </si>
  <si>
    <t>RunForRest / Trencin</t>
  </si>
  <si>
    <t>Radka</t>
  </si>
  <si>
    <t>Kobydová</t>
  </si>
  <si>
    <t>Pečeňany</t>
  </si>
  <si>
    <t>AK Spartak Dubnica nad Váhom / Nová Dubnica</t>
  </si>
  <si>
    <t>Maroš</t>
  </si>
  <si>
    <t>Kopčan</t>
  </si>
  <si>
    <t>Horné Naštice</t>
  </si>
  <si>
    <t>Bratislava</t>
  </si>
  <si>
    <t>Zsuzsanna</t>
  </si>
  <si>
    <t>Kovacs</t>
  </si>
  <si>
    <t>Erd</t>
  </si>
  <si>
    <t>Králiková</t>
  </si>
  <si>
    <t>Behaj s Andy / Považská Bystrica</t>
  </si>
  <si>
    <t>Trenc.Teplice</t>
  </si>
  <si>
    <t>Anton</t>
  </si>
  <si>
    <t>Kučmín</t>
  </si>
  <si>
    <t>Soňa</t>
  </si>
  <si>
    <t>Šimon</t>
  </si>
  <si>
    <t>Kurtiš</t>
  </si>
  <si>
    <t>Trenčianska Turná / Trenčianska Turná</t>
  </si>
  <si>
    <t>Aneta</t>
  </si>
  <si>
    <t>Kurtišová</t>
  </si>
  <si>
    <t>Trenčianska Turna / Trenčianska Turna</t>
  </si>
  <si>
    <t>Gabriela Kurtisova 0915739245</t>
  </si>
  <si>
    <t>Kusendová</t>
  </si>
  <si>
    <t>Podjavorinskí bežci / Moravské Lieskové</t>
  </si>
  <si>
    <t>Nicol</t>
  </si>
  <si>
    <t>Ľahká</t>
  </si>
  <si>
    <t>BLACK SWANS Triclub Piestany / Trencianske Stankovce</t>
  </si>
  <si>
    <t>Martin Lesaj</t>
  </si>
  <si>
    <t>Machara</t>
  </si>
  <si>
    <t>Kľúčové</t>
  </si>
  <si>
    <t>Madluška</t>
  </si>
  <si>
    <t>Myjava</t>
  </si>
  <si>
    <t>Madlušková</t>
  </si>
  <si>
    <t>Martinka</t>
  </si>
  <si>
    <t>FC Nám sa nechce / Trenčianske Stankovce</t>
  </si>
  <si>
    <t>Martinkova</t>
  </si>
  <si>
    <t>Drahoslav</t>
  </si>
  <si>
    <t>Štvorlístok / Trenčín</t>
  </si>
  <si>
    <t>Viestanski tulaci Kocovce</t>
  </si>
  <si>
    <t>Podjavorinski bezci / Kočovce</t>
  </si>
  <si>
    <t>Cyklistický Klub Kysuce / Čadca</t>
  </si>
  <si>
    <t>Mošková</t>
  </si>
  <si>
    <t>1980 / Dubnica nad Váhom</t>
  </si>
  <si>
    <t>Alica</t>
  </si>
  <si>
    <t>Nemčekova</t>
  </si>
  <si>
    <t>Tibor</t>
  </si>
  <si>
    <t>Nešťák</t>
  </si>
  <si>
    <t>Novodvorský</t>
  </si>
  <si>
    <t>Poľský Parlament / Trenčín</t>
  </si>
  <si>
    <t>Ondrička</t>
  </si>
  <si>
    <t>Lišiaci z Považia / Púchov</t>
  </si>
  <si>
    <t>Champion Club / Pruské</t>
  </si>
  <si>
    <t>Pálešová</t>
  </si>
  <si>
    <t>Raz to príde / Drietoma</t>
  </si>
  <si>
    <t>Behaj s Radosťou / Bolešov</t>
  </si>
  <si>
    <t>Sára</t>
  </si>
  <si>
    <t>Petríková</t>
  </si>
  <si>
    <t>Paulína</t>
  </si>
  <si>
    <t>Porošinová</t>
  </si>
  <si>
    <t>Poruban</t>
  </si>
  <si>
    <t>Trencianska Turna</t>
  </si>
  <si>
    <t>LUKAS</t>
  </si>
  <si>
    <t>Porubčan</t>
  </si>
  <si>
    <t>Hana</t>
  </si>
  <si>
    <t>Prochackova</t>
  </si>
  <si>
    <t>Turna</t>
  </si>
  <si>
    <t>Trenčianska Turna</t>
  </si>
  <si>
    <t>Dubnica nad Váhom / Dubnica nad Váhom</t>
  </si>
  <si>
    <t>Bohus</t>
  </si>
  <si>
    <t>Pucek</t>
  </si>
  <si>
    <t>Dežerice</t>
  </si>
  <si>
    <t>Sadloň</t>
  </si>
  <si>
    <t>Jogging klub Dubnica nad Váhom / Nová Dubnica</t>
  </si>
  <si>
    <t>Chrome Antilopy / Kálnica</t>
  </si>
  <si>
    <t>Semanova</t>
  </si>
  <si>
    <t>Prešovská Walkerka / Prešov</t>
  </si>
  <si>
    <t>Šima</t>
  </si>
  <si>
    <t>Champion Club / Nova Dubnica / Nová Dubnica</t>
  </si>
  <si>
    <t>Martina Simova 0948131149</t>
  </si>
  <si>
    <t>ŠK Prusy / Obec Prusy</t>
  </si>
  <si>
    <t>Smetana</t>
  </si>
  <si>
    <t>Nové Mesto nad Váhom</t>
  </si>
  <si>
    <t>Smidákova</t>
  </si>
  <si>
    <t>Spačková</t>
  </si>
  <si>
    <t>Kostolná-Záriečie</t>
  </si>
  <si>
    <t>Karol Spaček</t>
  </si>
  <si>
    <t>Suranová</t>
  </si>
  <si>
    <t>Behaj s radosťou / Dubnica nad Váhom</t>
  </si>
  <si>
    <t>Champion club / Dubnica nad Vahom</t>
  </si>
  <si>
    <t>TRENČAN FAMILY / Nemšová</t>
  </si>
  <si>
    <t>Ella</t>
  </si>
  <si>
    <t>Trochanová</t>
  </si>
  <si>
    <t>Ak Spartak Dubnica nad Váhom / Nová Dubnica</t>
  </si>
  <si>
    <t>TRUCHLY</t>
  </si>
  <si>
    <t>Uhrecký</t>
  </si>
  <si>
    <t>Varačka</t>
  </si>
  <si>
    <t>jan</t>
  </si>
  <si>
    <t>varmuza</t>
  </si>
  <si>
    <t>sk bradlan brezova / brezova pod bradlom</t>
  </si>
  <si>
    <t>margita</t>
  </si>
  <si>
    <t>varmuzova</t>
  </si>
  <si>
    <t>sk bradlan brezova / Brezova pod bradlom</t>
  </si>
  <si>
    <t>Champion club / Dubnica n/V</t>
  </si>
  <si>
    <t>Klaudia</t>
  </si>
  <si>
    <t>Vavrová</t>
  </si>
  <si>
    <t>Svinná / Svinná</t>
  </si>
  <si>
    <t>Erich</t>
  </si>
  <si>
    <t>Vladár</t>
  </si>
  <si>
    <t>EndorfinKubra / Trenčín</t>
  </si>
  <si>
    <t>0944340084(manzelka)</t>
  </si>
  <si>
    <t>Závodský</t>
  </si>
  <si>
    <t>Trencin / Trenčín</t>
  </si>
  <si>
    <t>Žembera</t>
  </si>
  <si>
    <t>Simona</t>
  </si>
  <si>
    <t>Zverbíková</t>
  </si>
  <si>
    <t>BLACK SWANS Triclub PN / Trencianske Stankovce</t>
  </si>
  <si>
    <t>Kristína</t>
  </si>
  <si>
    <t>Stanislav</t>
  </si>
  <si>
    <t>Gregorovič</t>
  </si>
  <si>
    <t>Kudla</t>
  </si>
  <si>
    <t>Kadlecová</t>
  </si>
  <si>
    <t>Hromník</t>
  </si>
  <si>
    <t>Bartošová</t>
  </si>
  <si>
    <t>Hučková</t>
  </si>
  <si>
    <t>Campigottio</t>
  </si>
  <si>
    <t>Sopko</t>
  </si>
  <si>
    <t>Ďuriga</t>
  </si>
  <si>
    <t>Horný</t>
  </si>
  <si>
    <t>Chudý</t>
  </si>
  <si>
    <t>Daniš</t>
  </si>
  <si>
    <t>Daniš st.</t>
  </si>
  <si>
    <t>Hollý</t>
  </si>
  <si>
    <t>Kocaj</t>
  </si>
  <si>
    <t>Staňáková</t>
  </si>
  <si>
    <t>Spaček</t>
  </si>
  <si>
    <t>Pavlacký</t>
  </si>
  <si>
    <t>Sokol / Trenčín</t>
  </si>
  <si>
    <t>Moravské Lieskové</t>
  </si>
  <si>
    <t>Stará Turá</t>
  </si>
  <si>
    <t>Hrabeové</t>
  </si>
  <si>
    <t>Podjavorinskí bežci</t>
  </si>
  <si>
    <t>Trenčianska Teplá</t>
  </si>
  <si>
    <t>Trenčianske Teplice</t>
  </si>
  <si>
    <t>Mariana</t>
  </si>
  <si>
    <t>Vlastimil</t>
  </si>
  <si>
    <t>Ľuboslava</t>
  </si>
  <si>
    <t>Klimek</t>
  </si>
  <si>
    <t>Szabo</t>
  </si>
  <si>
    <t>Bednáriková</t>
  </si>
  <si>
    <t>Masariková</t>
  </si>
  <si>
    <t>Duras</t>
  </si>
  <si>
    <t>Porubský</t>
  </si>
  <si>
    <t>Teplan</t>
  </si>
  <si>
    <t>Sokolová</t>
  </si>
  <si>
    <t>Pavlík</t>
  </si>
  <si>
    <t>Forbaková</t>
  </si>
  <si>
    <t>Gardianová</t>
  </si>
  <si>
    <t>Gardian</t>
  </si>
  <si>
    <t>Maláň</t>
  </si>
  <si>
    <t>Šťastný</t>
  </si>
  <si>
    <t>Čachtice</t>
  </si>
  <si>
    <t xml:space="preserve">AK Dukla Trenčín </t>
  </si>
  <si>
    <t>RunForRest</t>
  </si>
  <si>
    <t>Bzince pod Javorinou</t>
  </si>
  <si>
    <t>AK Spartak Dubnica nad Váhom</t>
  </si>
  <si>
    <t xml:space="preserve">Dubnica nad Váhom </t>
  </si>
  <si>
    <t>Playground</t>
  </si>
  <si>
    <t>Soblahov</t>
  </si>
  <si>
    <r>
      <rPr>
        <b/>
        <sz val="18"/>
        <color indexed="10"/>
        <rFont val="Calibri"/>
        <family val="2"/>
        <charset val="238"/>
      </rPr>
      <t>T</t>
    </r>
    <r>
      <rPr>
        <b/>
        <sz val="18"/>
        <color indexed="8"/>
        <rFont val="Calibri"/>
        <family val="2"/>
        <charset val="238"/>
      </rPr>
      <t xml:space="preserve">renčianska </t>
    </r>
    <r>
      <rPr>
        <b/>
        <sz val="18"/>
        <color indexed="10"/>
        <rFont val="Calibri"/>
        <family val="2"/>
        <charset val="238"/>
      </rPr>
      <t>B</t>
    </r>
    <r>
      <rPr>
        <b/>
        <sz val="18"/>
        <color indexed="8"/>
        <rFont val="Calibri"/>
        <family val="2"/>
        <charset val="238"/>
      </rPr>
      <t xml:space="preserve">ežecká </t>
    </r>
    <r>
      <rPr>
        <b/>
        <sz val="18"/>
        <color indexed="10"/>
        <rFont val="Calibri"/>
        <family val="2"/>
        <charset val="238"/>
      </rPr>
      <t>L</t>
    </r>
    <r>
      <rPr>
        <b/>
        <sz val="18"/>
        <color indexed="8"/>
        <rFont val="Calibri"/>
        <family val="2"/>
        <charset val="238"/>
      </rPr>
      <t xml:space="preserve">iga </t>
    </r>
    <r>
      <rPr>
        <b/>
        <sz val="18"/>
        <color indexed="10"/>
        <rFont val="Calibri"/>
        <family val="2"/>
        <charset val="238"/>
      </rPr>
      <t>09.kolo</t>
    </r>
    <r>
      <rPr>
        <b/>
        <sz val="18"/>
        <color indexed="8"/>
        <rFont val="Calibri"/>
        <family val="2"/>
        <charset val="238"/>
      </rPr>
      <t xml:space="preserve">, 17.11.2024, 7,83 km, </t>
    </r>
    <r>
      <rPr>
        <b/>
        <sz val="18"/>
        <color indexed="10"/>
        <rFont val="Calibri"/>
        <family val="2"/>
        <charset val="238"/>
      </rPr>
      <t>Trenčianska Turná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</si>
</sst>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2" formatCode="[h]:mm:ss.00"/>
    <numFmt numFmtId="173" formatCode="hh:mm:ss.00"/>
    <numFmt numFmtId="174" formatCode="h:mm:ss.000"/>
    <numFmt numFmtId="176" formatCode="0.00;[Red]0.00"/>
  </numFmts>
  <fonts count="24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charset val="238"/>
    </font>
    <font>
      <b/>
      <sz val="18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9"/>
      <name val="Trebuchet MS"/>
      <family val="2"/>
      <charset val="238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rgb="FF5C5B5B"/>
      <name val="Trebuchet MS"/>
      <family val="2"/>
      <charset val="238"/>
    </font>
    <font>
      <sz val="11"/>
      <name val="Calibri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172" fontId="0" fillId="0" borderId="0" xfId="0" applyNumberFormat="1" applyAlignment="1">
      <alignment horizontal="center"/>
    </xf>
    <xf numFmtId="0" fontId="10" fillId="0" borderId="1" xfId="0" applyFont="1" applyFill="1" applyBorder="1"/>
    <xf numFmtId="0" fontId="10" fillId="0" borderId="2" xfId="0" applyFont="1" applyFill="1" applyBorder="1"/>
    <xf numFmtId="0" fontId="10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73" fontId="0" fillId="0" borderId="0" xfId="0" applyNumberFormat="1" applyAlignment="1">
      <alignment horizontal="center"/>
    </xf>
    <xf numFmtId="0" fontId="10" fillId="0" borderId="1" xfId="0" applyNumberFormat="1" applyFont="1" applyFill="1" applyBorder="1"/>
    <xf numFmtId="1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74" fontId="11" fillId="0" borderId="0" xfId="0" applyNumberFormat="1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1" fontId="10" fillId="0" borderId="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3" fontId="9" fillId="0" borderId="1" xfId="0" applyNumberFormat="1" applyFont="1" applyBorder="1" applyAlignment="1">
      <alignment horizontal="center" vertical="center" wrapText="1"/>
    </xf>
    <xf numFmtId="172" fontId="16" fillId="0" borderId="1" xfId="0" applyNumberFormat="1" applyFont="1" applyBorder="1" applyAlignment="1">
      <alignment horizontal="center" vertical="center" wrapText="1"/>
    </xf>
    <xf numFmtId="172" fontId="9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176" fontId="0" fillId="0" borderId="0" xfId="0" applyNumberFormat="1"/>
    <xf numFmtId="0" fontId="0" fillId="0" borderId="0" xfId="0" applyNumberFormat="1"/>
    <xf numFmtId="0" fontId="17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1" xfId="0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3" fontId="14" fillId="0" borderId="0" xfId="0" applyNumberFormat="1" applyFont="1" applyAlignment="1">
      <alignment horizontal="center" vertical="center" wrapText="1"/>
    </xf>
    <xf numFmtId="173" fontId="0" fillId="0" borderId="0" xfId="0" applyNumberFormat="1"/>
    <xf numFmtId="0" fontId="18" fillId="0" borderId="0" xfId="0" applyFont="1" applyAlignment="1">
      <alignment horizontal="center" vertical="center" wrapText="1"/>
    </xf>
    <xf numFmtId="21" fontId="0" fillId="0" borderId="0" xfId="0" applyNumberFormat="1"/>
    <xf numFmtId="21" fontId="18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9" fillId="4" borderId="8" xfId="0" applyFont="1" applyFill="1" applyBorder="1" applyAlignment="1">
      <alignment vertical="center" wrapText="1"/>
    </xf>
    <xf numFmtId="0" fontId="19" fillId="4" borderId="9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173" fontId="0" fillId="5" borderId="1" xfId="0" applyNumberFormat="1" applyFill="1" applyBorder="1"/>
    <xf numFmtId="173" fontId="0" fillId="0" borderId="0" xfId="0" applyNumberFormat="1" applyAlignment="1">
      <alignment horizontal="center" vertical="center" wrapText="1"/>
    </xf>
    <xf numFmtId="0" fontId="8" fillId="0" borderId="0" xfId="1" applyAlignment="1" applyProtection="1"/>
    <xf numFmtId="47" fontId="0" fillId="0" borderId="0" xfId="0" applyNumberFormat="1"/>
    <xf numFmtId="0" fontId="20" fillId="0" borderId="11" xfId="0" applyFont="1" applyFill="1" applyBorder="1" applyAlignment="1">
      <alignment horizontal="left" vertical="center" wrapText="1"/>
    </xf>
    <xf numFmtId="21" fontId="20" fillId="0" borderId="11" xfId="0" applyNumberFormat="1" applyFont="1" applyFill="1" applyBorder="1" applyAlignment="1">
      <alignment horizontal="left" vertical="center" wrapText="1"/>
    </xf>
    <xf numFmtId="47" fontId="0" fillId="0" borderId="0" xfId="0" applyNumberFormat="1" applyAlignment="1">
      <alignment horizontal="right"/>
    </xf>
    <xf numFmtId="0" fontId="0" fillId="0" borderId="0" xfId="0" applyBorder="1"/>
    <xf numFmtId="0" fontId="21" fillId="0" borderId="1" xfId="0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" fontId="21" fillId="0" borderId="3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7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73" fontId="0" fillId="0" borderId="1" xfId="0" applyNumberFormat="1" applyBorder="1" applyAlignment="1">
      <alignment horizontal="right"/>
    </xf>
    <xf numFmtId="4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17" fillId="0" borderId="1" xfId="0" applyFont="1" applyFill="1" applyBorder="1" applyAlignment="1">
      <alignment horizontal="center" vertical="center"/>
    </xf>
    <xf numFmtId="21" fontId="4" fillId="0" borderId="11" xfId="0" applyNumberFormat="1" applyFont="1" applyFill="1" applyBorder="1" applyAlignment="1">
      <alignment horizontal="left" vertical="center" wrapText="1"/>
    </xf>
    <xf numFmtId="3" fontId="4" fillId="0" borderId="11" xfId="0" applyNumberFormat="1" applyFont="1" applyFill="1" applyBorder="1" applyAlignment="1">
      <alignment horizontal="left" vertical="center" wrapText="1"/>
    </xf>
    <xf numFmtId="0" fontId="22" fillId="0" borderId="0" xfId="0" applyFont="1" applyFill="1"/>
    <xf numFmtId="0" fontId="0" fillId="0" borderId="0" xfId="0" applyBorder="1" applyAlignment="1">
      <alignment horizontal="right"/>
    </xf>
    <xf numFmtId="0" fontId="23" fillId="4" borderId="0" xfId="0" applyFont="1" applyFill="1" applyAlignment="1">
      <alignment horizontal="center"/>
    </xf>
    <xf numFmtId="0" fontId="23" fillId="4" borderId="10" xfId="0" applyFont="1" applyFill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hh:mm:ss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hh:mm:ss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hh:mm:ss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hh:mm:ss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hh:mm:ss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3" formatCode="hh:mm:ss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281</xdr:row>
      <xdr:rowOff>0</xdr:rowOff>
    </xdr:from>
    <xdr:to>
      <xdr:col>12</xdr:col>
      <xdr:colOff>0</xdr:colOff>
      <xdr:row>312</xdr:row>
      <xdr:rowOff>133350</xdr:rowOff>
    </xdr:to>
    <xdr:pic>
      <xdr:nvPicPr>
        <xdr:cNvPr id="42022" name="Obrázok 1">
          <a:extLst>
            <a:ext uri="{FF2B5EF4-FFF2-40B4-BE49-F238E27FC236}">
              <a16:creationId xmlns:a16="http://schemas.microsoft.com/office/drawing/2014/main" id="{9C4E6D21-4484-44C7-113E-B6F042C5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43625"/>
          <a:ext cx="10439400" cy="603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314</xdr:row>
      <xdr:rowOff>0</xdr:rowOff>
    </xdr:from>
    <xdr:to>
      <xdr:col>12</xdr:col>
      <xdr:colOff>0</xdr:colOff>
      <xdr:row>356</xdr:row>
      <xdr:rowOff>133350</xdr:rowOff>
    </xdr:to>
    <xdr:pic>
      <xdr:nvPicPr>
        <xdr:cNvPr id="42023" name="Obrázok 2">
          <a:extLst>
            <a:ext uri="{FF2B5EF4-FFF2-40B4-BE49-F238E27FC236}">
              <a16:creationId xmlns:a16="http://schemas.microsoft.com/office/drawing/2014/main" id="{264D89F7-C98E-A66B-DB4C-3D9FF89AE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30125"/>
          <a:ext cx="10439400" cy="813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358</xdr:row>
      <xdr:rowOff>0</xdr:rowOff>
    </xdr:from>
    <xdr:to>
      <xdr:col>12</xdr:col>
      <xdr:colOff>9525</xdr:colOff>
      <xdr:row>377</xdr:row>
      <xdr:rowOff>133350</xdr:rowOff>
    </xdr:to>
    <xdr:pic>
      <xdr:nvPicPr>
        <xdr:cNvPr id="42024" name="Obrázok 4">
          <a:extLst>
            <a:ext uri="{FF2B5EF4-FFF2-40B4-BE49-F238E27FC236}">
              <a16:creationId xmlns:a16="http://schemas.microsoft.com/office/drawing/2014/main" id="{4F4E623D-FDC9-B597-E024-FFE5F945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12125"/>
          <a:ext cx="10439400" cy="375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379</xdr:row>
      <xdr:rowOff>0</xdr:rowOff>
    </xdr:from>
    <xdr:to>
      <xdr:col>23</xdr:col>
      <xdr:colOff>9525</xdr:colOff>
      <xdr:row>394</xdr:row>
      <xdr:rowOff>133350</xdr:rowOff>
    </xdr:to>
    <xdr:pic>
      <xdr:nvPicPr>
        <xdr:cNvPr id="42025" name="Obrázok 6">
          <a:extLst>
            <a:ext uri="{FF2B5EF4-FFF2-40B4-BE49-F238E27FC236}">
              <a16:creationId xmlns:a16="http://schemas.microsoft.com/office/drawing/2014/main" id="{D9DEF127-259D-46C5-9873-039678E4C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12625"/>
          <a:ext cx="10448925" cy="299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396</xdr:row>
      <xdr:rowOff>0</xdr:rowOff>
    </xdr:from>
    <xdr:to>
      <xdr:col>23</xdr:col>
      <xdr:colOff>9525</xdr:colOff>
      <xdr:row>425</xdr:row>
      <xdr:rowOff>133350</xdr:rowOff>
    </xdr:to>
    <xdr:pic>
      <xdr:nvPicPr>
        <xdr:cNvPr id="42026" name="Obrázok 7">
          <a:extLst>
            <a:ext uri="{FF2B5EF4-FFF2-40B4-BE49-F238E27FC236}">
              <a16:creationId xmlns:a16="http://schemas.microsoft.com/office/drawing/2014/main" id="{6A2D76B9-3F2E-AD36-09C4-A0A1F0015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51125"/>
          <a:ext cx="10448925" cy="565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427</xdr:row>
      <xdr:rowOff>0</xdr:rowOff>
    </xdr:from>
    <xdr:to>
      <xdr:col>23</xdr:col>
      <xdr:colOff>9525</xdr:colOff>
      <xdr:row>455</xdr:row>
      <xdr:rowOff>133350</xdr:rowOff>
    </xdr:to>
    <xdr:pic>
      <xdr:nvPicPr>
        <xdr:cNvPr id="42027" name="Obrázok 8">
          <a:extLst>
            <a:ext uri="{FF2B5EF4-FFF2-40B4-BE49-F238E27FC236}">
              <a16:creationId xmlns:a16="http://schemas.microsoft.com/office/drawing/2014/main" id="{6062BD07-8F54-6D48-DF3D-137F2BC61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56625"/>
          <a:ext cx="10448925" cy="546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457</xdr:row>
      <xdr:rowOff>0</xdr:rowOff>
    </xdr:from>
    <xdr:to>
      <xdr:col>23</xdr:col>
      <xdr:colOff>9525</xdr:colOff>
      <xdr:row>475</xdr:row>
      <xdr:rowOff>133350</xdr:rowOff>
    </xdr:to>
    <xdr:pic>
      <xdr:nvPicPr>
        <xdr:cNvPr id="42028" name="Obrázok 9">
          <a:extLst>
            <a:ext uri="{FF2B5EF4-FFF2-40B4-BE49-F238E27FC236}">
              <a16:creationId xmlns:a16="http://schemas.microsoft.com/office/drawing/2014/main" id="{524B5D3B-4F06-B03E-FF29-37E3482A9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71625"/>
          <a:ext cx="10448925" cy="356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9018644-A987-4CA6-8A43-71D61CD0095B}" name="Tabuľka14" displayName="Tabuľka14" ref="K1:M9" totalsRowShown="0" headerRowDxfId="106" dataDxfId="105">
  <autoFilter ref="K1:M9" xr:uid="{D208B9BE-8763-4C22-AF89-B277A45E3682}"/>
  <sortState xmlns:xlrd2="http://schemas.microsoft.com/office/spreadsheetml/2017/richdata2" ref="K3:M8">
    <sortCondition ref="L2:L8"/>
  </sortState>
  <tableColumns count="3">
    <tableColumn id="1" xr3:uid="{00000000-0010-0000-0100-000001000000}" name="Kategórie" dataDxfId="109"/>
    <tableColumn id="2" xr3:uid="{00000000-0010-0000-0100-000002000000}" name="Od " dataDxfId="108"/>
    <tableColumn id="3" xr3:uid="{00000000-0010-0000-0100-000003000000}" name="Do" dataDxfId="10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65AFA4-3F3A-4296-AC61-A0C9D89D80E2}" name="Tabuľka145" displayName="Tabuľka145" ref="O1:Q4" totalsRowShown="0" headerRowDxfId="101" dataDxfId="100">
  <autoFilter ref="O1:Q4" xr:uid="{E1F21EF4-39CE-43DA-B018-763FE4F9F7E3}"/>
  <sortState xmlns:xlrd2="http://schemas.microsoft.com/office/spreadsheetml/2017/richdata2" ref="O3:Q5">
    <sortCondition ref="P2:P5"/>
  </sortState>
  <tableColumns count="3">
    <tableColumn id="1" xr3:uid="{00000000-0010-0000-0300-000001000000}" name="Kategórie" dataDxfId="104"/>
    <tableColumn id="2" xr3:uid="{00000000-0010-0000-0300-000002000000}" name="Od " dataDxfId="103"/>
    <tableColumn id="3" xr3:uid="{00000000-0010-0000-0300-000003000000}" name="Do" dataDxfId="10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2" xr:uid="{6E0C028B-1F8D-4E8D-A440-FE2F183A9905}" name="Tabuľka5583" displayName="Tabuľka5583" ref="A3:W280" totalsRowShown="0" headerRowDxfId="64" dataDxfId="63" headerRowBorderDxfId="61" tableBorderDxfId="62" totalsRowBorderDxfId="60">
  <autoFilter ref="A3:W280" xr:uid="{2CC19D52-9254-4FC4-BA91-E3220727F15E}">
    <filterColumn colId="8">
      <filters>
        <filter val="Muži A"/>
      </filters>
    </filterColumn>
  </autoFilter>
  <sortState xmlns:xlrd2="http://schemas.microsoft.com/office/spreadsheetml/2017/richdata2" ref="A4:Y118">
    <sortCondition ref="J3:J118"/>
  </sortState>
  <tableColumns count="23">
    <tableColumn id="1" xr3:uid="{00000000-0010-0000-0500-000001000000}" name="štartovné číslo" dataDxfId="87"/>
    <tableColumn id="2" xr3:uid="{00000000-0010-0000-0500-000002000000}" name="celkové poradie" dataDxfId="86"/>
    <tableColumn id="3" xr3:uid="{00000000-0010-0000-0500-000003000000}" name="poradie v KAT" dataDxfId="85"/>
    <tableColumn id="4" xr3:uid="{00000000-0010-0000-0500-000004000000}" name="meno" dataDxfId="84"/>
    <tableColumn id="5" xr3:uid="{00000000-0010-0000-0500-000005000000}" name="priezvisko" dataDxfId="83"/>
    <tableColumn id="23" xr3:uid="{00000000-0010-0000-0500-000017000000}" name="Meno " dataDxfId="82"/>
    <tableColumn id="6" xr3:uid="{00000000-0010-0000-0500-000006000000}" name="klub/mesto" dataDxfId="81"/>
    <tableColumn id="7" xr3:uid="{00000000-0010-0000-0500-000007000000}" name="ročník" dataDxfId="80"/>
    <tableColumn id="8" xr3:uid="{00000000-0010-0000-0500-000008000000}" name="KAT" dataDxfId="79"/>
    <tableColumn id="9" xr3:uid="{00000000-0010-0000-0500-000009000000}" name="čas v cieli" dataDxfId="78"/>
    <tableColumn id="10" xr3:uid="{00000000-0010-0000-0500-00000A000000}" name="ᴓ čas na 1000m" dataDxfId="77"/>
    <tableColumn id="11" xr3:uid="{00000000-0010-0000-0500-00000B000000}" name="strata na víťaza" dataDxfId="76"/>
    <tableColumn id="12" xr3:uid="{00000000-0010-0000-0500-00000C000000}" name="body 1.kolo" dataDxfId="75"/>
    <tableColumn id="13" xr3:uid="{00000000-0010-0000-0500-00000D000000}" name="body 2.kolo" dataDxfId="74"/>
    <tableColumn id="14" xr3:uid="{00000000-0010-0000-0500-00000E000000}" name="body 3.kolo" dataDxfId="73"/>
    <tableColumn id="15" xr3:uid="{00000000-0010-0000-0500-00000F000000}" name="body 4.kolo" dataDxfId="72"/>
    <tableColumn id="16" xr3:uid="{00000000-0010-0000-0500-000010000000}" name="body 5.kolo" dataDxfId="71"/>
    <tableColumn id="17" xr3:uid="{00000000-0010-0000-0500-000011000000}" name="body 6.kolo" dataDxfId="70"/>
    <tableColumn id="18" xr3:uid="{00000000-0010-0000-0500-000012000000}" name="body 7.kolo" dataDxfId="69"/>
    <tableColumn id="19" xr3:uid="{00000000-0010-0000-0500-000013000000}" name="body 8.kolo" dataDxfId="68"/>
    <tableColumn id="20" xr3:uid="{00000000-0010-0000-0500-000014000000}" name="body 9.kolo" dataDxfId="67"/>
    <tableColumn id="21" xr3:uid="{00000000-0010-0000-0500-000015000000}" name="body 10.kolo" dataDxfId="66"/>
    <tableColumn id="22" xr3:uid="{00000000-0010-0000-0500-000016000000}" name="body BBL" dataDxfId="65">
      <calculatedColumnFormula>SUM(M4:V4)</calculatedColumnFormula>
    </tableColumn>
  </tableColumns>
  <tableStyleInfo name="TableStyleDark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E289AF7-FC67-47E9-B499-B9651E99D837}" name="Tabuľka5" displayName="Tabuľka5" ref="A3:W280" totalsRowShown="0" headerRowDxfId="24" dataDxfId="23" headerRowBorderDxfId="21" tableBorderDxfId="22" totalsRowBorderDxfId="20">
  <autoFilter ref="A3:W280" xr:uid="{E49F03F6-596D-4996-86E0-604E75D5FF68}"/>
  <sortState xmlns:xlrd2="http://schemas.microsoft.com/office/spreadsheetml/2017/richdata2" ref="A4:Y118">
    <sortCondition ref="J3:J118"/>
  </sortState>
  <tableColumns count="23">
    <tableColumn id="1" xr3:uid="{00000000-0010-0000-0700-000001000000}" name="štartovné číslo" dataDxfId="47"/>
    <tableColumn id="2" xr3:uid="{00000000-0010-0000-0700-000002000000}" name="celkové poradie" dataDxfId="46"/>
    <tableColumn id="3" xr3:uid="{00000000-0010-0000-0700-000003000000}" name="poradie v KAT" dataDxfId="45"/>
    <tableColumn id="4" xr3:uid="{00000000-0010-0000-0700-000004000000}" name="meno" dataDxfId="44"/>
    <tableColumn id="5" xr3:uid="{00000000-0010-0000-0700-000005000000}" name="priezvisko" dataDxfId="43"/>
    <tableColumn id="23" xr3:uid="{00000000-0010-0000-0700-000017000000}" name="Meno " dataDxfId="42"/>
    <tableColumn id="6" xr3:uid="{00000000-0010-0000-0700-000006000000}" name="klub/mesto" dataDxfId="41"/>
    <tableColumn id="7" xr3:uid="{00000000-0010-0000-0700-000007000000}" name="ročník" dataDxfId="40"/>
    <tableColumn id="8" xr3:uid="{00000000-0010-0000-0700-000008000000}" name="KAT" dataDxfId="39"/>
    <tableColumn id="9" xr3:uid="{00000000-0010-0000-0700-000009000000}" name="čas v cieli" dataDxfId="38"/>
    <tableColumn id="10" xr3:uid="{00000000-0010-0000-0700-00000A000000}" name="ᴓ čas na 1000m" dataDxfId="37"/>
    <tableColumn id="11" xr3:uid="{00000000-0010-0000-0700-00000B000000}" name="strata na víťaza" dataDxfId="36"/>
    <tableColumn id="12" xr3:uid="{00000000-0010-0000-0700-00000C000000}" name="body 1.kolo" dataDxfId="35"/>
    <tableColumn id="13" xr3:uid="{00000000-0010-0000-0700-00000D000000}" name="body 2.kolo" dataDxfId="34"/>
    <tableColumn id="14" xr3:uid="{00000000-0010-0000-0700-00000E000000}" name="body 3.kolo" dataDxfId="33"/>
    <tableColumn id="15" xr3:uid="{00000000-0010-0000-0700-00000F000000}" name="body 4.kolo" dataDxfId="32"/>
    <tableColumn id="16" xr3:uid="{00000000-0010-0000-0700-000010000000}" name="body 5.kolo" dataDxfId="31"/>
    <tableColumn id="17" xr3:uid="{00000000-0010-0000-0700-000011000000}" name="body 6.kolo" dataDxfId="30"/>
    <tableColumn id="18" xr3:uid="{00000000-0010-0000-0700-000012000000}" name="body 7.kolo" dataDxfId="29"/>
    <tableColumn id="19" xr3:uid="{00000000-0010-0000-0700-000013000000}" name="body 8.kolo" dataDxfId="28"/>
    <tableColumn id="20" xr3:uid="{00000000-0010-0000-0700-000014000000}" name="body 9.kolo" dataDxfId="27"/>
    <tableColumn id="21" xr3:uid="{00000000-0010-0000-0700-000015000000}" name="body 10.kolo" dataDxfId="26"/>
    <tableColumn id="22" xr3:uid="{00000000-0010-0000-0700-000016000000}" name="body BBL" dataDxfId="25">
      <calculatedColumnFormula>SUM(M4:V4)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1C62-6079-46BD-9C70-13D8D5903D04}">
  <dimension ref="A1:Q880"/>
  <sheetViews>
    <sheetView view="pageLayout" zoomScaleNormal="80" workbookViewId="0">
      <selection activeCell="C69" sqref="C69"/>
    </sheetView>
  </sheetViews>
  <sheetFormatPr defaultRowHeight="15" x14ac:dyDescent="0.25"/>
  <cols>
    <col min="1" max="1" width="9.7109375" style="3" customWidth="1"/>
    <col min="2" max="2" width="13.5703125" style="5" customWidth="1"/>
    <col min="3" max="3" width="22" style="5" bestFit="1" customWidth="1"/>
    <col min="4" max="4" width="43.140625" style="5" customWidth="1"/>
    <col min="5" max="5" width="6.5703125" style="3" bestFit="1" customWidth="1"/>
    <col min="6" max="6" width="8.7109375" style="3" bestFit="1" customWidth="1"/>
    <col min="7" max="7" width="13.7109375" style="5" bestFit="1" customWidth="1"/>
    <col min="8" max="8" width="33.85546875" style="5" customWidth="1"/>
    <col min="9" max="9" width="23.7109375" style="5" bestFit="1" customWidth="1"/>
    <col min="10" max="10" width="9.140625" style="9"/>
    <col min="11" max="11" width="15.140625" style="9" bestFit="1" customWidth="1"/>
    <col min="12" max="14" width="9.140625" style="9"/>
    <col min="15" max="15" width="15.140625" style="9" bestFit="1" customWidth="1"/>
    <col min="16" max="16384" width="9.140625" style="9"/>
  </cols>
  <sheetData>
    <row r="1" spans="1:17" s="8" customFormat="1" ht="39.950000000000003" customHeight="1" x14ac:dyDescent="0.25">
      <c r="A1" s="51" t="s">
        <v>0</v>
      </c>
      <c r="B1" s="51" t="s">
        <v>1</v>
      </c>
      <c r="C1" s="51" t="s">
        <v>2</v>
      </c>
      <c r="D1" s="51" t="s">
        <v>8</v>
      </c>
      <c r="E1" s="51" t="s">
        <v>3</v>
      </c>
      <c r="F1" s="51" t="s">
        <v>46</v>
      </c>
      <c r="G1" s="51" t="s">
        <v>4</v>
      </c>
      <c r="H1" s="51" t="s">
        <v>50</v>
      </c>
      <c r="I1" s="51" t="s">
        <v>51</v>
      </c>
      <c r="K1" s="8" t="s">
        <v>35</v>
      </c>
      <c r="L1" s="8" t="s">
        <v>37</v>
      </c>
      <c r="M1" s="8" t="s">
        <v>38</v>
      </c>
      <c r="O1" s="8" t="s">
        <v>35</v>
      </c>
      <c r="P1" s="8" t="s">
        <v>37</v>
      </c>
      <c r="Q1" s="8" t="s">
        <v>38</v>
      </c>
    </row>
    <row r="2" spans="1:17" ht="18" customHeight="1" x14ac:dyDescent="0.25">
      <c r="A2" s="81">
        <v>45</v>
      </c>
      <c r="B2" s="5" t="s">
        <v>98</v>
      </c>
      <c r="C2" s="5" t="s">
        <v>89</v>
      </c>
      <c r="D2" s="5" t="s">
        <v>322</v>
      </c>
      <c r="E2" s="53">
        <v>1964</v>
      </c>
      <c r="F2" s="53" t="s">
        <v>54</v>
      </c>
      <c r="G2" s="47" t="str">
        <f>IF(F2="m",LOOKUP(E2,'09.kolo prezetácia '!$L$2:$L$9,'09.kolo prezetácia '!$K$2:$K$9),LOOKUP(E2,'09.kolo prezetácia '!$P$2:$P$4,'09.kolo prezetácia '!$O$2:$O$4))</f>
        <v>Muži E</v>
      </c>
      <c r="K2" s="9" t="s">
        <v>42</v>
      </c>
      <c r="L2" s="9">
        <v>1900</v>
      </c>
      <c r="M2" s="9">
        <v>1964</v>
      </c>
      <c r="O2" s="41" t="s">
        <v>65</v>
      </c>
      <c r="P2" s="9">
        <v>1900</v>
      </c>
      <c r="Q2" s="9">
        <v>1978</v>
      </c>
    </row>
    <row r="3" spans="1:17" ht="18" customHeight="1" x14ac:dyDescent="0.25">
      <c r="A3" s="81">
        <v>639</v>
      </c>
      <c r="B3" s="5" t="s">
        <v>401</v>
      </c>
      <c r="C3" s="5" t="s">
        <v>402</v>
      </c>
      <c r="D3" s="5" t="s">
        <v>360</v>
      </c>
      <c r="E3" s="53">
        <v>2011</v>
      </c>
      <c r="F3" s="53" t="s">
        <v>55</v>
      </c>
      <c r="G3" s="47" t="str">
        <f>IF(F3="m",LOOKUP(E3,'09.kolo prezetácia '!$L$2:$L$9,'09.kolo prezetácia '!$K$2:$K$9),LOOKUP(E3,'09.kolo prezetácia '!$P$2:$P$4,'09.kolo prezetácia '!$O$2:$O$4))</f>
        <v>Ženy A</v>
      </c>
      <c r="H3" s="13"/>
      <c r="I3" s="13"/>
      <c r="K3" s="9" t="s">
        <v>41</v>
      </c>
      <c r="L3" s="9">
        <v>1965</v>
      </c>
      <c r="M3" s="9">
        <v>1974</v>
      </c>
      <c r="O3" s="41" t="s">
        <v>44</v>
      </c>
      <c r="P3" s="9">
        <v>1979</v>
      </c>
      <c r="Q3" s="9">
        <v>1988</v>
      </c>
    </row>
    <row r="4" spans="1:17" ht="18" customHeight="1" x14ac:dyDescent="0.25">
      <c r="A4" s="81">
        <v>641</v>
      </c>
      <c r="B4" s="5" t="s">
        <v>391</v>
      </c>
      <c r="C4" s="5" t="s">
        <v>403</v>
      </c>
      <c r="D4" s="5" t="s">
        <v>80</v>
      </c>
      <c r="E4" s="53">
        <v>1992</v>
      </c>
      <c r="F4" s="53" t="s">
        <v>54</v>
      </c>
      <c r="G4" s="47" t="str">
        <f>IF(F4="m",LOOKUP(E4,'09.kolo prezetácia '!$L$2:$L$9,'09.kolo prezetácia '!$K$2:$K$9),LOOKUP(E4,'09.kolo prezetácia '!$P$2:$P$4,'09.kolo prezetácia '!$O$2:$O$4))</f>
        <v>Muži B</v>
      </c>
      <c r="H4" s="13"/>
      <c r="I4" s="13"/>
      <c r="K4" s="9" t="s">
        <v>40</v>
      </c>
      <c r="L4" s="9">
        <v>1975</v>
      </c>
      <c r="M4" s="9">
        <v>1984</v>
      </c>
      <c r="O4" s="41" t="s">
        <v>43</v>
      </c>
      <c r="P4" s="9">
        <v>1989</v>
      </c>
      <c r="Q4" s="9">
        <v>2024</v>
      </c>
    </row>
    <row r="5" spans="1:17" ht="18" customHeight="1" x14ac:dyDescent="0.25">
      <c r="A5" s="81">
        <v>694</v>
      </c>
      <c r="B5" s="5" t="s">
        <v>267</v>
      </c>
      <c r="C5" s="5" t="s">
        <v>349</v>
      </c>
      <c r="D5" s="5" t="s">
        <v>404</v>
      </c>
      <c r="E5" s="53">
        <v>2001</v>
      </c>
      <c r="F5" s="53" t="s">
        <v>54</v>
      </c>
      <c r="G5" s="47" t="str">
        <f>IF(F5="m",LOOKUP(E5,'09.kolo prezetácia '!$L$2:$L$9,'09.kolo prezetácia '!$K$2:$K$9),LOOKUP(E5,'09.kolo prezetácia '!$P$2:$P$4,'09.kolo prezetácia '!$O$2:$O$4))</f>
        <v>Muži A</v>
      </c>
      <c r="K5" s="9" t="s">
        <v>39</v>
      </c>
      <c r="L5" s="9">
        <v>1985</v>
      </c>
      <c r="M5" s="9">
        <v>1994</v>
      </c>
    </row>
    <row r="6" spans="1:17" ht="18" customHeight="1" x14ac:dyDescent="0.25">
      <c r="A6" s="81">
        <v>416</v>
      </c>
      <c r="B6" s="5" t="s">
        <v>405</v>
      </c>
      <c r="C6" s="5" t="s">
        <v>406</v>
      </c>
      <c r="D6" s="5" t="s">
        <v>407</v>
      </c>
      <c r="E6" s="53">
        <v>1987</v>
      </c>
      <c r="F6" s="53" t="s">
        <v>55</v>
      </c>
      <c r="G6" s="47" t="str">
        <f>IF(F6="m",LOOKUP(E6,'09.kolo prezetácia '!$L$2:$L$9,'09.kolo prezetácia '!$K$2:$K$9),LOOKUP(E6,'09.kolo prezetácia '!$P$2:$P$4,'09.kolo prezetácia '!$O$2:$O$4))</f>
        <v>Ženy B</v>
      </c>
      <c r="H6" s="13"/>
      <c r="I6" s="13"/>
    </row>
    <row r="7" spans="1:17" ht="18" customHeight="1" x14ac:dyDescent="0.25">
      <c r="A7" s="81">
        <v>429</v>
      </c>
      <c r="B7" s="5" t="s">
        <v>21</v>
      </c>
      <c r="C7" s="5" t="s">
        <v>409</v>
      </c>
      <c r="D7" s="5" t="s">
        <v>15</v>
      </c>
      <c r="E7" s="53">
        <v>1964</v>
      </c>
      <c r="F7" s="53" t="s">
        <v>54</v>
      </c>
      <c r="G7" s="47" t="str">
        <f>IF(F7="m",LOOKUP(E7,'09.kolo prezetácia '!$L$2:$L$9,'09.kolo prezetácia '!$K$2:$K$9),LOOKUP(E7,'09.kolo prezetácia '!$P$2:$P$4,'09.kolo prezetácia '!$O$2:$O$4))</f>
        <v>Muži E</v>
      </c>
      <c r="H7" s="13"/>
      <c r="K7" s="9" t="s">
        <v>36</v>
      </c>
      <c r="L7" s="9">
        <v>1995</v>
      </c>
      <c r="M7" s="9">
        <v>2024</v>
      </c>
    </row>
    <row r="8" spans="1:17" ht="18" customHeight="1" x14ac:dyDescent="0.25">
      <c r="A8" s="81"/>
      <c r="E8" s="53"/>
      <c r="F8" s="53"/>
      <c r="G8" s="47"/>
      <c r="K8" s="41"/>
      <c r="L8" s="41"/>
      <c r="M8" s="41"/>
    </row>
    <row r="9" spans="1:17" ht="18" customHeight="1" x14ac:dyDescent="0.25">
      <c r="A9" s="81">
        <v>55</v>
      </c>
      <c r="B9" s="5" t="s">
        <v>30</v>
      </c>
      <c r="C9" s="5" t="s">
        <v>410</v>
      </c>
      <c r="D9" s="5" t="s">
        <v>264</v>
      </c>
      <c r="E9" s="53">
        <v>1970</v>
      </c>
      <c r="F9" s="53" t="s">
        <v>54</v>
      </c>
      <c r="G9" s="47" t="str">
        <f>IF(F9="m",LOOKUP(E9,'09.kolo prezetácia '!$L$2:$L$9,'09.kolo prezetácia '!$K$2:$K$9),LOOKUP(E9,'09.kolo prezetácia '!$P$2:$P$4,'09.kolo prezetácia '!$O$2:$O$4))</f>
        <v>Muži D</v>
      </c>
    </row>
    <row r="10" spans="1:17" ht="18" customHeight="1" x14ac:dyDescent="0.25">
      <c r="A10" s="81">
        <v>383</v>
      </c>
      <c r="B10" s="5" t="s">
        <v>30</v>
      </c>
      <c r="C10" s="5" t="s">
        <v>411</v>
      </c>
      <c r="D10" s="5" t="s">
        <v>264</v>
      </c>
      <c r="E10" s="53">
        <v>2012</v>
      </c>
      <c r="F10" s="53" t="s">
        <v>54</v>
      </c>
      <c r="G10" s="47" t="str">
        <f>IF(F10="m",LOOKUP(E10,'09.kolo prezetácia '!$L$2:$L$9,'09.kolo prezetácia '!$K$2:$K$9),LOOKUP(E10,'09.kolo prezetácia '!$P$2:$P$4,'09.kolo prezetácia '!$O$2:$O$4))</f>
        <v>Muži A</v>
      </c>
      <c r="H10" s="13"/>
      <c r="I10" s="46"/>
    </row>
    <row r="11" spans="1:17" s="41" customFormat="1" ht="18" customHeight="1" x14ac:dyDescent="0.25">
      <c r="A11" s="81">
        <v>157</v>
      </c>
      <c r="B11" s="5" t="s">
        <v>120</v>
      </c>
      <c r="C11" s="5" t="s">
        <v>265</v>
      </c>
      <c r="D11" s="5" t="s">
        <v>15</v>
      </c>
      <c r="E11" s="53">
        <v>1988</v>
      </c>
      <c r="F11" s="53" t="s">
        <v>54</v>
      </c>
      <c r="G11" s="47" t="str">
        <f>IF(F11="m",LOOKUP(E11,'09.kolo prezetácia '!$L$2:$L$9,'09.kolo prezetácia '!$K$2:$K$9),LOOKUP(E11,'09.kolo prezetácia '!$P$2:$P$4,'09.kolo prezetácia '!$O$2:$O$4))</f>
        <v>Muži B</v>
      </c>
      <c r="H11" s="5"/>
      <c r="I11" s="5"/>
    </row>
    <row r="12" spans="1:17" ht="18" customHeight="1" x14ac:dyDescent="0.25">
      <c r="A12" s="81">
        <v>37</v>
      </c>
      <c r="B12" s="5" t="s">
        <v>58</v>
      </c>
      <c r="C12" s="5" t="s">
        <v>312</v>
      </c>
      <c r="D12" s="5" t="s">
        <v>269</v>
      </c>
      <c r="E12" s="53">
        <v>1980</v>
      </c>
      <c r="F12" s="53" t="s">
        <v>55</v>
      </c>
      <c r="G12" s="47" t="str">
        <f>IF(F12="m",LOOKUP(E12,'09.kolo prezetácia '!$L$2:$L$9,'09.kolo prezetácia '!$K$2:$K$9),LOOKUP(E12,'09.kolo prezetácia '!$P$2:$P$4,'09.kolo prezetácia '!$O$2:$O$4))</f>
        <v>Ženy B</v>
      </c>
      <c r="H12" s="13"/>
      <c r="I12" s="13"/>
    </row>
    <row r="13" spans="1:17" s="41" customFormat="1" ht="18" customHeight="1" x14ac:dyDescent="0.25">
      <c r="A13" s="81">
        <v>228</v>
      </c>
      <c r="B13" s="5" t="s">
        <v>350</v>
      </c>
      <c r="C13" s="5" t="s">
        <v>351</v>
      </c>
      <c r="D13" s="5" t="s">
        <v>412</v>
      </c>
      <c r="E13" s="53">
        <v>1959</v>
      </c>
      <c r="F13" s="53" t="s">
        <v>54</v>
      </c>
      <c r="G13" s="47" t="str">
        <f>IF(F13="m",LOOKUP(E13,'09.kolo prezetácia '!$L$2:$L$9,'09.kolo prezetácia '!$K$2:$K$9),LOOKUP(E13,'09.kolo prezetácia '!$P$2:$P$4,'09.kolo prezetácia '!$O$2:$O$4))</f>
        <v>Muži E</v>
      </c>
      <c r="H13" s="13"/>
      <c r="I13" s="13"/>
    </row>
    <row r="14" spans="1:17" s="41" customFormat="1" ht="18" customHeight="1" x14ac:dyDescent="0.25">
      <c r="A14" s="81">
        <v>128</v>
      </c>
      <c r="B14" s="5" t="s">
        <v>245</v>
      </c>
      <c r="C14" s="5" t="s">
        <v>413</v>
      </c>
      <c r="D14" s="5" t="s">
        <v>414</v>
      </c>
      <c r="E14" s="53">
        <v>1978</v>
      </c>
      <c r="F14" s="53" t="s">
        <v>54</v>
      </c>
      <c r="G14" s="47" t="str">
        <f>IF(F14="m",LOOKUP(E14,'09.kolo prezetácia '!$L$2:$L$9,'09.kolo prezetácia '!$K$2:$K$9),LOOKUP(E14,'09.kolo prezetácia '!$P$2:$P$4,'09.kolo prezetácia '!$O$2:$O$4))</f>
        <v>Muži C</v>
      </c>
      <c r="H14" s="13"/>
      <c r="I14" s="13"/>
    </row>
    <row r="15" spans="1:17" ht="18" customHeight="1" x14ac:dyDescent="0.25">
      <c r="A15" s="81">
        <v>196</v>
      </c>
      <c r="B15" s="5" t="s">
        <v>352</v>
      </c>
      <c r="C15" s="5" t="s">
        <v>353</v>
      </c>
      <c r="D15" s="5" t="s">
        <v>283</v>
      </c>
      <c r="E15" s="53">
        <v>1989</v>
      </c>
      <c r="F15" s="53" t="s">
        <v>55</v>
      </c>
      <c r="G15" s="47" t="str">
        <f>IF(F15="m",LOOKUP(E15,'09.kolo prezetácia '!$L$2:$L$9,'09.kolo prezetácia '!$K$2:$K$9),LOOKUP(E15,'09.kolo prezetácia '!$P$2:$P$4,'09.kolo prezetácia '!$O$2:$O$4))</f>
        <v>Ženy A</v>
      </c>
      <c r="H15" s="13"/>
      <c r="I15" s="13"/>
    </row>
    <row r="16" spans="1:17" ht="18" customHeight="1" x14ac:dyDescent="0.25">
      <c r="A16" s="81">
        <v>221</v>
      </c>
      <c r="B16" s="5" t="s">
        <v>30</v>
      </c>
      <c r="C16" s="5" t="s">
        <v>281</v>
      </c>
      <c r="D16" s="5" t="s">
        <v>79</v>
      </c>
      <c r="E16" s="53">
        <v>2007</v>
      </c>
      <c r="F16" s="53" t="s">
        <v>54</v>
      </c>
      <c r="G16" s="47" t="str">
        <f>IF(F16="m",LOOKUP(E16,'09.kolo prezetácia '!$L$2:$L$9,'09.kolo prezetácia '!$K$2:$K$9),LOOKUP(E16,'09.kolo prezetácia '!$P$2:$P$4,'09.kolo prezetácia '!$O$2:$O$4))</f>
        <v>Muži A</v>
      </c>
      <c r="H16" s="13"/>
    </row>
    <row r="17" spans="1:16" ht="18" customHeight="1" x14ac:dyDescent="0.25">
      <c r="A17" s="81">
        <v>604</v>
      </c>
      <c r="B17" s="5" t="s">
        <v>415</v>
      </c>
      <c r="C17" s="5" t="s">
        <v>416</v>
      </c>
      <c r="D17" s="5" t="s">
        <v>417</v>
      </c>
      <c r="E17" s="53">
        <v>1981</v>
      </c>
      <c r="F17" s="53" t="s">
        <v>55</v>
      </c>
      <c r="G17" s="47" t="str">
        <f>IF(F17="m",LOOKUP(E17,'09.kolo prezetácia '!$L$2:$L$9,'09.kolo prezetácia '!$K$2:$K$9),LOOKUP(E17,'09.kolo prezetácia '!$P$2:$P$4,'09.kolo prezetácia '!$O$2:$O$4))</f>
        <v>Ženy B</v>
      </c>
    </row>
    <row r="18" spans="1:16" ht="18" customHeight="1" x14ac:dyDescent="0.25">
      <c r="A18" s="81">
        <v>642</v>
      </c>
      <c r="B18" s="5" t="s">
        <v>243</v>
      </c>
      <c r="C18" s="5" t="s">
        <v>419</v>
      </c>
      <c r="D18" s="5" t="s">
        <v>420</v>
      </c>
      <c r="E18" s="53">
        <v>1979</v>
      </c>
      <c r="F18" s="53" t="s">
        <v>54</v>
      </c>
      <c r="G18" s="47" t="str">
        <f>IF(F18="m",LOOKUP(E18,'09.kolo prezetácia '!$L$2:$L$9,'09.kolo prezetácia '!$K$2:$K$9),LOOKUP(E18,'09.kolo prezetácia '!$P$2:$P$4,'09.kolo prezetácia '!$O$2:$O$4))</f>
        <v>Muži C</v>
      </c>
      <c r="H18" s="13"/>
      <c r="I18" s="13"/>
    </row>
    <row r="19" spans="1:16" ht="18" customHeight="1" x14ac:dyDescent="0.25">
      <c r="A19" s="81">
        <v>305</v>
      </c>
      <c r="B19" s="5" t="s">
        <v>85</v>
      </c>
      <c r="C19" s="5" t="s">
        <v>284</v>
      </c>
      <c r="D19" s="5" t="s">
        <v>282</v>
      </c>
      <c r="E19" s="53">
        <v>1991</v>
      </c>
      <c r="F19" s="53" t="s">
        <v>55</v>
      </c>
      <c r="G19" s="47" t="str">
        <f>IF(F19="m",LOOKUP(E19,'09.kolo prezetácia '!$L$2:$L$9,'09.kolo prezetácia '!$K$2:$K$9),LOOKUP(E19,'09.kolo prezetácia '!$P$2:$P$4,'09.kolo prezetácia '!$O$2:$O$4))</f>
        <v>Ženy A</v>
      </c>
      <c r="H19" s="13"/>
    </row>
    <row r="20" spans="1:16" ht="18" customHeight="1" x14ac:dyDescent="0.25">
      <c r="A20" s="81">
        <v>240</v>
      </c>
      <c r="B20" s="5" t="s">
        <v>69</v>
      </c>
      <c r="C20" s="5" t="s">
        <v>70</v>
      </c>
      <c r="D20" s="5" t="s">
        <v>77</v>
      </c>
      <c r="E20" s="53">
        <v>1966</v>
      </c>
      <c r="F20" s="53" t="s">
        <v>54</v>
      </c>
      <c r="G20" s="47" t="str">
        <f>IF(F20="m",LOOKUP(E20,'09.kolo prezetácia '!$L$2:$L$9,'09.kolo prezetácia '!$K$2:$K$9),LOOKUP(E20,'09.kolo prezetácia '!$P$2:$P$4,'09.kolo prezetácia '!$O$2:$O$4))</f>
        <v>Muži D</v>
      </c>
      <c r="K20" s="5"/>
      <c r="L20" s="5"/>
      <c r="M20" s="5"/>
      <c r="N20" s="3"/>
      <c r="O20" s="3"/>
      <c r="P20" s="47"/>
    </row>
    <row r="21" spans="1:16" ht="18" customHeight="1" x14ac:dyDescent="0.25">
      <c r="A21" s="81">
        <v>371</v>
      </c>
      <c r="B21" s="5" t="s">
        <v>422</v>
      </c>
      <c r="C21" s="5" t="s">
        <v>423</v>
      </c>
      <c r="D21" s="5" t="s">
        <v>399</v>
      </c>
      <c r="E21" s="53">
        <v>1954</v>
      </c>
      <c r="F21" s="53" t="s">
        <v>55</v>
      </c>
      <c r="G21" s="47" t="str">
        <f>IF(F21="m",LOOKUP(E21,'09.kolo prezetácia '!$L$2:$L$9,'09.kolo prezetácia '!$K$2:$K$9),LOOKUP(E21,'09.kolo prezetácia '!$P$2:$P$4,'09.kolo prezetácia '!$O$2:$O$4))</f>
        <v>Ženy C</v>
      </c>
    </row>
    <row r="22" spans="1:16" ht="18" customHeight="1" x14ac:dyDescent="0.25">
      <c r="A22" s="81">
        <v>662</v>
      </c>
      <c r="B22" s="5" t="s">
        <v>30</v>
      </c>
      <c r="C22" s="5" t="s">
        <v>313</v>
      </c>
      <c r="D22" s="5" t="s">
        <v>424</v>
      </c>
      <c r="E22" s="53">
        <v>1983</v>
      </c>
      <c r="F22" s="53" t="s">
        <v>54</v>
      </c>
      <c r="G22" s="47" t="str">
        <f>IF(F22="m",LOOKUP(E22,'09.kolo prezetácia '!$L$2:$L$9,'09.kolo prezetácia '!$K$2:$K$9),LOOKUP(E22,'09.kolo prezetácia '!$P$2:$P$4,'09.kolo prezetácia '!$O$2:$O$4))</f>
        <v>Muži C</v>
      </c>
    </row>
    <row r="23" spans="1:16" s="41" customFormat="1" ht="18" customHeight="1" x14ac:dyDescent="0.25">
      <c r="A23" s="81">
        <v>531</v>
      </c>
      <c r="B23" s="5" t="s">
        <v>426</v>
      </c>
      <c r="C23" s="5" t="s">
        <v>324</v>
      </c>
      <c r="D23" s="5" t="s">
        <v>15</v>
      </c>
      <c r="E23" s="53">
        <v>1980</v>
      </c>
      <c r="F23" s="53" t="s">
        <v>55</v>
      </c>
      <c r="G23" s="47" t="str">
        <f>IF(F23="m",LOOKUP(E23,'09.kolo prezetácia '!$L$2:$L$9,'09.kolo prezetácia '!$K$2:$K$9),LOOKUP(E23,'09.kolo prezetácia '!$P$2:$P$4,'09.kolo prezetácia '!$O$2:$O$4))</f>
        <v>Ženy B</v>
      </c>
      <c r="H23" s="5"/>
      <c r="I23" s="5"/>
    </row>
    <row r="24" spans="1:16" ht="18" customHeight="1" x14ac:dyDescent="0.25">
      <c r="A24" s="81">
        <v>77</v>
      </c>
      <c r="B24" s="5" t="s">
        <v>30</v>
      </c>
      <c r="C24" s="5" t="s">
        <v>246</v>
      </c>
      <c r="D24" s="5" t="s">
        <v>427</v>
      </c>
      <c r="E24" s="53">
        <v>1977</v>
      </c>
      <c r="F24" s="53" t="s">
        <v>54</v>
      </c>
      <c r="G24" s="47" t="str">
        <f>IF(F24="m",LOOKUP(E24,'09.kolo prezetácia '!$L$2:$L$9,'09.kolo prezetácia '!$K$2:$K$9),LOOKUP(E24,'09.kolo prezetácia '!$P$2:$P$4,'09.kolo prezetácia '!$O$2:$O$4))</f>
        <v>Muži C</v>
      </c>
    </row>
    <row r="25" spans="1:16" ht="18" customHeight="1" x14ac:dyDescent="0.25">
      <c r="A25" s="81">
        <v>52</v>
      </c>
      <c r="B25" s="5" t="s">
        <v>82</v>
      </c>
      <c r="C25" s="5" t="s">
        <v>247</v>
      </c>
      <c r="D25" s="5" t="s">
        <v>266</v>
      </c>
      <c r="E25" s="53">
        <v>1991</v>
      </c>
      <c r="F25" s="53" t="s">
        <v>54</v>
      </c>
      <c r="G25" s="47" t="str">
        <f>IF(F25="m",LOOKUP(E25,'09.kolo prezetácia '!$L$2:$L$9,'09.kolo prezetácia '!$K$2:$K$9),LOOKUP(E25,'09.kolo prezetácia '!$P$2:$P$4,'09.kolo prezetácia '!$O$2:$O$4))</f>
        <v>Muži B</v>
      </c>
    </row>
    <row r="26" spans="1:16" ht="18" customHeight="1" x14ac:dyDescent="0.25">
      <c r="A26" s="81">
        <v>456</v>
      </c>
      <c r="B26" s="5" t="s">
        <v>428</v>
      </c>
      <c r="C26" s="5" t="s">
        <v>429</v>
      </c>
      <c r="D26" s="5" t="s">
        <v>15</v>
      </c>
      <c r="E26" s="53">
        <v>2010</v>
      </c>
      <c r="F26" s="53" t="s">
        <v>55</v>
      </c>
      <c r="G26" s="47" t="str">
        <f>IF(F26="m",LOOKUP(E26,'09.kolo prezetácia '!$L$2:$L$9,'09.kolo prezetácia '!$K$2:$K$9),LOOKUP(E26,'09.kolo prezetácia '!$P$2:$P$4,'09.kolo prezetácia '!$O$2:$O$4))</f>
        <v>Ženy A</v>
      </c>
    </row>
    <row r="27" spans="1:16" ht="18" customHeight="1" x14ac:dyDescent="0.25">
      <c r="A27" s="81">
        <v>9</v>
      </c>
      <c r="B27" s="5" t="s">
        <v>28</v>
      </c>
      <c r="C27" s="5" t="s">
        <v>354</v>
      </c>
      <c r="D27" s="5" t="s">
        <v>430</v>
      </c>
      <c r="E27" s="53">
        <v>2010</v>
      </c>
      <c r="F27" s="53" t="s">
        <v>54</v>
      </c>
      <c r="G27" s="47" t="str">
        <f>IF(F27="m",LOOKUP(E27,'09.kolo prezetácia '!$L$2:$L$9,'09.kolo prezetácia '!$K$2:$K$9),LOOKUP(E27,'09.kolo prezetácia '!$P$2:$P$4,'09.kolo prezetácia '!$O$2:$O$4))</f>
        <v>Muži A</v>
      </c>
    </row>
    <row r="28" spans="1:16" ht="18" customHeight="1" x14ac:dyDescent="0.25">
      <c r="A28" s="81">
        <v>272</v>
      </c>
      <c r="B28" s="5" t="s">
        <v>30</v>
      </c>
      <c r="C28" s="5" t="s">
        <v>325</v>
      </c>
      <c r="D28" s="5" t="s">
        <v>15</v>
      </c>
      <c r="E28" s="53">
        <v>1976</v>
      </c>
      <c r="F28" s="53" t="s">
        <v>54</v>
      </c>
      <c r="G28" s="47" t="str">
        <f>IF(F28="m",LOOKUP(E28,'09.kolo prezetácia '!$L$2:$L$9,'09.kolo prezetácia '!$K$2:$K$9),LOOKUP(E28,'09.kolo prezetácia '!$P$2:$P$4,'09.kolo prezetácia '!$O$2:$O$4))</f>
        <v>Muži C</v>
      </c>
    </row>
    <row r="29" spans="1:16" s="41" customFormat="1" ht="18" customHeight="1" x14ac:dyDescent="0.25">
      <c r="A29" s="81">
        <v>638</v>
      </c>
      <c r="B29" s="5" t="s">
        <v>95</v>
      </c>
      <c r="C29" s="5" t="s">
        <v>431</v>
      </c>
      <c r="D29" s="5" t="s">
        <v>360</v>
      </c>
      <c r="E29" s="53">
        <v>2010</v>
      </c>
      <c r="F29" s="53" t="s">
        <v>54</v>
      </c>
      <c r="G29" s="47" t="str">
        <f>IF(F29="m",LOOKUP(E29,'09.kolo prezetácia '!$L$2:$L$9,'09.kolo prezetácia '!$K$2:$K$9),LOOKUP(E29,'09.kolo prezetácia '!$P$2:$P$4,'09.kolo prezetácia '!$O$2:$O$4))</f>
        <v>Muži A</v>
      </c>
      <c r="H29" s="5"/>
      <c r="I29" s="5"/>
    </row>
    <row r="30" spans="1:16" s="41" customFormat="1" ht="18" customHeight="1" x14ac:dyDescent="0.25">
      <c r="A30" s="81">
        <v>657</v>
      </c>
      <c r="B30" s="5" t="s">
        <v>432</v>
      </c>
      <c r="C30" s="5" t="s">
        <v>433</v>
      </c>
      <c r="D30" s="5" t="s">
        <v>434</v>
      </c>
      <c r="E30" s="53">
        <v>1976</v>
      </c>
      <c r="F30" s="53" t="s">
        <v>55</v>
      </c>
      <c r="G30" s="47" t="str">
        <f>IF(F30="m",LOOKUP(E30,'09.kolo prezetácia '!$L$2:$L$9,'09.kolo prezetácia '!$K$2:$K$9),LOOKUP(E30,'09.kolo prezetácia '!$P$2:$P$4,'09.kolo prezetácia '!$O$2:$O$4))</f>
        <v>Ženy C</v>
      </c>
      <c r="H30" s="5"/>
      <c r="I30" s="5"/>
    </row>
    <row r="31" spans="1:16" s="41" customFormat="1" ht="18" customHeight="1" x14ac:dyDescent="0.25">
      <c r="A31" s="81">
        <v>41</v>
      </c>
      <c r="B31" s="5" t="s">
        <v>326</v>
      </c>
      <c r="C31" s="5" t="s">
        <v>327</v>
      </c>
      <c r="D31" s="5" t="s">
        <v>269</v>
      </c>
      <c r="E31" s="53">
        <v>1975</v>
      </c>
      <c r="F31" s="53" t="s">
        <v>55</v>
      </c>
      <c r="G31" s="47" t="str">
        <f>IF(F31="m",LOOKUP(E31,'09.kolo prezetácia '!$L$2:$L$9,'09.kolo prezetácia '!$K$2:$K$9),LOOKUP(E31,'09.kolo prezetácia '!$P$2:$P$4,'09.kolo prezetácia '!$O$2:$O$4))</f>
        <v>Ženy C</v>
      </c>
      <c r="H31" s="5"/>
      <c r="I31" s="5"/>
    </row>
    <row r="32" spans="1:16" ht="18" customHeight="1" x14ac:dyDescent="0.25">
      <c r="A32" s="81">
        <v>300</v>
      </c>
      <c r="B32" s="5" t="s">
        <v>26</v>
      </c>
      <c r="C32" s="5" t="s">
        <v>328</v>
      </c>
      <c r="D32" s="5" t="s">
        <v>329</v>
      </c>
      <c r="E32" s="53">
        <v>1962</v>
      </c>
      <c r="F32" s="53" t="s">
        <v>54</v>
      </c>
      <c r="G32" s="47" t="str">
        <f>IF(F32="m",LOOKUP(E32,'09.kolo prezetácia '!$L$2:$L$9,'09.kolo prezetácia '!$K$2:$K$9),LOOKUP(E32,'09.kolo prezetácia '!$P$2:$P$4,'09.kolo prezetácia '!$O$2:$O$4))</f>
        <v>Muži E</v>
      </c>
    </row>
    <row r="33" spans="1:9" ht="18" customHeight="1" x14ac:dyDescent="0.25">
      <c r="A33" s="81">
        <v>99</v>
      </c>
      <c r="B33" s="5" t="s">
        <v>34</v>
      </c>
      <c r="C33" s="5" t="s">
        <v>356</v>
      </c>
      <c r="D33" s="5" t="s">
        <v>357</v>
      </c>
      <c r="E33" s="53">
        <v>1972</v>
      </c>
      <c r="F33" s="53" t="s">
        <v>54</v>
      </c>
      <c r="G33" s="47" t="str">
        <f>IF(F33="m",LOOKUP(E33,'09.kolo prezetácia '!$L$2:$L$9,'09.kolo prezetácia '!$K$2:$K$9),LOOKUP(E33,'09.kolo prezetácia '!$P$2:$P$4,'09.kolo prezetácia '!$O$2:$O$4))</f>
        <v>Muži D</v>
      </c>
    </row>
    <row r="34" spans="1:9" ht="18" customHeight="1" x14ac:dyDescent="0.25">
      <c r="A34" s="81">
        <v>274</v>
      </c>
      <c r="B34" s="5" t="s">
        <v>405</v>
      </c>
      <c r="C34" s="5" t="s">
        <v>435</v>
      </c>
      <c r="D34" s="5" t="s">
        <v>436</v>
      </c>
      <c r="E34" s="53">
        <v>1987</v>
      </c>
      <c r="F34" s="53" t="s">
        <v>55</v>
      </c>
      <c r="G34" s="47" t="str">
        <f>IF(F34="m",LOOKUP(E34,'09.kolo prezetácia '!$L$2:$L$9,'09.kolo prezetácia '!$K$2:$K$9),LOOKUP(E34,'09.kolo prezetácia '!$P$2:$P$4,'09.kolo prezetácia '!$O$2:$O$4))</f>
        <v>Ženy B</v>
      </c>
    </row>
    <row r="35" spans="1:9" ht="18" customHeight="1" x14ac:dyDescent="0.25">
      <c r="A35" s="81">
        <v>199</v>
      </c>
      <c r="B35" s="5" t="s">
        <v>285</v>
      </c>
      <c r="C35" s="5" t="s">
        <v>286</v>
      </c>
      <c r="D35" s="5" t="s">
        <v>297</v>
      </c>
      <c r="E35" s="53">
        <v>1985</v>
      </c>
      <c r="F35" s="53" t="s">
        <v>55</v>
      </c>
      <c r="G35" s="47" t="str">
        <f>IF(F35="m",LOOKUP(E35,'09.kolo prezetácia '!$L$2:$L$9,'09.kolo prezetácia '!$K$2:$K$9),LOOKUP(E35,'09.kolo prezetácia '!$P$2:$P$4,'09.kolo prezetácia '!$O$2:$O$4))</f>
        <v>Ženy B</v>
      </c>
    </row>
    <row r="36" spans="1:9" ht="18" customHeight="1" x14ac:dyDescent="0.25">
      <c r="A36" s="81">
        <v>39</v>
      </c>
      <c r="B36" s="5" t="s">
        <v>288</v>
      </c>
      <c r="C36" s="5" t="s">
        <v>289</v>
      </c>
      <c r="D36" s="5" t="s">
        <v>283</v>
      </c>
      <c r="E36" s="53">
        <v>1982</v>
      </c>
      <c r="F36" s="53" t="s">
        <v>55</v>
      </c>
      <c r="G36" s="47" t="str">
        <f>IF(F36="m",LOOKUP(E36,'09.kolo prezetácia '!$L$2:$L$9,'09.kolo prezetácia '!$K$2:$K$9),LOOKUP(E36,'09.kolo prezetácia '!$P$2:$P$4,'09.kolo prezetácia '!$O$2:$O$4))</f>
        <v>Ženy B</v>
      </c>
    </row>
    <row r="37" spans="1:9" ht="18" customHeight="1" x14ac:dyDescent="0.25">
      <c r="A37" s="81">
        <v>4</v>
      </c>
      <c r="B37" s="5" t="s">
        <v>56</v>
      </c>
      <c r="C37" s="5" t="s">
        <v>57</v>
      </c>
      <c r="D37" s="5" t="s">
        <v>264</v>
      </c>
      <c r="E37" s="53">
        <v>1970</v>
      </c>
      <c r="F37" s="53" t="s">
        <v>54</v>
      </c>
      <c r="G37" s="47" t="str">
        <f>IF(F37="m",LOOKUP(E37,'09.kolo prezetácia '!$L$2:$L$9,'09.kolo prezetácia '!$K$2:$K$9),LOOKUP(E37,'09.kolo prezetácia '!$P$2:$P$4,'09.kolo prezetácia '!$O$2:$O$4))</f>
        <v>Muži D</v>
      </c>
    </row>
    <row r="38" spans="1:9" ht="18" customHeight="1" x14ac:dyDescent="0.25">
      <c r="A38" s="81">
        <v>678</v>
      </c>
      <c r="B38" s="5" t="s">
        <v>83</v>
      </c>
      <c r="C38" s="5" t="s">
        <v>439</v>
      </c>
      <c r="D38" s="5" t="s">
        <v>440</v>
      </c>
      <c r="E38" s="53">
        <v>2005</v>
      </c>
      <c r="F38" s="53" t="s">
        <v>54</v>
      </c>
      <c r="G38" s="47" t="str">
        <f>IF(F38="m",LOOKUP(E38,'09.kolo prezetácia '!$L$2:$L$9,'09.kolo prezetácia '!$K$2:$K$9),LOOKUP(E38,'09.kolo prezetácia '!$P$2:$P$4,'09.kolo prezetácia '!$O$2:$O$4))</f>
        <v>Muži A</v>
      </c>
    </row>
    <row r="39" spans="1:9" s="41" customFormat="1" ht="18" customHeight="1" x14ac:dyDescent="0.25">
      <c r="A39" s="81">
        <v>381</v>
      </c>
      <c r="B39" s="5" t="s">
        <v>441</v>
      </c>
      <c r="C39" s="5" t="s">
        <v>439</v>
      </c>
      <c r="D39" s="5" t="s">
        <v>440</v>
      </c>
      <c r="E39" s="53">
        <v>2000</v>
      </c>
      <c r="F39" s="53" t="s">
        <v>54</v>
      </c>
      <c r="G39" s="47" t="str">
        <f>IF(F39="m",LOOKUP(E39,'09.kolo prezetácia '!$L$2:$L$9,'09.kolo prezetácia '!$K$2:$K$9),LOOKUP(E39,'09.kolo prezetácia '!$P$2:$P$4,'09.kolo prezetácia '!$O$2:$O$4))</f>
        <v>Muži A</v>
      </c>
      <c r="H39" s="5"/>
      <c r="I39" s="5"/>
    </row>
    <row r="40" spans="1:9" ht="18" customHeight="1" x14ac:dyDescent="0.25">
      <c r="A40" s="81">
        <v>470</v>
      </c>
      <c r="B40" s="5" t="s">
        <v>441</v>
      </c>
      <c r="C40" s="5" t="s">
        <v>442</v>
      </c>
      <c r="D40" s="5" t="s">
        <v>440</v>
      </c>
      <c r="E40" s="53">
        <v>1975</v>
      </c>
      <c r="F40" s="53" t="s">
        <v>54</v>
      </c>
      <c r="G40" s="47" t="str">
        <f>IF(F40="m",LOOKUP(E40,'09.kolo prezetácia '!$L$2:$L$9,'09.kolo prezetácia '!$K$2:$K$9),LOOKUP(E40,'09.kolo prezetácia '!$P$2:$P$4,'09.kolo prezetácia '!$O$2:$O$4))</f>
        <v>Muži C</v>
      </c>
    </row>
    <row r="41" spans="1:9" s="41" customFormat="1" ht="18" customHeight="1" x14ac:dyDescent="0.25">
      <c r="A41" s="81">
        <v>692</v>
      </c>
      <c r="B41" s="5" t="s">
        <v>91</v>
      </c>
      <c r="C41" s="5" t="s">
        <v>443</v>
      </c>
      <c r="D41" s="5" t="s">
        <v>80</v>
      </c>
      <c r="E41" s="53">
        <v>1982</v>
      </c>
      <c r="F41" s="53" t="s">
        <v>55</v>
      </c>
      <c r="G41" s="47" t="str">
        <f>IF(F41="m",LOOKUP(E41,'09.kolo prezetácia '!$L$2:$L$9,'09.kolo prezetácia '!$K$2:$K$9),LOOKUP(E41,'09.kolo prezetácia '!$P$2:$P$4,'09.kolo prezetácia '!$O$2:$O$4))</f>
        <v>Ženy B</v>
      </c>
      <c r="H41" s="5"/>
      <c r="I41" s="5"/>
    </row>
    <row r="42" spans="1:9" ht="18" customHeight="1" x14ac:dyDescent="0.25">
      <c r="A42" s="81">
        <v>70</v>
      </c>
      <c r="B42" s="5" t="s">
        <v>444</v>
      </c>
      <c r="C42" s="5" t="s">
        <v>268</v>
      </c>
      <c r="D42" s="5" t="s">
        <v>445</v>
      </c>
      <c r="E42" s="53">
        <v>1979</v>
      </c>
      <c r="F42" s="53" t="s">
        <v>54</v>
      </c>
      <c r="G42" s="47" t="str">
        <f>IF(F42="m",LOOKUP(E42,'09.kolo prezetácia '!$L$2:$L$9,'09.kolo prezetácia '!$K$2:$K$9),LOOKUP(E42,'09.kolo prezetácia '!$P$2:$P$4,'09.kolo prezetácia '!$O$2:$O$4))</f>
        <v>Muži C</v>
      </c>
    </row>
    <row r="43" spans="1:9" ht="18" customHeight="1" x14ac:dyDescent="0.25">
      <c r="A43" s="81">
        <v>618</v>
      </c>
      <c r="B43" s="5" t="s">
        <v>30</v>
      </c>
      <c r="C43" s="5" t="s">
        <v>446</v>
      </c>
      <c r="D43" s="5" t="s">
        <v>447</v>
      </c>
      <c r="E43" s="53">
        <v>1980</v>
      </c>
      <c r="F43" s="53" t="s">
        <v>54</v>
      </c>
      <c r="G43" s="47" t="str">
        <f>IF(F43="m",LOOKUP(E43,'09.kolo prezetácia '!$L$2:$L$9,'09.kolo prezetácia '!$K$2:$K$9),LOOKUP(E43,'09.kolo prezetácia '!$P$2:$P$4,'09.kolo prezetácia '!$O$2:$O$4))</f>
        <v>Muži C</v>
      </c>
    </row>
    <row r="44" spans="1:9" ht="18" customHeight="1" x14ac:dyDescent="0.25">
      <c r="A44" s="81">
        <v>624</v>
      </c>
      <c r="B44" s="5" t="s">
        <v>432</v>
      </c>
      <c r="C44" s="5" t="s">
        <v>448</v>
      </c>
      <c r="D44" s="5" t="s">
        <v>447</v>
      </c>
      <c r="E44" s="53">
        <v>1990</v>
      </c>
      <c r="F44" s="53" t="s">
        <v>55</v>
      </c>
      <c r="G44" s="47" t="str">
        <f>IF(F44="m",LOOKUP(E44,'09.kolo prezetácia '!$L$2:$L$9,'09.kolo prezetácia '!$K$2:$K$9),LOOKUP(E44,'09.kolo prezetácia '!$P$2:$P$4,'09.kolo prezetácia '!$O$2:$O$4))</f>
        <v>Ženy A</v>
      </c>
    </row>
    <row r="45" spans="1:9" ht="18" customHeight="1" x14ac:dyDescent="0.25">
      <c r="A45" s="81">
        <v>308</v>
      </c>
      <c r="B45" s="5" t="s">
        <v>248</v>
      </c>
      <c r="C45" s="5" t="s">
        <v>308</v>
      </c>
      <c r="D45" s="5" t="s">
        <v>449</v>
      </c>
      <c r="E45" s="53">
        <v>1994</v>
      </c>
      <c r="F45" s="53" t="s">
        <v>55</v>
      </c>
      <c r="G45" s="47" t="str">
        <f>IF(F45="m",LOOKUP(E45,'09.kolo prezetácia '!$L$2:$L$9,'09.kolo prezetácia '!$K$2:$K$9),LOOKUP(E45,'09.kolo prezetácia '!$P$2:$P$4,'09.kolo prezetácia '!$O$2:$O$4))</f>
        <v>Ženy A</v>
      </c>
    </row>
    <row r="46" spans="1:9" ht="18" customHeight="1" x14ac:dyDescent="0.25">
      <c r="A46" s="81">
        <v>73</v>
      </c>
      <c r="B46" s="5" t="s">
        <v>250</v>
      </c>
      <c r="C46" s="5" t="s">
        <v>450</v>
      </c>
      <c r="D46" s="5" t="s">
        <v>451</v>
      </c>
      <c r="E46" s="53">
        <v>1986</v>
      </c>
      <c r="F46" s="53" t="s">
        <v>54</v>
      </c>
      <c r="G46" s="47" t="str">
        <f>IF(F46="m",LOOKUP(E46,'09.kolo prezetácia '!$L$2:$L$9,'09.kolo prezetácia '!$K$2:$K$9),LOOKUP(E46,'09.kolo prezetácia '!$P$2:$P$4,'09.kolo prezetácia '!$O$2:$O$4))</f>
        <v>Muži B</v>
      </c>
    </row>
    <row r="47" spans="1:9" s="41" customFormat="1" ht="18" customHeight="1" x14ac:dyDescent="0.25">
      <c r="A47" s="81">
        <v>299</v>
      </c>
      <c r="B47" s="5" t="s">
        <v>358</v>
      </c>
      <c r="C47" s="5" t="s">
        <v>359</v>
      </c>
      <c r="D47" s="5" t="s">
        <v>452</v>
      </c>
      <c r="E47" s="53">
        <v>1989</v>
      </c>
      <c r="F47" s="53" t="s">
        <v>54</v>
      </c>
      <c r="G47" s="47" t="str">
        <f>IF(F47="m",LOOKUP(E47,'09.kolo prezetácia '!$L$2:$L$9,'09.kolo prezetácia '!$K$2:$K$9),LOOKUP(E47,'09.kolo prezetácia '!$P$2:$P$4,'09.kolo prezetácia '!$O$2:$O$4))</f>
        <v>Muži B</v>
      </c>
      <c r="H47" s="5"/>
      <c r="I47" s="5"/>
    </row>
    <row r="48" spans="1:9" ht="18" customHeight="1" x14ac:dyDescent="0.25">
      <c r="A48" s="81">
        <v>163</v>
      </c>
      <c r="B48" s="5" t="s">
        <v>83</v>
      </c>
      <c r="C48" s="5" t="s">
        <v>320</v>
      </c>
      <c r="D48" s="5" t="s">
        <v>15</v>
      </c>
      <c r="E48" s="53">
        <v>2006</v>
      </c>
      <c r="F48" s="53" t="s">
        <v>54</v>
      </c>
      <c r="G48" s="47" t="str">
        <f>IF(F48="m",LOOKUP(E48,'09.kolo prezetácia '!$L$2:$L$9,'09.kolo prezetácia '!$K$2:$K$9),LOOKUP(E48,'09.kolo prezetácia '!$P$2:$P$4,'09.kolo prezetácia '!$O$2:$O$4))</f>
        <v>Muži A</v>
      </c>
    </row>
    <row r="49" spans="1:9" s="41" customFormat="1" ht="18" customHeight="1" x14ac:dyDescent="0.25">
      <c r="A49" s="81">
        <v>164</v>
      </c>
      <c r="B49" s="5" t="s">
        <v>84</v>
      </c>
      <c r="C49" s="5" t="s">
        <v>290</v>
      </c>
      <c r="D49" s="5" t="s">
        <v>79</v>
      </c>
      <c r="E49" s="53">
        <v>1978</v>
      </c>
      <c r="F49" s="53" t="s">
        <v>54</v>
      </c>
      <c r="G49" s="47" t="str">
        <f>IF(F49="m",LOOKUP(E49,'09.kolo prezetácia '!$L$2:$L$9,'09.kolo prezetácia '!$K$2:$K$9),LOOKUP(E49,'09.kolo prezetácia '!$P$2:$P$4,'09.kolo prezetácia '!$O$2:$O$4))</f>
        <v>Muži C</v>
      </c>
      <c r="H49" s="5"/>
      <c r="I49" s="5"/>
    </row>
    <row r="50" spans="1:9" s="41" customFormat="1" ht="18" customHeight="1" x14ac:dyDescent="0.25">
      <c r="A50" s="81">
        <v>354</v>
      </c>
      <c r="B50" s="5" t="s">
        <v>310</v>
      </c>
      <c r="C50" s="5" t="s">
        <v>251</v>
      </c>
      <c r="D50" s="5" t="s">
        <v>15</v>
      </c>
      <c r="E50" s="53">
        <v>1979</v>
      </c>
      <c r="F50" s="53" t="s">
        <v>54</v>
      </c>
      <c r="G50" s="47" t="str">
        <f>IF(F50="m",LOOKUP(E50,'09.kolo prezetácia '!$L$2:$L$9,'09.kolo prezetácia '!$K$2:$K$9),LOOKUP(E50,'09.kolo prezetácia '!$P$2:$P$4,'09.kolo prezetácia '!$O$2:$O$4))</f>
        <v>Muži C</v>
      </c>
      <c r="H50" s="5"/>
      <c r="I50" s="5"/>
    </row>
    <row r="51" spans="1:9" s="41" customFormat="1" ht="18" customHeight="1" x14ac:dyDescent="0.25">
      <c r="A51" s="81">
        <v>636</v>
      </c>
      <c r="B51" s="5" t="s">
        <v>453</v>
      </c>
      <c r="C51" s="5" t="s">
        <v>454</v>
      </c>
      <c r="D51" s="5" t="s">
        <v>430</v>
      </c>
      <c r="E51" s="53">
        <v>2010</v>
      </c>
      <c r="F51" s="53" t="s">
        <v>54</v>
      </c>
      <c r="G51" s="47" t="str">
        <f>IF(F51="m",LOOKUP(E51,'09.kolo prezetácia '!$L$2:$L$9,'09.kolo prezetácia '!$K$2:$K$9),LOOKUP(E51,'09.kolo prezetácia '!$P$2:$P$4,'09.kolo prezetácia '!$O$2:$O$4))</f>
        <v>Muži A</v>
      </c>
      <c r="H51" s="5"/>
      <c r="I51" s="5"/>
    </row>
    <row r="52" spans="1:9" s="41" customFormat="1" ht="18" customHeight="1" x14ac:dyDescent="0.25">
      <c r="A52" s="81">
        <v>392</v>
      </c>
      <c r="B52" s="5" t="s">
        <v>455</v>
      </c>
      <c r="C52" s="5" t="s">
        <v>271</v>
      </c>
      <c r="D52" s="5" t="s">
        <v>360</v>
      </c>
      <c r="E52" s="53">
        <v>2012</v>
      </c>
      <c r="F52" s="53" t="s">
        <v>55</v>
      </c>
      <c r="G52" s="47" t="str">
        <f>IF(F52="m",LOOKUP(E52,'09.kolo prezetácia '!$L$2:$L$9,'09.kolo prezetácia '!$K$2:$K$9),LOOKUP(E52,'09.kolo prezetácia '!$P$2:$P$4,'09.kolo prezetácia '!$O$2:$O$4))</f>
        <v>Ženy A</v>
      </c>
      <c r="H52" s="5"/>
      <c r="I52" s="5"/>
    </row>
    <row r="53" spans="1:9" s="41" customFormat="1" ht="18" customHeight="1" x14ac:dyDescent="0.25">
      <c r="A53" s="81">
        <v>13</v>
      </c>
      <c r="B53" s="5" t="s">
        <v>270</v>
      </c>
      <c r="C53" s="5" t="s">
        <v>271</v>
      </c>
      <c r="D53" s="5" t="s">
        <v>360</v>
      </c>
      <c r="E53" s="53">
        <v>1979</v>
      </c>
      <c r="F53" s="53" t="s">
        <v>55</v>
      </c>
      <c r="G53" s="47" t="str">
        <f>IF(F53="m",LOOKUP(E53,'09.kolo prezetácia '!$L$2:$L$9,'09.kolo prezetácia '!$K$2:$K$9),LOOKUP(E53,'09.kolo prezetácia '!$P$2:$P$4,'09.kolo prezetácia '!$O$2:$O$4))</f>
        <v>Ženy B</v>
      </c>
      <c r="H53" s="5"/>
      <c r="I53" s="5"/>
    </row>
    <row r="54" spans="1:9" s="41" customFormat="1" ht="18" customHeight="1" x14ac:dyDescent="0.25">
      <c r="A54" s="81">
        <v>301</v>
      </c>
      <c r="B54" s="5" t="s">
        <v>274</v>
      </c>
      <c r="C54" s="5" t="s">
        <v>456</v>
      </c>
      <c r="D54" s="5" t="s">
        <v>309</v>
      </c>
      <c r="E54" s="53">
        <v>1988</v>
      </c>
      <c r="F54" s="53" t="s">
        <v>54</v>
      </c>
      <c r="G54" s="47" t="str">
        <f>IF(F54="m",LOOKUP(E54,'09.kolo prezetácia '!$L$2:$L$9,'09.kolo prezetácia '!$K$2:$K$9),LOOKUP(E54,'09.kolo prezetácia '!$P$2:$P$4,'09.kolo prezetácia '!$O$2:$O$4))</f>
        <v>Muži B</v>
      </c>
      <c r="H54" s="5"/>
      <c r="I54" s="5"/>
    </row>
    <row r="55" spans="1:9" s="41" customFormat="1" ht="18" customHeight="1" x14ac:dyDescent="0.25">
      <c r="A55" s="81">
        <v>563</v>
      </c>
      <c r="B55" s="5" t="s">
        <v>30</v>
      </c>
      <c r="C55" s="5" t="s">
        <v>272</v>
      </c>
      <c r="D55" s="5" t="s">
        <v>457</v>
      </c>
      <c r="E55" s="53">
        <v>1978</v>
      </c>
      <c r="F55" s="53" t="s">
        <v>54</v>
      </c>
      <c r="G55" s="47" t="str">
        <f>IF(F55="m",LOOKUP(E55,'09.kolo prezetácia '!$L$2:$L$9,'09.kolo prezetácia '!$K$2:$K$9),LOOKUP(E55,'09.kolo prezetácia '!$P$2:$P$4,'09.kolo prezetácia '!$O$2:$O$4))</f>
        <v>Muži C</v>
      </c>
      <c r="H55" s="5"/>
      <c r="I55" s="5"/>
    </row>
    <row r="56" spans="1:9" s="41" customFormat="1" ht="18" customHeight="1" x14ac:dyDescent="0.25">
      <c r="A56" s="81">
        <v>212</v>
      </c>
      <c r="B56" s="5" t="s">
        <v>458</v>
      </c>
      <c r="C56" s="5" t="s">
        <v>459</v>
      </c>
      <c r="D56" s="5" t="s">
        <v>460</v>
      </c>
      <c r="E56" s="53">
        <v>1987</v>
      </c>
      <c r="F56" s="53" t="s">
        <v>55</v>
      </c>
      <c r="G56" s="47" t="str">
        <f>IF(F56="m",LOOKUP(E56,'09.kolo prezetácia '!$L$2:$L$9,'09.kolo prezetácia '!$K$2:$K$9),LOOKUP(E56,'09.kolo prezetácia '!$P$2:$P$4,'09.kolo prezetácia '!$O$2:$O$4))</f>
        <v>Ženy B</v>
      </c>
      <c r="H56" s="5"/>
      <c r="I56" s="5"/>
    </row>
    <row r="57" spans="1:9" s="41" customFormat="1" ht="18" customHeight="1" x14ac:dyDescent="0.25">
      <c r="A57" s="81">
        <v>660</v>
      </c>
      <c r="B57" s="5" t="s">
        <v>461</v>
      </c>
      <c r="C57" s="5" t="s">
        <v>462</v>
      </c>
      <c r="D57" s="5" t="s">
        <v>463</v>
      </c>
      <c r="E57" s="53">
        <v>1997</v>
      </c>
      <c r="F57" s="53" t="s">
        <v>55</v>
      </c>
      <c r="G57" s="47" t="str">
        <f>IF(F57="m",LOOKUP(E57,'09.kolo prezetácia '!$L$2:$L$9,'09.kolo prezetácia '!$K$2:$K$9),LOOKUP(E57,'09.kolo prezetácia '!$P$2:$P$4,'09.kolo prezetácia '!$O$2:$O$4))</f>
        <v>Ženy A</v>
      </c>
      <c r="H57" s="5"/>
      <c r="I57" s="5"/>
    </row>
    <row r="58" spans="1:9" s="41" customFormat="1" ht="18" customHeight="1" x14ac:dyDescent="0.25">
      <c r="A58" s="81">
        <v>282</v>
      </c>
      <c r="B58" s="5" t="s">
        <v>92</v>
      </c>
      <c r="C58" s="5" t="s">
        <v>395</v>
      </c>
      <c r="D58" s="5" t="s">
        <v>464</v>
      </c>
      <c r="E58" s="53">
        <v>2009</v>
      </c>
      <c r="F58" s="53" t="s">
        <v>55</v>
      </c>
      <c r="G58" s="47" t="str">
        <f>IF(F58="m",LOOKUP(E58,'09.kolo prezetácia '!$L$2:$L$9,'09.kolo prezetácia '!$K$2:$K$9),LOOKUP(E58,'09.kolo prezetácia '!$P$2:$P$4,'09.kolo prezetácia '!$O$2:$O$4))</f>
        <v>Ženy A</v>
      </c>
      <c r="H58" s="5"/>
      <c r="I58" s="5"/>
    </row>
    <row r="59" spans="1:9" s="41" customFormat="1" ht="18" customHeight="1" x14ac:dyDescent="0.25">
      <c r="A59" s="81">
        <v>138</v>
      </c>
      <c r="B59" s="5" t="s">
        <v>33</v>
      </c>
      <c r="C59" s="5" t="s">
        <v>330</v>
      </c>
      <c r="D59" s="5" t="s">
        <v>331</v>
      </c>
      <c r="E59" s="53">
        <v>1991</v>
      </c>
      <c r="F59" s="53" t="s">
        <v>54</v>
      </c>
      <c r="G59" s="47" t="str">
        <f>IF(F59="m",LOOKUP(E59,'09.kolo prezetácia '!$L$2:$L$9,'09.kolo prezetácia '!$K$2:$K$9),LOOKUP(E59,'09.kolo prezetácia '!$P$2:$P$4,'09.kolo prezetácia '!$O$2:$O$4))</f>
        <v>Muži B</v>
      </c>
      <c r="H59" s="5"/>
      <c r="I59" s="5"/>
    </row>
    <row r="60" spans="1:9" s="41" customFormat="1" ht="18" customHeight="1" x14ac:dyDescent="0.25">
      <c r="A60" s="81">
        <v>672</v>
      </c>
      <c r="B60" s="5" t="s">
        <v>465</v>
      </c>
      <c r="C60" s="5" t="s">
        <v>466</v>
      </c>
      <c r="D60" s="5" t="s">
        <v>467</v>
      </c>
      <c r="E60" s="53">
        <v>1991</v>
      </c>
      <c r="F60" s="53" t="s">
        <v>54</v>
      </c>
      <c r="G60" s="47" t="str">
        <f>IF(F60="m",LOOKUP(E60,'09.kolo prezetácia '!$L$2:$L$9,'09.kolo prezetácia '!$K$2:$K$9),LOOKUP(E60,'09.kolo prezetácia '!$P$2:$P$4,'09.kolo prezetácia '!$O$2:$O$4))</f>
        <v>Muži B</v>
      </c>
      <c r="H60" s="5"/>
      <c r="I60" s="5"/>
    </row>
    <row r="61" spans="1:9" s="41" customFormat="1" ht="18" customHeight="1" x14ac:dyDescent="0.25">
      <c r="A61" s="81">
        <v>685</v>
      </c>
      <c r="B61" s="5" t="s">
        <v>68</v>
      </c>
      <c r="C61" s="5" t="s">
        <v>332</v>
      </c>
      <c r="D61" s="5" t="s">
        <v>468</v>
      </c>
      <c r="E61" s="53">
        <v>1983</v>
      </c>
      <c r="F61" s="53" t="s">
        <v>54</v>
      </c>
      <c r="G61" s="47" t="str">
        <f>IF(F61="m",LOOKUP(E61,'09.kolo prezetácia '!$L$2:$L$9,'09.kolo prezetácia '!$K$2:$K$9),LOOKUP(E61,'09.kolo prezetácia '!$P$2:$P$4,'09.kolo prezetácia '!$O$2:$O$4))</f>
        <v>Muži C</v>
      </c>
      <c r="H61" s="5"/>
      <c r="I61" s="5"/>
    </row>
    <row r="62" spans="1:9" s="41" customFormat="1" ht="18" customHeight="1" x14ac:dyDescent="0.25">
      <c r="A62" s="81">
        <v>60</v>
      </c>
      <c r="B62" s="5" t="s">
        <v>68</v>
      </c>
      <c r="C62" s="5" t="s">
        <v>361</v>
      </c>
      <c r="D62" s="5" t="s">
        <v>298</v>
      </c>
      <c r="E62" s="53">
        <v>1979</v>
      </c>
      <c r="F62" s="53" t="s">
        <v>54</v>
      </c>
      <c r="G62" s="47" t="str">
        <f>IF(F62="m",LOOKUP(E62,'09.kolo prezetácia '!$L$2:$L$9,'09.kolo prezetácia '!$K$2:$K$9),LOOKUP(E62,'09.kolo prezetácia '!$P$2:$P$4,'09.kolo prezetácia '!$O$2:$O$4))</f>
        <v>Muži C</v>
      </c>
      <c r="H62" s="5"/>
      <c r="I62" s="5"/>
    </row>
    <row r="63" spans="1:9" s="41" customFormat="1" ht="18" customHeight="1" x14ac:dyDescent="0.25">
      <c r="A63" s="81">
        <v>684</v>
      </c>
      <c r="B63" s="5" t="s">
        <v>469</v>
      </c>
      <c r="C63" s="5" t="s">
        <v>470</v>
      </c>
      <c r="D63" s="5" t="s">
        <v>471</v>
      </c>
      <c r="E63" s="53">
        <v>1997</v>
      </c>
      <c r="F63" s="53" t="s">
        <v>55</v>
      </c>
      <c r="G63" s="47" t="str">
        <f>IF(F63="m",LOOKUP(E63,'09.kolo prezetácia '!$L$2:$L$9,'09.kolo prezetácia '!$K$2:$K$9),LOOKUP(E63,'09.kolo prezetácia '!$P$2:$P$4,'09.kolo prezetácia '!$O$2:$O$4))</f>
        <v>Ženy A</v>
      </c>
      <c r="H63" s="5"/>
      <c r="I63" s="5"/>
    </row>
    <row r="64" spans="1:9" s="41" customFormat="1" ht="18" customHeight="1" x14ac:dyDescent="0.25">
      <c r="A64" s="81">
        <v>632</v>
      </c>
      <c r="B64" s="5" t="s">
        <v>91</v>
      </c>
      <c r="C64" s="5" t="s">
        <v>472</v>
      </c>
      <c r="D64" s="5" t="s">
        <v>473</v>
      </c>
      <c r="E64" s="53">
        <v>1995</v>
      </c>
      <c r="F64" s="53" t="s">
        <v>55</v>
      </c>
      <c r="G64" s="47" t="str">
        <f>IF(F64="m",LOOKUP(E64,'09.kolo prezetácia '!$L$2:$L$9,'09.kolo prezetácia '!$K$2:$K$9),LOOKUP(E64,'09.kolo prezetácia '!$P$2:$P$4,'09.kolo prezetácia '!$O$2:$O$4))</f>
        <v>Ženy A</v>
      </c>
      <c r="H64" s="5"/>
      <c r="I64" s="5"/>
    </row>
    <row r="65" spans="1:9" s="41" customFormat="1" ht="18" customHeight="1" x14ac:dyDescent="0.25">
      <c r="A65" s="81">
        <v>542</v>
      </c>
      <c r="B65" s="5" t="s">
        <v>314</v>
      </c>
      <c r="C65" s="5" t="s">
        <v>315</v>
      </c>
      <c r="D65" s="5" t="s">
        <v>316</v>
      </c>
      <c r="E65" s="53">
        <v>1991</v>
      </c>
      <c r="F65" s="53" t="s">
        <v>55</v>
      </c>
      <c r="G65" s="47" t="str">
        <f>IF(F65="m",LOOKUP(E65,'09.kolo prezetácia '!$L$2:$L$9,'09.kolo prezetácia '!$K$2:$K$9),LOOKUP(E65,'09.kolo prezetácia '!$P$2:$P$4,'09.kolo prezetácia '!$O$2:$O$4))</f>
        <v>Ženy A</v>
      </c>
      <c r="H65" s="5"/>
      <c r="I65" s="5"/>
    </row>
    <row r="66" spans="1:9" s="41" customFormat="1" ht="18" customHeight="1" x14ac:dyDescent="0.25">
      <c r="A66" s="81">
        <v>674</v>
      </c>
      <c r="B66" s="5" t="s">
        <v>362</v>
      </c>
      <c r="C66" s="5" t="s">
        <v>363</v>
      </c>
      <c r="D66" s="5" t="s">
        <v>474</v>
      </c>
      <c r="E66" s="53">
        <v>1981</v>
      </c>
      <c r="F66" s="53" t="s">
        <v>55</v>
      </c>
      <c r="G66" s="47" t="str">
        <f>IF(F66="m",LOOKUP(E66,'09.kolo prezetácia '!$L$2:$L$9,'09.kolo prezetácia '!$K$2:$K$9),LOOKUP(E66,'09.kolo prezetácia '!$P$2:$P$4,'09.kolo prezetácia '!$O$2:$O$4))</f>
        <v>Ženy B</v>
      </c>
      <c r="H66" s="5"/>
      <c r="I66" s="5"/>
    </row>
    <row r="67" spans="1:9" s="41" customFormat="1" ht="18" customHeight="1" x14ac:dyDescent="0.25">
      <c r="A67" s="81">
        <v>640</v>
      </c>
      <c r="B67" s="5" t="s">
        <v>475</v>
      </c>
      <c r="C67" s="5" t="s">
        <v>476</v>
      </c>
      <c r="D67" s="5" t="s">
        <v>360</v>
      </c>
      <c r="E67" s="53">
        <v>1984</v>
      </c>
      <c r="F67" s="53" t="s">
        <v>54</v>
      </c>
      <c r="G67" s="47" t="str">
        <f>IF(F67="m",LOOKUP(E67,'09.kolo prezetácia '!$L$2:$L$9,'09.kolo prezetácia '!$K$2:$K$9),LOOKUP(E67,'09.kolo prezetácia '!$P$2:$P$4,'09.kolo prezetácia '!$O$2:$O$4))</f>
        <v>Muži C</v>
      </c>
      <c r="H67" s="5"/>
      <c r="I67" s="5"/>
    </row>
    <row r="68" spans="1:9" s="41" customFormat="1" ht="18" customHeight="1" x14ac:dyDescent="0.25">
      <c r="A68" s="81">
        <v>262</v>
      </c>
      <c r="B68" s="5" t="s">
        <v>96</v>
      </c>
      <c r="C68" s="5" t="s">
        <v>317</v>
      </c>
      <c r="D68" s="5" t="s">
        <v>269</v>
      </c>
      <c r="E68" s="53">
        <v>1994</v>
      </c>
      <c r="F68" s="53" t="s">
        <v>54</v>
      </c>
      <c r="G68" s="47" t="str">
        <f>IF(F68="m",LOOKUP(E68,'09.kolo prezetácia '!$L$2:$L$9,'09.kolo prezetácia '!$K$2:$K$9),LOOKUP(E68,'09.kolo prezetácia '!$P$2:$P$4,'09.kolo prezetácia '!$O$2:$O$4))</f>
        <v>Muži B</v>
      </c>
      <c r="H68" s="5"/>
      <c r="I68" s="5"/>
    </row>
    <row r="69" spans="1:9" s="41" customFormat="1" ht="18" customHeight="1" x14ac:dyDescent="0.25">
      <c r="A69" s="81">
        <v>260</v>
      </c>
      <c r="B69" s="5" t="s">
        <v>477</v>
      </c>
      <c r="C69" s="5" t="s">
        <v>397</v>
      </c>
      <c r="D69" s="5" t="s">
        <v>283</v>
      </c>
      <c r="E69" s="53">
        <v>1998</v>
      </c>
      <c r="F69" s="53" t="s">
        <v>55</v>
      </c>
      <c r="G69" s="47" t="str">
        <f>IF(F69="m",LOOKUP(E69,'09.kolo prezetácia '!$L$2:$L$9,'09.kolo prezetácia '!$K$2:$K$9),LOOKUP(E69,'09.kolo prezetácia '!$P$2:$P$4,'09.kolo prezetácia '!$O$2:$O$4))</f>
        <v>Ženy A</v>
      </c>
      <c r="H69" s="5"/>
      <c r="I69" s="5"/>
    </row>
    <row r="70" spans="1:9" s="41" customFormat="1" ht="18" customHeight="1" x14ac:dyDescent="0.25">
      <c r="A70" s="81">
        <v>101</v>
      </c>
      <c r="B70" s="5" t="s">
        <v>91</v>
      </c>
      <c r="C70" s="5" t="s">
        <v>397</v>
      </c>
      <c r="D70" s="5" t="s">
        <v>287</v>
      </c>
      <c r="E70" s="53">
        <v>1983</v>
      </c>
      <c r="F70" s="53" t="s">
        <v>55</v>
      </c>
      <c r="G70" s="47" t="str">
        <f>IF(F70="m",LOOKUP(E70,'09.kolo prezetácia '!$L$2:$L$9,'09.kolo prezetácia '!$K$2:$K$9),LOOKUP(E70,'09.kolo prezetácia '!$P$2:$P$4,'09.kolo prezetácia '!$O$2:$O$4))</f>
        <v>Ženy B</v>
      </c>
      <c r="H70" s="5"/>
      <c r="I70" s="5"/>
    </row>
    <row r="71" spans="1:9" s="41" customFormat="1" ht="18" customHeight="1" x14ac:dyDescent="0.25">
      <c r="A71" s="81">
        <v>667</v>
      </c>
      <c r="B71" s="5" t="s">
        <v>432</v>
      </c>
      <c r="C71" s="5" t="s">
        <v>485</v>
      </c>
      <c r="D71" s="5" t="s">
        <v>486</v>
      </c>
      <c r="E71" s="53">
        <v>1994</v>
      </c>
      <c r="F71" s="53" t="s">
        <v>55</v>
      </c>
      <c r="G71" s="47" t="str">
        <f>IF(F71="m",LOOKUP(E71,'09.kolo prezetácia '!$L$2:$L$9,'09.kolo prezetácia '!$K$2:$K$9),LOOKUP(E71,'09.kolo prezetácia '!$P$2:$P$4,'09.kolo prezetácia '!$O$2:$O$4))</f>
        <v>Ženy A</v>
      </c>
      <c r="H71" s="5"/>
      <c r="I71" s="5"/>
    </row>
    <row r="72" spans="1:9" s="41" customFormat="1" ht="18" customHeight="1" x14ac:dyDescent="0.25">
      <c r="A72" s="81">
        <v>528</v>
      </c>
      <c r="B72" s="5" t="s">
        <v>487</v>
      </c>
      <c r="C72" s="5" t="s">
        <v>488</v>
      </c>
      <c r="D72" s="5" t="s">
        <v>237</v>
      </c>
      <c r="E72" s="53">
        <v>2003</v>
      </c>
      <c r="F72" s="53" t="s">
        <v>55</v>
      </c>
      <c r="G72" s="47" t="str">
        <f>IF(F72="m",LOOKUP(E72,'09.kolo prezetácia '!$L$2:$L$9,'09.kolo prezetácia '!$K$2:$K$9),LOOKUP(E72,'09.kolo prezetácia '!$P$2:$P$4,'09.kolo prezetácia '!$O$2:$O$4))</f>
        <v>Ženy A</v>
      </c>
      <c r="H72" s="5"/>
      <c r="I72" s="5"/>
    </row>
    <row r="73" spans="1:9" s="41" customFormat="1" ht="18" customHeight="1" x14ac:dyDescent="0.25">
      <c r="A73" s="81">
        <v>614</v>
      </c>
      <c r="B73" s="5" t="s">
        <v>333</v>
      </c>
      <c r="C73" s="5" t="s">
        <v>334</v>
      </c>
      <c r="D73" s="5" t="s">
        <v>335</v>
      </c>
      <c r="E73" s="53">
        <v>1999</v>
      </c>
      <c r="F73" s="53" t="s">
        <v>54</v>
      </c>
      <c r="G73" s="47" t="str">
        <f>IF(F73="m",LOOKUP(E73,'09.kolo prezetácia '!$L$2:$L$9,'09.kolo prezetácia '!$K$2:$K$9),LOOKUP(E73,'09.kolo prezetácia '!$P$2:$P$4,'09.kolo prezetácia '!$O$2:$O$4))</f>
        <v>Muži A</v>
      </c>
      <c r="H73" s="5"/>
      <c r="I73" s="5"/>
    </row>
    <row r="74" spans="1:9" s="41" customFormat="1" ht="18" customHeight="1" x14ac:dyDescent="0.25">
      <c r="A74" s="81">
        <v>153</v>
      </c>
      <c r="B74" s="5" t="s">
        <v>33</v>
      </c>
      <c r="C74" s="5" t="s">
        <v>291</v>
      </c>
      <c r="D74" s="5" t="s">
        <v>15</v>
      </c>
      <c r="E74" s="53">
        <v>1983</v>
      </c>
      <c r="F74" s="53" t="s">
        <v>54</v>
      </c>
      <c r="G74" s="47" t="str">
        <f>IF(F74="m",LOOKUP(E74,'09.kolo prezetácia '!$L$2:$L$9,'09.kolo prezetácia '!$K$2:$K$9),LOOKUP(E74,'09.kolo prezetácia '!$P$2:$P$4,'09.kolo prezetácia '!$O$2:$O$4))</f>
        <v>Muži C</v>
      </c>
      <c r="H74" s="5"/>
      <c r="I74" s="5"/>
    </row>
    <row r="75" spans="1:9" s="41" customFormat="1" ht="18" customHeight="1" x14ac:dyDescent="0.25">
      <c r="A75" s="81">
        <v>47</v>
      </c>
      <c r="B75" s="5" t="s">
        <v>33</v>
      </c>
      <c r="C75" s="5" t="s">
        <v>252</v>
      </c>
      <c r="D75" s="5" t="s">
        <v>237</v>
      </c>
      <c r="E75" s="53">
        <v>1975</v>
      </c>
      <c r="F75" s="53" t="s">
        <v>54</v>
      </c>
      <c r="G75" s="47" t="str">
        <f>IF(F75="m",LOOKUP(E75,'09.kolo prezetácia '!$L$2:$L$9,'09.kolo prezetácia '!$K$2:$K$9),LOOKUP(E75,'09.kolo prezetácia '!$P$2:$P$4,'09.kolo prezetácia '!$O$2:$O$4))</f>
        <v>Muži C</v>
      </c>
      <c r="H75" s="5"/>
      <c r="I75" s="5"/>
    </row>
    <row r="76" spans="1:9" s="41" customFormat="1" ht="18" customHeight="1" x14ac:dyDescent="0.25">
      <c r="A76" s="81">
        <v>150</v>
      </c>
      <c r="B76" s="5" t="s">
        <v>364</v>
      </c>
      <c r="C76" s="5" t="s">
        <v>252</v>
      </c>
      <c r="D76" s="5" t="s">
        <v>578</v>
      </c>
      <c r="E76" s="53">
        <v>1974</v>
      </c>
      <c r="F76" s="53" t="s">
        <v>54</v>
      </c>
      <c r="G76" s="47" t="str">
        <f>IF(F76="m",LOOKUP(E76,'09.kolo prezetácia '!$L$2:$L$9,'09.kolo prezetácia '!$K$2:$K$9),LOOKUP(E76,'09.kolo prezetácia '!$P$2:$P$4,'09.kolo prezetácia '!$O$2:$O$4))</f>
        <v>Muži D</v>
      </c>
      <c r="H76" s="5"/>
      <c r="I76" s="5"/>
    </row>
    <row r="77" spans="1:9" s="41" customFormat="1" ht="18" customHeight="1" x14ac:dyDescent="0.25">
      <c r="A77" s="81">
        <v>44</v>
      </c>
      <c r="B77" s="5" t="s">
        <v>33</v>
      </c>
      <c r="C77" s="5" t="s">
        <v>253</v>
      </c>
      <c r="D77" s="5" t="s">
        <v>264</v>
      </c>
      <c r="E77" s="53">
        <v>1975</v>
      </c>
      <c r="F77" s="53" t="s">
        <v>54</v>
      </c>
      <c r="G77" s="47" t="str">
        <f>IF(F77="m",LOOKUP(E77,'09.kolo prezetácia '!$L$2:$L$9,'09.kolo prezetácia '!$K$2:$K$9),LOOKUP(E77,'09.kolo prezetácia '!$P$2:$P$4,'09.kolo prezetácia '!$O$2:$O$4))</f>
        <v>Muži C</v>
      </c>
      <c r="H77" s="5"/>
      <c r="I77" s="5"/>
    </row>
    <row r="78" spans="1:9" s="41" customFormat="1" ht="18" customHeight="1" x14ac:dyDescent="0.25">
      <c r="A78" s="81">
        <v>42</v>
      </c>
      <c r="B78" s="5" t="s">
        <v>249</v>
      </c>
      <c r="C78" s="5" t="s">
        <v>253</v>
      </c>
      <c r="D78" s="5" t="s">
        <v>264</v>
      </c>
      <c r="E78" s="53">
        <v>2006</v>
      </c>
      <c r="F78" s="53" t="s">
        <v>54</v>
      </c>
      <c r="G78" s="47" t="str">
        <f>IF(F78="m",LOOKUP(E78,'09.kolo prezetácia '!$L$2:$L$9,'09.kolo prezetácia '!$K$2:$K$9),LOOKUP(E78,'09.kolo prezetácia '!$P$2:$P$4,'09.kolo prezetácia '!$O$2:$O$4))</f>
        <v>Muži A</v>
      </c>
      <c r="H78" s="5"/>
      <c r="I78" s="5"/>
    </row>
    <row r="79" spans="1:9" s="41" customFormat="1" ht="18" customHeight="1" x14ac:dyDescent="0.25">
      <c r="A79" s="81">
        <v>43</v>
      </c>
      <c r="B79" s="5" t="s">
        <v>61</v>
      </c>
      <c r="C79" s="5" t="s">
        <v>273</v>
      </c>
      <c r="D79" s="5" t="s">
        <v>264</v>
      </c>
      <c r="E79" s="53">
        <v>1978</v>
      </c>
      <c r="F79" s="53" t="s">
        <v>55</v>
      </c>
      <c r="G79" s="47" t="str">
        <f>IF(F79="m",LOOKUP(E79,'09.kolo prezetácia '!$L$2:$L$9,'09.kolo prezetácia '!$K$2:$K$9),LOOKUP(E79,'09.kolo prezetácia '!$P$2:$P$4,'09.kolo prezetácia '!$O$2:$O$4))</f>
        <v>Ženy C</v>
      </c>
      <c r="H79" s="5"/>
      <c r="I79" s="5"/>
    </row>
    <row r="80" spans="1:9" s="41" customFormat="1" ht="18" customHeight="1" x14ac:dyDescent="0.25">
      <c r="A80" s="81">
        <v>66</v>
      </c>
      <c r="B80" s="5" t="s">
        <v>28</v>
      </c>
      <c r="C80" s="5" t="s">
        <v>292</v>
      </c>
      <c r="D80" s="5" t="s">
        <v>293</v>
      </c>
      <c r="E80" s="53">
        <v>1984</v>
      </c>
      <c r="F80" s="53" t="s">
        <v>54</v>
      </c>
      <c r="G80" s="47" t="str">
        <f>IF(F80="m",LOOKUP(E80,'09.kolo prezetácia '!$L$2:$L$9,'09.kolo prezetácia '!$K$2:$K$9),LOOKUP(E80,'09.kolo prezetácia '!$P$2:$P$4,'09.kolo prezetácia '!$O$2:$O$4))</f>
        <v>Muži C</v>
      </c>
      <c r="H80" s="5"/>
      <c r="I80" s="5"/>
    </row>
    <row r="81" spans="1:9" s="41" customFormat="1" ht="18" customHeight="1" x14ac:dyDescent="0.25">
      <c r="A81" s="81">
        <v>619</v>
      </c>
      <c r="B81" s="5" t="s">
        <v>267</v>
      </c>
      <c r="C81" s="5" t="s">
        <v>396</v>
      </c>
      <c r="D81" s="5" t="s">
        <v>398</v>
      </c>
      <c r="E81" s="53">
        <v>1988</v>
      </c>
      <c r="F81" s="53" t="s">
        <v>54</v>
      </c>
      <c r="G81" s="47" t="str">
        <f>IF(F81="m",LOOKUP(E81,'09.kolo prezetácia '!$L$2:$L$9,'09.kolo prezetácia '!$K$2:$K$9),LOOKUP(E81,'09.kolo prezetácia '!$P$2:$P$4,'09.kolo prezetácia '!$O$2:$O$4))</f>
        <v>Muži B</v>
      </c>
      <c r="H81" s="5"/>
      <c r="I81" s="5"/>
    </row>
    <row r="82" spans="1:9" s="41" customFormat="1" ht="18" customHeight="1" x14ac:dyDescent="0.25">
      <c r="A82" s="81">
        <v>646</v>
      </c>
      <c r="B82" s="5" t="s">
        <v>34</v>
      </c>
      <c r="C82" s="5" t="s">
        <v>581</v>
      </c>
      <c r="D82" s="5" t="s">
        <v>15</v>
      </c>
      <c r="E82" s="53">
        <v>1996</v>
      </c>
      <c r="F82" s="53" t="s">
        <v>54</v>
      </c>
      <c r="G82" s="47" t="str">
        <f>IF(F82="m",LOOKUP(E82,'09.kolo prezetácia '!$L$2:$L$9,'09.kolo prezetácia '!$K$2:$K$9),LOOKUP(E82,'09.kolo prezetácia '!$P$2:$P$4,'09.kolo prezetácia '!$O$2:$O$4))</f>
        <v>Muži A</v>
      </c>
      <c r="H82" s="5"/>
      <c r="I82" s="5"/>
    </row>
    <row r="83" spans="1:9" s="41" customFormat="1" ht="18" customHeight="1" x14ac:dyDescent="0.25">
      <c r="A83" s="81">
        <v>647</v>
      </c>
      <c r="B83" s="5" t="s">
        <v>243</v>
      </c>
      <c r="C83" s="5" t="s">
        <v>582</v>
      </c>
      <c r="D83" s="5" t="s">
        <v>599</v>
      </c>
      <c r="E83" s="53">
        <v>1947</v>
      </c>
      <c r="F83" s="53" t="s">
        <v>54</v>
      </c>
      <c r="G83" s="47" t="str">
        <f>IF(F83="m",LOOKUP(E83,'09.kolo prezetácia '!$L$2:$L$9,'09.kolo prezetácia '!$K$2:$K$9),LOOKUP(E83,'09.kolo prezetácia '!$P$2:$P$4,'09.kolo prezetácia '!$O$2:$O$4))</f>
        <v>Muži E</v>
      </c>
      <c r="H83" s="5"/>
      <c r="I83" s="5"/>
    </row>
    <row r="84" spans="1:9" s="41" customFormat="1" ht="18" customHeight="1" x14ac:dyDescent="0.25">
      <c r="A84" s="81">
        <v>649</v>
      </c>
      <c r="B84" s="5" t="s">
        <v>579</v>
      </c>
      <c r="C84" s="5" t="s">
        <v>583</v>
      </c>
      <c r="D84" s="5" t="s">
        <v>15</v>
      </c>
      <c r="E84" s="53">
        <v>1989</v>
      </c>
      <c r="F84" s="53" t="s">
        <v>55</v>
      </c>
      <c r="G84" s="47" t="str">
        <f>IF(F84="m",LOOKUP(E84,'09.kolo prezetácia '!$L$2:$L$9,'09.kolo prezetácia '!$K$2:$K$9),LOOKUP(E84,'09.kolo prezetácia '!$P$2:$P$4,'09.kolo prezetácia '!$O$2:$O$4))</f>
        <v>Ženy A</v>
      </c>
      <c r="H84" s="5"/>
      <c r="I84" s="5"/>
    </row>
    <row r="85" spans="1:9" s="41" customFormat="1" ht="18" customHeight="1" x14ac:dyDescent="0.25">
      <c r="A85" s="81">
        <v>653</v>
      </c>
      <c r="B85" s="5" t="s">
        <v>81</v>
      </c>
      <c r="C85" s="5" t="s">
        <v>584</v>
      </c>
      <c r="D85" s="5" t="s">
        <v>237</v>
      </c>
      <c r="E85" s="53">
        <v>1979</v>
      </c>
      <c r="F85" s="53" t="s">
        <v>54</v>
      </c>
      <c r="G85" s="47" t="str">
        <f>IF(F85="m",LOOKUP(E85,'09.kolo prezetácia '!$L$2:$L$9,'09.kolo prezetácia '!$K$2:$K$9),LOOKUP(E85,'09.kolo prezetácia '!$P$2:$P$4,'09.kolo prezetácia '!$O$2:$O$4))</f>
        <v>Muži C</v>
      </c>
      <c r="H85" s="5"/>
      <c r="I85" s="5"/>
    </row>
    <row r="86" spans="1:9" s="41" customFormat="1" ht="18" customHeight="1" x14ac:dyDescent="0.25">
      <c r="A86" s="81">
        <v>654</v>
      </c>
      <c r="B86" s="5" t="s">
        <v>579</v>
      </c>
      <c r="C86" s="5" t="s">
        <v>585</v>
      </c>
      <c r="D86" s="5" t="s">
        <v>600</v>
      </c>
      <c r="E86" s="53">
        <v>1996</v>
      </c>
      <c r="F86" s="53" t="s">
        <v>55</v>
      </c>
      <c r="G86" s="47" t="str">
        <f>IF(F86="m",LOOKUP(E86,'09.kolo prezetácia '!$L$2:$L$9,'09.kolo prezetácia '!$K$2:$K$9),LOOKUP(E86,'09.kolo prezetácia '!$P$2:$P$4,'09.kolo prezetácia '!$O$2:$O$4))</f>
        <v>Ženy A</v>
      </c>
      <c r="H86" s="5"/>
      <c r="I86" s="5"/>
    </row>
    <row r="87" spans="1:9" s="41" customFormat="1" ht="18" customHeight="1" x14ac:dyDescent="0.25">
      <c r="A87" s="81">
        <v>256</v>
      </c>
      <c r="B87" s="5" t="s">
        <v>85</v>
      </c>
      <c r="C87" s="5" t="s">
        <v>586</v>
      </c>
      <c r="D87" s="5" t="s">
        <v>15</v>
      </c>
      <c r="E87" s="53">
        <v>1989</v>
      </c>
      <c r="F87" s="53" t="s">
        <v>55</v>
      </c>
      <c r="G87" s="47" t="str">
        <f>IF(F87="m",LOOKUP(E87,'09.kolo prezetácia '!$L$2:$L$9,'09.kolo prezetácia '!$K$2:$K$9),LOOKUP(E87,'09.kolo prezetácia '!$P$2:$P$4,'09.kolo prezetácia '!$O$2:$O$4))</f>
        <v>Ženy A</v>
      </c>
      <c r="H87" s="5"/>
      <c r="I87" s="5"/>
    </row>
    <row r="88" spans="1:9" s="41" customFormat="1" ht="18" customHeight="1" x14ac:dyDescent="0.25">
      <c r="A88" s="81">
        <v>494</v>
      </c>
      <c r="B88" s="5" t="s">
        <v>394</v>
      </c>
      <c r="C88" s="5" t="s">
        <v>587</v>
      </c>
      <c r="D88" s="5" t="s">
        <v>398</v>
      </c>
      <c r="E88" s="53">
        <v>1970</v>
      </c>
      <c r="F88" s="53" t="s">
        <v>54</v>
      </c>
      <c r="G88" s="47" t="str">
        <f>IF(F88="m",LOOKUP(E88,'09.kolo prezetácia '!$L$2:$L$9,'09.kolo prezetácia '!$K$2:$K$9),LOOKUP(E88,'09.kolo prezetácia '!$P$2:$P$4,'09.kolo prezetácia '!$O$2:$O$4))</f>
        <v>Muži D</v>
      </c>
      <c r="H88" s="5"/>
      <c r="I88" s="5"/>
    </row>
    <row r="89" spans="1:9" s="41" customFormat="1" ht="18" customHeight="1" x14ac:dyDescent="0.25">
      <c r="A89" s="81">
        <v>671</v>
      </c>
      <c r="B89" s="5" t="s">
        <v>380</v>
      </c>
      <c r="C89" s="5" t="s">
        <v>588</v>
      </c>
      <c r="D89" s="5" t="s">
        <v>15</v>
      </c>
      <c r="E89" s="53">
        <v>1943</v>
      </c>
      <c r="F89" s="53" t="s">
        <v>54</v>
      </c>
      <c r="G89" s="47" t="str">
        <f>IF(F89="m",LOOKUP(E89,'09.kolo prezetácia '!$L$2:$L$9,'09.kolo prezetácia '!$K$2:$K$9),LOOKUP(E89,'09.kolo prezetácia '!$P$2:$P$4,'09.kolo prezetácia '!$O$2:$O$4))</f>
        <v>Muži E</v>
      </c>
      <c r="H89" s="5"/>
      <c r="I89" s="5"/>
    </row>
    <row r="90" spans="1:9" s="41" customFormat="1" ht="18" customHeight="1" x14ac:dyDescent="0.25">
      <c r="A90" s="81">
        <v>344</v>
      </c>
      <c r="B90" s="5" t="s">
        <v>580</v>
      </c>
      <c r="C90" s="5" t="s">
        <v>589</v>
      </c>
      <c r="D90" s="5" t="s">
        <v>15</v>
      </c>
      <c r="E90" s="53">
        <v>1961</v>
      </c>
      <c r="F90" s="53" t="s">
        <v>54</v>
      </c>
      <c r="G90" s="47" t="str">
        <f>IF(F90="m",LOOKUP(E90,'09.kolo prezetácia '!$L$2:$L$9,'09.kolo prezetácia '!$K$2:$K$9),LOOKUP(E90,'09.kolo prezetácia '!$P$2:$P$4,'09.kolo prezetácia '!$O$2:$O$4))</f>
        <v>Muži E</v>
      </c>
      <c r="H90" s="5"/>
      <c r="I90" s="5"/>
    </row>
    <row r="91" spans="1:9" s="41" customFormat="1" ht="18" customHeight="1" x14ac:dyDescent="0.25">
      <c r="A91" s="81">
        <v>676</v>
      </c>
      <c r="B91" s="5" t="s">
        <v>33</v>
      </c>
      <c r="C91" s="5" t="s">
        <v>590</v>
      </c>
      <c r="D91" s="5" t="s">
        <v>15</v>
      </c>
      <c r="E91" s="53">
        <v>1977</v>
      </c>
      <c r="F91" s="53" t="s">
        <v>54</v>
      </c>
      <c r="G91" s="47" t="str">
        <f>IF(F91="m",LOOKUP(E91,'09.kolo prezetácia '!$L$2:$L$9,'09.kolo prezetácia '!$K$2:$K$9),LOOKUP(E91,'09.kolo prezetácia '!$P$2:$P$4,'09.kolo prezetácia '!$O$2:$O$4))</f>
        <v>Muži C</v>
      </c>
      <c r="H91" s="5"/>
      <c r="I91" s="5"/>
    </row>
    <row r="92" spans="1:9" s="41" customFormat="1" ht="18" customHeight="1" x14ac:dyDescent="0.25">
      <c r="A92" s="81">
        <v>680</v>
      </c>
      <c r="B92" s="5" t="s">
        <v>33</v>
      </c>
      <c r="C92" s="5" t="s">
        <v>591</v>
      </c>
      <c r="D92" s="5" t="s">
        <v>15</v>
      </c>
      <c r="E92" s="53">
        <v>1980</v>
      </c>
      <c r="F92" s="53" t="s">
        <v>54</v>
      </c>
      <c r="G92" s="47" t="str">
        <f>IF(F92="m",LOOKUP(E92,'09.kolo prezetácia '!$L$2:$L$9,'09.kolo prezetácia '!$K$2:$K$9),LOOKUP(E92,'09.kolo prezetácia '!$P$2:$P$4,'09.kolo prezetácia '!$O$2:$O$4))</f>
        <v>Muži C</v>
      </c>
      <c r="H92" s="5"/>
      <c r="I92" s="5"/>
    </row>
    <row r="93" spans="1:9" s="41" customFormat="1" ht="18" customHeight="1" x14ac:dyDescent="0.25">
      <c r="A93" s="81">
        <v>687</v>
      </c>
      <c r="B93" s="5" t="s">
        <v>84</v>
      </c>
      <c r="C93" s="5" t="s">
        <v>593</v>
      </c>
      <c r="D93" s="5" t="s">
        <v>52</v>
      </c>
      <c r="E93" s="53">
        <v>1968</v>
      </c>
      <c r="F93" s="53" t="s">
        <v>54</v>
      </c>
      <c r="G93" s="47" t="str">
        <f>IF(F93="m",LOOKUP(E93,'09.kolo prezetácia '!$L$2:$L$9,'09.kolo prezetácia '!$K$2:$K$9),LOOKUP(E93,'09.kolo prezetácia '!$P$2:$P$4,'09.kolo prezetácia '!$O$2:$O$4))</f>
        <v>Muži D</v>
      </c>
      <c r="H93" s="5"/>
      <c r="I93" s="5"/>
    </row>
    <row r="94" spans="1:9" s="41" customFormat="1" ht="18" customHeight="1" x14ac:dyDescent="0.25">
      <c r="A94" s="81">
        <v>688</v>
      </c>
      <c r="B94" s="5" t="s">
        <v>84</v>
      </c>
      <c r="C94" s="5" t="s">
        <v>592</v>
      </c>
      <c r="D94" s="5" t="s">
        <v>52</v>
      </c>
      <c r="E94" s="53">
        <v>2001</v>
      </c>
      <c r="F94" s="53" t="s">
        <v>54</v>
      </c>
      <c r="G94" s="47" t="str">
        <f>IF(F94="m",LOOKUP(E94,'09.kolo prezetácia '!$L$2:$L$9,'09.kolo prezetácia '!$K$2:$K$9),LOOKUP(E94,'09.kolo prezetácia '!$P$2:$P$4,'09.kolo prezetácia '!$O$2:$O$4))</f>
        <v>Muži A</v>
      </c>
      <c r="H94" s="5"/>
      <c r="I94" s="5"/>
    </row>
    <row r="95" spans="1:9" s="41" customFormat="1" ht="18" customHeight="1" x14ac:dyDescent="0.25">
      <c r="A95" s="81">
        <v>689</v>
      </c>
      <c r="B95" s="5" t="s">
        <v>68</v>
      </c>
      <c r="C95" s="5" t="s">
        <v>594</v>
      </c>
      <c r="D95" s="5" t="s">
        <v>601</v>
      </c>
      <c r="E95" s="53">
        <v>1990</v>
      </c>
      <c r="F95" s="53" t="s">
        <v>54</v>
      </c>
      <c r="G95" s="47" t="str">
        <f>IF(F95="m",LOOKUP(E95,'09.kolo prezetácia '!$L$2:$L$9,'09.kolo prezetácia '!$K$2:$K$9),LOOKUP(E95,'09.kolo prezetácia '!$P$2:$P$4,'09.kolo prezetácia '!$O$2:$O$4))</f>
        <v>Muži B</v>
      </c>
      <c r="H95" s="5"/>
      <c r="I95" s="5"/>
    </row>
    <row r="96" spans="1:9" s="41" customFormat="1" ht="18" customHeight="1" x14ac:dyDescent="0.25">
      <c r="A96" s="81">
        <v>690</v>
      </c>
      <c r="B96" s="5" t="s">
        <v>30</v>
      </c>
      <c r="C96" s="5" t="s">
        <v>317</v>
      </c>
      <c r="D96" s="5" t="s">
        <v>602</v>
      </c>
      <c r="E96" s="53">
        <v>1977</v>
      </c>
      <c r="F96" s="53" t="s">
        <v>54</v>
      </c>
      <c r="G96" s="47" t="str">
        <f>IF(F96="m",LOOKUP(E96,'09.kolo prezetácia '!$L$2:$L$9,'09.kolo prezetácia '!$K$2:$K$9),LOOKUP(E96,'09.kolo prezetácia '!$P$2:$P$4,'09.kolo prezetácia '!$O$2:$O$4))</f>
        <v>Muži C</v>
      </c>
      <c r="H96" s="5"/>
      <c r="I96" s="5"/>
    </row>
    <row r="97" spans="1:9" s="41" customFormat="1" ht="18" customHeight="1" x14ac:dyDescent="0.25">
      <c r="A97" s="81">
        <v>545</v>
      </c>
      <c r="B97" s="5" t="s">
        <v>33</v>
      </c>
      <c r="C97" s="5" t="s">
        <v>595</v>
      </c>
      <c r="D97" s="5" t="s">
        <v>15</v>
      </c>
      <c r="E97" s="53">
        <v>1987</v>
      </c>
      <c r="F97" s="53" t="s">
        <v>54</v>
      </c>
      <c r="G97" s="47" t="str">
        <f>IF(F97="m",LOOKUP(E97,'09.kolo prezetácia '!$L$2:$L$9,'09.kolo prezetácia '!$K$2:$K$9),LOOKUP(E97,'09.kolo prezetácia '!$P$2:$P$4,'09.kolo prezetácia '!$O$2:$O$4))</f>
        <v>Muži B</v>
      </c>
      <c r="H97" s="5"/>
      <c r="I97" s="5"/>
    </row>
    <row r="98" spans="1:9" s="41" customFormat="1" ht="18" customHeight="1" x14ac:dyDescent="0.25">
      <c r="A98" s="81">
        <v>174</v>
      </c>
      <c r="B98" s="5" t="s">
        <v>67</v>
      </c>
      <c r="C98" s="5" t="s">
        <v>596</v>
      </c>
      <c r="D98" s="5" t="s">
        <v>603</v>
      </c>
      <c r="E98" s="53">
        <v>1986</v>
      </c>
      <c r="F98" s="53" t="s">
        <v>55</v>
      </c>
      <c r="G98" s="47" t="str">
        <f>IF(F98="m",LOOKUP(E98,'09.kolo prezetácia '!$L$2:$L$9,'09.kolo prezetácia '!$K$2:$K$9),LOOKUP(E98,'09.kolo prezetácia '!$P$2:$P$4,'09.kolo prezetácia '!$O$2:$O$4))</f>
        <v>Ženy B</v>
      </c>
      <c r="H98" s="5"/>
      <c r="I98" s="5"/>
    </row>
    <row r="99" spans="1:9" s="41" customFormat="1" ht="18" customHeight="1" x14ac:dyDescent="0.25">
      <c r="A99" s="81">
        <v>693</v>
      </c>
      <c r="B99" s="5" t="s">
        <v>71</v>
      </c>
      <c r="C99" s="5" t="s">
        <v>597</v>
      </c>
      <c r="D99" s="5" t="s">
        <v>604</v>
      </c>
      <c r="E99" s="53">
        <v>1971</v>
      </c>
      <c r="F99" s="53" t="s">
        <v>54</v>
      </c>
      <c r="G99" s="47" t="str">
        <f>IF(F99="m",LOOKUP(E99,'09.kolo prezetácia '!$L$2:$L$9,'09.kolo prezetácia '!$K$2:$K$9),LOOKUP(E99,'09.kolo prezetácia '!$P$2:$P$4,'09.kolo prezetácia '!$O$2:$O$4))</f>
        <v>Muži D</v>
      </c>
      <c r="H99" s="5"/>
      <c r="I99" s="5"/>
    </row>
    <row r="100" spans="1:9" s="41" customFormat="1" ht="18" customHeight="1" x14ac:dyDescent="0.25">
      <c r="A100" s="81">
        <v>695</v>
      </c>
      <c r="B100" s="5" t="s">
        <v>347</v>
      </c>
      <c r="C100" s="5" t="s">
        <v>598</v>
      </c>
      <c r="D100" s="5" t="s">
        <v>605</v>
      </c>
      <c r="E100" s="53">
        <v>1962</v>
      </c>
      <c r="F100" s="53" t="s">
        <v>54</v>
      </c>
      <c r="G100" s="47" t="str">
        <f>IF(F100="m",LOOKUP(E100,'09.kolo prezetácia '!$L$2:$L$9,'09.kolo prezetácia '!$K$2:$K$9),LOOKUP(E100,'09.kolo prezetácia '!$P$2:$P$4,'09.kolo prezetácia '!$O$2:$O$4))</f>
        <v>Muži E</v>
      </c>
      <c r="H100" s="5"/>
      <c r="I100" s="5"/>
    </row>
    <row r="101" spans="1:9" s="41" customFormat="1" ht="18" customHeight="1" x14ac:dyDescent="0.25">
      <c r="A101" s="81">
        <v>675</v>
      </c>
      <c r="B101" s="5" t="s">
        <v>56</v>
      </c>
      <c r="C101" s="5" t="s">
        <v>491</v>
      </c>
      <c r="D101" s="5" t="s">
        <v>492</v>
      </c>
      <c r="E101" s="53">
        <v>1992</v>
      </c>
      <c r="F101" s="53" t="s">
        <v>54</v>
      </c>
      <c r="G101" s="47" t="str">
        <f>IF(F101="m",LOOKUP(E101,'09.kolo prezetácia '!$L$2:$L$9,'09.kolo prezetácia '!$K$2:$K$9),LOOKUP(E101,'09.kolo prezetácia '!$P$2:$P$4,'09.kolo prezetácia '!$O$2:$O$4))</f>
        <v>Muži B</v>
      </c>
      <c r="H101" s="5"/>
      <c r="I101" s="5"/>
    </row>
    <row r="102" spans="1:9" s="41" customFormat="1" ht="18" customHeight="1" x14ac:dyDescent="0.25">
      <c r="A102" s="81">
        <v>633</v>
      </c>
      <c r="B102" s="5" t="s">
        <v>98</v>
      </c>
      <c r="C102" s="5" t="s">
        <v>493</v>
      </c>
      <c r="D102" s="5" t="s">
        <v>494</v>
      </c>
      <c r="E102" s="53">
        <v>1971</v>
      </c>
      <c r="F102" s="53" t="s">
        <v>54</v>
      </c>
      <c r="G102" s="47" t="str">
        <f>IF(F102="m",LOOKUP(E102,'09.kolo prezetácia '!$L$2:$L$9,'09.kolo prezetácia '!$K$2:$K$9),LOOKUP(E102,'09.kolo prezetácia '!$P$2:$P$4,'09.kolo prezetácia '!$O$2:$O$4))</f>
        <v>Muži D</v>
      </c>
      <c r="H102" s="5"/>
      <c r="I102" s="5"/>
    </row>
    <row r="103" spans="1:9" s="41" customFormat="1" ht="18" customHeight="1" x14ac:dyDescent="0.25">
      <c r="A103" s="81">
        <v>634</v>
      </c>
      <c r="B103" s="5" t="s">
        <v>85</v>
      </c>
      <c r="C103" s="5" t="s">
        <v>495</v>
      </c>
      <c r="D103" s="5" t="s">
        <v>494</v>
      </c>
      <c r="E103" s="53">
        <v>1971</v>
      </c>
      <c r="F103" s="53" t="s">
        <v>55</v>
      </c>
      <c r="G103" s="47" t="str">
        <f>IF(F103="m",LOOKUP(E103,'09.kolo prezetácia '!$L$2:$L$9,'09.kolo prezetácia '!$K$2:$K$9),LOOKUP(E103,'09.kolo prezetácia '!$P$2:$P$4,'09.kolo prezetácia '!$O$2:$O$4))</f>
        <v>Ženy C</v>
      </c>
      <c r="H103" s="5"/>
      <c r="I103" s="5"/>
    </row>
    <row r="104" spans="1:9" s="41" customFormat="1" ht="18" customHeight="1" x14ac:dyDescent="0.25">
      <c r="A104" s="81">
        <v>8</v>
      </c>
      <c r="B104" s="5" t="s">
        <v>26</v>
      </c>
      <c r="C104" s="5" t="s">
        <v>29</v>
      </c>
      <c r="D104" s="5" t="s">
        <v>264</v>
      </c>
      <c r="E104" s="53">
        <v>1983</v>
      </c>
      <c r="F104" s="53" t="s">
        <v>54</v>
      </c>
      <c r="G104" s="47" t="str">
        <f>IF(F104="m",LOOKUP(E104,'09.kolo prezetácia '!$L$2:$L$9,'09.kolo prezetácia '!$K$2:$K$9),LOOKUP(E104,'09.kolo prezetácia '!$P$2:$P$4,'09.kolo prezetácia '!$O$2:$O$4))</f>
        <v>Muži C</v>
      </c>
      <c r="H104" s="5"/>
      <c r="I104" s="5"/>
    </row>
    <row r="105" spans="1:9" s="41" customFormat="1" ht="18" customHeight="1" x14ac:dyDescent="0.25">
      <c r="A105" s="81">
        <v>469</v>
      </c>
      <c r="B105" s="5" t="s">
        <v>28</v>
      </c>
      <c r="C105" s="5" t="s">
        <v>245</v>
      </c>
      <c r="D105" s="5" t="s">
        <v>368</v>
      </c>
      <c r="E105" s="53">
        <v>1980</v>
      </c>
      <c r="F105" s="53" t="s">
        <v>54</v>
      </c>
      <c r="G105" s="47" t="str">
        <f>IF(F105="m",LOOKUP(E105,'09.kolo prezetácia '!$L$2:$L$9,'09.kolo prezetácia '!$K$2:$K$9),LOOKUP(E105,'09.kolo prezetácia '!$P$2:$P$4,'09.kolo prezetácia '!$O$2:$O$4))</f>
        <v>Muži C</v>
      </c>
      <c r="H105" s="5"/>
      <c r="I105" s="5"/>
    </row>
    <row r="106" spans="1:9" s="41" customFormat="1" ht="18" customHeight="1" x14ac:dyDescent="0.25">
      <c r="A106" s="81">
        <v>533</v>
      </c>
      <c r="B106" s="5" t="s">
        <v>34</v>
      </c>
      <c r="C106" s="5" t="s">
        <v>245</v>
      </c>
      <c r="D106" s="5" t="s">
        <v>368</v>
      </c>
      <c r="E106" s="53">
        <v>2007</v>
      </c>
      <c r="F106" s="53" t="s">
        <v>54</v>
      </c>
      <c r="G106" s="47" t="str">
        <f>IF(F106="m",LOOKUP(E106,'09.kolo prezetácia '!$L$2:$L$9,'09.kolo prezetácia '!$K$2:$K$9),LOOKUP(E106,'09.kolo prezetácia '!$P$2:$P$4,'09.kolo prezetácia '!$O$2:$O$4))</f>
        <v>Muži A</v>
      </c>
      <c r="H106" s="5"/>
      <c r="I106" s="5"/>
    </row>
    <row r="107" spans="1:9" s="41" customFormat="1" ht="18" customHeight="1" x14ac:dyDescent="0.25">
      <c r="A107" s="81">
        <v>622</v>
      </c>
      <c r="B107" s="5" t="s">
        <v>58</v>
      </c>
      <c r="C107" s="5" t="s">
        <v>367</v>
      </c>
      <c r="D107" s="5" t="s">
        <v>368</v>
      </c>
      <c r="E107" s="53">
        <v>1982</v>
      </c>
      <c r="F107" s="53" t="s">
        <v>55</v>
      </c>
      <c r="G107" s="47" t="str">
        <f>IF(F107="m",LOOKUP(E107,'09.kolo prezetácia '!$L$2:$L$9,'09.kolo prezetácia '!$K$2:$K$9),LOOKUP(E107,'09.kolo prezetácia '!$P$2:$P$4,'09.kolo prezetácia '!$O$2:$O$4))</f>
        <v>Ženy B</v>
      </c>
      <c r="H107" s="5"/>
      <c r="I107" s="5"/>
    </row>
    <row r="108" spans="1:9" s="41" customFormat="1" ht="18" customHeight="1" x14ac:dyDescent="0.25">
      <c r="A108" s="81">
        <v>534</v>
      </c>
      <c r="B108" s="5" t="s">
        <v>67</v>
      </c>
      <c r="C108" s="5" t="s">
        <v>367</v>
      </c>
      <c r="D108" s="5" t="s">
        <v>368</v>
      </c>
      <c r="E108" s="53">
        <v>2006</v>
      </c>
      <c r="F108" s="53" t="s">
        <v>55</v>
      </c>
      <c r="G108" s="47" t="str">
        <f>IF(F108="m",LOOKUP(E108,'09.kolo prezetácia '!$L$2:$L$9,'09.kolo prezetácia '!$K$2:$K$9),LOOKUP(E108,'09.kolo prezetácia '!$P$2:$P$4,'09.kolo prezetácia '!$O$2:$O$4))</f>
        <v>Ženy A</v>
      </c>
      <c r="H108" s="5"/>
      <c r="I108" s="5"/>
    </row>
    <row r="109" spans="1:9" s="41" customFormat="1" ht="18" customHeight="1" x14ac:dyDescent="0.25">
      <c r="A109" s="81">
        <v>329</v>
      </c>
      <c r="B109" s="5" t="s">
        <v>34</v>
      </c>
      <c r="C109" s="5" t="s">
        <v>496</v>
      </c>
      <c r="D109" s="5" t="s">
        <v>497</v>
      </c>
      <c r="E109" s="53">
        <v>1973</v>
      </c>
      <c r="F109" s="53" t="s">
        <v>54</v>
      </c>
      <c r="G109" s="47" t="str">
        <f>IF(F109="m",LOOKUP(E109,'09.kolo prezetácia '!$L$2:$L$9,'09.kolo prezetácia '!$K$2:$K$9),LOOKUP(E109,'09.kolo prezetácia '!$P$2:$P$4,'09.kolo prezetácia '!$O$2:$O$4))</f>
        <v>Muži D</v>
      </c>
      <c r="H109" s="5"/>
      <c r="I109" s="5"/>
    </row>
    <row r="110" spans="1:9" s="41" customFormat="1" ht="18" customHeight="1" x14ac:dyDescent="0.25">
      <c r="A110" s="81">
        <v>328</v>
      </c>
      <c r="B110" s="5" t="s">
        <v>25</v>
      </c>
      <c r="C110" s="5" t="s">
        <v>496</v>
      </c>
      <c r="D110" s="5" t="s">
        <v>497</v>
      </c>
      <c r="E110" s="53">
        <v>2010</v>
      </c>
      <c r="F110" s="53" t="s">
        <v>54</v>
      </c>
      <c r="G110" s="47" t="str">
        <f>IF(F110="m",LOOKUP(E110,'09.kolo prezetácia '!$L$2:$L$9,'09.kolo prezetácia '!$K$2:$K$9),LOOKUP(E110,'09.kolo prezetácia '!$P$2:$P$4,'09.kolo prezetácia '!$O$2:$O$4))</f>
        <v>Muži A</v>
      </c>
      <c r="H110" s="5"/>
      <c r="I110" s="5"/>
    </row>
    <row r="111" spans="1:9" s="41" customFormat="1" ht="18" customHeight="1" x14ac:dyDescent="0.25">
      <c r="A111" s="81">
        <v>396</v>
      </c>
      <c r="B111" s="5" t="s">
        <v>248</v>
      </c>
      <c r="C111" s="5" t="s">
        <v>498</v>
      </c>
      <c r="D111" s="5" t="s">
        <v>497</v>
      </c>
      <c r="E111" s="53">
        <v>2000</v>
      </c>
      <c r="F111" s="53" t="s">
        <v>55</v>
      </c>
      <c r="G111" s="47" t="str">
        <f>IF(F111="m",LOOKUP(E111,'09.kolo prezetácia '!$L$2:$L$9,'09.kolo prezetácia '!$K$2:$K$9),LOOKUP(E111,'09.kolo prezetácia '!$P$2:$P$4,'09.kolo prezetácia '!$O$2:$O$4))</f>
        <v>Ženy A</v>
      </c>
      <c r="H111" s="5"/>
      <c r="I111" s="5"/>
    </row>
    <row r="112" spans="1:9" s="41" customFormat="1" ht="18" customHeight="1" x14ac:dyDescent="0.25">
      <c r="A112" s="81">
        <v>59</v>
      </c>
      <c r="B112" s="5" t="s">
        <v>499</v>
      </c>
      <c r="C112" s="5" t="s">
        <v>59</v>
      </c>
      <c r="D112" s="5" t="s">
        <v>500</v>
      </c>
      <c r="E112" s="53">
        <v>1967</v>
      </c>
      <c r="F112" s="53" t="s">
        <v>54</v>
      </c>
      <c r="G112" s="47" t="str">
        <f>IF(F112="m",LOOKUP(E112,'09.kolo prezetácia '!$L$2:$L$9,'09.kolo prezetácia '!$K$2:$K$9),LOOKUP(E112,'09.kolo prezetácia '!$P$2:$P$4,'09.kolo prezetácia '!$O$2:$O$4))</f>
        <v>Muži D</v>
      </c>
      <c r="H112" s="5"/>
      <c r="I112" s="5"/>
    </row>
    <row r="113" spans="1:9" s="41" customFormat="1" ht="18" customHeight="1" x14ac:dyDescent="0.25">
      <c r="A113" s="81">
        <v>56</v>
      </c>
      <c r="B113" s="5" t="s">
        <v>243</v>
      </c>
      <c r="C113" s="5" t="s">
        <v>59</v>
      </c>
      <c r="D113" s="5" t="s">
        <v>501</v>
      </c>
      <c r="E113" s="53">
        <v>1956</v>
      </c>
      <c r="F113" s="53" t="s">
        <v>54</v>
      </c>
      <c r="G113" s="47" t="str">
        <f>IF(F113="m",LOOKUP(E113,'09.kolo prezetácia '!$L$2:$L$9,'09.kolo prezetácia '!$K$2:$K$9),LOOKUP(E113,'09.kolo prezetácia '!$P$2:$P$4,'09.kolo prezetácia '!$O$2:$O$4))</f>
        <v>Muži E</v>
      </c>
      <c r="H113" s="5"/>
      <c r="I113" s="5"/>
    </row>
    <row r="114" spans="1:9" s="41" customFormat="1" ht="18" customHeight="1" x14ac:dyDescent="0.25">
      <c r="A114" s="81">
        <v>87</v>
      </c>
      <c r="B114" s="5" t="s">
        <v>243</v>
      </c>
      <c r="C114" s="5" t="s">
        <v>59</v>
      </c>
      <c r="D114" s="5" t="s">
        <v>502</v>
      </c>
      <c r="E114" s="53">
        <v>1987</v>
      </c>
      <c r="F114" s="53" t="s">
        <v>54</v>
      </c>
      <c r="G114" s="47" t="str">
        <f>IF(F114="m",LOOKUP(E114,'09.kolo prezetácia '!$L$2:$L$9,'09.kolo prezetácia '!$K$2:$K$9),LOOKUP(E114,'09.kolo prezetácia '!$P$2:$P$4,'09.kolo prezetácia '!$O$2:$O$4))</f>
        <v>Muži B</v>
      </c>
      <c r="H114" s="5"/>
      <c r="I114" s="5"/>
    </row>
    <row r="115" spans="1:9" s="41" customFormat="1" ht="18" customHeight="1" x14ac:dyDescent="0.25">
      <c r="A115" s="81">
        <v>398</v>
      </c>
      <c r="B115" s="5" t="s">
        <v>25</v>
      </c>
      <c r="C115" s="5" t="s">
        <v>318</v>
      </c>
      <c r="D115" s="5" t="s">
        <v>503</v>
      </c>
      <c r="E115" s="53">
        <v>1985</v>
      </c>
      <c r="F115" s="53" t="s">
        <v>54</v>
      </c>
      <c r="G115" s="47" t="str">
        <f>IF(F115="m",LOOKUP(E115,'09.kolo prezetácia '!$L$2:$L$9,'09.kolo prezetácia '!$K$2:$K$9),LOOKUP(E115,'09.kolo prezetácia '!$P$2:$P$4,'09.kolo prezetácia '!$O$2:$O$4))</f>
        <v>Muži B</v>
      </c>
      <c r="H115" s="5"/>
      <c r="I115" s="5"/>
    </row>
    <row r="116" spans="1:9" s="41" customFormat="1" ht="18" customHeight="1" x14ac:dyDescent="0.25">
      <c r="A116" s="81">
        <v>454</v>
      </c>
      <c r="B116" s="5" t="s">
        <v>245</v>
      </c>
      <c r="C116" s="5" t="s">
        <v>275</v>
      </c>
      <c r="D116" s="5" t="s">
        <v>276</v>
      </c>
      <c r="E116" s="53">
        <v>1993</v>
      </c>
      <c r="F116" s="53" t="s">
        <v>54</v>
      </c>
      <c r="G116" s="47" t="str">
        <f>IF(F116="m",LOOKUP(E116,'09.kolo prezetácia '!$L$2:$L$9,'09.kolo prezetácia '!$K$2:$K$9),LOOKUP(E116,'09.kolo prezetácia '!$P$2:$P$4,'09.kolo prezetácia '!$O$2:$O$4))</f>
        <v>Muži B</v>
      </c>
      <c r="H116" s="5"/>
      <c r="I116" s="5"/>
    </row>
    <row r="117" spans="1:9" s="41" customFormat="1" ht="18" customHeight="1" x14ac:dyDescent="0.25">
      <c r="A117" s="81">
        <v>514</v>
      </c>
      <c r="B117" s="5" t="s">
        <v>82</v>
      </c>
      <c r="C117" s="5" t="s">
        <v>369</v>
      </c>
      <c r="D117" s="5" t="s">
        <v>279</v>
      </c>
      <c r="E117" s="53">
        <v>1990</v>
      </c>
      <c r="F117" s="53" t="s">
        <v>54</v>
      </c>
      <c r="G117" s="47" t="str">
        <f>IF(F117="m",LOOKUP(E117,'09.kolo prezetácia '!$L$2:$L$9,'09.kolo prezetácia '!$K$2:$K$9),LOOKUP(E117,'09.kolo prezetácia '!$P$2:$P$4,'09.kolo prezetácia '!$O$2:$O$4))</f>
        <v>Muži B</v>
      </c>
      <c r="H117" s="5"/>
      <c r="I117" s="5"/>
    </row>
    <row r="118" spans="1:9" s="41" customFormat="1" ht="18" customHeight="1" x14ac:dyDescent="0.25">
      <c r="A118" s="81">
        <v>229</v>
      </c>
      <c r="B118" s="5" t="s">
        <v>62</v>
      </c>
      <c r="C118" s="5" t="s">
        <v>294</v>
      </c>
      <c r="D118" s="5" t="s">
        <v>287</v>
      </c>
      <c r="E118" s="53">
        <v>1990</v>
      </c>
      <c r="F118" s="53" t="s">
        <v>55</v>
      </c>
      <c r="G118" s="47" t="str">
        <f>IF(F118="m",LOOKUP(E118,'09.kolo prezetácia '!$L$2:$L$9,'09.kolo prezetácia '!$K$2:$K$9),LOOKUP(E118,'09.kolo prezetácia '!$P$2:$P$4,'09.kolo prezetácia '!$O$2:$O$4))</f>
        <v>Ženy A</v>
      </c>
      <c r="H118" s="5"/>
      <c r="I118" s="5"/>
    </row>
    <row r="119" spans="1:9" s="41" customFormat="1" ht="18" customHeight="1" x14ac:dyDescent="0.25">
      <c r="A119" s="81">
        <v>31</v>
      </c>
      <c r="B119" s="5" t="s">
        <v>53</v>
      </c>
      <c r="C119" s="5" t="s">
        <v>370</v>
      </c>
      <c r="D119" s="5" t="s">
        <v>371</v>
      </c>
      <c r="E119" s="53">
        <v>1989</v>
      </c>
      <c r="F119" s="53" t="s">
        <v>54</v>
      </c>
      <c r="G119" s="47" t="str">
        <f>IF(F119="m",LOOKUP(E119,'09.kolo prezetácia '!$L$2:$L$9,'09.kolo prezetácia '!$K$2:$K$9),LOOKUP(E119,'09.kolo prezetácia '!$P$2:$P$4,'09.kolo prezetácia '!$O$2:$O$4))</f>
        <v>Muži B</v>
      </c>
      <c r="H119" s="5"/>
      <c r="I119" s="5"/>
    </row>
    <row r="120" spans="1:9" s="41" customFormat="1" ht="18" customHeight="1" x14ac:dyDescent="0.25">
      <c r="A120" s="81">
        <v>97</v>
      </c>
      <c r="B120" s="5" t="s">
        <v>85</v>
      </c>
      <c r="C120" s="5" t="s">
        <v>372</v>
      </c>
      <c r="D120" s="5" t="s">
        <v>264</v>
      </c>
      <c r="E120" s="53">
        <v>1982</v>
      </c>
      <c r="F120" s="53" t="s">
        <v>55</v>
      </c>
      <c r="G120" s="47" t="str">
        <f>IF(F120="m",LOOKUP(E120,'09.kolo prezetácia '!$L$2:$L$9,'09.kolo prezetácia '!$K$2:$K$9),LOOKUP(E120,'09.kolo prezetácia '!$P$2:$P$4,'09.kolo prezetácia '!$O$2:$O$4))</f>
        <v>Ženy B</v>
      </c>
      <c r="H120" s="5"/>
      <c r="I120" s="5"/>
    </row>
    <row r="121" spans="1:9" s="41" customFormat="1" ht="18" customHeight="1" x14ac:dyDescent="0.25">
      <c r="A121" s="81">
        <v>656</v>
      </c>
      <c r="B121" s="5" t="s">
        <v>506</v>
      </c>
      <c r="C121" s="5" t="s">
        <v>507</v>
      </c>
      <c r="D121" s="5" t="s">
        <v>399</v>
      </c>
      <c r="E121" s="53">
        <v>1964</v>
      </c>
      <c r="F121" s="53" t="s">
        <v>55</v>
      </c>
      <c r="G121" s="47" t="str">
        <f>IF(F121="m",LOOKUP(E121,'09.kolo prezetácia '!$L$2:$L$9,'09.kolo prezetácia '!$K$2:$K$9),LOOKUP(E121,'09.kolo prezetácia '!$P$2:$P$4,'09.kolo prezetácia '!$O$2:$O$4))</f>
        <v>Ženy C</v>
      </c>
      <c r="H121" s="5"/>
      <c r="I121" s="5"/>
    </row>
    <row r="122" spans="1:9" s="41" customFormat="1" ht="18" customHeight="1" x14ac:dyDescent="0.25">
      <c r="A122" s="81">
        <v>670</v>
      </c>
      <c r="B122" s="5" t="s">
        <v>508</v>
      </c>
      <c r="C122" s="5" t="s">
        <v>509</v>
      </c>
      <c r="D122" s="5" t="s">
        <v>486</v>
      </c>
      <c r="E122" s="53">
        <v>1975</v>
      </c>
      <c r="F122" s="53" t="s">
        <v>54</v>
      </c>
      <c r="G122" s="47" t="str">
        <f>IF(F122="m",LOOKUP(E122,'09.kolo prezetácia '!$L$2:$L$9,'09.kolo prezetácia '!$K$2:$K$9),LOOKUP(E122,'09.kolo prezetácia '!$P$2:$P$4,'09.kolo prezetácia '!$O$2:$O$4))</f>
        <v>Muži C</v>
      </c>
      <c r="H122" s="5"/>
      <c r="I122" s="5"/>
    </row>
    <row r="123" spans="1:9" s="41" customFormat="1" ht="18" customHeight="1" x14ac:dyDescent="0.25">
      <c r="A123" s="81">
        <v>251</v>
      </c>
      <c r="B123" s="5" t="s">
        <v>30</v>
      </c>
      <c r="C123" s="5" t="s">
        <v>510</v>
      </c>
      <c r="D123" s="5" t="s">
        <v>15</v>
      </c>
      <c r="E123" s="53">
        <v>1981</v>
      </c>
      <c r="F123" s="53" t="s">
        <v>54</v>
      </c>
      <c r="G123" s="47" t="str">
        <f>IF(F123="m",LOOKUP(E123,'09.kolo prezetácia '!$L$2:$L$9,'09.kolo prezetácia '!$K$2:$K$9),LOOKUP(E123,'09.kolo prezetácia '!$P$2:$P$4,'09.kolo prezetácia '!$O$2:$O$4))</f>
        <v>Muži C</v>
      </c>
      <c r="H123" s="5"/>
      <c r="I123" s="5"/>
    </row>
    <row r="124" spans="1:9" s="41" customFormat="1" ht="18" customHeight="1" x14ac:dyDescent="0.25">
      <c r="A124" s="81">
        <v>643</v>
      </c>
      <c r="B124" s="5" t="s">
        <v>340</v>
      </c>
      <c r="C124" s="5" t="s">
        <v>341</v>
      </c>
      <c r="D124" s="5" t="s">
        <v>511</v>
      </c>
      <c r="E124" s="53">
        <v>1998</v>
      </c>
      <c r="F124" s="53" t="s">
        <v>54</v>
      </c>
      <c r="G124" s="47" t="str">
        <f>IF(F124="m",LOOKUP(E124,'09.kolo prezetácia '!$L$2:$L$9,'09.kolo prezetácia '!$K$2:$K$9),LOOKUP(E124,'09.kolo prezetácia '!$P$2:$P$4,'09.kolo prezetácia '!$O$2:$O$4))</f>
        <v>Muži A</v>
      </c>
      <c r="H124" s="5"/>
      <c r="I124" s="5"/>
    </row>
    <row r="125" spans="1:9" s="41" customFormat="1" ht="18" customHeight="1" x14ac:dyDescent="0.25">
      <c r="A125" s="81">
        <v>127</v>
      </c>
      <c r="B125" s="5" t="s">
        <v>60</v>
      </c>
      <c r="C125" s="5" t="s">
        <v>277</v>
      </c>
      <c r="D125" s="5" t="s">
        <v>64</v>
      </c>
      <c r="E125" s="53">
        <v>1974</v>
      </c>
      <c r="F125" s="53" t="s">
        <v>54</v>
      </c>
      <c r="G125" s="47" t="str">
        <f>IF(F125="m",LOOKUP(E125,'09.kolo prezetácia '!$L$2:$L$9,'09.kolo prezetácia '!$K$2:$K$9),LOOKUP(E125,'09.kolo prezetácia '!$P$2:$P$4,'09.kolo prezetácia '!$O$2:$O$4))</f>
        <v>Muži D</v>
      </c>
      <c r="H125" s="5"/>
      <c r="I125" s="5"/>
    </row>
    <row r="126" spans="1:9" s="41" customFormat="1" ht="18" customHeight="1" x14ac:dyDescent="0.25">
      <c r="A126" s="81">
        <v>126</v>
      </c>
      <c r="B126" s="5" t="s">
        <v>62</v>
      </c>
      <c r="C126" s="5" t="s">
        <v>99</v>
      </c>
      <c r="D126" s="5" t="s">
        <v>64</v>
      </c>
      <c r="E126" s="53">
        <v>1978</v>
      </c>
      <c r="F126" s="53" t="s">
        <v>55</v>
      </c>
      <c r="G126" s="47" t="str">
        <f>IF(F126="m",LOOKUP(E126,'09.kolo prezetácia '!$L$2:$L$9,'09.kolo prezetácia '!$K$2:$K$9),LOOKUP(E126,'09.kolo prezetácia '!$P$2:$P$4,'09.kolo prezetácia '!$O$2:$O$4))</f>
        <v>Ženy C</v>
      </c>
      <c r="H126" s="5"/>
      <c r="I126" s="5"/>
    </row>
    <row r="127" spans="1:9" s="41" customFormat="1" ht="18" customHeight="1" x14ac:dyDescent="0.25">
      <c r="A127" s="81">
        <v>650</v>
      </c>
      <c r="B127" s="5" t="s">
        <v>98</v>
      </c>
      <c r="C127" s="5" t="s">
        <v>512</v>
      </c>
      <c r="D127" s="5" t="s">
        <v>513</v>
      </c>
      <c r="E127" s="53">
        <v>1983</v>
      </c>
      <c r="F127" s="53" t="s">
        <v>54</v>
      </c>
      <c r="G127" s="47" t="str">
        <f>IF(F127="m",LOOKUP(E127,'09.kolo prezetácia '!$L$2:$L$9,'09.kolo prezetácia '!$K$2:$K$9),LOOKUP(E127,'09.kolo prezetácia '!$P$2:$P$4,'09.kolo prezetácia '!$O$2:$O$4))</f>
        <v>Muži C</v>
      </c>
      <c r="H127" s="5"/>
      <c r="I127" s="5"/>
    </row>
    <row r="128" spans="1:9" s="41" customFormat="1" ht="18" customHeight="1" x14ac:dyDescent="0.25">
      <c r="A128" s="81">
        <v>488</v>
      </c>
      <c r="B128" s="5" t="s">
        <v>342</v>
      </c>
      <c r="C128" s="5" t="s">
        <v>278</v>
      </c>
      <c r="D128" s="5" t="s">
        <v>514</v>
      </c>
      <c r="E128" s="53">
        <v>1978</v>
      </c>
      <c r="F128" s="53" t="s">
        <v>54</v>
      </c>
      <c r="G128" s="47" t="str">
        <f>IF(F128="m",LOOKUP(E128,'09.kolo prezetácia '!$L$2:$L$9,'09.kolo prezetácia '!$K$2:$K$9),LOOKUP(E128,'09.kolo prezetácia '!$P$2:$P$4,'09.kolo prezetácia '!$O$2:$O$4))</f>
        <v>Muži C</v>
      </c>
      <c r="H128" s="5"/>
      <c r="I128" s="5"/>
    </row>
    <row r="129" spans="1:9" s="41" customFormat="1" ht="18" customHeight="1" x14ac:dyDescent="0.25">
      <c r="A129" s="81">
        <v>198</v>
      </c>
      <c r="B129" s="5" t="s">
        <v>373</v>
      </c>
      <c r="C129" s="5" t="s">
        <v>374</v>
      </c>
      <c r="D129" s="5" t="s">
        <v>52</v>
      </c>
      <c r="E129" s="53">
        <v>1988</v>
      </c>
      <c r="F129" s="53" t="s">
        <v>55</v>
      </c>
      <c r="G129" s="47" t="str">
        <f>IF(F129="m",LOOKUP(E129,'09.kolo prezetácia '!$L$2:$L$9,'09.kolo prezetácia '!$K$2:$K$9),LOOKUP(E129,'09.kolo prezetácia '!$P$2:$P$4,'09.kolo prezetácia '!$O$2:$O$4))</f>
        <v>Ženy B</v>
      </c>
      <c r="H129" s="5"/>
      <c r="I129" s="5"/>
    </row>
    <row r="130" spans="1:9" s="41" customFormat="1" ht="18" customHeight="1" x14ac:dyDescent="0.25">
      <c r="A130" s="81">
        <v>574</v>
      </c>
      <c r="B130" s="5" t="s">
        <v>61</v>
      </c>
      <c r="C130" s="5" t="s">
        <v>515</v>
      </c>
      <c r="D130" s="5" t="s">
        <v>516</v>
      </c>
      <c r="E130" s="53">
        <v>1977</v>
      </c>
      <c r="F130" s="53" t="s">
        <v>55</v>
      </c>
      <c r="G130" s="47" t="str">
        <f>IF(F130="m",LOOKUP(E130,'09.kolo prezetácia '!$L$2:$L$9,'09.kolo prezetácia '!$K$2:$K$9),LOOKUP(E130,'09.kolo prezetácia '!$P$2:$P$4,'09.kolo prezetácia '!$O$2:$O$4))</f>
        <v>Ženy C</v>
      </c>
      <c r="H130" s="5"/>
      <c r="I130" s="5"/>
    </row>
    <row r="131" spans="1:9" s="41" customFormat="1" ht="18" customHeight="1" x14ac:dyDescent="0.25">
      <c r="A131" s="81">
        <v>555</v>
      </c>
      <c r="B131" s="5" t="s">
        <v>310</v>
      </c>
      <c r="C131" s="5" t="s">
        <v>295</v>
      </c>
      <c r="D131" s="5" t="s">
        <v>375</v>
      </c>
      <c r="E131" s="53">
        <v>1982</v>
      </c>
      <c r="F131" s="53" t="s">
        <v>54</v>
      </c>
      <c r="G131" s="47" t="str">
        <f>IF(F131="m",LOOKUP(E131,'09.kolo prezetácia '!$L$2:$L$9,'09.kolo prezetácia '!$K$2:$K$9),LOOKUP(E131,'09.kolo prezetácia '!$P$2:$P$4,'09.kolo prezetácia '!$O$2:$O$4))</f>
        <v>Muži C</v>
      </c>
      <c r="H131" s="5"/>
      <c r="I131" s="5"/>
    </row>
    <row r="132" spans="1:9" s="41" customFormat="1" ht="18" customHeight="1" x14ac:dyDescent="0.25">
      <c r="A132" s="81">
        <v>281</v>
      </c>
      <c r="B132" s="5" t="s">
        <v>30</v>
      </c>
      <c r="C132" s="5" t="s">
        <v>311</v>
      </c>
      <c r="D132" s="5" t="s">
        <v>517</v>
      </c>
      <c r="E132" s="53">
        <v>1974</v>
      </c>
      <c r="F132" s="53" t="s">
        <v>54</v>
      </c>
      <c r="G132" s="47" t="str">
        <f>IF(F132="m",LOOKUP(E132,'09.kolo prezetácia '!$L$2:$L$9,'09.kolo prezetácia '!$K$2:$K$9),LOOKUP(E132,'09.kolo prezetácia '!$P$2:$P$4,'09.kolo prezetácia '!$O$2:$O$4))</f>
        <v>Muži D</v>
      </c>
      <c r="H132" s="5"/>
      <c r="I132" s="5"/>
    </row>
    <row r="133" spans="1:9" s="41" customFormat="1" ht="18" customHeight="1" x14ac:dyDescent="0.25">
      <c r="A133" s="81">
        <v>663</v>
      </c>
      <c r="B133" s="5" t="s">
        <v>376</v>
      </c>
      <c r="C133" s="5" t="s">
        <v>377</v>
      </c>
      <c r="D133" s="5" t="s">
        <v>319</v>
      </c>
      <c r="E133" s="53">
        <v>1977</v>
      </c>
      <c r="F133" s="53" t="s">
        <v>54</v>
      </c>
      <c r="G133" s="47" t="str">
        <f>IF(F133="m",LOOKUP(E133,'09.kolo prezetácia '!$L$2:$L$9,'09.kolo prezetácia '!$K$2:$K$9),LOOKUP(E133,'09.kolo prezetácia '!$P$2:$P$4,'09.kolo prezetácia '!$O$2:$O$4))</f>
        <v>Muži C</v>
      </c>
      <c r="H133" s="5"/>
      <c r="I133" s="5"/>
    </row>
    <row r="134" spans="1:9" s="41" customFormat="1" ht="18" customHeight="1" x14ac:dyDescent="0.25">
      <c r="A134" s="81">
        <v>635</v>
      </c>
      <c r="B134" s="5" t="s">
        <v>518</v>
      </c>
      <c r="C134" s="5" t="s">
        <v>519</v>
      </c>
      <c r="D134" s="5" t="s">
        <v>360</v>
      </c>
      <c r="E134" s="53">
        <v>2011</v>
      </c>
      <c r="F134" s="53" t="s">
        <v>55</v>
      </c>
      <c r="G134" s="47" t="str">
        <f>IF(F134="m",LOOKUP(E134,'09.kolo prezetácia '!$L$2:$L$9,'09.kolo prezetácia '!$K$2:$K$9),LOOKUP(E134,'09.kolo prezetácia '!$P$2:$P$4,'09.kolo prezetácia '!$O$2:$O$4))</f>
        <v>Ženy A</v>
      </c>
      <c r="H134" s="5"/>
      <c r="I134" s="5"/>
    </row>
    <row r="135" spans="1:9" s="41" customFormat="1" ht="18" customHeight="1" x14ac:dyDescent="0.25">
      <c r="A135" s="81">
        <v>613</v>
      </c>
      <c r="B135" s="5" t="s">
        <v>90</v>
      </c>
      <c r="C135" s="5" t="s">
        <v>378</v>
      </c>
      <c r="D135" s="5" t="s">
        <v>335</v>
      </c>
      <c r="E135" s="53">
        <v>1999</v>
      </c>
      <c r="F135" s="53" t="s">
        <v>54</v>
      </c>
      <c r="G135" s="47" t="str">
        <f>IF(F135="m",LOOKUP(E135,'09.kolo prezetácia '!$L$2:$L$9,'09.kolo prezetácia '!$K$2:$K$9),LOOKUP(E135,'09.kolo prezetácia '!$P$2:$P$4,'09.kolo prezetácia '!$O$2:$O$4))</f>
        <v>Muži A</v>
      </c>
      <c r="H135" s="5"/>
      <c r="I135" s="5"/>
    </row>
    <row r="136" spans="1:9" s="41" customFormat="1" ht="18" customHeight="1" x14ac:dyDescent="0.25">
      <c r="A136" s="81">
        <v>664</v>
      </c>
      <c r="B136" s="5" t="s">
        <v>520</v>
      </c>
      <c r="C136" s="5" t="s">
        <v>521</v>
      </c>
      <c r="D136" s="5" t="s">
        <v>255</v>
      </c>
      <c r="E136" s="53">
        <v>1976</v>
      </c>
      <c r="F136" s="53" t="s">
        <v>55</v>
      </c>
      <c r="G136" s="47" t="str">
        <f>IF(F136="m",LOOKUP(E136,'09.kolo prezetácia '!$L$2:$L$9,'09.kolo prezetácia '!$K$2:$K$9),LOOKUP(E136,'09.kolo prezetácia '!$P$2:$P$4,'09.kolo prezetácia '!$O$2:$O$4))</f>
        <v>Ženy C</v>
      </c>
      <c r="H136" s="5"/>
      <c r="I136" s="5"/>
    </row>
    <row r="137" spans="1:9" s="41" customFormat="1" ht="18" customHeight="1" x14ac:dyDescent="0.25">
      <c r="A137" s="81">
        <v>686</v>
      </c>
      <c r="B137" s="5" t="s">
        <v>68</v>
      </c>
      <c r="C137" s="5" t="s">
        <v>522</v>
      </c>
      <c r="D137" s="5" t="s">
        <v>523</v>
      </c>
      <c r="E137" s="53">
        <v>1986</v>
      </c>
      <c r="F137" s="53" t="s">
        <v>54</v>
      </c>
      <c r="G137" s="47" t="str">
        <f>IF(F137="m",LOOKUP(E137,'09.kolo prezetácia '!$L$2:$L$9,'09.kolo prezetácia '!$K$2:$K$9),LOOKUP(E137,'09.kolo prezetácia '!$P$2:$P$4,'09.kolo prezetácia '!$O$2:$O$4))</f>
        <v>Muži B</v>
      </c>
      <c r="H137" s="5"/>
      <c r="I137" s="5"/>
    </row>
    <row r="138" spans="1:9" s="41" customFormat="1" ht="18" customHeight="1" x14ac:dyDescent="0.25">
      <c r="A138" s="81">
        <v>658</v>
      </c>
      <c r="B138" s="5" t="s">
        <v>524</v>
      </c>
      <c r="C138" s="5" t="s">
        <v>525</v>
      </c>
      <c r="D138" s="5" t="s">
        <v>15</v>
      </c>
      <c r="E138" s="53">
        <v>1989</v>
      </c>
      <c r="F138" s="53" t="s">
        <v>54</v>
      </c>
      <c r="G138" s="47" t="str">
        <f>IF(F138="m",LOOKUP(E138,'09.kolo prezetácia '!$L$2:$L$9,'09.kolo prezetácia '!$K$2:$K$9),LOOKUP(E138,'09.kolo prezetácia '!$P$2:$P$4,'09.kolo prezetácia '!$O$2:$O$4))</f>
        <v>Muži B</v>
      </c>
      <c r="H138" s="5"/>
      <c r="I138" s="5"/>
    </row>
    <row r="139" spans="1:9" s="41" customFormat="1" ht="18" customHeight="1" x14ac:dyDescent="0.25">
      <c r="A139" s="81">
        <v>661</v>
      </c>
      <c r="B139" s="5" t="s">
        <v>526</v>
      </c>
      <c r="C139" s="5" t="s">
        <v>527</v>
      </c>
      <c r="D139" s="5" t="s">
        <v>529</v>
      </c>
      <c r="E139" s="53">
        <v>2007</v>
      </c>
      <c r="F139" s="53" t="s">
        <v>55</v>
      </c>
      <c r="G139" s="47" t="str">
        <f>IF(F139="m",LOOKUP(E139,'09.kolo prezetácia '!$L$2:$L$9,'09.kolo prezetácia '!$K$2:$K$9),LOOKUP(E139,'09.kolo prezetácia '!$P$2:$P$4,'09.kolo prezetácia '!$O$2:$O$4))</f>
        <v>Ženy A</v>
      </c>
      <c r="H139" s="5"/>
      <c r="I139" s="5"/>
    </row>
    <row r="140" spans="1:9" s="41" customFormat="1" ht="18" customHeight="1" x14ac:dyDescent="0.25">
      <c r="A140" s="81">
        <v>134</v>
      </c>
      <c r="B140" s="5" t="s">
        <v>347</v>
      </c>
      <c r="C140" s="5" t="s">
        <v>379</v>
      </c>
      <c r="D140" s="5" t="s">
        <v>530</v>
      </c>
      <c r="E140" s="53">
        <v>1983</v>
      </c>
      <c r="F140" s="53" t="s">
        <v>54</v>
      </c>
      <c r="G140" s="47" t="str">
        <f>IF(F140="m",LOOKUP(E140,'09.kolo prezetácia '!$L$2:$L$9,'09.kolo prezetácia '!$K$2:$K$9),LOOKUP(E140,'09.kolo prezetácia '!$P$2:$P$4,'09.kolo prezetácia '!$O$2:$O$4))</f>
        <v>Muži C</v>
      </c>
      <c r="H140" s="5"/>
      <c r="I140" s="5"/>
    </row>
    <row r="141" spans="1:9" s="41" customFormat="1" ht="18" customHeight="1" x14ac:dyDescent="0.25">
      <c r="A141" s="81">
        <v>696</v>
      </c>
      <c r="B141" s="5" t="s">
        <v>531</v>
      </c>
      <c r="C141" s="5" t="s">
        <v>532</v>
      </c>
      <c r="D141" s="5" t="s">
        <v>533</v>
      </c>
      <c r="E141" s="53">
        <v>1985</v>
      </c>
      <c r="F141" s="53" t="s">
        <v>54</v>
      </c>
      <c r="G141" s="47" t="str">
        <f>IF(F141="m",LOOKUP(E141,'09.kolo prezetácia '!$L$2:$L$9,'09.kolo prezetácia '!$K$2:$K$9),LOOKUP(E141,'09.kolo prezetácia '!$P$2:$P$4,'09.kolo prezetácia '!$O$2:$O$4))</f>
        <v>Muži B</v>
      </c>
      <c r="H141" s="5"/>
      <c r="I141" s="5"/>
    </row>
    <row r="142" spans="1:9" s="41" customFormat="1" ht="18" customHeight="1" x14ac:dyDescent="0.25">
      <c r="A142" s="81">
        <v>171</v>
      </c>
      <c r="B142" s="5" t="s">
        <v>91</v>
      </c>
      <c r="C142" s="5" t="s">
        <v>306</v>
      </c>
      <c r="D142" s="5" t="s">
        <v>15</v>
      </c>
      <c r="E142" s="53">
        <v>1987</v>
      </c>
      <c r="F142" s="53" t="s">
        <v>55</v>
      </c>
      <c r="G142" s="47" t="str">
        <f>IF(F142="m",LOOKUP(E142,'09.kolo prezetácia '!$L$2:$L$9,'09.kolo prezetácia '!$K$2:$K$9),LOOKUP(E142,'09.kolo prezetácia '!$P$2:$P$4,'09.kolo prezetácia '!$O$2:$O$4))</f>
        <v>Ženy B</v>
      </c>
      <c r="H142" s="5"/>
      <c r="I142" s="5"/>
    </row>
    <row r="143" spans="1:9" s="41" customFormat="1" ht="18" customHeight="1" x14ac:dyDescent="0.25">
      <c r="A143" s="81">
        <v>529</v>
      </c>
      <c r="B143" s="5" t="s">
        <v>380</v>
      </c>
      <c r="C143" s="5" t="s">
        <v>381</v>
      </c>
      <c r="D143" s="5" t="s">
        <v>382</v>
      </c>
      <c r="E143" s="53">
        <v>1998</v>
      </c>
      <c r="F143" s="53" t="s">
        <v>54</v>
      </c>
      <c r="G143" s="47" t="str">
        <f>IF(F143="m",LOOKUP(E143,'09.kolo prezetácia '!$L$2:$L$9,'09.kolo prezetácia '!$K$2:$K$9),LOOKUP(E143,'09.kolo prezetácia '!$P$2:$P$4,'09.kolo prezetácia '!$O$2:$O$4))</f>
        <v>Muži A</v>
      </c>
      <c r="H143" s="5"/>
      <c r="I143" s="5"/>
    </row>
    <row r="144" spans="1:9" s="41" customFormat="1" ht="18" customHeight="1" x14ac:dyDescent="0.25">
      <c r="A144" s="81">
        <v>648</v>
      </c>
      <c r="B144" s="5" t="s">
        <v>68</v>
      </c>
      <c r="C144" s="5" t="s">
        <v>534</v>
      </c>
      <c r="D144" s="5" t="s">
        <v>535</v>
      </c>
      <c r="E144" s="53">
        <v>2004</v>
      </c>
      <c r="F144" s="53" t="s">
        <v>54</v>
      </c>
      <c r="G144" s="47" t="str">
        <f>IF(F144="m",LOOKUP(E144,'09.kolo prezetácia '!$L$2:$L$9,'09.kolo prezetácia '!$K$2:$K$9),LOOKUP(E144,'09.kolo prezetácia '!$P$2:$P$4,'09.kolo prezetácia '!$O$2:$O$4))</f>
        <v>Muži A</v>
      </c>
      <c r="H144" s="5"/>
      <c r="I144" s="5"/>
    </row>
    <row r="145" spans="1:9" s="41" customFormat="1" ht="18" customHeight="1" x14ac:dyDescent="0.25">
      <c r="A145" s="81">
        <v>206</v>
      </c>
      <c r="B145" s="5" t="s">
        <v>120</v>
      </c>
      <c r="C145" s="5" t="s">
        <v>256</v>
      </c>
      <c r="D145" s="5" t="s">
        <v>536</v>
      </c>
      <c r="E145" s="53">
        <v>1980</v>
      </c>
      <c r="F145" s="53" t="s">
        <v>54</v>
      </c>
      <c r="G145" s="47" t="str">
        <f>IF(F145="m",LOOKUP(E145,'09.kolo prezetácia '!$L$2:$L$9,'09.kolo prezetácia '!$K$2:$K$9),LOOKUP(E145,'09.kolo prezetácia '!$P$2:$P$4,'09.kolo prezetácia '!$O$2:$O$4))</f>
        <v>Muži C</v>
      </c>
      <c r="H145" s="5"/>
      <c r="I145" s="5"/>
    </row>
    <row r="146" spans="1:9" s="41" customFormat="1" ht="18" customHeight="1" x14ac:dyDescent="0.25">
      <c r="A146" s="81">
        <v>669</v>
      </c>
      <c r="B146" s="5" t="s">
        <v>5</v>
      </c>
      <c r="C146" s="5" t="s">
        <v>348</v>
      </c>
      <c r="D146" s="5" t="s">
        <v>511</v>
      </c>
      <c r="E146" s="53">
        <v>1998</v>
      </c>
      <c r="F146" s="53" t="s">
        <v>54</v>
      </c>
      <c r="G146" s="47" t="str">
        <f>IF(F146="m",LOOKUP(E146,'09.kolo prezetácia '!$L$2:$L$9,'09.kolo prezetácia '!$K$2:$K$9),LOOKUP(E146,'09.kolo prezetácia '!$P$2:$P$4,'09.kolo prezetácia '!$O$2:$O$4))</f>
        <v>Muži A</v>
      </c>
      <c r="H146" s="5"/>
      <c r="I146" s="5"/>
    </row>
    <row r="147" spans="1:9" s="41" customFormat="1" ht="18" customHeight="1" x14ac:dyDescent="0.25">
      <c r="A147" s="81">
        <v>232</v>
      </c>
      <c r="B147" s="5" t="s">
        <v>33</v>
      </c>
      <c r="C147" s="5" t="s">
        <v>299</v>
      </c>
      <c r="D147" s="5" t="s">
        <v>15</v>
      </c>
      <c r="E147" s="53">
        <v>1986</v>
      </c>
      <c r="F147" s="53" t="s">
        <v>54</v>
      </c>
      <c r="G147" s="47" t="str">
        <f>IF(F147="m",LOOKUP(E147,'09.kolo prezetácia '!$L$2:$L$9,'09.kolo prezetácia '!$K$2:$K$9),LOOKUP(E147,'09.kolo prezetácia '!$P$2:$P$4,'09.kolo prezetácia '!$O$2:$O$4))</f>
        <v>Muži B</v>
      </c>
      <c r="H147" s="5"/>
      <c r="I147" s="5"/>
    </row>
    <row r="148" spans="1:9" s="41" customFormat="1" ht="18" customHeight="1" x14ac:dyDescent="0.25">
      <c r="A148" s="81">
        <v>446</v>
      </c>
      <c r="B148" s="5" t="s">
        <v>343</v>
      </c>
      <c r="C148" s="5" t="s">
        <v>344</v>
      </c>
      <c r="D148" s="5" t="s">
        <v>542</v>
      </c>
      <c r="E148" s="53">
        <v>1984</v>
      </c>
      <c r="F148" s="53" t="s">
        <v>55</v>
      </c>
      <c r="G148" s="47" t="str">
        <f>IF(F148="m",LOOKUP(E148,'09.kolo prezetácia '!$L$2:$L$9,'09.kolo prezetácia '!$K$2:$K$9),LOOKUP(E148,'09.kolo prezetácia '!$P$2:$P$4,'09.kolo prezetácia '!$O$2:$O$4))</f>
        <v>Ženy B</v>
      </c>
      <c r="H148" s="5"/>
      <c r="I148" s="5"/>
    </row>
    <row r="149" spans="1:9" s="41" customFormat="1" ht="18" customHeight="1" x14ac:dyDescent="0.25">
      <c r="A149" s="81">
        <v>265</v>
      </c>
      <c r="B149" s="5" t="s">
        <v>304</v>
      </c>
      <c r="C149" s="5" t="s">
        <v>305</v>
      </c>
      <c r="D149" s="5" t="s">
        <v>269</v>
      </c>
      <c r="E149" s="53">
        <v>1996</v>
      </c>
      <c r="F149" s="53" t="s">
        <v>55</v>
      </c>
      <c r="G149" s="47" t="str">
        <f>IF(F149="m",LOOKUP(E149,'09.kolo prezetácia '!$L$2:$L$9,'09.kolo prezetácia '!$K$2:$K$9),LOOKUP(E149,'09.kolo prezetácia '!$P$2:$P$4,'09.kolo prezetácia '!$O$2:$O$4))</f>
        <v>Ženy A</v>
      </c>
      <c r="H149" s="5"/>
      <c r="I149" s="5"/>
    </row>
    <row r="150" spans="1:9" s="41" customFormat="1" ht="18" customHeight="1" x14ac:dyDescent="0.25">
      <c r="A150" s="81">
        <v>683</v>
      </c>
      <c r="B150" s="5" t="s">
        <v>96</v>
      </c>
      <c r="C150" s="5" t="s">
        <v>543</v>
      </c>
      <c r="D150" s="5" t="s">
        <v>544</v>
      </c>
      <c r="E150" s="53">
        <v>2000</v>
      </c>
      <c r="F150" s="53" t="s">
        <v>54</v>
      </c>
      <c r="G150" s="47" t="str">
        <f>IF(F150="m",LOOKUP(E150,'09.kolo prezetácia '!$L$2:$L$9,'09.kolo prezetácia '!$K$2:$K$9),LOOKUP(E150,'09.kolo prezetácia '!$P$2:$P$4,'09.kolo prezetácia '!$O$2:$O$4))</f>
        <v>Muži A</v>
      </c>
      <c r="H150" s="5"/>
      <c r="I150" s="5"/>
    </row>
    <row r="151" spans="1:9" s="41" customFormat="1" ht="18" customHeight="1" x14ac:dyDescent="0.25">
      <c r="A151" s="81">
        <v>677</v>
      </c>
      <c r="B151" s="5" t="s">
        <v>61</v>
      </c>
      <c r="C151" s="5" t="s">
        <v>545</v>
      </c>
      <c r="D151" s="5" t="s">
        <v>282</v>
      </c>
      <c r="E151" s="53">
        <v>1983</v>
      </c>
      <c r="F151" s="53" t="s">
        <v>55</v>
      </c>
      <c r="G151" s="47" t="str">
        <f>IF(F151="m",LOOKUP(E151,'09.kolo prezetácia '!$L$2:$L$9,'09.kolo prezetácia '!$K$2:$K$9),LOOKUP(E151,'09.kolo prezetácia '!$P$2:$P$4,'09.kolo prezetácia '!$O$2:$O$4))</f>
        <v>Ženy B</v>
      </c>
      <c r="H151" s="5"/>
      <c r="I151" s="5"/>
    </row>
    <row r="152" spans="1:9" s="41" customFormat="1" ht="18" customHeight="1" x14ac:dyDescent="0.25">
      <c r="A152" s="81">
        <v>149</v>
      </c>
      <c r="B152" s="5" t="s">
        <v>241</v>
      </c>
      <c r="C152" s="5" t="s">
        <v>257</v>
      </c>
      <c r="D152" s="5" t="s">
        <v>279</v>
      </c>
      <c r="E152" s="53">
        <v>1987</v>
      </c>
      <c r="F152" s="53" t="s">
        <v>55</v>
      </c>
      <c r="G152" s="47" t="str">
        <f>IF(F152="m",LOOKUP(E152,'09.kolo prezetácia '!$L$2:$L$9,'09.kolo prezetácia '!$K$2:$K$9),LOOKUP(E152,'09.kolo prezetácia '!$P$2:$P$4,'09.kolo prezetácia '!$O$2:$O$4))</f>
        <v>Ženy B</v>
      </c>
      <c r="H152" s="5"/>
      <c r="I152" s="5"/>
    </row>
    <row r="153" spans="1:9" s="41" customFormat="1" ht="18" customHeight="1" x14ac:dyDescent="0.25">
      <c r="A153" s="81">
        <v>668</v>
      </c>
      <c r="B153" s="5" t="s">
        <v>432</v>
      </c>
      <c r="C153" s="5" t="s">
        <v>546</v>
      </c>
      <c r="D153" s="5" t="s">
        <v>547</v>
      </c>
      <c r="E153" s="53">
        <v>1976</v>
      </c>
      <c r="F153" s="53" t="s">
        <v>55</v>
      </c>
      <c r="G153" s="47" t="str">
        <f>IF(F153="m",LOOKUP(E153,'09.kolo prezetácia '!$L$2:$L$9,'09.kolo prezetácia '!$K$2:$K$9),LOOKUP(E153,'09.kolo prezetácia '!$P$2:$P$4,'09.kolo prezetácia '!$O$2:$O$4))</f>
        <v>Ženy C</v>
      </c>
      <c r="H153" s="5"/>
      <c r="I153" s="5"/>
    </row>
    <row r="154" spans="1:9" s="41" customFormat="1" ht="18" customHeight="1" x14ac:dyDescent="0.25">
      <c r="A154" s="81">
        <v>123</v>
      </c>
      <c r="B154" s="5" t="s">
        <v>25</v>
      </c>
      <c r="C154" s="5" t="s">
        <v>258</v>
      </c>
      <c r="D154" s="5" t="s">
        <v>259</v>
      </c>
      <c r="E154" s="53">
        <v>1972</v>
      </c>
      <c r="F154" s="53" t="s">
        <v>54</v>
      </c>
      <c r="G154" s="47" t="str">
        <f>IF(F154="m",LOOKUP(E154,'09.kolo prezetácia '!$L$2:$L$9,'09.kolo prezetácia '!$K$2:$K$9),LOOKUP(E154,'09.kolo prezetácia '!$P$2:$P$4,'09.kolo prezetácia '!$O$2:$O$4))</f>
        <v>Muži D</v>
      </c>
      <c r="H154" s="5"/>
      <c r="I154" s="5"/>
    </row>
    <row r="155" spans="1:9" s="41" customFormat="1" ht="18" customHeight="1" x14ac:dyDescent="0.25">
      <c r="A155" s="81">
        <v>268</v>
      </c>
      <c r="B155" s="5" t="s">
        <v>96</v>
      </c>
      <c r="C155" s="5" t="s">
        <v>300</v>
      </c>
      <c r="D155" s="5" t="s">
        <v>255</v>
      </c>
      <c r="E155" s="53">
        <v>1985</v>
      </c>
      <c r="F155" s="53" t="s">
        <v>54</v>
      </c>
      <c r="G155" s="47" t="str">
        <f>IF(F155="m",LOOKUP(E155,'09.kolo prezetácia '!$L$2:$L$9,'09.kolo prezetácia '!$K$2:$K$9),LOOKUP(E155,'09.kolo prezetácia '!$P$2:$P$4,'09.kolo prezetácia '!$O$2:$O$4))</f>
        <v>Muži B</v>
      </c>
      <c r="H155" s="5"/>
      <c r="I155" s="5"/>
    </row>
    <row r="156" spans="1:9" s="41" customFormat="1" ht="18" customHeight="1" x14ac:dyDescent="0.25">
      <c r="A156" s="81">
        <v>577</v>
      </c>
      <c r="B156" s="5" t="s">
        <v>30</v>
      </c>
      <c r="C156" s="5" t="s">
        <v>388</v>
      </c>
      <c r="D156" s="5" t="s">
        <v>15</v>
      </c>
      <c r="E156" s="53">
        <v>1979</v>
      </c>
      <c r="F156" s="53" t="s">
        <v>54</v>
      </c>
      <c r="G156" s="47" t="str">
        <f>IF(F156="m",LOOKUP(E156,'09.kolo prezetácia '!$L$2:$L$9,'09.kolo prezetácia '!$K$2:$K$9),LOOKUP(E156,'09.kolo prezetácia '!$P$2:$P$4,'09.kolo prezetácia '!$O$2:$O$4))</f>
        <v>Muži C</v>
      </c>
      <c r="H156" s="5"/>
      <c r="I156" s="5"/>
    </row>
    <row r="157" spans="1:9" s="41" customFormat="1" ht="18" customHeight="1" x14ac:dyDescent="0.25">
      <c r="A157" s="81">
        <v>258</v>
      </c>
      <c r="B157" s="5" t="s">
        <v>260</v>
      </c>
      <c r="C157" s="5" t="s">
        <v>261</v>
      </c>
      <c r="D157" s="5" t="s">
        <v>255</v>
      </c>
      <c r="E157" s="53">
        <v>1998</v>
      </c>
      <c r="F157" s="53" t="s">
        <v>54</v>
      </c>
      <c r="G157" s="47" t="str">
        <f>IF(F157="m",LOOKUP(E157,'09.kolo prezetácia '!$L$2:$L$9,'09.kolo prezetácia '!$K$2:$K$9),LOOKUP(E157,'09.kolo prezetácia '!$P$2:$P$4,'09.kolo prezetácia '!$O$2:$O$4))</f>
        <v>Muži A</v>
      </c>
      <c r="H157" s="5"/>
      <c r="I157" s="5"/>
    </row>
    <row r="158" spans="1:9" s="41" customFormat="1" ht="18" customHeight="1" x14ac:dyDescent="0.25">
      <c r="A158" s="81">
        <v>28</v>
      </c>
      <c r="B158" s="5" t="s">
        <v>91</v>
      </c>
      <c r="C158" s="5" t="s">
        <v>549</v>
      </c>
      <c r="D158" s="5" t="s">
        <v>550</v>
      </c>
      <c r="E158" s="53">
        <v>1976</v>
      </c>
      <c r="F158" s="53" t="s">
        <v>55</v>
      </c>
      <c r="G158" s="47" t="str">
        <f>IF(F158="m",LOOKUP(E158,'09.kolo prezetácia '!$L$2:$L$9,'09.kolo prezetácia '!$K$2:$K$9),LOOKUP(E158,'09.kolo prezetácia '!$P$2:$P$4,'09.kolo prezetácia '!$O$2:$O$4))</f>
        <v>Ženy C</v>
      </c>
      <c r="H158" s="5"/>
      <c r="I158" s="5"/>
    </row>
    <row r="159" spans="1:9" s="41" customFormat="1" ht="18" customHeight="1" x14ac:dyDescent="0.25">
      <c r="A159" s="81">
        <v>200</v>
      </c>
      <c r="B159" s="5" t="s">
        <v>30</v>
      </c>
      <c r="C159" s="5" t="s">
        <v>94</v>
      </c>
      <c r="D159" s="5" t="s">
        <v>97</v>
      </c>
      <c r="E159" s="53">
        <v>1986</v>
      </c>
      <c r="F159" s="53" t="s">
        <v>54</v>
      </c>
      <c r="G159" s="47" t="str">
        <f>IF(F159="m",LOOKUP(E159,'09.kolo prezetácia '!$L$2:$L$9,'09.kolo prezetácia '!$K$2:$K$9),LOOKUP(E159,'09.kolo prezetácia '!$P$2:$P$4,'09.kolo prezetácia '!$O$2:$O$4))</f>
        <v>Muži B</v>
      </c>
      <c r="H159" s="5"/>
      <c r="I159" s="5"/>
    </row>
    <row r="160" spans="1:9" s="41" customFormat="1" ht="18" customHeight="1" x14ac:dyDescent="0.25">
      <c r="A160" s="81">
        <v>40</v>
      </c>
      <c r="B160" s="5" t="s">
        <v>67</v>
      </c>
      <c r="C160" s="5" t="s">
        <v>389</v>
      </c>
      <c r="D160" s="5" t="s">
        <v>551</v>
      </c>
      <c r="E160" s="53">
        <v>1982</v>
      </c>
      <c r="F160" s="53" t="s">
        <v>55</v>
      </c>
      <c r="G160" s="47" t="str">
        <f>IF(F160="m",LOOKUP(E160,'09.kolo prezetácia '!$L$2:$L$9,'09.kolo prezetácia '!$K$2:$K$9),LOOKUP(E160,'09.kolo prezetácia '!$P$2:$P$4,'09.kolo prezetácia '!$O$2:$O$4))</f>
        <v>Ženy B</v>
      </c>
      <c r="H160" s="5"/>
      <c r="I160" s="5"/>
    </row>
    <row r="161" spans="1:9" s="41" customFormat="1" ht="18" customHeight="1" x14ac:dyDescent="0.25">
      <c r="A161" s="81">
        <v>296</v>
      </c>
      <c r="B161" s="5" t="s">
        <v>26</v>
      </c>
      <c r="C161" s="5" t="s">
        <v>280</v>
      </c>
      <c r="D161" s="5" t="s">
        <v>287</v>
      </c>
      <c r="E161" s="53">
        <v>1992</v>
      </c>
      <c r="F161" s="53" t="s">
        <v>54</v>
      </c>
      <c r="G161" s="47" t="str">
        <f>IF(F161="m",LOOKUP(E161,'09.kolo prezetácia '!$L$2:$L$9,'09.kolo prezetácia '!$K$2:$K$9),LOOKUP(E161,'09.kolo prezetácia '!$P$2:$P$4,'09.kolo prezetácia '!$O$2:$O$4))</f>
        <v>Muži B</v>
      </c>
      <c r="H161" s="5"/>
      <c r="I161" s="5"/>
    </row>
    <row r="162" spans="1:9" s="41" customFormat="1" ht="18" customHeight="1" x14ac:dyDescent="0.25">
      <c r="A162" s="81">
        <v>311</v>
      </c>
      <c r="B162" s="5" t="s">
        <v>95</v>
      </c>
      <c r="C162" s="5" t="s">
        <v>280</v>
      </c>
      <c r="D162" s="5" t="s">
        <v>552</v>
      </c>
      <c r="E162" s="53">
        <v>1994</v>
      </c>
      <c r="F162" s="53" t="s">
        <v>54</v>
      </c>
      <c r="G162" s="47" t="str">
        <f>IF(F162="m",LOOKUP(E162,'09.kolo prezetácia '!$L$2:$L$9,'09.kolo prezetácia '!$K$2:$K$9),LOOKUP(E162,'09.kolo prezetácia '!$P$2:$P$4,'09.kolo prezetácia '!$O$2:$O$4))</f>
        <v>Muži B</v>
      </c>
      <c r="H162" s="5"/>
      <c r="I162" s="5"/>
    </row>
    <row r="163" spans="1:9" s="41" customFormat="1" ht="18" customHeight="1" x14ac:dyDescent="0.25">
      <c r="A163" s="81">
        <v>644</v>
      </c>
      <c r="B163" s="5" t="s">
        <v>5</v>
      </c>
      <c r="C163" s="5" t="s">
        <v>390</v>
      </c>
      <c r="D163" s="5" t="s">
        <v>52</v>
      </c>
      <c r="E163" s="53">
        <v>1982</v>
      </c>
      <c r="F163" s="53" t="s">
        <v>54</v>
      </c>
      <c r="G163" s="47" t="str">
        <f>IF(F163="m",LOOKUP(E163,'09.kolo prezetácia '!$L$2:$L$9,'09.kolo prezetácia '!$K$2:$K$9),LOOKUP(E163,'09.kolo prezetácia '!$P$2:$P$4,'09.kolo prezetácia '!$O$2:$O$4))</f>
        <v>Muži C</v>
      </c>
      <c r="H163" s="5"/>
      <c r="I163" s="5"/>
    </row>
    <row r="164" spans="1:9" s="41" customFormat="1" ht="18" customHeight="1" x14ac:dyDescent="0.25">
      <c r="A164" s="81">
        <v>645</v>
      </c>
      <c r="B164" s="5" t="s">
        <v>553</v>
      </c>
      <c r="C164" s="5" t="s">
        <v>554</v>
      </c>
      <c r="D164" s="5" t="s">
        <v>555</v>
      </c>
      <c r="E164" s="53">
        <v>2013</v>
      </c>
      <c r="F164" s="53" t="s">
        <v>55</v>
      </c>
      <c r="G164" s="47" t="str">
        <f>IF(F164="m",LOOKUP(E164,'09.kolo prezetácia '!$L$2:$L$9,'09.kolo prezetácia '!$K$2:$K$9),LOOKUP(E164,'09.kolo prezetácia '!$P$2:$P$4,'09.kolo prezetácia '!$O$2:$O$4))</f>
        <v>Ženy A</v>
      </c>
      <c r="H164" s="5"/>
      <c r="I164" s="5"/>
    </row>
    <row r="165" spans="1:9" s="41" customFormat="1" ht="18" customHeight="1" x14ac:dyDescent="0.25">
      <c r="A165" s="81">
        <v>226</v>
      </c>
      <c r="B165" s="5" t="s">
        <v>71</v>
      </c>
      <c r="C165" s="5" t="s">
        <v>557</v>
      </c>
      <c r="D165" s="5" t="s">
        <v>15</v>
      </c>
      <c r="E165" s="53">
        <v>1974</v>
      </c>
      <c r="F165" s="53" t="s">
        <v>54</v>
      </c>
      <c r="G165" s="47" t="str">
        <f>IF(F165="m",LOOKUP(E165,'09.kolo prezetácia '!$L$2:$L$9,'09.kolo prezetácia '!$K$2:$K$9),LOOKUP(E165,'09.kolo prezetácia '!$P$2:$P$4,'09.kolo prezetácia '!$O$2:$O$4))</f>
        <v>Muži D</v>
      </c>
      <c r="H165" s="5"/>
      <c r="I165" s="5"/>
    </row>
    <row r="166" spans="1:9" s="41" customFormat="1" ht="18" customHeight="1" x14ac:dyDescent="0.25">
      <c r="A166" s="81">
        <v>575</v>
      </c>
      <c r="B166" s="5" t="s">
        <v>95</v>
      </c>
      <c r="C166" s="5" t="s">
        <v>558</v>
      </c>
      <c r="D166" s="5" t="s">
        <v>392</v>
      </c>
      <c r="E166" s="53">
        <v>1988</v>
      </c>
      <c r="F166" s="53" t="s">
        <v>54</v>
      </c>
      <c r="G166" s="47" t="str">
        <f>IF(F166="m",LOOKUP(E166,'09.kolo prezetácia '!$L$2:$L$9,'09.kolo prezetácia '!$K$2:$K$9),LOOKUP(E166,'09.kolo prezetácia '!$P$2:$P$4,'09.kolo prezetácia '!$O$2:$O$4))</f>
        <v>Muži B</v>
      </c>
      <c r="H166" s="5"/>
      <c r="I166" s="5"/>
    </row>
    <row r="167" spans="1:9" s="41" customFormat="1" ht="18" customHeight="1" x14ac:dyDescent="0.25">
      <c r="A167" s="81">
        <v>625</v>
      </c>
      <c r="B167" s="5" t="s">
        <v>559</v>
      </c>
      <c r="C167" s="5" t="s">
        <v>560</v>
      </c>
      <c r="D167" s="5" t="s">
        <v>561</v>
      </c>
      <c r="E167" s="53">
        <v>1952</v>
      </c>
      <c r="F167" s="53" t="s">
        <v>54</v>
      </c>
      <c r="G167" s="47" t="str">
        <f>IF(F167="m",LOOKUP(E167,'09.kolo prezetácia '!$L$2:$L$9,'09.kolo prezetácia '!$K$2:$K$9),LOOKUP(E167,'09.kolo prezetácia '!$P$2:$P$4,'09.kolo prezetácia '!$O$2:$O$4))</f>
        <v>Muži E</v>
      </c>
      <c r="H167" s="5"/>
      <c r="I167" s="5"/>
    </row>
    <row r="168" spans="1:9" s="41" customFormat="1" ht="18" customHeight="1" x14ac:dyDescent="0.25">
      <c r="A168" s="81">
        <v>599</v>
      </c>
      <c r="B168" s="5" t="s">
        <v>562</v>
      </c>
      <c r="C168" s="5" t="s">
        <v>563</v>
      </c>
      <c r="D168" s="5" t="s">
        <v>564</v>
      </c>
      <c r="E168" s="53">
        <v>1953</v>
      </c>
      <c r="F168" s="53" t="s">
        <v>55</v>
      </c>
      <c r="G168" s="47" t="str">
        <f>IF(F168="m",LOOKUP(E168,'09.kolo prezetácia '!$L$2:$L$9,'09.kolo prezetácia '!$K$2:$K$9),LOOKUP(E168,'09.kolo prezetácia '!$P$2:$P$4,'09.kolo prezetácia '!$O$2:$O$4))</f>
        <v>Ženy C</v>
      </c>
      <c r="H168" s="5"/>
      <c r="I168" s="5"/>
    </row>
    <row r="169" spans="1:9" s="41" customFormat="1" ht="18" customHeight="1" x14ac:dyDescent="0.25">
      <c r="A169" s="81">
        <v>231</v>
      </c>
      <c r="B169" s="5" t="s">
        <v>302</v>
      </c>
      <c r="C169" s="5" t="s">
        <v>321</v>
      </c>
      <c r="D169" s="5" t="s">
        <v>565</v>
      </c>
      <c r="E169" s="53">
        <v>1982</v>
      </c>
      <c r="F169" s="53" t="s">
        <v>55</v>
      </c>
      <c r="G169" s="47" t="str">
        <f>IF(F169="m",LOOKUP(E169,'09.kolo prezetácia '!$L$2:$L$9,'09.kolo prezetácia '!$K$2:$K$9),LOOKUP(E169,'09.kolo prezetácia '!$P$2:$P$4,'09.kolo prezetácia '!$O$2:$O$4))</f>
        <v>Ženy B</v>
      </c>
      <c r="H169" s="5"/>
      <c r="I169" s="5"/>
    </row>
    <row r="170" spans="1:9" s="41" customFormat="1" ht="18" customHeight="1" x14ac:dyDescent="0.25">
      <c r="A170" s="81">
        <v>659</v>
      </c>
      <c r="B170" s="5" t="s">
        <v>566</v>
      </c>
      <c r="C170" s="5" t="s">
        <v>567</v>
      </c>
      <c r="D170" s="5" t="s">
        <v>568</v>
      </c>
      <c r="E170" s="53">
        <v>1998</v>
      </c>
      <c r="F170" s="53" t="s">
        <v>55</v>
      </c>
      <c r="G170" s="47" t="str">
        <f>IF(F170="m",LOOKUP(E170,'09.kolo prezetácia '!$L$2:$L$9,'09.kolo prezetácia '!$K$2:$K$9),LOOKUP(E170,'09.kolo prezetácia '!$P$2:$P$4,'09.kolo prezetácia '!$O$2:$O$4))</f>
        <v>Ženy A</v>
      </c>
      <c r="H170" s="5"/>
      <c r="I170" s="5"/>
    </row>
    <row r="171" spans="1:9" s="41" customFormat="1" ht="18" customHeight="1" x14ac:dyDescent="0.25">
      <c r="A171" s="81">
        <v>615</v>
      </c>
      <c r="B171" s="5" t="s">
        <v>120</v>
      </c>
      <c r="C171" s="5" t="s">
        <v>393</v>
      </c>
      <c r="D171" s="5" t="s">
        <v>15</v>
      </c>
      <c r="E171" s="53">
        <v>1974</v>
      </c>
      <c r="F171" s="53" t="s">
        <v>54</v>
      </c>
      <c r="G171" s="47" t="str">
        <f>IF(F171="m",LOOKUP(E171,'09.kolo prezetácia '!$L$2:$L$9,'09.kolo prezetácia '!$K$2:$K$9),LOOKUP(E171,'09.kolo prezetácia '!$P$2:$P$4,'09.kolo prezetácia '!$O$2:$O$4))</f>
        <v>Muži D</v>
      </c>
      <c r="H171" s="5"/>
      <c r="I171" s="5"/>
    </row>
    <row r="172" spans="1:9" s="41" customFormat="1" ht="18" customHeight="1" x14ac:dyDescent="0.25">
      <c r="A172" s="81">
        <v>691</v>
      </c>
      <c r="B172" s="5" t="s">
        <v>84</v>
      </c>
      <c r="C172" s="5" t="s">
        <v>307</v>
      </c>
      <c r="D172" s="5" t="s">
        <v>345</v>
      </c>
      <c r="E172" s="53">
        <v>1981</v>
      </c>
      <c r="F172" s="53" t="s">
        <v>54</v>
      </c>
      <c r="G172" s="47" t="str">
        <f>IF(F172="m",LOOKUP(E172,'09.kolo prezetácia '!$L$2:$L$9,'09.kolo prezetácia '!$K$2:$K$9),LOOKUP(E172,'09.kolo prezetácia '!$P$2:$P$4,'09.kolo prezetácia '!$O$2:$O$4))</f>
        <v>Muži C</v>
      </c>
      <c r="H172" s="5"/>
      <c r="I172" s="5"/>
    </row>
    <row r="173" spans="1:9" s="41" customFormat="1" ht="18" customHeight="1" x14ac:dyDescent="0.25">
      <c r="A173" s="81">
        <v>233</v>
      </c>
      <c r="B173" s="5" t="s">
        <v>569</v>
      </c>
      <c r="C173" s="5" t="s">
        <v>570</v>
      </c>
      <c r="D173" s="5" t="s">
        <v>571</v>
      </c>
      <c r="E173" s="53">
        <v>1964</v>
      </c>
      <c r="F173" s="53" t="s">
        <v>54</v>
      </c>
      <c r="G173" s="47" t="str">
        <f>IF(F173="m",LOOKUP(E173,'09.kolo prezetácia '!$L$2:$L$9,'09.kolo prezetácia '!$K$2:$K$9),LOOKUP(E173,'09.kolo prezetácia '!$P$2:$P$4,'09.kolo prezetácia '!$O$2:$O$4))</f>
        <v>Muži E</v>
      </c>
      <c r="H173" s="5"/>
      <c r="I173" s="5"/>
    </row>
    <row r="174" spans="1:9" s="41" customFormat="1" ht="18" customHeight="1" x14ac:dyDescent="0.25">
      <c r="A174" s="81">
        <v>90</v>
      </c>
      <c r="B174" s="5" t="s">
        <v>68</v>
      </c>
      <c r="C174" s="5" t="s">
        <v>303</v>
      </c>
      <c r="D174" s="5" t="s">
        <v>15</v>
      </c>
      <c r="E174" s="53">
        <v>1981</v>
      </c>
      <c r="F174" s="53" t="s">
        <v>54</v>
      </c>
      <c r="G174" s="47" t="str">
        <f>IF(F174="m",LOOKUP(E174,'09.kolo prezetácia '!$L$2:$L$9,'09.kolo prezetácia '!$K$2:$K$9),LOOKUP(E174,'09.kolo prezetácia '!$P$2:$P$4,'09.kolo prezetácia '!$O$2:$O$4))</f>
        <v>Muži C</v>
      </c>
      <c r="H174" s="5"/>
      <c r="I174" s="5"/>
    </row>
    <row r="175" spans="1:9" s="41" customFormat="1" ht="18" customHeight="1" x14ac:dyDescent="0.25">
      <c r="A175" s="81">
        <v>520</v>
      </c>
      <c r="B175" s="5" t="s">
        <v>21</v>
      </c>
      <c r="C175" s="5" t="s">
        <v>573</v>
      </c>
      <c r="D175" s="5" t="s">
        <v>574</v>
      </c>
      <c r="E175" s="53">
        <v>1995</v>
      </c>
      <c r="F175" s="53" t="s">
        <v>54</v>
      </c>
      <c r="G175" s="47" t="str">
        <f>IF(F175="m",LOOKUP(E175,'09.kolo prezetácia '!$L$2:$L$9,'09.kolo prezetácia '!$K$2:$K$9),LOOKUP(E175,'09.kolo prezetácia '!$P$2:$P$4,'09.kolo prezetácia '!$O$2:$O$4))</f>
        <v>Muži A</v>
      </c>
      <c r="H175" s="5"/>
      <c r="I175" s="5"/>
    </row>
    <row r="176" spans="1:9" s="41" customFormat="1" ht="18" customHeight="1" x14ac:dyDescent="0.25">
      <c r="A176" s="81">
        <v>652</v>
      </c>
      <c r="B176" s="5" t="s">
        <v>90</v>
      </c>
      <c r="C176" s="5" t="s">
        <v>575</v>
      </c>
      <c r="D176" s="5" t="s">
        <v>398</v>
      </c>
      <c r="E176" s="53">
        <v>1987</v>
      </c>
      <c r="F176" s="53" t="s">
        <v>54</v>
      </c>
      <c r="G176" s="47" t="str">
        <f>IF(F176="m",LOOKUP(E176,'09.kolo prezetácia '!$L$2:$L$9,'09.kolo prezetácia '!$K$2:$K$9),LOOKUP(E176,'09.kolo prezetácia '!$P$2:$P$4,'09.kolo prezetácia '!$O$2:$O$4))</f>
        <v>Muži B</v>
      </c>
      <c r="H176" s="5"/>
      <c r="I176" s="5"/>
    </row>
    <row r="177" spans="1:9" ht="18" customHeight="1" x14ac:dyDescent="0.25">
      <c r="A177" s="81">
        <v>29</v>
      </c>
      <c r="B177" s="5" t="s">
        <v>86</v>
      </c>
      <c r="C177" s="5" t="s">
        <v>93</v>
      </c>
      <c r="D177" s="5" t="s">
        <v>77</v>
      </c>
      <c r="E177" s="53">
        <v>1972</v>
      </c>
      <c r="F177" s="53" t="s">
        <v>55</v>
      </c>
      <c r="G177" s="47" t="str">
        <f>IF(F177="m",LOOKUP(E177,'09.kolo prezetácia '!$L$2:$L$9,'09.kolo prezetácia '!$K$2:$K$9),LOOKUP(E177,'09.kolo prezetácia '!$P$2:$P$4,'09.kolo prezetácia '!$O$2:$O$4))</f>
        <v>Ženy C</v>
      </c>
    </row>
    <row r="178" spans="1:9" ht="18" customHeight="1" x14ac:dyDescent="0.25">
      <c r="A178" s="81">
        <v>109</v>
      </c>
      <c r="B178" s="5" t="s">
        <v>78</v>
      </c>
      <c r="C178" s="5" t="s">
        <v>242</v>
      </c>
      <c r="D178" s="5" t="s">
        <v>323</v>
      </c>
      <c r="E178" s="53">
        <v>1988</v>
      </c>
      <c r="F178" s="53" t="s">
        <v>55</v>
      </c>
      <c r="G178" s="47" t="str">
        <f>IF(F178="m",LOOKUP(E178,'09.kolo prezetácia '!$L$2:$L$9,'09.kolo prezetácia '!$K$2:$K$9),LOOKUP(E178,'09.kolo prezetácia '!$P$2:$P$4,'09.kolo prezetácia '!$O$2:$O$4))</f>
        <v>Ženy B</v>
      </c>
    </row>
    <row r="179" spans="1:9" ht="18" customHeight="1" x14ac:dyDescent="0.25">
      <c r="A179" s="81">
        <v>665</v>
      </c>
      <c r="B179" s="5" t="s">
        <v>576</v>
      </c>
      <c r="C179" s="5" t="s">
        <v>577</v>
      </c>
      <c r="D179" s="5" t="s">
        <v>468</v>
      </c>
      <c r="E179" s="53">
        <v>1994</v>
      </c>
      <c r="F179" s="53" t="s">
        <v>55</v>
      </c>
      <c r="G179" s="47" t="str">
        <f>IF(F179="m",LOOKUP(E179,'09.kolo prezetácia '!$L$2:$L$9,'09.kolo prezetácia '!$K$2:$K$9),LOOKUP(E179,'09.kolo prezetácia '!$P$2:$P$4,'09.kolo prezetácia '!$O$2:$O$4))</f>
        <v>Ženy A</v>
      </c>
    </row>
    <row r="180" spans="1:9" ht="18" customHeight="1" x14ac:dyDescent="0.25">
      <c r="A180" s="81">
        <v>666</v>
      </c>
      <c r="B180" s="5" t="s">
        <v>241</v>
      </c>
      <c r="C180" s="5" t="s">
        <v>577</v>
      </c>
      <c r="D180" s="5" t="s">
        <v>357</v>
      </c>
      <c r="E180" s="53">
        <v>1972</v>
      </c>
      <c r="F180" s="53" t="s">
        <v>55</v>
      </c>
      <c r="G180" s="47" t="str">
        <f>IF(F180="m",LOOKUP(E180,'09.kolo prezetácia '!$L$2:$L$9,'09.kolo prezetácia '!$K$2:$K$9),LOOKUP(E180,'09.kolo prezetácia '!$P$2:$P$4,'09.kolo prezetácia '!$O$2:$O$4))</f>
        <v>Ženy C</v>
      </c>
    </row>
    <row r="181" spans="1:9" ht="18" customHeight="1" x14ac:dyDescent="0.25">
      <c r="A181" s="81">
        <v>88</v>
      </c>
      <c r="B181" s="5" t="s">
        <v>5</v>
      </c>
      <c r="C181" s="5" t="s">
        <v>609</v>
      </c>
      <c r="D181" s="5" t="s">
        <v>623</v>
      </c>
      <c r="E181" s="53">
        <v>1944</v>
      </c>
      <c r="F181" s="53" t="s">
        <v>54</v>
      </c>
      <c r="G181" s="47" t="str">
        <f>IF(F181="m",LOOKUP(E181,'09.kolo prezetácia '!$L$2:$L$9,'09.kolo prezetácia '!$K$2:$K$9),LOOKUP(E181,'09.kolo prezetácia '!$P$2:$P$4,'09.kolo prezetácia '!$O$2:$O$4))</f>
        <v>Muži E</v>
      </c>
    </row>
    <row r="182" spans="1:9" ht="18" customHeight="1" x14ac:dyDescent="0.25">
      <c r="A182" s="81">
        <v>637</v>
      </c>
      <c r="B182" s="5" t="s">
        <v>28</v>
      </c>
      <c r="C182" s="5" t="s">
        <v>610</v>
      </c>
      <c r="D182" s="5" t="s">
        <v>624</v>
      </c>
      <c r="E182" s="53">
        <v>2010</v>
      </c>
      <c r="F182" s="53" t="s">
        <v>54</v>
      </c>
      <c r="G182" s="47" t="str">
        <f>IF(F182="m",LOOKUP(E182,'09.kolo prezetácia '!$L$2:$L$9,'09.kolo prezetácia '!$K$2:$K$9),LOOKUP(E182,'09.kolo prezetácia '!$P$2:$P$4,'09.kolo prezetácia '!$O$2:$O$4))</f>
        <v>Muži A</v>
      </c>
    </row>
    <row r="183" spans="1:9" s="41" customFormat="1" ht="18" customHeight="1" x14ac:dyDescent="0.25">
      <c r="A183" s="81">
        <v>173</v>
      </c>
      <c r="B183" s="5" t="s">
        <v>606</v>
      </c>
      <c r="C183" s="5" t="s">
        <v>611</v>
      </c>
      <c r="D183" s="5" t="s">
        <v>625</v>
      </c>
      <c r="E183" s="53">
        <v>1973</v>
      </c>
      <c r="F183" s="53" t="s">
        <v>55</v>
      </c>
      <c r="G183" s="47" t="str">
        <f>IF(F183="m",LOOKUP(E183,'09.kolo prezetácia '!$L$2:$L$9,'09.kolo prezetácia '!$K$2:$K$9),LOOKUP(E183,'09.kolo prezetácia '!$P$2:$P$4,'09.kolo prezetácia '!$O$2:$O$4))</f>
        <v>Ženy C</v>
      </c>
      <c r="H183" s="5"/>
      <c r="I183" s="5"/>
    </row>
    <row r="184" spans="1:9" ht="18" customHeight="1" x14ac:dyDescent="0.25">
      <c r="A184" s="81">
        <v>324</v>
      </c>
      <c r="B184" s="5" t="s">
        <v>61</v>
      </c>
      <c r="C184" s="5" t="s">
        <v>612</v>
      </c>
      <c r="D184" s="5" t="s">
        <v>500</v>
      </c>
      <c r="E184" s="53">
        <v>1968</v>
      </c>
      <c r="F184" s="53" t="s">
        <v>55</v>
      </c>
      <c r="G184" s="47" t="str">
        <f>IF(F184="m",LOOKUP(E184,'09.kolo prezetácia '!$L$2:$L$9,'09.kolo prezetácia '!$K$2:$K$9),LOOKUP(E184,'09.kolo prezetácia '!$P$2:$P$4,'09.kolo prezetácia '!$O$2:$O$4))</f>
        <v>Ženy C</v>
      </c>
    </row>
    <row r="185" spans="1:9" ht="18" customHeight="1" x14ac:dyDescent="0.25">
      <c r="A185" s="81">
        <v>651</v>
      </c>
      <c r="B185" s="5" t="s">
        <v>260</v>
      </c>
      <c r="C185" s="5" t="s">
        <v>613</v>
      </c>
      <c r="D185" s="5" t="s">
        <v>15</v>
      </c>
      <c r="E185" s="53">
        <v>1996</v>
      </c>
      <c r="F185" s="53" t="s">
        <v>54</v>
      </c>
      <c r="G185" s="47" t="str">
        <f>IF(F185="m",LOOKUP(E185,'09.kolo prezetácia '!$L$2:$L$9,'09.kolo prezetácia '!$K$2:$K$9),LOOKUP(E185,'09.kolo prezetácia '!$P$2:$P$4,'09.kolo prezetácia '!$O$2:$O$4))</f>
        <v>Muži A</v>
      </c>
    </row>
    <row r="186" spans="1:9" ht="18" customHeight="1" x14ac:dyDescent="0.25">
      <c r="A186" s="81">
        <v>655</v>
      </c>
      <c r="B186" s="5" t="s">
        <v>347</v>
      </c>
      <c r="C186" s="5" t="s">
        <v>614</v>
      </c>
      <c r="D186" s="5" t="s">
        <v>626</v>
      </c>
      <c r="E186" s="53">
        <v>1981</v>
      </c>
      <c r="F186" s="53" t="s">
        <v>54</v>
      </c>
      <c r="G186" s="47" t="str">
        <f>IF(F186="m",LOOKUP(E186,'09.kolo prezetácia '!$L$2:$L$9,'09.kolo prezetácia '!$K$2:$K$9),LOOKUP(E186,'09.kolo prezetácia '!$P$2:$P$4,'09.kolo prezetácia '!$O$2:$O$4))</f>
        <v>Muži C</v>
      </c>
    </row>
    <row r="187" spans="1:9" s="41" customFormat="1" ht="18" customHeight="1" x14ac:dyDescent="0.25">
      <c r="A187" s="81">
        <v>236</v>
      </c>
      <c r="B187" s="5" t="s">
        <v>607</v>
      </c>
      <c r="C187" s="5" t="s">
        <v>615</v>
      </c>
      <c r="D187" s="5" t="s">
        <v>603</v>
      </c>
      <c r="E187" s="53">
        <v>1979</v>
      </c>
      <c r="F187" s="53" t="s">
        <v>54</v>
      </c>
      <c r="G187" s="47" t="str">
        <f>IF(F187="m",LOOKUP(E187,'09.kolo prezetácia '!$L$2:$L$9,'09.kolo prezetácia '!$K$2:$K$9),LOOKUP(E187,'09.kolo prezetácia '!$P$2:$P$4,'09.kolo prezetácia '!$O$2:$O$4))</f>
        <v>Muži C</v>
      </c>
      <c r="H187" s="5"/>
      <c r="I187" s="5"/>
    </row>
    <row r="188" spans="1:9" ht="18" customHeight="1" x14ac:dyDescent="0.25">
      <c r="A188" s="81">
        <v>146</v>
      </c>
      <c r="B188" s="5" t="s">
        <v>96</v>
      </c>
      <c r="C188" s="5" t="s">
        <v>280</v>
      </c>
      <c r="D188" s="5" t="s">
        <v>15</v>
      </c>
      <c r="E188" s="53">
        <v>1964</v>
      </c>
      <c r="F188" s="53" t="s">
        <v>54</v>
      </c>
      <c r="G188" s="47" t="str">
        <f>IF(F188="m",LOOKUP(E188,'09.kolo prezetácia '!$L$2:$L$9,'09.kolo prezetácia '!$K$2:$K$9),LOOKUP(E188,'09.kolo prezetácia '!$P$2:$P$4,'09.kolo prezetácia '!$O$2:$O$4))</f>
        <v>Muži E</v>
      </c>
    </row>
    <row r="189" spans="1:9" ht="18" customHeight="1" x14ac:dyDescent="0.25">
      <c r="A189" s="81">
        <v>147</v>
      </c>
      <c r="B189" s="5" t="s">
        <v>608</v>
      </c>
      <c r="C189" s="5" t="s">
        <v>616</v>
      </c>
      <c r="D189" s="5" t="s">
        <v>15</v>
      </c>
      <c r="E189" s="53">
        <v>1987</v>
      </c>
      <c r="F189" s="53" t="s">
        <v>55</v>
      </c>
      <c r="G189" s="47" t="str">
        <f>IF(F189="m",LOOKUP(E189,'09.kolo prezetácia '!$L$2:$L$9,'09.kolo prezetácia '!$K$2:$K$9),LOOKUP(E189,'09.kolo prezetácia '!$P$2:$P$4,'09.kolo prezetácia '!$O$2:$O$4))</f>
        <v>Ženy B</v>
      </c>
    </row>
    <row r="190" spans="1:9" ht="18" customHeight="1" x14ac:dyDescent="0.25">
      <c r="A190" s="81">
        <v>673</v>
      </c>
      <c r="B190" s="5" t="s">
        <v>260</v>
      </c>
      <c r="C190" s="5" t="s">
        <v>617</v>
      </c>
      <c r="D190" s="5" t="s">
        <v>627</v>
      </c>
      <c r="E190" s="53">
        <v>2007</v>
      </c>
      <c r="F190" s="53" t="s">
        <v>54</v>
      </c>
      <c r="G190" s="47" t="str">
        <f>IF(F190="m",LOOKUP(E190,'09.kolo prezetácia '!$L$2:$L$9,'09.kolo prezetácia '!$K$2:$K$9),LOOKUP(E190,'09.kolo prezetácia '!$P$2:$P$4,'09.kolo prezetácia '!$O$2:$O$4))</f>
        <v>Muži A</v>
      </c>
    </row>
    <row r="191" spans="1:9" ht="18" customHeight="1" x14ac:dyDescent="0.25">
      <c r="A191" s="81">
        <v>102</v>
      </c>
      <c r="B191" s="5" t="s">
        <v>21</v>
      </c>
      <c r="C191" s="5" t="s">
        <v>346</v>
      </c>
      <c r="D191" s="5" t="s">
        <v>628</v>
      </c>
      <c r="E191" s="53">
        <v>1968</v>
      </c>
      <c r="F191" s="53" t="s">
        <v>54</v>
      </c>
      <c r="G191" s="47" t="str">
        <f>IF(F191="m",LOOKUP(E191,'09.kolo prezetácia '!$L$2:$L$9,'09.kolo prezetácia '!$K$2:$K$9),LOOKUP(E191,'09.kolo prezetácia '!$P$2:$P$4,'09.kolo prezetácia '!$O$2:$O$4))</f>
        <v>Muži D</v>
      </c>
    </row>
    <row r="192" spans="1:9" s="41" customFormat="1" ht="18" customHeight="1" x14ac:dyDescent="0.25">
      <c r="A192" s="81">
        <v>679</v>
      </c>
      <c r="B192" s="5" t="s">
        <v>67</v>
      </c>
      <c r="C192" s="5" t="s">
        <v>618</v>
      </c>
      <c r="D192" s="5" t="s">
        <v>629</v>
      </c>
      <c r="E192" s="53">
        <v>1984</v>
      </c>
      <c r="F192" s="53" t="s">
        <v>55</v>
      </c>
      <c r="G192" s="47" t="str">
        <f>IF(F192="m",LOOKUP(E192,'09.kolo prezetácia '!$L$2:$L$9,'09.kolo prezetácia '!$K$2:$K$9),LOOKUP(E192,'09.kolo prezetácia '!$P$2:$P$4,'09.kolo prezetácia '!$O$2:$O$4))</f>
        <v>Ženy B</v>
      </c>
      <c r="H192" s="5"/>
      <c r="I192" s="5"/>
    </row>
    <row r="193" spans="1:9" s="41" customFormat="1" ht="18" customHeight="1" x14ac:dyDescent="0.25">
      <c r="A193" s="81">
        <v>681</v>
      </c>
      <c r="B193" s="5" t="s">
        <v>61</v>
      </c>
      <c r="C193" s="5" t="s">
        <v>619</v>
      </c>
      <c r="D193" s="5" t="s">
        <v>629</v>
      </c>
      <c r="E193" s="53">
        <v>1988</v>
      </c>
      <c r="F193" s="53" t="s">
        <v>55</v>
      </c>
      <c r="G193" s="47" t="str">
        <f>IF(F193="m",LOOKUP(E193,'09.kolo prezetácia '!$L$2:$L$9,'09.kolo prezetácia '!$K$2:$K$9),LOOKUP(E193,'09.kolo prezetácia '!$P$2:$P$4,'09.kolo prezetácia '!$O$2:$O$4))</f>
        <v>Ženy B</v>
      </c>
      <c r="H193" s="5"/>
      <c r="I193" s="5"/>
    </row>
    <row r="194" spans="1:9" ht="18" customHeight="1" x14ac:dyDescent="0.25">
      <c r="A194" s="81">
        <v>682</v>
      </c>
      <c r="B194" s="5" t="s">
        <v>347</v>
      </c>
      <c r="C194" s="5" t="s">
        <v>620</v>
      </c>
      <c r="D194" s="5" t="s">
        <v>629</v>
      </c>
      <c r="E194" s="53">
        <v>1984</v>
      </c>
      <c r="F194" s="53" t="s">
        <v>54</v>
      </c>
      <c r="G194" s="47" t="str">
        <f>IF(F194="m",LOOKUP(E194,'09.kolo prezetácia '!$L$2:$L$9,'09.kolo prezetácia '!$K$2:$K$9),LOOKUP(E194,'09.kolo prezetácia '!$P$2:$P$4,'09.kolo prezetácia '!$O$2:$O$4))</f>
        <v>Muži C</v>
      </c>
    </row>
    <row r="195" spans="1:9" ht="18" customHeight="1" x14ac:dyDescent="0.25">
      <c r="A195" s="81">
        <v>124</v>
      </c>
      <c r="B195" s="5" t="s">
        <v>34</v>
      </c>
      <c r="C195" s="5" t="s">
        <v>621</v>
      </c>
      <c r="D195" s="5" t="s">
        <v>630</v>
      </c>
      <c r="E195" s="53">
        <v>1977</v>
      </c>
      <c r="F195" s="53" t="s">
        <v>54</v>
      </c>
      <c r="G195" s="47" t="str">
        <f>IF(F195="m",LOOKUP(E195,'09.kolo prezetácia '!$L$2:$L$9,'09.kolo prezetácia '!$K$2:$K$9),LOOKUP(E195,'09.kolo prezetácia '!$P$2:$P$4,'09.kolo prezetácia '!$O$2:$O$4))</f>
        <v>Muži C</v>
      </c>
    </row>
    <row r="196" spans="1:9" ht="18" customHeight="1" x14ac:dyDescent="0.25">
      <c r="A196" s="81">
        <v>323</v>
      </c>
      <c r="B196" s="5" t="s">
        <v>33</v>
      </c>
      <c r="C196" s="5" t="s">
        <v>622</v>
      </c>
      <c r="D196" s="5" t="s">
        <v>15</v>
      </c>
      <c r="E196" s="53">
        <v>1989</v>
      </c>
      <c r="F196" s="53" t="s">
        <v>54</v>
      </c>
      <c r="G196" s="47" t="str">
        <f>IF(F196="m",LOOKUP(E196,'09.kolo prezetácia '!$L$2:$L$9,'09.kolo prezetácia '!$K$2:$K$9),LOOKUP(E196,'09.kolo prezetácia '!$P$2:$P$4,'09.kolo prezetácia '!$O$2:$O$4))</f>
        <v>Muži B</v>
      </c>
    </row>
    <row r="197" spans="1:9" ht="18" customHeight="1" x14ac:dyDescent="0.25">
      <c r="A197" s="81"/>
      <c r="E197" s="53"/>
      <c r="F197" s="53"/>
      <c r="G197" s="47"/>
    </row>
    <row r="198" spans="1:9" s="41" customFormat="1" ht="18" customHeight="1" x14ac:dyDescent="0.25">
      <c r="A198" s="81"/>
      <c r="B198" s="5"/>
      <c r="C198" s="5"/>
      <c r="D198" s="5"/>
      <c r="E198" s="53"/>
      <c r="F198" s="53"/>
      <c r="G198" s="47"/>
      <c r="H198" s="5"/>
      <c r="I198" s="5"/>
    </row>
    <row r="199" spans="1:9" ht="18" customHeight="1" x14ac:dyDescent="0.25">
      <c r="A199" s="81"/>
      <c r="E199" s="53"/>
      <c r="F199" s="53"/>
      <c r="G199" s="47"/>
    </row>
    <row r="200" spans="1:9" s="41" customFormat="1" ht="18" customHeight="1" x14ac:dyDescent="0.25">
      <c r="A200" s="81"/>
      <c r="B200" s="5"/>
      <c r="C200" s="5"/>
      <c r="D200" s="5"/>
      <c r="E200" s="53"/>
      <c r="F200" s="53"/>
      <c r="G200" s="47"/>
      <c r="H200" s="5"/>
      <c r="I200" s="5"/>
    </row>
    <row r="201" spans="1:9" ht="18" customHeight="1" x14ac:dyDescent="0.25">
      <c r="A201" s="81"/>
      <c r="E201" s="53"/>
      <c r="F201" s="53"/>
      <c r="G201" s="47"/>
    </row>
    <row r="202" spans="1:9" ht="18" customHeight="1" x14ac:dyDescent="0.25">
      <c r="A202" s="81"/>
      <c r="E202" s="53"/>
      <c r="F202" s="53"/>
      <c r="G202" s="47"/>
    </row>
    <row r="203" spans="1:9" s="41" customFormat="1" ht="18" customHeight="1" x14ac:dyDescent="0.25">
      <c r="A203" s="81"/>
      <c r="B203" s="5"/>
      <c r="C203" s="5"/>
      <c r="D203" s="5"/>
      <c r="E203" s="53"/>
      <c r="F203" s="53"/>
      <c r="G203" s="47"/>
      <c r="H203" s="5"/>
      <c r="I203" s="5"/>
    </row>
    <row r="204" spans="1:9" ht="18" customHeight="1" x14ac:dyDescent="0.25">
      <c r="A204" s="81"/>
      <c r="E204" s="53"/>
      <c r="F204" s="53"/>
      <c r="G204" s="47"/>
    </row>
    <row r="205" spans="1:9" ht="18" customHeight="1" x14ac:dyDescent="0.25">
      <c r="A205" s="81"/>
      <c r="E205" s="53"/>
      <c r="F205" s="53"/>
      <c r="G205" s="47"/>
    </row>
    <row r="206" spans="1:9" ht="18" customHeight="1" x14ac:dyDescent="0.25">
      <c r="A206" s="81"/>
      <c r="E206" s="53"/>
      <c r="F206" s="53"/>
      <c r="G206" s="47"/>
    </row>
    <row r="207" spans="1:9" s="41" customFormat="1" ht="18" customHeight="1" x14ac:dyDescent="0.25">
      <c r="A207" s="81"/>
      <c r="B207" s="5"/>
      <c r="C207" s="5"/>
      <c r="D207" s="5"/>
      <c r="E207" s="53"/>
      <c r="F207" s="53"/>
      <c r="G207" s="47"/>
      <c r="H207" s="5"/>
      <c r="I207" s="5"/>
    </row>
    <row r="208" spans="1:9" ht="18" customHeight="1" x14ac:dyDescent="0.25">
      <c r="A208" s="81"/>
      <c r="E208" s="53"/>
      <c r="F208" s="53"/>
      <c r="G208" s="47"/>
    </row>
    <row r="209" spans="1:9" ht="18" customHeight="1" x14ac:dyDescent="0.25">
      <c r="A209" s="81"/>
      <c r="E209" s="53"/>
      <c r="F209" s="53"/>
      <c r="G209" s="47"/>
    </row>
    <row r="210" spans="1:9" ht="18" customHeight="1" x14ac:dyDescent="0.25">
      <c r="A210" s="81"/>
      <c r="E210" s="53"/>
      <c r="F210" s="53"/>
      <c r="G210" s="47"/>
    </row>
    <row r="211" spans="1:9" ht="18" customHeight="1" x14ac:dyDescent="0.25">
      <c r="A211" s="81"/>
      <c r="E211" s="53"/>
      <c r="F211" s="53"/>
      <c r="G211" s="47"/>
    </row>
    <row r="212" spans="1:9" ht="18" customHeight="1" x14ac:dyDescent="0.25">
      <c r="A212" s="81"/>
      <c r="E212" s="53"/>
      <c r="F212" s="53"/>
      <c r="G212" s="47"/>
    </row>
    <row r="213" spans="1:9" ht="18" customHeight="1" x14ac:dyDescent="0.25">
      <c r="A213" s="81"/>
      <c r="E213" s="53"/>
      <c r="F213" s="53"/>
      <c r="G213" s="47"/>
    </row>
    <row r="214" spans="1:9" s="41" customFormat="1" ht="18" customHeight="1" x14ac:dyDescent="0.25">
      <c r="A214" s="81"/>
      <c r="B214" s="5"/>
      <c r="C214" s="5"/>
      <c r="D214" s="5"/>
      <c r="E214" s="53"/>
      <c r="F214" s="53"/>
      <c r="G214" s="47"/>
      <c r="H214" s="5"/>
      <c r="I214" s="5"/>
    </row>
    <row r="215" spans="1:9" ht="18" customHeight="1" x14ac:dyDescent="0.25">
      <c r="A215" s="81"/>
      <c r="E215" s="53"/>
      <c r="F215" s="53"/>
      <c r="G215" s="47"/>
    </row>
    <row r="216" spans="1:9" ht="18" customHeight="1" x14ac:dyDescent="0.25">
      <c r="A216" s="81"/>
      <c r="E216" s="53"/>
      <c r="F216" s="53"/>
      <c r="G216" s="47"/>
    </row>
    <row r="217" spans="1:9" ht="18" customHeight="1" x14ac:dyDescent="0.25">
      <c r="A217" s="81"/>
      <c r="E217" s="53"/>
      <c r="F217" s="53"/>
      <c r="G217" s="47"/>
    </row>
    <row r="218" spans="1:9" ht="18" customHeight="1" x14ac:dyDescent="0.25">
      <c r="A218" s="81"/>
      <c r="E218" s="53"/>
      <c r="F218" s="53"/>
      <c r="G218" s="47"/>
    </row>
    <row r="219" spans="1:9" ht="18" customHeight="1" x14ac:dyDescent="0.25">
      <c r="A219" s="81"/>
      <c r="E219" s="53"/>
      <c r="F219" s="53"/>
      <c r="G219" s="47"/>
    </row>
    <row r="220" spans="1:9" ht="18" customHeight="1" x14ac:dyDescent="0.25">
      <c r="A220" s="81"/>
      <c r="E220" s="53"/>
      <c r="F220" s="53"/>
      <c r="G220" s="47"/>
    </row>
    <row r="221" spans="1:9" ht="18" customHeight="1" x14ac:dyDescent="0.25">
      <c r="A221" s="81"/>
      <c r="E221" s="53"/>
      <c r="F221" s="53"/>
      <c r="G221" s="47"/>
    </row>
    <row r="222" spans="1:9" ht="18" customHeight="1" x14ac:dyDescent="0.25">
      <c r="A222" s="81"/>
      <c r="E222" s="53"/>
      <c r="F222" s="53"/>
      <c r="G222" s="47"/>
    </row>
    <row r="223" spans="1:9" ht="18" customHeight="1" x14ac:dyDescent="0.25">
      <c r="A223" s="81"/>
      <c r="E223" s="53"/>
      <c r="F223" s="53"/>
      <c r="G223" s="47"/>
    </row>
    <row r="224" spans="1:9" ht="18" customHeight="1" x14ac:dyDescent="0.25">
      <c r="A224" s="81"/>
      <c r="E224" s="53"/>
      <c r="F224" s="53"/>
      <c r="G224" s="47"/>
    </row>
    <row r="225" spans="1:7" ht="18" customHeight="1" x14ac:dyDescent="0.25">
      <c r="A225" s="81"/>
      <c r="E225" s="53"/>
      <c r="F225" s="53"/>
      <c r="G225" s="47"/>
    </row>
    <row r="226" spans="1:7" ht="18" customHeight="1" x14ac:dyDescent="0.25">
      <c r="A226" s="81"/>
      <c r="E226" s="53"/>
      <c r="F226" s="53"/>
      <c r="G226" s="47"/>
    </row>
    <row r="227" spans="1:7" ht="18" customHeight="1" x14ac:dyDescent="0.25">
      <c r="A227" s="81"/>
      <c r="E227" s="53"/>
      <c r="F227" s="53"/>
      <c r="G227" s="47"/>
    </row>
    <row r="228" spans="1:7" ht="18" customHeight="1" x14ac:dyDescent="0.25">
      <c r="A228" s="81"/>
      <c r="E228" s="53"/>
      <c r="F228" s="53"/>
      <c r="G228" s="47"/>
    </row>
    <row r="229" spans="1:7" ht="18" customHeight="1" x14ac:dyDescent="0.25">
      <c r="A229" s="81"/>
      <c r="E229" s="53"/>
      <c r="F229" s="53"/>
      <c r="G229" s="47"/>
    </row>
    <row r="230" spans="1:7" ht="18" customHeight="1" x14ac:dyDescent="0.25">
      <c r="A230" s="81"/>
      <c r="E230" s="53"/>
      <c r="F230" s="53"/>
      <c r="G230" s="47"/>
    </row>
    <row r="231" spans="1:7" ht="18" customHeight="1" x14ac:dyDescent="0.25">
      <c r="A231" s="81"/>
      <c r="E231" s="53"/>
      <c r="F231" s="53"/>
      <c r="G231" s="47"/>
    </row>
    <row r="232" spans="1:7" ht="18" customHeight="1" x14ac:dyDescent="0.25">
      <c r="A232" s="81"/>
      <c r="E232" s="53"/>
      <c r="F232" s="53"/>
      <c r="G232" s="47"/>
    </row>
    <row r="233" spans="1:7" ht="18" customHeight="1" x14ac:dyDescent="0.25">
      <c r="A233" s="81"/>
      <c r="E233" s="53"/>
      <c r="F233" s="53"/>
      <c r="G233" s="47"/>
    </row>
    <row r="234" spans="1:7" ht="18" customHeight="1" x14ac:dyDescent="0.25">
      <c r="A234" s="81"/>
      <c r="E234" s="53"/>
      <c r="F234" s="53"/>
      <c r="G234" s="47"/>
    </row>
    <row r="235" spans="1:7" ht="18" customHeight="1" x14ac:dyDescent="0.25">
      <c r="A235" s="81"/>
      <c r="E235" s="53"/>
      <c r="F235" s="53"/>
      <c r="G235" s="47"/>
    </row>
    <row r="236" spans="1:7" ht="18" customHeight="1" x14ac:dyDescent="0.25">
      <c r="A236" s="81"/>
      <c r="E236" s="53"/>
      <c r="F236" s="53"/>
      <c r="G236" s="47"/>
    </row>
    <row r="237" spans="1:7" ht="18" customHeight="1" x14ac:dyDescent="0.25">
      <c r="A237" s="81"/>
      <c r="E237" s="53"/>
      <c r="F237" s="53"/>
      <c r="G237" s="47"/>
    </row>
    <row r="238" spans="1:7" ht="18" customHeight="1" x14ac:dyDescent="0.25">
      <c r="A238" s="81"/>
      <c r="E238" s="53"/>
      <c r="F238" s="53"/>
      <c r="G238" s="47"/>
    </row>
    <row r="239" spans="1:7" ht="18" customHeight="1" x14ac:dyDescent="0.25">
      <c r="A239" s="81"/>
      <c r="E239" s="53"/>
      <c r="F239" s="53"/>
      <c r="G239" s="47"/>
    </row>
    <row r="240" spans="1:7" ht="18" customHeight="1" x14ac:dyDescent="0.25">
      <c r="A240" s="81"/>
      <c r="E240" s="53"/>
      <c r="F240" s="53"/>
      <c r="G240" s="47"/>
    </row>
    <row r="241" spans="1:7" ht="18" customHeight="1" x14ac:dyDescent="0.25">
      <c r="A241" s="81"/>
      <c r="E241" s="53"/>
      <c r="F241" s="53"/>
      <c r="G241" s="47"/>
    </row>
    <row r="242" spans="1:7" ht="18" customHeight="1" x14ac:dyDescent="0.25">
      <c r="A242" s="81"/>
      <c r="E242" s="53"/>
      <c r="F242" s="53"/>
      <c r="G242" s="47"/>
    </row>
    <row r="243" spans="1:7" ht="18" customHeight="1" x14ac:dyDescent="0.25">
      <c r="A243" s="81"/>
      <c r="E243" s="53"/>
      <c r="F243" s="53"/>
      <c r="G243" s="47"/>
    </row>
    <row r="244" spans="1:7" ht="18" customHeight="1" x14ac:dyDescent="0.25">
      <c r="A244" s="81"/>
      <c r="E244" s="53"/>
      <c r="F244" s="53"/>
      <c r="G244" s="47"/>
    </row>
    <row r="245" spans="1:7" ht="18" customHeight="1" x14ac:dyDescent="0.25">
      <c r="A245" s="81"/>
      <c r="E245" s="53"/>
      <c r="F245" s="53"/>
      <c r="G245" s="47"/>
    </row>
    <row r="246" spans="1:7" ht="18" customHeight="1" x14ac:dyDescent="0.25">
      <c r="A246" s="81"/>
      <c r="E246" s="53"/>
      <c r="F246" s="53"/>
      <c r="G246" s="47"/>
    </row>
    <row r="247" spans="1:7" ht="18" customHeight="1" x14ac:dyDescent="0.25">
      <c r="A247" s="81"/>
      <c r="E247" s="53"/>
      <c r="F247" s="53"/>
      <c r="G247" s="47"/>
    </row>
    <row r="248" spans="1:7" ht="18" customHeight="1" x14ac:dyDescent="0.25">
      <c r="A248" s="81"/>
      <c r="E248" s="53"/>
      <c r="F248" s="53"/>
      <c r="G248" s="47"/>
    </row>
    <row r="249" spans="1:7" ht="18" customHeight="1" x14ac:dyDescent="0.25">
      <c r="A249" s="81"/>
      <c r="E249" s="53"/>
      <c r="F249" s="53"/>
      <c r="G249" s="47"/>
    </row>
    <row r="250" spans="1:7" ht="18" customHeight="1" x14ac:dyDescent="0.25">
      <c r="A250" s="81"/>
      <c r="E250" s="53"/>
      <c r="F250" s="53"/>
      <c r="G250" s="47"/>
    </row>
    <row r="251" spans="1:7" ht="18" customHeight="1" x14ac:dyDescent="0.25">
      <c r="A251" s="81"/>
      <c r="E251" s="53"/>
      <c r="F251" s="53"/>
      <c r="G251" s="47"/>
    </row>
    <row r="252" spans="1:7" ht="18" customHeight="1" x14ac:dyDescent="0.25">
      <c r="A252" s="81"/>
      <c r="E252" s="53"/>
      <c r="F252" s="53"/>
      <c r="G252" s="47"/>
    </row>
    <row r="253" spans="1:7" ht="18" customHeight="1" x14ac:dyDescent="0.25">
      <c r="A253" s="81"/>
      <c r="E253" s="53"/>
      <c r="F253" s="53"/>
      <c r="G253" s="47"/>
    </row>
    <row r="254" spans="1:7" ht="18" customHeight="1" x14ac:dyDescent="0.25">
      <c r="A254" s="81"/>
      <c r="E254" s="53"/>
      <c r="F254" s="53"/>
      <c r="G254" s="47"/>
    </row>
    <row r="255" spans="1:7" ht="18" customHeight="1" x14ac:dyDescent="0.25">
      <c r="A255" s="81"/>
      <c r="E255" s="53"/>
      <c r="F255" s="53"/>
      <c r="G255" s="47"/>
    </row>
    <row r="256" spans="1:7" ht="18" customHeight="1" x14ac:dyDescent="0.25">
      <c r="A256" s="81"/>
      <c r="E256" s="53"/>
      <c r="F256" s="53"/>
      <c r="G256" s="47"/>
    </row>
    <row r="257" spans="1:7" ht="18" customHeight="1" x14ac:dyDescent="0.25">
      <c r="A257" s="81"/>
      <c r="E257" s="53"/>
      <c r="F257" s="53"/>
      <c r="G257" s="47"/>
    </row>
    <row r="258" spans="1:7" ht="18" customHeight="1" x14ac:dyDescent="0.25">
      <c r="A258" s="81"/>
      <c r="E258" s="53"/>
      <c r="F258" s="53"/>
      <c r="G258" s="47"/>
    </row>
    <row r="259" spans="1:7" ht="18" customHeight="1" x14ac:dyDescent="0.25">
      <c r="A259" s="81"/>
      <c r="E259" s="53"/>
      <c r="F259" s="53"/>
      <c r="G259" s="47"/>
    </row>
    <row r="260" spans="1:7" ht="18" customHeight="1" x14ac:dyDescent="0.25">
      <c r="A260" s="81"/>
      <c r="E260" s="53"/>
      <c r="F260" s="53"/>
      <c r="G260" s="47"/>
    </row>
    <row r="261" spans="1:7" ht="18" customHeight="1" x14ac:dyDescent="0.25">
      <c r="A261" s="81"/>
      <c r="E261" s="53"/>
      <c r="F261" s="53"/>
      <c r="G261" s="47"/>
    </row>
    <row r="262" spans="1:7" ht="18" customHeight="1" x14ac:dyDescent="0.25">
      <c r="A262" s="81"/>
      <c r="E262" s="53"/>
      <c r="F262" s="53"/>
      <c r="G262" s="47"/>
    </row>
    <row r="263" spans="1:7" ht="18" customHeight="1" x14ac:dyDescent="0.25">
      <c r="A263" s="81"/>
      <c r="E263" s="53"/>
      <c r="F263" s="53"/>
      <c r="G263" s="47"/>
    </row>
    <row r="264" spans="1:7" ht="18" customHeight="1" x14ac:dyDescent="0.25">
      <c r="A264" s="81"/>
      <c r="E264" s="53"/>
      <c r="F264" s="53"/>
      <c r="G264" s="47"/>
    </row>
    <row r="265" spans="1:7" ht="18" customHeight="1" x14ac:dyDescent="0.25">
      <c r="A265" s="81"/>
      <c r="E265" s="53"/>
      <c r="F265" s="53"/>
      <c r="G265" s="47"/>
    </row>
    <row r="266" spans="1:7" ht="18" customHeight="1" x14ac:dyDescent="0.25">
      <c r="A266" s="81"/>
      <c r="E266" s="53"/>
      <c r="F266" s="53"/>
      <c r="G266" s="47"/>
    </row>
    <row r="267" spans="1:7" ht="18" customHeight="1" x14ac:dyDescent="0.25">
      <c r="A267" s="81"/>
      <c r="E267" s="53"/>
      <c r="F267" s="53"/>
      <c r="G267" s="47"/>
    </row>
    <row r="268" spans="1:7" ht="18" customHeight="1" x14ac:dyDescent="0.25">
      <c r="A268" s="81"/>
      <c r="E268" s="53"/>
      <c r="F268" s="53"/>
      <c r="G268" s="47"/>
    </row>
    <row r="269" spans="1:7" ht="18" customHeight="1" x14ac:dyDescent="0.25">
      <c r="A269" s="81"/>
      <c r="E269" s="53"/>
      <c r="F269" s="53"/>
      <c r="G269" s="47"/>
    </row>
    <row r="270" spans="1:7" ht="18" customHeight="1" x14ac:dyDescent="0.25">
      <c r="A270" s="81"/>
      <c r="E270" s="53"/>
      <c r="F270" s="53"/>
      <c r="G270" s="47"/>
    </row>
    <row r="271" spans="1:7" ht="18" customHeight="1" x14ac:dyDescent="0.25">
      <c r="A271" s="81"/>
      <c r="E271" s="53"/>
      <c r="F271" s="53"/>
      <c r="G271" s="47"/>
    </row>
    <row r="272" spans="1:7" ht="18" customHeight="1" x14ac:dyDescent="0.25">
      <c r="A272" s="81"/>
      <c r="E272" s="53"/>
      <c r="F272" s="53"/>
      <c r="G272" s="47"/>
    </row>
    <row r="273" spans="1:7" ht="18" customHeight="1" x14ac:dyDescent="0.25">
      <c r="A273" s="81"/>
      <c r="E273" s="53"/>
      <c r="F273" s="53"/>
      <c r="G273" s="47"/>
    </row>
    <row r="274" spans="1:7" ht="18" customHeight="1" x14ac:dyDescent="0.25">
      <c r="A274" s="81"/>
      <c r="E274" s="53"/>
      <c r="F274" s="53"/>
      <c r="G274" s="47"/>
    </row>
    <row r="275" spans="1:7" ht="18" customHeight="1" x14ac:dyDescent="0.25">
      <c r="A275" s="81"/>
      <c r="E275" s="53"/>
      <c r="F275" s="53"/>
      <c r="G275" s="47"/>
    </row>
    <row r="276" spans="1:7" ht="18" customHeight="1" x14ac:dyDescent="0.25">
      <c r="A276" s="81"/>
      <c r="E276" s="53"/>
      <c r="F276" s="53"/>
      <c r="G276" s="47"/>
    </row>
    <row r="277" spans="1:7" ht="18" customHeight="1" x14ac:dyDescent="0.25">
      <c r="A277" s="81"/>
      <c r="E277" s="53"/>
      <c r="F277" s="53"/>
      <c r="G277" s="47"/>
    </row>
    <row r="278" spans="1:7" ht="18" customHeight="1" x14ac:dyDescent="0.25">
      <c r="A278" s="81"/>
      <c r="E278" s="53"/>
      <c r="F278" s="53"/>
      <c r="G278" s="47"/>
    </row>
    <row r="279" spans="1:7" ht="18" customHeight="1" x14ac:dyDescent="0.25">
      <c r="A279" s="81"/>
      <c r="E279" s="53"/>
      <c r="F279" s="53"/>
      <c r="G279" s="47"/>
    </row>
    <row r="280" spans="1:7" ht="18" customHeight="1" x14ac:dyDescent="0.25">
      <c r="A280" s="81"/>
      <c r="E280" s="53"/>
      <c r="F280" s="53"/>
      <c r="G280" s="47"/>
    </row>
    <row r="281" spans="1:7" ht="18" customHeight="1" x14ac:dyDescent="0.25">
      <c r="A281" s="81"/>
      <c r="E281" s="53"/>
      <c r="F281" s="53"/>
      <c r="G281" s="47"/>
    </row>
    <row r="282" spans="1:7" ht="18" customHeight="1" x14ac:dyDescent="0.25">
      <c r="A282" s="81"/>
      <c r="E282" s="53"/>
      <c r="F282" s="53"/>
      <c r="G282" s="47"/>
    </row>
    <row r="283" spans="1:7" ht="18" customHeight="1" x14ac:dyDescent="0.25">
      <c r="A283" s="81"/>
      <c r="E283" s="53"/>
      <c r="F283" s="53"/>
      <c r="G283" s="47"/>
    </row>
    <row r="284" spans="1:7" ht="18" customHeight="1" x14ac:dyDescent="0.25">
      <c r="A284" s="81"/>
      <c r="E284" s="53"/>
      <c r="F284" s="53"/>
      <c r="G284" s="47"/>
    </row>
    <row r="285" spans="1:7" ht="18" customHeight="1" x14ac:dyDescent="0.25">
      <c r="A285" s="81"/>
      <c r="E285" s="53"/>
      <c r="F285" s="53"/>
      <c r="G285" s="47"/>
    </row>
    <row r="286" spans="1:7" ht="18" customHeight="1" x14ac:dyDescent="0.25">
      <c r="A286" s="81"/>
      <c r="E286" s="53"/>
      <c r="F286" s="53"/>
      <c r="G286" s="47"/>
    </row>
    <row r="287" spans="1:7" ht="18" customHeight="1" x14ac:dyDescent="0.25">
      <c r="A287" s="81"/>
      <c r="E287" s="53"/>
      <c r="F287" s="53"/>
      <c r="G287" s="47"/>
    </row>
    <row r="288" spans="1:7" ht="18" customHeight="1" x14ac:dyDescent="0.25">
      <c r="A288" s="81"/>
      <c r="E288" s="53"/>
      <c r="F288" s="53"/>
      <c r="G288" s="47"/>
    </row>
    <row r="289" spans="1:7" ht="18" customHeight="1" x14ac:dyDescent="0.25">
      <c r="A289" s="81"/>
      <c r="E289" s="53"/>
      <c r="F289" s="53"/>
      <c r="G289" s="47"/>
    </row>
    <row r="290" spans="1:7" ht="18" customHeight="1" x14ac:dyDescent="0.25">
      <c r="A290" s="81"/>
      <c r="E290" s="53"/>
      <c r="F290" s="53"/>
      <c r="G290" s="47"/>
    </row>
    <row r="291" spans="1:7" ht="18" customHeight="1" x14ac:dyDescent="0.25">
      <c r="A291" s="81"/>
      <c r="E291" s="53"/>
      <c r="F291" s="53"/>
      <c r="G291" s="47"/>
    </row>
    <row r="292" spans="1:7" ht="18" customHeight="1" x14ac:dyDescent="0.25">
      <c r="A292" s="81"/>
      <c r="E292" s="53"/>
      <c r="F292" s="53"/>
      <c r="G292" s="47"/>
    </row>
    <row r="293" spans="1:7" ht="18" customHeight="1" x14ac:dyDescent="0.25">
      <c r="A293" s="81"/>
      <c r="E293" s="53"/>
      <c r="F293" s="53"/>
      <c r="G293" s="47"/>
    </row>
    <row r="294" spans="1:7" ht="18" customHeight="1" x14ac:dyDescent="0.25">
      <c r="A294" s="81"/>
      <c r="E294" s="53"/>
      <c r="F294" s="53"/>
      <c r="G294" s="47"/>
    </row>
    <row r="295" spans="1:7" ht="18" customHeight="1" x14ac:dyDescent="0.25">
      <c r="A295" s="81"/>
      <c r="E295" s="53"/>
      <c r="F295" s="53"/>
      <c r="G295" s="47"/>
    </row>
    <row r="296" spans="1:7" ht="18" customHeight="1" x14ac:dyDescent="0.25">
      <c r="A296" s="81"/>
      <c r="E296" s="53"/>
      <c r="F296" s="53"/>
      <c r="G296" s="47"/>
    </row>
    <row r="297" spans="1:7" ht="18" customHeight="1" x14ac:dyDescent="0.25">
      <c r="A297" s="81"/>
      <c r="E297" s="53"/>
      <c r="F297" s="53"/>
      <c r="G297" s="47"/>
    </row>
    <row r="298" spans="1:7" ht="18" customHeight="1" x14ac:dyDescent="0.25">
      <c r="A298" s="81"/>
      <c r="E298" s="53"/>
      <c r="F298" s="53"/>
      <c r="G298" s="47"/>
    </row>
    <row r="299" spans="1:7" ht="18" customHeight="1" x14ac:dyDescent="0.25">
      <c r="A299" s="81"/>
      <c r="E299" s="53"/>
      <c r="F299" s="53"/>
      <c r="G299" s="47"/>
    </row>
    <row r="300" spans="1:7" ht="18" customHeight="1" x14ac:dyDescent="0.25">
      <c r="A300" s="81"/>
      <c r="E300" s="53"/>
      <c r="F300" s="53"/>
      <c r="G300" s="47"/>
    </row>
    <row r="301" spans="1:7" ht="18" customHeight="1" x14ac:dyDescent="0.25">
      <c r="A301" s="81"/>
      <c r="E301" s="53"/>
      <c r="F301" s="53"/>
      <c r="G301" s="47"/>
    </row>
    <row r="302" spans="1:7" ht="18" customHeight="1" x14ac:dyDescent="0.25">
      <c r="A302" s="81"/>
      <c r="E302" s="53"/>
      <c r="F302" s="53"/>
      <c r="G302" s="47"/>
    </row>
    <row r="303" spans="1:7" ht="18" customHeight="1" x14ac:dyDescent="0.25">
      <c r="A303" s="81"/>
      <c r="E303" s="53"/>
      <c r="F303" s="53"/>
      <c r="G303" s="47"/>
    </row>
    <row r="304" spans="1:7" ht="18" customHeight="1" x14ac:dyDescent="0.25">
      <c r="A304" s="81"/>
      <c r="E304" s="53"/>
      <c r="F304" s="53"/>
      <c r="G304" s="47"/>
    </row>
    <row r="305" spans="1:7" ht="18" customHeight="1" x14ac:dyDescent="0.25">
      <c r="A305" s="81"/>
      <c r="E305" s="53"/>
      <c r="F305" s="53"/>
      <c r="G305" s="47"/>
    </row>
    <row r="306" spans="1:7" ht="18" customHeight="1" x14ac:dyDescent="0.25">
      <c r="A306" s="81"/>
      <c r="E306" s="53"/>
      <c r="F306" s="53"/>
      <c r="G306" s="47"/>
    </row>
    <row r="307" spans="1:7" ht="18" customHeight="1" x14ac:dyDescent="0.25">
      <c r="A307" s="81"/>
      <c r="E307" s="53"/>
      <c r="F307" s="53"/>
      <c r="G307" s="47"/>
    </row>
    <row r="308" spans="1:7" ht="18" customHeight="1" x14ac:dyDescent="0.25">
      <c r="A308" s="81"/>
      <c r="E308" s="53"/>
      <c r="F308" s="53"/>
      <c r="G308" s="47"/>
    </row>
    <row r="309" spans="1:7" ht="18" customHeight="1" x14ac:dyDescent="0.25">
      <c r="A309" s="81"/>
      <c r="E309" s="53"/>
      <c r="F309" s="53"/>
      <c r="G309" s="47"/>
    </row>
    <row r="310" spans="1:7" ht="18" customHeight="1" x14ac:dyDescent="0.25">
      <c r="A310" s="81"/>
      <c r="E310" s="53"/>
      <c r="F310" s="53"/>
      <c r="G310" s="47"/>
    </row>
    <row r="311" spans="1:7" ht="18" customHeight="1" x14ac:dyDescent="0.25">
      <c r="A311" s="81"/>
      <c r="E311" s="53"/>
      <c r="F311" s="53"/>
      <c r="G311" s="47"/>
    </row>
    <row r="312" spans="1:7" ht="18" customHeight="1" x14ac:dyDescent="0.25">
      <c r="A312" s="81"/>
      <c r="E312" s="53"/>
      <c r="F312" s="53"/>
      <c r="G312" s="47"/>
    </row>
    <row r="313" spans="1:7" ht="18" customHeight="1" x14ac:dyDescent="0.25">
      <c r="A313" s="81"/>
      <c r="E313" s="53"/>
      <c r="F313" s="53"/>
      <c r="G313" s="47"/>
    </row>
    <row r="314" spans="1:7" ht="18" customHeight="1" x14ac:dyDescent="0.25">
      <c r="A314" s="81"/>
      <c r="E314" s="53"/>
      <c r="F314" s="53"/>
      <c r="G314" s="47"/>
    </row>
    <row r="315" spans="1:7" ht="18" customHeight="1" x14ac:dyDescent="0.25">
      <c r="A315" s="81"/>
      <c r="E315" s="53"/>
      <c r="F315" s="53"/>
      <c r="G315" s="47"/>
    </row>
    <row r="316" spans="1:7" ht="18" customHeight="1" x14ac:dyDescent="0.25">
      <c r="A316" s="81"/>
      <c r="E316" s="53"/>
      <c r="F316" s="53"/>
      <c r="G316" s="47"/>
    </row>
    <row r="317" spans="1:7" ht="18" customHeight="1" x14ac:dyDescent="0.25">
      <c r="A317" s="81"/>
      <c r="E317" s="53"/>
      <c r="F317" s="53"/>
      <c r="G317" s="47"/>
    </row>
    <row r="318" spans="1:7" ht="18" customHeight="1" x14ac:dyDescent="0.25">
      <c r="A318" s="81"/>
      <c r="E318" s="53"/>
      <c r="F318" s="53"/>
      <c r="G318" s="47"/>
    </row>
    <row r="319" spans="1:7" ht="18" customHeight="1" x14ac:dyDescent="0.25">
      <c r="A319" s="81"/>
      <c r="E319" s="53"/>
      <c r="F319" s="53"/>
      <c r="G319" s="47"/>
    </row>
    <row r="320" spans="1:7" ht="18" customHeight="1" x14ac:dyDescent="0.25">
      <c r="A320" s="81"/>
      <c r="E320" s="53"/>
      <c r="F320" s="53"/>
      <c r="G320" s="47"/>
    </row>
    <row r="321" spans="1:7" ht="18" customHeight="1" x14ac:dyDescent="0.25">
      <c r="A321" s="81"/>
      <c r="E321" s="53"/>
      <c r="F321" s="53"/>
      <c r="G321" s="47"/>
    </row>
    <row r="322" spans="1:7" ht="18" customHeight="1" x14ac:dyDescent="0.25">
      <c r="A322" s="81"/>
      <c r="E322" s="53"/>
      <c r="F322" s="53"/>
      <c r="G322" s="47"/>
    </row>
    <row r="323" spans="1:7" ht="18" customHeight="1" x14ac:dyDescent="0.25">
      <c r="A323" s="81"/>
      <c r="E323" s="53"/>
      <c r="F323" s="53"/>
      <c r="G323" s="47"/>
    </row>
    <row r="324" spans="1:7" ht="18" customHeight="1" x14ac:dyDescent="0.25">
      <c r="A324" s="81"/>
      <c r="E324" s="53"/>
      <c r="F324" s="53"/>
      <c r="G324" s="47"/>
    </row>
    <row r="325" spans="1:7" ht="18" customHeight="1" x14ac:dyDescent="0.25">
      <c r="A325" s="81"/>
      <c r="E325" s="53"/>
      <c r="F325" s="53"/>
      <c r="G325" s="47"/>
    </row>
    <row r="326" spans="1:7" ht="18" customHeight="1" x14ac:dyDescent="0.25">
      <c r="A326" s="81"/>
      <c r="E326" s="53"/>
      <c r="F326" s="53"/>
      <c r="G326" s="47"/>
    </row>
    <row r="327" spans="1:7" ht="18" customHeight="1" x14ac:dyDescent="0.25">
      <c r="A327" s="81"/>
      <c r="E327" s="53"/>
      <c r="F327" s="53"/>
      <c r="G327" s="47"/>
    </row>
    <row r="328" spans="1:7" ht="18" customHeight="1" x14ac:dyDescent="0.25">
      <c r="A328" s="81"/>
      <c r="E328" s="53"/>
      <c r="F328" s="53"/>
      <c r="G328" s="47"/>
    </row>
    <row r="329" spans="1:7" ht="18" customHeight="1" x14ac:dyDescent="0.25">
      <c r="A329" s="81"/>
      <c r="E329" s="53"/>
      <c r="F329" s="53"/>
      <c r="G329" s="47"/>
    </row>
    <row r="330" spans="1:7" ht="18" customHeight="1" x14ac:dyDescent="0.25">
      <c r="A330" s="81"/>
      <c r="E330" s="53"/>
      <c r="F330" s="53"/>
      <c r="G330" s="47"/>
    </row>
    <row r="331" spans="1:7" ht="18" customHeight="1" x14ac:dyDescent="0.25">
      <c r="A331" s="81"/>
      <c r="E331" s="53"/>
      <c r="F331" s="53"/>
      <c r="G331" s="47"/>
    </row>
    <row r="332" spans="1:7" ht="18" customHeight="1" x14ac:dyDescent="0.25">
      <c r="A332" s="81"/>
      <c r="E332" s="53"/>
      <c r="F332" s="53"/>
      <c r="G332" s="47"/>
    </row>
    <row r="333" spans="1:7" ht="18" customHeight="1" x14ac:dyDescent="0.25">
      <c r="A333" s="81"/>
      <c r="E333" s="53"/>
      <c r="F333" s="53"/>
      <c r="G333" s="47"/>
    </row>
    <row r="334" spans="1:7" ht="18" customHeight="1" x14ac:dyDescent="0.25">
      <c r="A334" s="81"/>
      <c r="E334" s="53"/>
      <c r="F334" s="53"/>
      <c r="G334" s="47"/>
    </row>
    <row r="335" spans="1:7" ht="18" customHeight="1" x14ac:dyDescent="0.25">
      <c r="A335" s="81"/>
      <c r="E335" s="53"/>
      <c r="F335" s="53"/>
      <c r="G335" s="47"/>
    </row>
    <row r="336" spans="1:7" ht="18" customHeight="1" x14ac:dyDescent="0.25">
      <c r="A336" s="81"/>
      <c r="E336" s="53"/>
      <c r="F336" s="53"/>
      <c r="G336" s="47"/>
    </row>
    <row r="337" spans="1:7" ht="18" customHeight="1" x14ac:dyDescent="0.25">
      <c r="A337" s="81"/>
      <c r="E337" s="53"/>
      <c r="F337" s="53"/>
      <c r="G337" s="47"/>
    </row>
    <row r="338" spans="1:7" ht="18" customHeight="1" x14ac:dyDescent="0.25">
      <c r="A338" s="81"/>
      <c r="E338" s="53"/>
      <c r="F338" s="53"/>
      <c r="G338" s="47"/>
    </row>
    <row r="339" spans="1:7" ht="18" customHeight="1" x14ac:dyDescent="0.25">
      <c r="A339" s="81"/>
      <c r="E339" s="53"/>
      <c r="F339" s="53"/>
      <c r="G339" s="47"/>
    </row>
    <row r="340" spans="1:7" ht="18" customHeight="1" x14ac:dyDescent="0.25">
      <c r="A340" s="81"/>
      <c r="E340" s="53"/>
      <c r="F340" s="53"/>
      <c r="G340" s="47"/>
    </row>
    <row r="341" spans="1:7" ht="18" customHeight="1" x14ac:dyDescent="0.25">
      <c r="A341" s="81"/>
      <c r="E341" s="53"/>
      <c r="F341" s="53"/>
      <c r="G341" s="47"/>
    </row>
    <row r="342" spans="1:7" ht="18" customHeight="1" x14ac:dyDescent="0.25">
      <c r="A342" s="81"/>
      <c r="E342" s="53"/>
      <c r="F342" s="53"/>
      <c r="G342" s="47"/>
    </row>
    <row r="343" spans="1:7" ht="18" customHeight="1" x14ac:dyDescent="0.25">
      <c r="A343" s="81"/>
      <c r="E343" s="53"/>
      <c r="F343" s="53"/>
      <c r="G343" s="47"/>
    </row>
    <row r="344" spans="1:7" ht="18" customHeight="1" x14ac:dyDescent="0.25">
      <c r="A344" s="81"/>
      <c r="E344" s="53"/>
      <c r="F344" s="53"/>
      <c r="G344" s="47"/>
    </row>
    <row r="345" spans="1:7" ht="18" customHeight="1" x14ac:dyDescent="0.25">
      <c r="A345" s="81"/>
      <c r="E345" s="53"/>
      <c r="F345" s="53"/>
      <c r="G345" s="47"/>
    </row>
    <row r="346" spans="1:7" ht="18" customHeight="1" x14ac:dyDescent="0.25">
      <c r="A346" s="81"/>
      <c r="E346" s="53"/>
      <c r="F346" s="53"/>
      <c r="G346" s="47"/>
    </row>
    <row r="347" spans="1:7" ht="18" customHeight="1" x14ac:dyDescent="0.25">
      <c r="A347" s="81"/>
      <c r="E347" s="53"/>
      <c r="F347" s="53"/>
      <c r="G347" s="47"/>
    </row>
    <row r="348" spans="1:7" ht="18" customHeight="1" x14ac:dyDescent="0.25">
      <c r="A348" s="81"/>
      <c r="E348" s="53"/>
      <c r="F348" s="53"/>
      <c r="G348" s="47"/>
    </row>
    <row r="349" spans="1:7" ht="18" customHeight="1" x14ac:dyDescent="0.25">
      <c r="A349" s="81"/>
      <c r="E349" s="53"/>
      <c r="F349" s="53"/>
      <c r="G349" s="47"/>
    </row>
    <row r="350" spans="1:7" ht="18" customHeight="1" x14ac:dyDescent="0.25">
      <c r="A350" s="81"/>
      <c r="E350" s="53"/>
      <c r="F350" s="53"/>
      <c r="G350" s="47"/>
    </row>
    <row r="351" spans="1:7" ht="18" customHeight="1" x14ac:dyDescent="0.25">
      <c r="A351" s="81"/>
      <c r="E351" s="53"/>
      <c r="F351" s="53"/>
      <c r="G351" s="47"/>
    </row>
    <row r="352" spans="1:7" ht="18" customHeight="1" x14ac:dyDescent="0.25">
      <c r="A352" s="81"/>
      <c r="E352" s="53"/>
      <c r="F352" s="53"/>
      <c r="G352" s="47"/>
    </row>
    <row r="353" spans="1:7" ht="18" customHeight="1" x14ac:dyDescent="0.25">
      <c r="A353" s="81"/>
      <c r="E353" s="53"/>
      <c r="F353" s="53"/>
      <c r="G353" s="47"/>
    </row>
    <row r="354" spans="1:7" ht="18" customHeight="1" x14ac:dyDescent="0.25">
      <c r="A354" s="81"/>
      <c r="E354" s="53"/>
      <c r="F354" s="53"/>
      <c r="G354" s="47"/>
    </row>
    <row r="355" spans="1:7" ht="18" customHeight="1" x14ac:dyDescent="0.25">
      <c r="A355" s="81"/>
      <c r="E355" s="53"/>
      <c r="F355" s="53"/>
      <c r="G355" s="47"/>
    </row>
    <row r="356" spans="1:7" ht="18" customHeight="1" x14ac:dyDescent="0.25">
      <c r="A356" s="81"/>
      <c r="E356" s="53"/>
      <c r="F356" s="53"/>
      <c r="G356" s="47"/>
    </row>
    <row r="357" spans="1:7" ht="18" customHeight="1" x14ac:dyDescent="0.25">
      <c r="A357" s="81"/>
      <c r="E357" s="53"/>
      <c r="F357" s="53"/>
      <c r="G357" s="47"/>
    </row>
    <row r="358" spans="1:7" ht="18" customHeight="1" x14ac:dyDescent="0.25">
      <c r="A358" s="81"/>
      <c r="E358" s="53"/>
      <c r="F358" s="53"/>
      <c r="G358" s="47"/>
    </row>
    <row r="359" spans="1:7" ht="18" customHeight="1" x14ac:dyDescent="0.25">
      <c r="A359" s="81"/>
      <c r="E359" s="53"/>
      <c r="F359" s="53"/>
      <c r="G359" s="47"/>
    </row>
    <row r="360" spans="1:7" ht="18" customHeight="1" x14ac:dyDescent="0.25">
      <c r="A360" s="81"/>
      <c r="E360" s="53"/>
      <c r="F360" s="53"/>
      <c r="G360" s="47"/>
    </row>
    <row r="361" spans="1:7" ht="18" customHeight="1" x14ac:dyDescent="0.25">
      <c r="A361" s="81"/>
      <c r="E361" s="53"/>
      <c r="F361" s="53"/>
      <c r="G361" s="47"/>
    </row>
    <row r="362" spans="1:7" ht="18" customHeight="1" x14ac:dyDescent="0.25">
      <c r="A362" s="81"/>
      <c r="E362" s="53"/>
      <c r="F362" s="53"/>
      <c r="G362" s="47"/>
    </row>
    <row r="363" spans="1:7" ht="18" customHeight="1" x14ac:dyDescent="0.25">
      <c r="A363" s="81"/>
      <c r="E363" s="53"/>
      <c r="F363" s="53"/>
      <c r="G363" s="47"/>
    </row>
    <row r="364" spans="1:7" ht="18" customHeight="1" x14ac:dyDescent="0.25">
      <c r="A364" s="81"/>
      <c r="E364" s="53"/>
      <c r="F364" s="53"/>
      <c r="G364" s="47"/>
    </row>
    <row r="365" spans="1:7" ht="18" customHeight="1" x14ac:dyDescent="0.25">
      <c r="A365" s="81"/>
      <c r="E365" s="53"/>
      <c r="F365" s="53"/>
      <c r="G365" s="47"/>
    </row>
    <row r="366" spans="1:7" ht="18" customHeight="1" x14ac:dyDescent="0.25">
      <c r="A366" s="81"/>
      <c r="E366" s="53"/>
      <c r="F366" s="53"/>
      <c r="G366" s="47"/>
    </row>
    <row r="367" spans="1:7" ht="18" customHeight="1" x14ac:dyDescent="0.25">
      <c r="A367" s="81"/>
      <c r="E367" s="53"/>
      <c r="F367" s="53"/>
      <c r="G367" s="47"/>
    </row>
    <row r="368" spans="1:7" ht="18" customHeight="1" x14ac:dyDescent="0.25">
      <c r="A368" s="81"/>
      <c r="E368" s="53"/>
      <c r="F368" s="53"/>
      <c r="G368" s="47"/>
    </row>
    <row r="369" spans="1:7" ht="18" customHeight="1" x14ac:dyDescent="0.25">
      <c r="A369" s="81"/>
      <c r="E369" s="53"/>
      <c r="F369" s="53"/>
      <c r="G369" s="47"/>
    </row>
    <row r="370" spans="1:7" ht="18" customHeight="1" x14ac:dyDescent="0.25">
      <c r="A370" s="81"/>
      <c r="E370" s="53"/>
      <c r="F370" s="53"/>
      <c r="G370" s="47"/>
    </row>
    <row r="371" spans="1:7" ht="18" customHeight="1" x14ac:dyDescent="0.25">
      <c r="A371" s="81"/>
      <c r="E371" s="53"/>
      <c r="F371" s="53"/>
      <c r="G371" s="47"/>
    </row>
    <row r="372" spans="1:7" ht="18" customHeight="1" x14ac:dyDescent="0.25">
      <c r="A372" s="81"/>
      <c r="E372" s="53"/>
      <c r="F372" s="53"/>
      <c r="G372" s="47"/>
    </row>
    <row r="373" spans="1:7" ht="18" customHeight="1" x14ac:dyDescent="0.25">
      <c r="A373" s="81"/>
      <c r="E373" s="53"/>
      <c r="F373" s="53"/>
      <c r="G373" s="47"/>
    </row>
    <row r="374" spans="1:7" ht="18" customHeight="1" x14ac:dyDescent="0.25">
      <c r="A374" s="81"/>
      <c r="E374" s="53"/>
      <c r="F374" s="53"/>
      <c r="G374" s="47"/>
    </row>
    <row r="375" spans="1:7" ht="18" customHeight="1" x14ac:dyDescent="0.25">
      <c r="A375"/>
      <c r="E375" s="53"/>
      <c r="F375" s="53"/>
    </row>
    <row r="376" spans="1:7" ht="18" customHeight="1" x14ac:dyDescent="0.25">
      <c r="A376"/>
      <c r="E376" s="53"/>
      <c r="F376" s="53"/>
    </row>
    <row r="377" spans="1:7" ht="18" customHeight="1" x14ac:dyDescent="0.25">
      <c r="A377"/>
      <c r="E377" s="53"/>
      <c r="F377" s="53"/>
    </row>
    <row r="378" spans="1:7" ht="18" customHeight="1" x14ac:dyDescent="0.25">
      <c r="A378"/>
      <c r="E378" s="53"/>
      <c r="F378" s="53"/>
    </row>
    <row r="379" spans="1:7" ht="18" customHeight="1" x14ac:dyDescent="0.25">
      <c r="A379"/>
      <c r="E379" s="53"/>
      <c r="F379" s="53"/>
    </row>
    <row r="380" spans="1:7" ht="18" customHeight="1" x14ac:dyDescent="0.25">
      <c r="A380"/>
      <c r="E380" s="53"/>
      <c r="F380" s="53"/>
    </row>
    <row r="381" spans="1:7" ht="18" customHeight="1" x14ac:dyDescent="0.25">
      <c r="A381"/>
      <c r="E381" s="53"/>
      <c r="F381" s="53"/>
    </row>
    <row r="382" spans="1:7" ht="18" customHeight="1" x14ac:dyDescent="0.25">
      <c r="A382"/>
      <c r="E382" s="53"/>
      <c r="F382" s="53"/>
    </row>
    <row r="383" spans="1:7" ht="18" customHeight="1" x14ac:dyDescent="0.25">
      <c r="A383"/>
      <c r="E383" s="53"/>
      <c r="F383" s="53"/>
    </row>
    <row r="384" spans="1:7" ht="18" customHeight="1" x14ac:dyDescent="0.25">
      <c r="A384"/>
      <c r="E384" s="53"/>
      <c r="F384" s="53"/>
    </row>
    <row r="385" spans="1:6" ht="18" customHeight="1" x14ac:dyDescent="0.25">
      <c r="A385"/>
      <c r="E385" s="53"/>
      <c r="F385" s="53"/>
    </row>
    <row r="386" spans="1:6" ht="18" customHeight="1" x14ac:dyDescent="0.25">
      <c r="A386"/>
      <c r="E386" s="53"/>
      <c r="F386" s="53"/>
    </row>
    <row r="387" spans="1:6" ht="18" customHeight="1" x14ac:dyDescent="0.25">
      <c r="A387"/>
      <c r="E387" s="53"/>
      <c r="F387" s="53"/>
    </row>
    <row r="388" spans="1:6" ht="18" customHeight="1" x14ac:dyDescent="0.25">
      <c r="A388"/>
      <c r="E388" s="53"/>
      <c r="F388" s="53"/>
    </row>
    <row r="389" spans="1:6" ht="18" customHeight="1" x14ac:dyDescent="0.25">
      <c r="A389"/>
      <c r="E389" s="53"/>
      <c r="F389" s="53"/>
    </row>
    <row r="390" spans="1:6" ht="18" customHeight="1" x14ac:dyDescent="0.25">
      <c r="A390"/>
      <c r="E390" s="53"/>
      <c r="F390" s="53"/>
    </row>
    <row r="391" spans="1:6" ht="18" customHeight="1" x14ac:dyDescent="0.25">
      <c r="A391"/>
      <c r="E391" s="53"/>
      <c r="F391" s="53"/>
    </row>
    <row r="392" spans="1:6" ht="18" customHeight="1" x14ac:dyDescent="0.25">
      <c r="A392"/>
      <c r="E392" s="53"/>
      <c r="F392" s="53"/>
    </row>
    <row r="393" spans="1:6" ht="18" customHeight="1" x14ac:dyDescent="0.25">
      <c r="A393"/>
      <c r="E393" s="53"/>
      <c r="F393" s="53"/>
    </row>
    <row r="394" spans="1:6" ht="18" customHeight="1" x14ac:dyDescent="0.25">
      <c r="A394"/>
      <c r="E394" s="53"/>
      <c r="F394" s="53"/>
    </row>
    <row r="395" spans="1:6" ht="18" customHeight="1" x14ac:dyDescent="0.25">
      <c r="A395"/>
      <c r="E395" s="53"/>
      <c r="F395" s="53"/>
    </row>
    <row r="396" spans="1:6" ht="18" customHeight="1" x14ac:dyDescent="0.25">
      <c r="A396"/>
      <c r="E396" s="53"/>
      <c r="F396" s="53"/>
    </row>
    <row r="397" spans="1:6" ht="18" customHeight="1" x14ac:dyDescent="0.25">
      <c r="A397"/>
      <c r="E397" s="53"/>
      <c r="F397" s="53"/>
    </row>
    <row r="398" spans="1:6" ht="18" customHeight="1" x14ac:dyDescent="0.25">
      <c r="A398"/>
      <c r="E398" s="53"/>
      <c r="F398" s="53"/>
    </row>
    <row r="399" spans="1:6" ht="18" customHeight="1" x14ac:dyDescent="0.25">
      <c r="A399"/>
      <c r="E399" s="53"/>
      <c r="F399" s="53"/>
    </row>
    <row r="400" spans="1:6" ht="18" customHeight="1" x14ac:dyDescent="0.25">
      <c r="A400"/>
      <c r="E400" s="53"/>
      <c r="F400" s="53"/>
    </row>
    <row r="401" spans="1:6" ht="18" customHeight="1" x14ac:dyDescent="0.25">
      <c r="A401"/>
      <c r="E401" s="53"/>
      <c r="F401" s="53"/>
    </row>
    <row r="402" spans="1:6" ht="18" customHeight="1" x14ac:dyDescent="0.25">
      <c r="A402"/>
      <c r="E402" s="53"/>
      <c r="F402" s="53"/>
    </row>
    <row r="403" spans="1:6" ht="18" customHeight="1" x14ac:dyDescent="0.25">
      <c r="A403"/>
      <c r="E403" s="53"/>
      <c r="F403" s="53"/>
    </row>
    <row r="404" spans="1:6" ht="18" customHeight="1" x14ac:dyDescent="0.25">
      <c r="A404"/>
      <c r="E404" s="53"/>
      <c r="F404" s="53"/>
    </row>
    <row r="405" spans="1:6" ht="18" customHeight="1" x14ac:dyDescent="0.25">
      <c r="A405"/>
      <c r="E405" s="53"/>
      <c r="F405" s="53"/>
    </row>
    <row r="406" spans="1:6" ht="18" customHeight="1" x14ac:dyDescent="0.25">
      <c r="A406"/>
      <c r="E406" s="53"/>
      <c r="F406" s="53"/>
    </row>
    <row r="407" spans="1:6" ht="18" customHeight="1" x14ac:dyDescent="0.25">
      <c r="A407"/>
      <c r="E407" s="53"/>
      <c r="F407" s="53"/>
    </row>
    <row r="408" spans="1:6" ht="18" customHeight="1" x14ac:dyDescent="0.25">
      <c r="A408"/>
      <c r="E408" s="53"/>
      <c r="F408" s="53"/>
    </row>
    <row r="409" spans="1:6" ht="18" customHeight="1" x14ac:dyDescent="0.25">
      <c r="A409"/>
      <c r="E409" s="53"/>
      <c r="F409" s="53"/>
    </row>
    <row r="410" spans="1:6" ht="18" customHeight="1" x14ac:dyDescent="0.25">
      <c r="A410"/>
      <c r="E410" s="53"/>
      <c r="F410" s="53"/>
    </row>
    <row r="411" spans="1:6" ht="18" customHeight="1" x14ac:dyDescent="0.25">
      <c r="A411"/>
      <c r="E411" s="53"/>
      <c r="F411" s="53"/>
    </row>
    <row r="412" spans="1:6" ht="18" customHeight="1" x14ac:dyDescent="0.25">
      <c r="A412"/>
      <c r="E412" s="53"/>
      <c r="F412" s="53"/>
    </row>
    <row r="413" spans="1:6" ht="18" customHeight="1" x14ac:dyDescent="0.25">
      <c r="A413"/>
      <c r="E413" s="53"/>
      <c r="F413" s="53"/>
    </row>
    <row r="414" spans="1:6" ht="18" customHeight="1" x14ac:dyDescent="0.25">
      <c r="A414"/>
      <c r="E414" s="53"/>
      <c r="F414" s="53"/>
    </row>
    <row r="415" spans="1:6" ht="18" customHeight="1" x14ac:dyDescent="0.25">
      <c r="A415"/>
      <c r="E415" s="53"/>
      <c r="F415" s="53"/>
    </row>
    <row r="416" spans="1:6" ht="18" customHeight="1" x14ac:dyDescent="0.25">
      <c r="A416"/>
      <c r="E416" s="53"/>
      <c r="F416" s="53"/>
    </row>
    <row r="417" spans="1:6" ht="18" customHeight="1" x14ac:dyDescent="0.25">
      <c r="A417"/>
      <c r="E417" s="53"/>
      <c r="F417" s="53"/>
    </row>
    <row r="418" spans="1:6" ht="18" customHeight="1" x14ac:dyDescent="0.25">
      <c r="A418"/>
      <c r="E418" s="53"/>
      <c r="F418" s="53"/>
    </row>
    <row r="419" spans="1:6" ht="18" customHeight="1" x14ac:dyDescent="0.25">
      <c r="A419"/>
      <c r="E419" s="53"/>
      <c r="F419" s="53"/>
    </row>
    <row r="420" spans="1:6" ht="18" customHeight="1" x14ac:dyDescent="0.25">
      <c r="A420"/>
      <c r="E420" s="53"/>
      <c r="F420" s="53"/>
    </row>
    <row r="421" spans="1:6" ht="18" customHeight="1" x14ac:dyDescent="0.25">
      <c r="A421"/>
      <c r="E421" s="53"/>
      <c r="F421" s="53"/>
    </row>
    <row r="422" spans="1:6" ht="18" customHeight="1" x14ac:dyDescent="0.25">
      <c r="A422"/>
      <c r="E422" s="53"/>
      <c r="F422" s="53"/>
    </row>
    <row r="423" spans="1:6" ht="18" customHeight="1" x14ac:dyDescent="0.25">
      <c r="A423"/>
      <c r="E423" s="53"/>
      <c r="F423" s="53"/>
    </row>
    <row r="424" spans="1:6" ht="18" customHeight="1" x14ac:dyDescent="0.25">
      <c r="A424"/>
      <c r="E424" s="53"/>
      <c r="F424" s="53"/>
    </row>
    <row r="425" spans="1:6" ht="20.100000000000001" customHeight="1" x14ac:dyDescent="0.25">
      <c r="A425"/>
      <c r="E425" s="53"/>
      <c r="F425" s="53"/>
    </row>
    <row r="426" spans="1:6" ht="20.100000000000001" customHeight="1" x14ac:dyDescent="0.25">
      <c r="A426"/>
      <c r="E426" s="53"/>
      <c r="F426" s="53"/>
    </row>
    <row r="427" spans="1:6" ht="20.100000000000001" customHeight="1" x14ac:dyDescent="0.25">
      <c r="A427"/>
      <c r="E427" s="53"/>
      <c r="F427" s="53"/>
    </row>
    <row r="428" spans="1:6" ht="20.100000000000001" customHeight="1" x14ac:dyDescent="0.25">
      <c r="A428"/>
      <c r="E428" s="53"/>
      <c r="F428" s="53"/>
    </row>
    <row r="429" spans="1:6" ht="20.100000000000001" customHeight="1" x14ac:dyDescent="0.25">
      <c r="A429" s="53"/>
      <c r="E429" s="53"/>
      <c r="F429" s="53"/>
    </row>
    <row r="430" spans="1:6" ht="20.100000000000001" customHeight="1" x14ac:dyDescent="0.25">
      <c r="A430" s="53"/>
      <c r="E430" s="53"/>
      <c r="F430" s="53"/>
    </row>
    <row r="431" spans="1:6" ht="20.100000000000001" customHeight="1" x14ac:dyDescent="0.25">
      <c r="A431" s="53"/>
      <c r="E431" s="53"/>
      <c r="F431" s="53"/>
    </row>
    <row r="432" spans="1:6" ht="20.100000000000001" customHeight="1" x14ac:dyDescent="0.25">
      <c r="A432" s="53"/>
      <c r="E432" s="53"/>
      <c r="F432" s="53"/>
    </row>
    <row r="433" spans="1:6" ht="20.100000000000001" customHeight="1" x14ac:dyDescent="0.25">
      <c r="A433" s="53"/>
      <c r="E433" s="53"/>
      <c r="F433" s="53"/>
    </row>
    <row r="434" spans="1:6" ht="20.100000000000001" customHeight="1" x14ac:dyDescent="0.25">
      <c r="A434" s="53"/>
      <c r="E434" s="53"/>
      <c r="F434" s="53"/>
    </row>
    <row r="435" spans="1:6" ht="20.100000000000001" customHeight="1" x14ac:dyDescent="0.25">
      <c r="A435" s="53"/>
      <c r="E435" s="53"/>
      <c r="F435" s="53"/>
    </row>
    <row r="436" spans="1:6" ht="20.100000000000001" customHeight="1" x14ac:dyDescent="0.25">
      <c r="A436" s="53"/>
      <c r="E436" s="53"/>
      <c r="F436" s="53"/>
    </row>
    <row r="437" spans="1:6" ht="20.100000000000001" customHeight="1" x14ac:dyDescent="0.25">
      <c r="A437" s="53"/>
      <c r="E437" s="53"/>
      <c r="F437" s="53"/>
    </row>
    <row r="438" spans="1:6" ht="20.100000000000001" customHeight="1" x14ac:dyDescent="0.25">
      <c r="A438" s="53"/>
      <c r="E438" s="53"/>
      <c r="F438" s="53"/>
    </row>
    <row r="439" spans="1:6" ht="20.100000000000001" customHeight="1" x14ac:dyDescent="0.25">
      <c r="A439" s="53"/>
      <c r="E439" s="53"/>
      <c r="F439" s="53"/>
    </row>
    <row r="440" spans="1:6" ht="20.100000000000001" customHeight="1" x14ac:dyDescent="0.25">
      <c r="A440" s="53"/>
      <c r="E440" s="53"/>
      <c r="F440" s="53"/>
    </row>
    <row r="441" spans="1:6" ht="20.100000000000001" customHeight="1" x14ac:dyDescent="0.25">
      <c r="A441" s="53"/>
      <c r="E441" s="53"/>
      <c r="F441" s="53"/>
    </row>
    <row r="442" spans="1:6" ht="20.100000000000001" customHeight="1" x14ac:dyDescent="0.25">
      <c r="A442" s="53"/>
      <c r="E442" s="53"/>
      <c r="F442" s="53"/>
    </row>
    <row r="443" spans="1:6" ht="20.100000000000001" customHeight="1" x14ac:dyDescent="0.25">
      <c r="A443" s="53"/>
      <c r="E443" s="53"/>
      <c r="F443" s="53"/>
    </row>
    <row r="444" spans="1:6" ht="20.100000000000001" customHeight="1" x14ac:dyDescent="0.25">
      <c r="A444" s="53"/>
      <c r="E444" s="53"/>
      <c r="F444" s="53"/>
    </row>
    <row r="445" spans="1:6" ht="20.100000000000001" customHeight="1" x14ac:dyDescent="0.25">
      <c r="A445" s="53"/>
      <c r="E445" s="53"/>
      <c r="F445" s="53"/>
    </row>
    <row r="446" spans="1:6" ht="20.100000000000001" customHeight="1" x14ac:dyDescent="0.25">
      <c r="A446" s="53"/>
      <c r="E446" s="53"/>
      <c r="F446" s="53"/>
    </row>
    <row r="447" spans="1:6" ht="20.100000000000001" customHeight="1" x14ac:dyDescent="0.25">
      <c r="A447" s="53"/>
      <c r="E447" s="53"/>
      <c r="F447" s="53"/>
    </row>
    <row r="448" spans="1:6" ht="20.100000000000001" customHeight="1" x14ac:dyDescent="0.25">
      <c r="A448" s="53"/>
      <c r="E448" s="53"/>
      <c r="F448" s="53"/>
    </row>
    <row r="449" spans="1:6" ht="20.100000000000001" customHeight="1" x14ac:dyDescent="0.25">
      <c r="A449" s="53"/>
      <c r="E449" s="53"/>
      <c r="F449" s="53"/>
    </row>
    <row r="450" spans="1:6" ht="20.100000000000001" customHeight="1" x14ac:dyDescent="0.25">
      <c r="A450" s="53"/>
      <c r="E450" s="53"/>
      <c r="F450" s="53"/>
    </row>
    <row r="451" spans="1:6" ht="20.100000000000001" customHeight="1" x14ac:dyDescent="0.25">
      <c r="A451" s="53"/>
      <c r="E451" s="53"/>
      <c r="F451" s="53"/>
    </row>
    <row r="452" spans="1:6" ht="20.100000000000001" customHeight="1" x14ac:dyDescent="0.25">
      <c r="A452" s="53"/>
      <c r="E452" s="53"/>
      <c r="F452" s="53"/>
    </row>
    <row r="453" spans="1:6" ht="20.100000000000001" customHeight="1" x14ac:dyDescent="0.25">
      <c r="A453" s="53"/>
      <c r="E453" s="53"/>
      <c r="F453" s="53"/>
    </row>
    <row r="454" spans="1:6" ht="20.100000000000001" customHeight="1" x14ac:dyDescent="0.25">
      <c r="A454" s="53"/>
      <c r="E454" s="53"/>
      <c r="F454" s="53"/>
    </row>
    <row r="455" spans="1:6" ht="20.100000000000001" customHeight="1" x14ac:dyDescent="0.25">
      <c r="A455" s="53"/>
      <c r="E455" s="53"/>
      <c r="F455" s="53"/>
    </row>
    <row r="456" spans="1:6" ht="20.100000000000001" customHeight="1" x14ac:dyDescent="0.25">
      <c r="A456" s="53"/>
      <c r="E456" s="53"/>
      <c r="F456" s="53"/>
    </row>
    <row r="457" spans="1:6" ht="20.100000000000001" customHeight="1" x14ac:dyDescent="0.25">
      <c r="A457" s="53"/>
      <c r="E457" s="53"/>
      <c r="F457" s="53"/>
    </row>
    <row r="458" spans="1:6" ht="20.100000000000001" customHeight="1" x14ac:dyDescent="0.25">
      <c r="A458" s="53"/>
      <c r="E458" s="53"/>
      <c r="F458" s="53"/>
    </row>
    <row r="459" spans="1:6" ht="20.100000000000001" customHeight="1" x14ac:dyDescent="0.25">
      <c r="A459" s="53"/>
      <c r="E459" s="53"/>
      <c r="F459" s="53"/>
    </row>
    <row r="460" spans="1:6" ht="20.100000000000001" customHeight="1" x14ac:dyDescent="0.25">
      <c r="A460" s="53"/>
      <c r="E460" s="53"/>
      <c r="F460" s="53"/>
    </row>
    <row r="461" spans="1:6" ht="20.100000000000001" customHeight="1" x14ac:dyDescent="0.25">
      <c r="A461" s="53"/>
      <c r="E461" s="53"/>
      <c r="F461" s="53"/>
    </row>
    <row r="462" spans="1:6" ht="20.100000000000001" customHeight="1" x14ac:dyDescent="0.25">
      <c r="A462" s="53"/>
      <c r="E462" s="53"/>
      <c r="F462" s="53"/>
    </row>
    <row r="463" spans="1:6" ht="20.100000000000001" customHeight="1" x14ac:dyDescent="0.25">
      <c r="A463" s="53"/>
      <c r="E463" s="53"/>
      <c r="F463" s="53"/>
    </row>
    <row r="464" spans="1:6" ht="20.100000000000001" customHeight="1" x14ac:dyDescent="0.25">
      <c r="A464" s="53"/>
      <c r="E464" s="53"/>
      <c r="F464" s="53"/>
    </row>
    <row r="465" spans="1:6" ht="20.100000000000001" customHeight="1" x14ac:dyDescent="0.25">
      <c r="A465" s="53"/>
      <c r="E465" s="53"/>
      <c r="F465" s="53"/>
    </row>
    <row r="466" spans="1:6" ht="20.100000000000001" customHeight="1" x14ac:dyDescent="0.25">
      <c r="A466" s="53"/>
      <c r="E466" s="53"/>
      <c r="F466" s="53"/>
    </row>
    <row r="467" spans="1:6" ht="20.100000000000001" customHeight="1" x14ac:dyDescent="0.25">
      <c r="A467" s="53"/>
      <c r="E467" s="53"/>
      <c r="F467" s="53"/>
    </row>
    <row r="468" spans="1:6" ht="20.100000000000001" customHeight="1" x14ac:dyDescent="0.25">
      <c r="A468" s="53"/>
      <c r="E468" s="53"/>
      <c r="F468" s="53"/>
    </row>
    <row r="469" spans="1:6" ht="20.100000000000001" customHeight="1" x14ac:dyDescent="0.25">
      <c r="A469" s="53"/>
      <c r="E469" s="53"/>
      <c r="F469" s="53"/>
    </row>
    <row r="470" spans="1:6" ht="20.100000000000001" customHeight="1" x14ac:dyDescent="0.25">
      <c r="A470" s="53"/>
      <c r="E470" s="53"/>
      <c r="F470" s="53"/>
    </row>
    <row r="471" spans="1:6" ht="20.100000000000001" customHeight="1" x14ac:dyDescent="0.25">
      <c r="A471" s="53"/>
      <c r="E471" s="53"/>
      <c r="F471" s="53"/>
    </row>
    <row r="472" spans="1:6" ht="20.100000000000001" customHeight="1" x14ac:dyDescent="0.25">
      <c r="A472" s="53"/>
      <c r="E472" s="53"/>
      <c r="F472" s="53"/>
    </row>
    <row r="473" spans="1:6" ht="20.100000000000001" customHeight="1" x14ac:dyDescent="0.25">
      <c r="A473" s="53"/>
      <c r="E473" s="53"/>
      <c r="F473" s="53"/>
    </row>
    <row r="474" spans="1:6" ht="20.100000000000001" customHeight="1" x14ac:dyDescent="0.25">
      <c r="A474" s="53"/>
      <c r="E474" s="53"/>
      <c r="F474" s="53"/>
    </row>
    <row r="475" spans="1:6" ht="20.100000000000001" customHeight="1" x14ac:dyDescent="0.25">
      <c r="A475" s="53"/>
      <c r="E475" s="53"/>
      <c r="F475" s="53"/>
    </row>
    <row r="476" spans="1:6" ht="20.100000000000001" customHeight="1" x14ac:dyDescent="0.25">
      <c r="A476" s="53"/>
      <c r="E476" s="53"/>
      <c r="F476" s="53"/>
    </row>
    <row r="477" spans="1:6" ht="20.100000000000001" customHeight="1" x14ac:dyDescent="0.25">
      <c r="A477" s="53"/>
      <c r="E477" s="53"/>
      <c r="F477" s="53"/>
    </row>
    <row r="478" spans="1:6" ht="20.100000000000001" customHeight="1" x14ac:dyDescent="0.25">
      <c r="A478" s="53"/>
      <c r="E478" s="53"/>
      <c r="F478" s="53"/>
    </row>
    <row r="479" spans="1:6" ht="20.100000000000001" customHeight="1" x14ac:dyDescent="0.25">
      <c r="A479" s="53"/>
      <c r="E479" s="53"/>
      <c r="F479" s="53"/>
    </row>
    <row r="480" spans="1:6" ht="20.100000000000001" customHeight="1" x14ac:dyDescent="0.25">
      <c r="A480" s="53"/>
      <c r="E480" s="53"/>
      <c r="F480" s="53"/>
    </row>
    <row r="481" spans="1:6" ht="20.100000000000001" customHeight="1" x14ac:dyDescent="0.25">
      <c r="A481" s="53"/>
      <c r="E481" s="53"/>
      <c r="F481" s="53"/>
    </row>
    <row r="482" spans="1:6" ht="20.100000000000001" customHeight="1" x14ac:dyDescent="0.25">
      <c r="A482" s="53"/>
      <c r="E482" s="53"/>
      <c r="F482" s="53"/>
    </row>
    <row r="483" spans="1:6" ht="20.100000000000001" customHeight="1" x14ac:dyDescent="0.25">
      <c r="A483" s="53"/>
      <c r="E483" s="53"/>
      <c r="F483" s="53"/>
    </row>
    <row r="484" spans="1:6" ht="20.100000000000001" customHeight="1" x14ac:dyDescent="0.25">
      <c r="A484" s="53"/>
      <c r="E484" s="53"/>
      <c r="F484" s="53"/>
    </row>
    <row r="485" spans="1:6" ht="20.100000000000001" customHeight="1" x14ac:dyDescent="0.25">
      <c r="A485" s="53"/>
      <c r="E485" s="53"/>
      <c r="F485" s="53"/>
    </row>
    <row r="486" spans="1:6" ht="20.100000000000001" customHeight="1" x14ac:dyDescent="0.25">
      <c r="A486" s="53"/>
      <c r="E486" s="53"/>
      <c r="F486" s="53"/>
    </row>
    <row r="487" spans="1:6" ht="20.100000000000001" customHeight="1" x14ac:dyDescent="0.25">
      <c r="A487" s="53"/>
      <c r="E487" s="53"/>
      <c r="F487" s="53"/>
    </row>
    <row r="488" spans="1:6" ht="20.100000000000001" customHeight="1" x14ac:dyDescent="0.25">
      <c r="A488" s="53"/>
      <c r="E488" s="53"/>
      <c r="F488" s="53"/>
    </row>
    <row r="489" spans="1:6" ht="20.100000000000001" customHeight="1" x14ac:dyDescent="0.25">
      <c r="A489" s="53"/>
      <c r="E489" s="53"/>
      <c r="F489" s="53"/>
    </row>
    <row r="490" spans="1:6" ht="20.100000000000001" customHeight="1" x14ac:dyDescent="0.25">
      <c r="A490" s="53"/>
      <c r="E490" s="53"/>
      <c r="F490" s="53"/>
    </row>
    <row r="491" spans="1:6" ht="20.100000000000001" customHeight="1" x14ac:dyDescent="0.25">
      <c r="A491" s="53"/>
      <c r="E491" s="53"/>
      <c r="F491" s="53"/>
    </row>
    <row r="492" spans="1:6" ht="20.100000000000001" customHeight="1" x14ac:dyDescent="0.25">
      <c r="A492" s="53"/>
      <c r="E492" s="53"/>
      <c r="F492" s="53"/>
    </row>
    <row r="493" spans="1:6" ht="20.100000000000001" customHeight="1" x14ac:dyDescent="0.25">
      <c r="A493" s="53"/>
      <c r="E493" s="53"/>
      <c r="F493" s="53"/>
    </row>
    <row r="494" spans="1:6" ht="20.100000000000001" customHeight="1" x14ac:dyDescent="0.25">
      <c r="A494" s="53"/>
      <c r="E494" s="53"/>
      <c r="F494" s="53"/>
    </row>
    <row r="495" spans="1:6" ht="20.100000000000001" customHeight="1" x14ac:dyDescent="0.25">
      <c r="A495" s="53"/>
      <c r="E495" s="53"/>
      <c r="F495" s="53"/>
    </row>
    <row r="496" spans="1:6" ht="20.100000000000001" customHeight="1" x14ac:dyDescent="0.25">
      <c r="A496" s="53"/>
      <c r="E496" s="53"/>
      <c r="F496" s="53"/>
    </row>
    <row r="497" spans="1:6" ht="20.100000000000001" customHeight="1" x14ac:dyDescent="0.25">
      <c r="A497" s="53"/>
      <c r="E497" s="53"/>
      <c r="F497" s="53"/>
    </row>
    <row r="498" spans="1:6" ht="20.100000000000001" customHeight="1" x14ac:dyDescent="0.25">
      <c r="A498" s="53"/>
      <c r="E498" s="53"/>
      <c r="F498" s="53"/>
    </row>
    <row r="499" spans="1:6" ht="20.100000000000001" customHeight="1" x14ac:dyDescent="0.25">
      <c r="A499" s="53"/>
      <c r="E499" s="53"/>
      <c r="F499" s="53"/>
    </row>
    <row r="500" spans="1:6" ht="20.100000000000001" customHeight="1" x14ac:dyDescent="0.25">
      <c r="A500" s="53"/>
      <c r="E500" s="53"/>
      <c r="F500" s="53"/>
    </row>
    <row r="501" spans="1:6" ht="20.100000000000001" customHeight="1" x14ac:dyDescent="0.25">
      <c r="A501" s="53"/>
      <c r="E501" s="53"/>
      <c r="F501" s="53"/>
    </row>
    <row r="502" spans="1:6" ht="20.100000000000001" customHeight="1" x14ac:dyDescent="0.25">
      <c r="A502" s="53"/>
      <c r="E502" s="53"/>
      <c r="F502" s="53"/>
    </row>
    <row r="503" spans="1:6" ht="20.100000000000001" customHeight="1" x14ac:dyDescent="0.25">
      <c r="A503" s="53"/>
      <c r="E503" s="53"/>
      <c r="F503" s="53"/>
    </row>
    <row r="504" spans="1:6" ht="20.100000000000001" customHeight="1" x14ac:dyDescent="0.25">
      <c r="A504" s="53"/>
      <c r="E504" s="53"/>
      <c r="F504" s="53"/>
    </row>
    <row r="505" spans="1:6" ht="20.100000000000001" customHeight="1" x14ac:dyDescent="0.25">
      <c r="A505" s="53"/>
      <c r="E505" s="53"/>
      <c r="F505" s="53"/>
    </row>
    <row r="506" spans="1:6" ht="20.100000000000001" customHeight="1" x14ac:dyDescent="0.25">
      <c r="A506" s="53"/>
      <c r="E506" s="53"/>
      <c r="F506" s="53"/>
    </row>
    <row r="507" spans="1:6" ht="20.100000000000001" customHeight="1" x14ac:dyDescent="0.25">
      <c r="A507" s="53"/>
      <c r="E507" s="53"/>
      <c r="F507" s="53"/>
    </row>
    <row r="508" spans="1:6" ht="20.100000000000001" customHeight="1" x14ac:dyDescent="0.25">
      <c r="A508" s="53"/>
      <c r="E508" s="53"/>
      <c r="F508" s="53"/>
    </row>
    <row r="509" spans="1:6" ht="20.100000000000001" customHeight="1" x14ac:dyDescent="0.25">
      <c r="A509" s="53"/>
      <c r="E509" s="53"/>
      <c r="F509" s="53"/>
    </row>
    <row r="510" spans="1:6" ht="20.100000000000001" customHeight="1" x14ac:dyDescent="0.25">
      <c r="A510" s="53"/>
      <c r="E510" s="53"/>
      <c r="F510" s="53"/>
    </row>
    <row r="511" spans="1:6" ht="20.100000000000001" customHeight="1" x14ac:dyDescent="0.25">
      <c r="A511" s="53"/>
      <c r="E511" s="53"/>
      <c r="F511" s="53"/>
    </row>
    <row r="512" spans="1:6" ht="20.100000000000001" customHeight="1" x14ac:dyDescent="0.25">
      <c r="A512" s="53"/>
      <c r="E512" s="53"/>
      <c r="F512" s="53"/>
    </row>
    <row r="513" spans="1:6" ht="20.100000000000001" customHeight="1" x14ac:dyDescent="0.25">
      <c r="A513" s="53"/>
      <c r="E513" s="53"/>
      <c r="F513" s="53"/>
    </row>
    <row r="514" spans="1:6" ht="20.100000000000001" customHeight="1" x14ac:dyDescent="0.25">
      <c r="A514" s="53"/>
      <c r="E514" s="53"/>
      <c r="F514" s="53"/>
    </row>
    <row r="515" spans="1:6" ht="20.100000000000001" customHeight="1" x14ac:dyDescent="0.25">
      <c r="A515" s="53"/>
      <c r="E515" s="53"/>
      <c r="F515" s="53"/>
    </row>
    <row r="516" spans="1:6" ht="20.100000000000001" customHeight="1" x14ac:dyDescent="0.25">
      <c r="A516" s="53"/>
      <c r="E516" s="53"/>
      <c r="F516" s="53"/>
    </row>
    <row r="517" spans="1:6" ht="20.100000000000001" customHeight="1" x14ac:dyDescent="0.25">
      <c r="A517" s="53"/>
      <c r="E517" s="53"/>
      <c r="F517" s="53"/>
    </row>
    <row r="518" spans="1:6" ht="20.100000000000001" customHeight="1" x14ac:dyDescent="0.25">
      <c r="A518" s="53"/>
      <c r="E518" s="53"/>
      <c r="F518" s="53"/>
    </row>
    <row r="519" spans="1:6" ht="20.100000000000001" customHeight="1" x14ac:dyDescent="0.25">
      <c r="A519" s="53"/>
      <c r="E519" s="53"/>
      <c r="F519" s="53"/>
    </row>
    <row r="520" spans="1:6" ht="20.100000000000001" customHeight="1" x14ac:dyDescent="0.25">
      <c r="A520" s="53"/>
      <c r="E520" s="53"/>
      <c r="F520" s="53"/>
    </row>
    <row r="521" spans="1:6" ht="20.100000000000001" customHeight="1" x14ac:dyDescent="0.25">
      <c r="A521" s="53"/>
      <c r="E521" s="53"/>
      <c r="F521" s="53"/>
    </row>
    <row r="522" spans="1:6" ht="20.100000000000001" customHeight="1" x14ac:dyDescent="0.25">
      <c r="A522" s="53"/>
      <c r="E522" s="53"/>
      <c r="F522" s="53"/>
    </row>
    <row r="523" spans="1:6" ht="20.100000000000001" customHeight="1" x14ac:dyDescent="0.25">
      <c r="A523" s="53"/>
      <c r="E523" s="53"/>
      <c r="F523" s="53"/>
    </row>
    <row r="524" spans="1:6" ht="20.100000000000001" customHeight="1" x14ac:dyDescent="0.25">
      <c r="A524" s="53"/>
      <c r="E524" s="53"/>
      <c r="F524" s="53"/>
    </row>
    <row r="525" spans="1:6" ht="20.100000000000001" customHeight="1" x14ac:dyDescent="0.25">
      <c r="A525" s="53"/>
      <c r="E525" s="53"/>
      <c r="F525" s="53"/>
    </row>
    <row r="526" spans="1:6" ht="20.100000000000001" customHeight="1" x14ac:dyDescent="0.25">
      <c r="A526" s="53"/>
      <c r="E526" s="53"/>
      <c r="F526" s="53"/>
    </row>
    <row r="527" spans="1:6" ht="20.100000000000001" customHeight="1" x14ac:dyDescent="0.25">
      <c r="A527" s="53"/>
      <c r="E527" s="53"/>
      <c r="F527" s="53"/>
    </row>
    <row r="528" spans="1:6" ht="20.100000000000001" customHeight="1" x14ac:dyDescent="0.25">
      <c r="A528" s="53"/>
      <c r="E528" s="53"/>
      <c r="F528" s="53"/>
    </row>
    <row r="529" spans="1:6" ht="20.100000000000001" customHeight="1" x14ac:dyDescent="0.25">
      <c r="A529" s="53"/>
      <c r="E529" s="53"/>
      <c r="F529" s="53"/>
    </row>
    <row r="530" spans="1:6" ht="20.100000000000001" customHeight="1" x14ac:dyDescent="0.25">
      <c r="A530" s="53"/>
      <c r="E530" s="53"/>
      <c r="F530" s="53"/>
    </row>
    <row r="531" spans="1:6" ht="20.100000000000001" customHeight="1" x14ac:dyDescent="0.25">
      <c r="A531" s="53"/>
      <c r="E531" s="53"/>
      <c r="F531" s="53"/>
    </row>
    <row r="532" spans="1:6" ht="20.100000000000001" customHeight="1" x14ac:dyDescent="0.25">
      <c r="A532" s="53"/>
      <c r="E532" s="53"/>
      <c r="F532" s="53"/>
    </row>
    <row r="533" spans="1:6" ht="20.100000000000001" customHeight="1" x14ac:dyDescent="0.25">
      <c r="A533" s="53"/>
      <c r="E533" s="53"/>
      <c r="F533" s="53"/>
    </row>
    <row r="534" spans="1:6" ht="20.100000000000001" customHeight="1" x14ac:dyDescent="0.25">
      <c r="A534" s="53"/>
      <c r="E534" s="53"/>
      <c r="F534" s="53"/>
    </row>
    <row r="535" spans="1:6" ht="20.100000000000001" customHeight="1" x14ac:dyDescent="0.25">
      <c r="A535" s="53"/>
      <c r="E535" s="53"/>
      <c r="F535" s="53"/>
    </row>
    <row r="536" spans="1:6" ht="20.100000000000001" customHeight="1" x14ac:dyDescent="0.25">
      <c r="A536" s="53"/>
      <c r="E536" s="53"/>
      <c r="F536" s="53"/>
    </row>
    <row r="537" spans="1:6" ht="20.100000000000001" customHeight="1" x14ac:dyDescent="0.25">
      <c r="A537" s="53"/>
      <c r="E537" s="53"/>
      <c r="F537" s="53"/>
    </row>
    <row r="538" spans="1:6" ht="20.100000000000001" customHeight="1" x14ac:dyDescent="0.25">
      <c r="A538" s="53"/>
      <c r="E538" s="53"/>
      <c r="F538" s="53"/>
    </row>
    <row r="539" spans="1:6" ht="20.100000000000001" customHeight="1" x14ac:dyDescent="0.25">
      <c r="A539" s="53"/>
      <c r="E539" s="53"/>
      <c r="F539" s="53"/>
    </row>
    <row r="540" spans="1:6" ht="20.100000000000001" customHeight="1" x14ac:dyDescent="0.25">
      <c r="A540" s="53"/>
      <c r="E540" s="53"/>
      <c r="F540" s="53"/>
    </row>
    <row r="541" spans="1:6" ht="20.100000000000001" customHeight="1" x14ac:dyDescent="0.25">
      <c r="A541" s="53"/>
      <c r="E541" s="53"/>
      <c r="F541" s="53"/>
    </row>
    <row r="542" spans="1:6" ht="20.100000000000001" customHeight="1" x14ac:dyDescent="0.25">
      <c r="A542" s="53"/>
      <c r="E542" s="53"/>
      <c r="F542" s="53"/>
    </row>
    <row r="543" spans="1:6" ht="20.100000000000001" customHeight="1" x14ac:dyDescent="0.25">
      <c r="A543" s="53"/>
      <c r="E543" s="53"/>
      <c r="F543" s="53"/>
    </row>
    <row r="544" spans="1:6" ht="20.100000000000001" customHeight="1" x14ac:dyDescent="0.25">
      <c r="A544" s="53"/>
      <c r="E544" s="53"/>
      <c r="F544" s="53"/>
    </row>
    <row r="545" spans="1:6" ht="20.100000000000001" customHeight="1" x14ac:dyDescent="0.25">
      <c r="A545" s="53"/>
      <c r="E545" s="53"/>
      <c r="F545" s="53"/>
    </row>
    <row r="546" spans="1:6" ht="20.100000000000001" customHeight="1" x14ac:dyDescent="0.25">
      <c r="A546" s="53"/>
      <c r="E546" s="53"/>
      <c r="F546" s="53"/>
    </row>
    <row r="547" spans="1:6" ht="20.100000000000001" customHeight="1" x14ac:dyDescent="0.25">
      <c r="A547" s="53"/>
      <c r="E547" s="53"/>
      <c r="F547" s="53"/>
    </row>
    <row r="548" spans="1:6" ht="20.100000000000001" customHeight="1" x14ac:dyDescent="0.25">
      <c r="A548" s="53"/>
      <c r="E548" s="53"/>
      <c r="F548" s="53"/>
    </row>
    <row r="549" spans="1:6" ht="20.100000000000001" customHeight="1" x14ac:dyDescent="0.25">
      <c r="A549" s="53"/>
      <c r="E549" s="53"/>
      <c r="F549" s="53"/>
    </row>
    <row r="550" spans="1:6" ht="20.100000000000001" customHeight="1" x14ac:dyDescent="0.25">
      <c r="A550" s="53"/>
      <c r="E550" s="53"/>
      <c r="F550" s="53"/>
    </row>
    <row r="551" spans="1:6" ht="20.100000000000001" customHeight="1" x14ac:dyDescent="0.25">
      <c r="A551" s="53"/>
      <c r="E551" s="53"/>
      <c r="F551" s="53"/>
    </row>
    <row r="552" spans="1:6" ht="20.100000000000001" customHeight="1" x14ac:dyDescent="0.25">
      <c r="A552" s="53"/>
      <c r="E552" s="53"/>
      <c r="F552" s="53"/>
    </row>
    <row r="553" spans="1:6" ht="20.100000000000001" customHeight="1" x14ac:dyDescent="0.25">
      <c r="A553" s="53"/>
      <c r="E553" s="53"/>
      <c r="F553" s="53"/>
    </row>
    <row r="554" spans="1:6" ht="20.100000000000001" customHeight="1" x14ac:dyDescent="0.25">
      <c r="A554" s="53"/>
      <c r="E554" s="53"/>
      <c r="F554" s="53"/>
    </row>
    <row r="555" spans="1:6" ht="20.100000000000001" customHeight="1" x14ac:dyDescent="0.25">
      <c r="A555" s="53"/>
      <c r="E555" s="53"/>
      <c r="F555" s="53"/>
    </row>
    <row r="556" spans="1:6" ht="20.100000000000001" customHeight="1" x14ac:dyDescent="0.25">
      <c r="A556" s="53"/>
      <c r="E556" s="53"/>
      <c r="F556" s="53"/>
    </row>
    <row r="557" spans="1:6" ht="20.100000000000001" customHeight="1" x14ac:dyDescent="0.25">
      <c r="A557" s="53"/>
      <c r="E557" s="53"/>
      <c r="F557" s="53"/>
    </row>
    <row r="558" spans="1:6" ht="20.100000000000001" customHeight="1" x14ac:dyDescent="0.25">
      <c r="A558" s="53"/>
      <c r="E558" s="53"/>
      <c r="F558" s="53"/>
    </row>
    <row r="559" spans="1:6" ht="20.100000000000001" customHeight="1" x14ac:dyDescent="0.25">
      <c r="A559" s="53"/>
      <c r="E559" s="53"/>
      <c r="F559" s="53"/>
    </row>
    <row r="560" spans="1:6" ht="20.100000000000001" customHeight="1" x14ac:dyDescent="0.25">
      <c r="A560" s="53"/>
      <c r="E560" s="53"/>
      <c r="F560" s="53"/>
    </row>
    <row r="561" spans="1:6" ht="20.100000000000001" customHeight="1" x14ac:dyDescent="0.25">
      <c r="A561" s="53"/>
      <c r="E561" s="53"/>
      <c r="F561" s="53"/>
    </row>
    <row r="562" spans="1:6" ht="20.100000000000001" customHeight="1" x14ac:dyDescent="0.25">
      <c r="A562" s="53"/>
      <c r="E562" s="53"/>
      <c r="F562" s="53"/>
    </row>
    <row r="563" spans="1:6" ht="20.100000000000001" customHeight="1" x14ac:dyDescent="0.25">
      <c r="A563" s="53"/>
      <c r="E563" s="53"/>
      <c r="F563" s="53"/>
    </row>
    <row r="564" spans="1:6" ht="20.100000000000001" customHeight="1" x14ac:dyDescent="0.25">
      <c r="A564" s="53"/>
      <c r="E564" s="53"/>
      <c r="F564" s="53"/>
    </row>
    <row r="565" spans="1:6" ht="20.100000000000001" customHeight="1" x14ac:dyDescent="0.25">
      <c r="A565" s="53"/>
      <c r="E565" s="53"/>
      <c r="F565" s="53"/>
    </row>
    <row r="566" spans="1:6" ht="20.100000000000001" customHeight="1" x14ac:dyDescent="0.25">
      <c r="A566" s="53"/>
      <c r="E566" s="53"/>
      <c r="F566" s="53"/>
    </row>
    <row r="567" spans="1:6" ht="20.100000000000001" customHeight="1" x14ac:dyDescent="0.25">
      <c r="A567" s="53"/>
      <c r="E567" s="53"/>
      <c r="F567" s="53"/>
    </row>
    <row r="568" spans="1:6" ht="20.100000000000001" customHeight="1" x14ac:dyDescent="0.25">
      <c r="A568" s="53"/>
      <c r="E568" s="53"/>
      <c r="F568" s="53"/>
    </row>
    <row r="569" spans="1:6" ht="20.100000000000001" customHeight="1" x14ac:dyDescent="0.25">
      <c r="A569" s="53"/>
      <c r="E569" s="53"/>
      <c r="F569" s="53"/>
    </row>
    <row r="570" spans="1:6" ht="20.100000000000001" customHeight="1" x14ac:dyDescent="0.25">
      <c r="A570" s="53"/>
      <c r="E570" s="53"/>
      <c r="F570" s="53"/>
    </row>
    <row r="571" spans="1:6" ht="20.100000000000001" customHeight="1" x14ac:dyDescent="0.25">
      <c r="A571" s="53"/>
      <c r="E571" s="53"/>
      <c r="F571" s="53"/>
    </row>
    <row r="572" spans="1:6" ht="20.100000000000001" customHeight="1" x14ac:dyDescent="0.25">
      <c r="A572" s="53"/>
      <c r="E572" s="53"/>
      <c r="F572" s="53"/>
    </row>
    <row r="573" spans="1:6" ht="20.100000000000001" customHeight="1" x14ac:dyDescent="0.25">
      <c r="A573" s="53"/>
      <c r="E573" s="53"/>
      <c r="F573" s="53"/>
    </row>
    <row r="574" spans="1:6" ht="20.100000000000001" customHeight="1" x14ac:dyDescent="0.25">
      <c r="A574" s="53"/>
      <c r="E574" s="53"/>
      <c r="F574" s="53"/>
    </row>
    <row r="575" spans="1:6" ht="20.100000000000001" customHeight="1" x14ac:dyDescent="0.25">
      <c r="A575" s="53"/>
      <c r="E575" s="53"/>
      <c r="F575" s="53"/>
    </row>
    <row r="576" spans="1:6" ht="20.100000000000001" customHeight="1" x14ac:dyDescent="0.25">
      <c r="A576" s="53"/>
      <c r="E576" s="53"/>
      <c r="F576" s="53"/>
    </row>
    <row r="577" spans="1:6" ht="20.100000000000001" customHeight="1" x14ac:dyDescent="0.25">
      <c r="A577" s="53"/>
      <c r="E577" s="53"/>
      <c r="F577" s="53"/>
    </row>
    <row r="578" spans="1:6" ht="20.100000000000001" customHeight="1" x14ac:dyDescent="0.25">
      <c r="A578" s="53"/>
      <c r="E578" s="53"/>
      <c r="F578" s="53"/>
    </row>
    <row r="579" spans="1:6" ht="20.100000000000001" customHeight="1" x14ac:dyDescent="0.25">
      <c r="A579" s="53"/>
      <c r="E579" s="53"/>
      <c r="F579" s="53"/>
    </row>
    <row r="580" spans="1:6" ht="20.100000000000001" customHeight="1" x14ac:dyDescent="0.25">
      <c r="A580" s="53"/>
      <c r="E580" s="53"/>
      <c r="F580" s="53"/>
    </row>
    <row r="581" spans="1:6" ht="20.100000000000001" customHeight="1" x14ac:dyDescent="0.25">
      <c r="A581" s="53"/>
      <c r="E581" s="53"/>
      <c r="F581" s="53"/>
    </row>
    <row r="582" spans="1:6" ht="20.100000000000001" customHeight="1" x14ac:dyDescent="0.25">
      <c r="A582" s="53"/>
      <c r="E582" s="53"/>
      <c r="F582" s="53"/>
    </row>
    <row r="583" spans="1:6" ht="20.100000000000001" customHeight="1" x14ac:dyDescent="0.25">
      <c r="A583" s="53"/>
      <c r="E583" s="53"/>
      <c r="F583" s="53"/>
    </row>
    <row r="584" spans="1:6" ht="20.100000000000001" customHeight="1" x14ac:dyDescent="0.25">
      <c r="A584" s="53"/>
      <c r="E584" s="53"/>
      <c r="F584" s="53"/>
    </row>
    <row r="585" spans="1:6" ht="20.100000000000001" customHeight="1" x14ac:dyDescent="0.25">
      <c r="A585" s="53"/>
      <c r="E585" s="53"/>
      <c r="F585" s="53"/>
    </row>
    <row r="586" spans="1:6" ht="20.100000000000001" customHeight="1" x14ac:dyDescent="0.25">
      <c r="A586" s="53"/>
      <c r="E586" s="53"/>
      <c r="F586" s="53"/>
    </row>
    <row r="587" spans="1:6" ht="20.100000000000001" customHeight="1" x14ac:dyDescent="0.25">
      <c r="A587" s="53"/>
      <c r="E587" s="53"/>
      <c r="F587" s="53"/>
    </row>
    <row r="588" spans="1:6" ht="20.100000000000001" customHeight="1" x14ac:dyDescent="0.25">
      <c r="A588" s="53"/>
      <c r="E588" s="53"/>
      <c r="F588" s="53"/>
    </row>
    <row r="589" spans="1:6" ht="20.100000000000001" customHeight="1" x14ac:dyDescent="0.25">
      <c r="A589" s="53"/>
      <c r="E589" s="53"/>
      <c r="F589" s="53"/>
    </row>
    <row r="590" spans="1:6" ht="20.100000000000001" customHeight="1" x14ac:dyDescent="0.25">
      <c r="A590" s="53"/>
      <c r="E590" s="53"/>
      <c r="F590" s="53"/>
    </row>
    <row r="591" spans="1:6" ht="20.100000000000001" customHeight="1" x14ac:dyDescent="0.25">
      <c r="A591" s="53"/>
      <c r="E591" s="53"/>
      <c r="F591" s="53"/>
    </row>
    <row r="592" spans="1:6" ht="20.100000000000001" customHeight="1" x14ac:dyDescent="0.25">
      <c r="A592" s="53"/>
      <c r="E592" s="53"/>
      <c r="F592" s="53"/>
    </row>
    <row r="593" spans="1:6" ht="20.100000000000001" customHeight="1" x14ac:dyDescent="0.25">
      <c r="A593" s="53"/>
      <c r="E593" s="53"/>
      <c r="F593" s="53"/>
    </row>
    <row r="594" spans="1:6" ht="20.100000000000001" customHeight="1" x14ac:dyDescent="0.25">
      <c r="A594" s="53"/>
      <c r="E594" s="53"/>
      <c r="F594" s="53"/>
    </row>
    <row r="595" spans="1:6" ht="20.100000000000001" customHeight="1" x14ac:dyDescent="0.25">
      <c r="A595" s="53"/>
      <c r="E595" s="53"/>
      <c r="F595" s="53"/>
    </row>
    <row r="596" spans="1:6" ht="20.100000000000001" customHeight="1" x14ac:dyDescent="0.25">
      <c r="A596" s="53"/>
      <c r="E596" s="53"/>
      <c r="F596" s="53"/>
    </row>
    <row r="597" spans="1:6" ht="20.100000000000001" customHeight="1" x14ac:dyDescent="0.25">
      <c r="A597" s="53"/>
      <c r="E597" s="53"/>
      <c r="F597" s="53"/>
    </row>
    <row r="598" spans="1:6" ht="20.100000000000001" customHeight="1" x14ac:dyDescent="0.25">
      <c r="A598" s="53"/>
      <c r="E598" s="53"/>
      <c r="F598" s="53"/>
    </row>
    <row r="599" spans="1:6" ht="20.100000000000001" customHeight="1" x14ac:dyDescent="0.25">
      <c r="A599" s="53"/>
      <c r="E599" s="53"/>
      <c r="F599" s="53"/>
    </row>
    <row r="600" spans="1:6" ht="20.100000000000001" customHeight="1" x14ac:dyDescent="0.25">
      <c r="A600" s="53"/>
      <c r="E600" s="53"/>
      <c r="F600" s="53"/>
    </row>
    <row r="601" spans="1:6" ht="20.100000000000001" customHeight="1" x14ac:dyDescent="0.25">
      <c r="A601" s="53"/>
      <c r="E601" s="53"/>
      <c r="F601" s="53"/>
    </row>
    <row r="602" spans="1:6" ht="20.100000000000001" customHeight="1" x14ac:dyDescent="0.25">
      <c r="A602" s="53"/>
      <c r="E602" s="53"/>
      <c r="F602" s="53"/>
    </row>
    <row r="603" spans="1:6" ht="20.100000000000001" customHeight="1" x14ac:dyDescent="0.25">
      <c r="A603" s="53"/>
      <c r="E603" s="53"/>
      <c r="F603" s="53"/>
    </row>
    <row r="604" spans="1:6" ht="20.100000000000001" customHeight="1" x14ac:dyDescent="0.25">
      <c r="A604" s="53"/>
      <c r="E604" s="53"/>
      <c r="F604" s="53"/>
    </row>
    <row r="605" spans="1:6" ht="20.100000000000001" customHeight="1" x14ac:dyDescent="0.25">
      <c r="A605" s="53"/>
      <c r="E605" s="53"/>
      <c r="F605" s="53"/>
    </row>
    <row r="606" spans="1:6" ht="20.100000000000001" customHeight="1" x14ac:dyDescent="0.25">
      <c r="A606" s="53"/>
      <c r="E606" s="53"/>
      <c r="F606" s="53"/>
    </row>
    <row r="607" spans="1:6" ht="20.100000000000001" customHeight="1" x14ac:dyDescent="0.25">
      <c r="A607" s="53"/>
      <c r="E607" s="53"/>
      <c r="F607" s="53"/>
    </row>
    <row r="608" spans="1:6" ht="20.100000000000001" customHeight="1" x14ac:dyDescent="0.25">
      <c r="A608" s="53"/>
      <c r="E608" s="53"/>
      <c r="F608" s="53"/>
    </row>
    <row r="609" spans="1:6" ht="20.100000000000001" customHeight="1" x14ac:dyDescent="0.25">
      <c r="A609" s="53"/>
      <c r="E609" s="53"/>
      <c r="F609" s="53"/>
    </row>
    <row r="610" spans="1:6" ht="20.100000000000001" customHeight="1" x14ac:dyDescent="0.25">
      <c r="A610" s="53"/>
      <c r="E610" s="53"/>
      <c r="F610" s="53"/>
    </row>
    <row r="611" spans="1:6" ht="20.100000000000001" customHeight="1" x14ac:dyDescent="0.25">
      <c r="A611" s="53"/>
      <c r="E611" s="53"/>
      <c r="F611" s="53"/>
    </row>
    <row r="612" spans="1:6" ht="20.100000000000001" customHeight="1" x14ac:dyDescent="0.25">
      <c r="A612" s="53"/>
      <c r="E612" s="53"/>
      <c r="F612" s="53"/>
    </row>
    <row r="613" spans="1:6" ht="20.100000000000001" customHeight="1" x14ac:dyDescent="0.25">
      <c r="A613" s="53"/>
      <c r="E613" s="53"/>
      <c r="F613" s="53"/>
    </row>
    <row r="614" spans="1:6" ht="20.100000000000001" customHeight="1" x14ac:dyDescent="0.25">
      <c r="A614" s="53"/>
      <c r="E614" s="53"/>
      <c r="F614" s="53"/>
    </row>
    <row r="615" spans="1:6" ht="20.100000000000001" customHeight="1" x14ac:dyDescent="0.25">
      <c r="A615" s="53"/>
      <c r="E615" s="53"/>
      <c r="F615" s="53"/>
    </row>
    <row r="616" spans="1:6" ht="20.100000000000001" customHeight="1" x14ac:dyDescent="0.25">
      <c r="A616" s="53"/>
      <c r="E616" s="53"/>
      <c r="F616" s="53"/>
    </row>
    <row r="617" spans="1:6" ht="20.100000000000001" customHeight="1" x14ac:dyDescent="0.25">
      <c r="A617" s="53"/>
      <c r="E617" s="53"/>
      <c r="F617" s="53"/>
    </row>
    <row r="618" spans="1:6" ht="20.100000000000001" customHeight="1" x14ac:dyDescent="0.25">
      <c r="A618" s="53"/>
      <c r="E618" s="53"/>
      <c r="F618" s="53"/>
    </row>
    <row r="619" spans="1:6" ht="20.100000000000001" customHeight="1" x14ac:dyDescent="0.25">
      <c r="A619" s="53"/>
      <c r="E619" s="53"/>
      <c r="F619" s="53"/>
    </row>
    <row r="620" spans="1:6" ht="20.100000000000001" customHeight="1" x14ac:dyDescent="0.25">
      <c r="A620" s="53"/>
      <c r="E620" s="53"/>
      <c r="F620" s="53"/>
    </row>
    <row r="621" spans="1:6" ht="20.100000000000001" customHeight="1" x14ac:dyDescent="0.25">
      <c r="A621" s="53"/>
      <c r="E621" s="53"/>
      <c r="F621" s="53"/>
    </row>
    <row r="622" spans="1:6" ht="20.100000000000001" customHeight="1" x14ac:dyDescent="0.25">
      <c r="A622" s="53"/>
      <c r="E622" s="53"/>
      <c r="F622" s="53"/>
    </row>
    <row r="623" spans="1:6" ht="20.100000000000001" customHeight="1" x14ac:dyDescent="0.25">
      <c r="A623" s="53"/>
      <c r="E623" s="53"/>
      <c r="F623" s="53"/>
    </row>
    <row r="624" spans="1:6" ht="20.100000000000001" customHeight="1" x14ac:dyDescent="0.25">
      <c r="A624" s="53"/>
      <c r="E624" s="53"/>
      <c r="F624" s="53"/>
    </row>
    <row r="625" spans="1:6" ht="20.100000000000001" customHeight="1" x14ac:dyDescent="0.25">
      <c r="A625" s="53"/>
      <c r="E625" s="53"/>
      <c r="F625" s="53"/>
    </row>
    <row r="626" spans="1:6" ht="20.100000000000001" customHeight="1" x14ac:dyDescent="0.25">
      <c r="A626" s="53"/>
      <c r="E626" s="53"/>
      <c r="F626" s="53"/>
    </row>
    <row r="627" spans="1:6" ht="20.100000000000001" customHeight="1" x14ac:dyDescent="0.25">
      <c r="A627" s="53"/>
      <c r="E627" s="53"/>
      <c r="F627" s="53"/>
    </row>
    <row r="628" spans="1:6" ht="20.100000000000001" customHeight="1" x14ac:dyDescent="0.25">
      <c r="A628" s="53"/>
      <c r="E628" s="53"/>
      <c r="F628" s="53"/>
    </row>
    <row r="629" spans="1:6" ht="20.100000000000001" customHeight="1" x14ac:dyDescent="0.25">
      <c r="A629" s="53"/>
      <c r="E629" s="53"/>
      <c r="F629" s="53"/>
    </row>
    <row r="630" spans="1:6" ht="20.100000000000001" customHeight="1" x14ac:dyDescent="0.25">
      <c r="A630" s="53"/>
      <c r="E630" s="53"/>
      <c r="F630" s="53"/>
    </row>
    <row r="631" spans="1:6" ht="20.100000000000001" customHeight="1" x14ac:dyDescent="0.25">
      <c r="A631" s="53"/>
      <c r="E631" s="53"/>
      <c r="F631" s="53"/>
    </row>
    <row r="632" spans="1:6" ht="20.100000000000001" customHeight="1" x14ac:dyDescent="0.25">
      <c r="A632" s="53"/>
      <c r="E632" s="53"/>
      <c r="F632" s="53"/>
    </row>
    <row r="633" spans="1:6" ht="20.100000000000001" customHeight="1" x14ac:dyDescent="0.25">
      <c r="A633" s="53"/>
      <c r="E633" s="53"/>
      <c r="F633" s="53"/>
    </row>
    <row r="634" spans="1:6" ht="20.100000000000001" customHeight="1" x14ac:dyDescent="0.25">
      <c r="A634" s="53"/>
      <c r="E634" s="53"/>
      <c r="F634" s="53"/>
    </row>
    <row r="635" spans="1:6" ht="20.100000000000001" customHeight="1" x14ac:dyDescent="0.25">
      <c r="A635" s="53"/>
      <c r="E635" s="53"/>
      <c r="F635" s="53"/>
    </row>
    <row r="636" spans="1:6" ht="20.100000000000001" customHeight="1" x14ac:dyDescent="0.25">
      <c r="A636" s="53"/>
      <c r="E636" s="53"/>
      <c r="F636" s="53"/>
    </row>
    <row r="637" spans="1:6" ht="20.100000000000001" customHeight="1" x14ac:dyDescent="0.25">
      <c r="A637" s="53"/>
      <c r="E637" s="53"/>
      <c r="F637" s="53"/>
    </row>
    <row r="638" spans="1:6" ht="20.100000000000001" customHeight="1" x14ac:dyDescent="0.25">
      <c r="A638" s="53"/>
      <c r="E638" s="53"/>
      <c r="F638" s="53"/>
    </row>
    <row r="639" spans="1:6" ht="20.100000000000001" customHeight="1" x14ac:dyDescent="0.25">
      <c r="A639" s="53"/>
      <c r="E639" s="53"/>
      <c r="F639" s="53"/>
    </row>
    <row r="640" spans="1:6" ht="20.100000000000001" customHeight="1" x14ac:dyDescent="0.25">
      <c r="A640" s="53"/>
      <c r="E640" s="53"/>
      <c r="F640" s="53"/>
    </row>
    <row r="641" spans="1:6" ht="20.100000000000001" customHeight="1" x14ac:dyDescent="0.25">
      <c r="A641" s="53"/>
      <c r="E641" s="53"/>
      <c r="F641" s="53"/>
    </row>
    <row r="642" spans="1:6" ht="20.100000000000001" customHeight="1" x14ac:dyDescent="0.25">
      <c r="A642" s="53"/>
      <c r="E642" s="53"/>
      <c r="F642" s="53"/>
    </row>
    <row r="643" spans="1:6" ht="20.100000000000001" customHeight="1" x14ac:dyDescent="0.25">
      <c r="A643" s="53"/>
      <c r="E643" s="53"/>
      <c r="F643" s="53"/>
    </row>
    <row r="644" spans="1:6" ht="20.100000000000001" customHeight="1" x14ac:dyDescent="0.25">
      <c r="A644" s="53"/>
      <c r="E644" s="53"/>
      <c r="F644" s="53"/>
    </row>
    <row r="645" spans="1:6" ht="20.100000000000001" customHeight="1" x14ac:dyDescent="0.25">
      <c r="A645" s="53"/>
      <c r="E645" s="53"/>
      <c r="F645" s="53"/>
    </row>
    <row r="646" spans="1:6" ht="20.100000000000001" customHeight="1" x14ac:dyDescent="0.25">
      <c r="A646" s="53"/>
      <c r="E646" s="53"/>
      <c r="F646" s="53"/>
    </row>
    <row r="647" spans="1:6" ht="20.100000000000001" customHeight="1" x14ac:dyDescent="0.25">
      <c r="A647" s="53"/>
      <c r="E647" s="53"/>
      <c r="F647" s="53"/>
    </row>
    <row r="648" spans="1:6" ht="20.100000000000001" customHeight="1" x14ac:dyDescent="0.25">
      <c r="A648" s="53"/>
      <c r="E648" s="53"/>
      <c r="F648" s="53"/>
    </row>
    <row r="649" spans="1:6" ht="20.100000000000001" customHeight="1" x14ac:dyDescent="0.25">
      <c r="A649" s="53"/>
      <c r="E649" s="53"/>
      <c r="F649" s="53"/>
    </row>
    <row r="650" spans="1:6" ht="20.100000000000001" customHeight="1" x14ac:dyDescent="0.25">
      <c r="A650" s="53"/>
      <c r="E650" s="53"/>
      <c r="F650" s="53"/>
    </row>
    <row r="651" spans="1:6" ht="20.100000000000001" customHeight="1" x14ac:dyDescent="0.25">
      <c r="A651" s="53"/>
      <c r="E651" s="53"/>
      <c r="F651" s="53"/>
    </row>
    <row r="652" spans="1:6" ht="20.100000000000001" customHeight="1" x14ac:dyDescent="0.25">
      <c r="A652" s="53"/>
      <c r="E652" s="53"/>
      <c r="F652" s="53"/>
    </row>
    <row r="653" spans="1:6" ht="20.100000000000001" customHeight="1" x14ac:dyDescent="0.25">
      <c r="A653" s="53"/>
      <c r="E653" s="53"/>
      <c r="F653" s="53"/>
    </row>
    <row r="654" spans="1:6" ht="20.100000000000001" customHeight="1" x14ac:dyDescent="0.25">
      <c r="A654" s="53"/>
      <c r="E654" s="53"/>
      <c r="F654" s="53"/>
    </row>
    <row r="655" spans="1:6" ht="20.100000000000001" customHeight="1" x14ac:dyDescent="0.25">
      <c r="A655" s="53"/>
      <c r="E655" s="53"/>
      <c r="F655" s="53"/>
    </row>
    <row r="656" spans="1:6" ht="20.100000000000001" customHeight="1" x14ac:dyDescent="0.25">
      <c r="A656" s="53"/>
      <c r="E656" s="53"/>
      <c r="F656" s="53"/>
    </row>
    <row r="657" spans="1:6" ht="20.100000000000001" customHeight="1" x14ac:dyDescent="0.25">
      <c r="A657" s="53"/>
      <c r="E657" s="53"/>
      <c r="F657" s="53"/>
    </row>
    <row r="658" spans="1:6" ht="20.100000000000001" customHeight="1" x14ac:dyDescent="0.25">
      <c r="A658" s="53"/>
      <c r="E658" s="53"/>
      <c r="F658" s="53"/>
    </row>
    <row r="659" spans="1:6" ht="20.100000000000001" customHeight="1" x14ac:dyDescent="0.25">
      <c r="A659" s="53"/>
      <c r="E659" s="53"/>
      <c r="F659" s="53"/>
    </row>
    <row r="660" spans="1:6" ht="20.100000000000001" customHeight="1" x14ac:dyDescent="0.25">
      <c r="A660" s="53"/>
      <c r="E660" s="53"/>
      <c r="F660" s="53"/>
    </row>
    <row r="661" spans="1:6" ht="20.100000000000001" customHeight="1" x14ac:dyDescent="0.25">
      <c r="A661" s="53"/>
      <c r="E661" s="53"/>
      <c r="F661" s="53"/>
    </row>
    <row r="662" spans="1:6" ht="20.100000000000001" customHeight="1" x14ac:dyDescent="0.25">
      <c r="A662" s="53"/>
      <c r="E662" s="53"/>
      <c r="F662" s="53"/>
    </row>
    <row r="663" spans="1:6" ht="20.100000000000001" customHeight="1" x14ac:dyDescent="0.25">
      <c r="A663" s="53"/>
      <c r="E663" s="53"/>
      <c r="F663" s="53"/>
    </row>
    <row r="664" spans="1:6" ht="20.100000000000001" customHeight="1" x14ac:dyDescent="0.25">
      <c r="A664" s="53"/>
      <c r="E664" s="53"/>
      <c r="F664" s="53"/>
    </row>
    <row r="665" spans="1:6" ht="20.100000000000001" customHeight="1" x14ac:dyDescent="0.25">
      <c r="A665" s="53"/>
      <c r="E665" s="53"/>
      <c r="F665" s="53"/>
    </row>
    <row r="666" spans="1:6" ht="20.100000000000001" customHeight="1" x14ac:dyDescent="0.25">
      <c r="A666" s="53"/>
      <c r="E666" s="53"/>
      <c r="F666" s="53"/>
    </row>
    <row r="667" spans="1:6" ht="20.100000000000001" customHeight="1" x14ac:dyDescent="0.25">
      <c r="A667" s="53"/>
      <c r="E667" s="53"/>
      <c r="F667" s="53"/>
    </row>
    <row r="668" spans="1:6" ht="20.100000000000001" customHeight="1" x14ac:dyDescent="0.25">
      <c r="A668" s="53"/>
      <c r="E668" s="53"/>
      <c r="F668" s="53"/>
    </row>
    <row r="669" spans="1:6" ht="20.100000000000001" customHeight="1" x14ac:dyDescent="0.25">
      <c r="A669" s="53"/>
      <c r="E669" s="53"/>
      <c r="F669" s="53"/>
    </row>
    <row r="670" spans="1:6" ht="20.100000000000001" customHeight="1" x14ac:dyDescent="0.25">
      <c r="A670" s="53"/>
      <c r="E670" s="53"/>
      <c r="F670" s="53"/>
    </row>
    <row r="671" spans="1:6" ht="20.100000000000001" customHeight="1" x14ac:dyDescent="0.25">
      <c r="A671" s="53"/>
      <c r="E671" s="53"/>
      <c r="F671" s="53"/>
    </row>
    <row r="672" spans="1:6" ht="20.100000000000001" customHeight="1" x14ac:dyDescent="0.25">
      <c r="A672" s="53"/>
      <c r="E672" s="53"/>
      <c r="F672" s="53"/>
    </row>
    <row r="673" spans="1:6" ht="20.100000000000001" customHeight="1" x14ac:dyDescent="0.25">
      <c r="A673" s="53"/>
      <c r="E673" s="53"/>
      <c r="F673" s="53"/>
    </row>
    <row r="674" spans="1:6" ht="20.100000000000001" customHeight="1" x14ac:dyDescent="0.25">
      <c r="A674" s="53"/>
      <c r="E674" s="53"/>
      <c r="F674" s="53"/>
    </row>
    <row r="675" spans="1:6" ht="20.100000000000001" customHeight="1" x14ac:dyDescent="0.25">
      <c r="A675" s="53"/>
      <c r="E675" s="53"/>
      <c r="F675" s="53"/>
    </row>
    <row r="676" spans="1:6" ht="20.100000000000001" customHeight="1" x14ac:dyDescent="0.25">
      <c r="A676" s="53"/>
      <c r="E676" s="53"/>
      <c r="F676" s="53"/>
    </row>
    <row r="677" spans="1:6" ht="20.100000000000001" customHeight="1" x14ac:dyDescent="0.25">
      <c r="A677" s="53"/>
      <c r="E677" s="53"/>
      <c r="F677" s="53"/>
    </row>
    <row r="678" spans="1:6" ht="20.100000000000001" customHeight="1" x14ac:dyDescent="0.25">
      <c r="A678" s="53"/>
      <c r="E678" s="53"/>
      <c r="F678" s="53"/>
    </row>
    <row r="679" spans="1:6" ht="20.100000000000001" customHeight="1" x14ac:dyDescent="0.25">
      <c r="A679" s="53"/>
      <c r="E679" s="53"/>
      <c r="F679" s="53"/>
    </row>
    <row r="680" spans="1:6" ht="20.100000000000001" customHeight="1" x14ac:dyDescent="0.25">
      <c r="A680" s="53"/>
      <c r="E680" s="53"/>
      <c r="F680" s="53"/>
    </row>
    <row r="681" spans="1:6" ht="20.100000000000001" customHeight="1" x14ac:dyDescent="0.25">
      <c r="A681" s="53"/>
      <c r="E681" s="53"/>
      <c r="F681" s="53"/>
    </row>
    <row r="682" spans="1:6" ht="20.100000000000001" customHeight="1" x14ac:dyDescent="0.25">
      <c r="A682" s="53"/>
      <c r="E682" s="53"/>
      <c r="F682" s="53"/>
    </row>
    <row r="683" spans="1:6" ht="20.100000000000001" customHeight="1" x14ac:dyDescent="0.25">
      <c r="A683" s="53"/>
      <c r="E683" s="53"/>
      <c r="F683" s="53"/>
    </row>
    <row r="684" spans="1:6" ht="20.100000000000001" customHeight="1" x14ac:dyDescent="0.25">
      <c r="A684" s="53"/>
      <c r="E684" s="53"/>
      <c r="F684" s="53"/>
    </row>
    <row r="685" spans="1:6" ht="20.100000000000001" customHeight="1" x14ac:dyDescent="0.25">
      <c r="A685" s="53"/>
      <c r="E685" s="53"/>
      <c r="F685" s="53"/>
    </row>
    <row r="686" spans="1:6" ht="20.100000000000001" customHeight="1" x14ac:dyDescent="0.25">
      <c r="A686" s="53"/>
      <c r="E686" s="53"/>
      <c r="F686" s="53"/>
    </row>
    <row r="687" spans="1:6" ht="20.100000000000001" customHeight="1" x14ac:dyDescent="0.25">
      <c r="A687" s="53"/>
      <c r="E687" s="53"/>
      <c r="F687" s="53"/>
    </row>
    <row r="688" spans="1:6" ht="20.100000000000001" customHeight="1" x14ac:dyDescent="0.25">
      <c r="A688" s="53"/>
      <c r="E688" s="53"/>
      <c r="F688" s="53"/>
    </row>
    <row r="689" spans="1:6" ht="20.100000000000001" customHeight="1" x14ac:dyDescent="0.25">
      <c r="A689" s="53"/>
      <c r="E689" s="53"/>
      <c r="F689" s="53"/>
    </row>
    <row r="690" spans="1:6" ht="20.100000000000001" customHeight="1" x14ac:dyDescent="0.25">
      <c r="A690" s="53"/>
      <c r="E690" s="53"/>
      <c r="F690" s="53"/>
    </row>
    <row r="691" spans="1:6" ht="20.100000000000001" customHeight="1" x14ac:dyDescent="0.25">
      <c r="A691" s="53"/>
      <c r="E691" s="53"/>
      <c r="F691" s="53"/>
    </row>
    <row r="692" spans="1:6" ht="20.100000000000001" customHeight="1" x14ac:dyDescent="0.25">
      <c r="A692" s="53"/>
      <c r="E692" s="53"/>
      <c r="F692" s="53"/>
    </row>
    <row r="693" spans="1:6" ht="20.100000000000001" customHeight="1" x14ac:dyDescent="0.25">
      <c r="A693" s="53"/>
      <c r="E693" s="53"/>
      <c r="F693" s="53"/>
    </row>
    <row r="694" spans="1:6" ht="20.100000000000001" customHeight="1" x14ac:dyDescent="0.25">
      <c r="A694" s="53"/>
      <c r="E694" s="53"/>
      <c r="F694" s="53"/>
    </row>
    <row r="695" spans="1:6" ht="20.100000000000001" customHeight="1" x14ac:dyDescent="0.25">
      <c r="A695" s="53"/>
      <c r="E695" s="53"/>
      <c r="F695" s="53"/>
    </row>
    <row r="696" spans="1:6" ht="20.100000000000001" customHeight="1" x14ac:dyDescent="0.25">
      <c r="A696" s="53"/>
      <c r="E696" s="53"/>
      <c r="F696" s="53"/>
    </row>
    <row r="697" spans="1:6" ht="20.100000000000001" customHeight="1" x14ac:dyDescent="0.25">
      <c r="A697" s="53"/>
      <c r="E697" s="53"/>
      <c r="F697" s="53"/>
    </row>
    <row r="698" spans="1:6" ht="20.100000000000001" customHeight="1" x14ac:dyDescent="0.25">
      <c r="A698" s="53"/>
      <c r="E698" s="53"/>
      <c r="F698" s="53"/>
    </row>
    <row r="699" spans="1:6" ht="20.100000000000001" customHeight="1" x14ac:dyDescent="0.25">
      <c r="A699" s="53"/>
      <c r="E699" s="53"/>
      <c r="F699" s="53"/>
    </row>
    <row r="700" spans="1:6" ht="20.100000000000001" customHeight="1" x14ac:dyDescent="0.25">
      <c r="A700" s="53"/>
      <c r="E700" s="53"/>
      <c r="F700" s="53"/>
    </row>
    <row r="701" spans="1:6" ht="20.100000000000001" customHeight="1" x14ac:dyDescent="0.25">
      <c r="A701" s="53"/>
      <c r="E701" s="53"/>
      <c r="F701" s="53"/>
    </row>
    <row r="702" spans="1:6" ht="20.100000000000001" customHeight="1" x14ac:dyDescent="0.25">
      <c r="A702" s="53"/>
      <c r="E702" s="53"/>
      <c r="F702" s="53"/>
    </row>
    <row r="703" spans="1:6" ht="20.100000000000001" customHeight="1" x14ac:dyDescent="0.25">
      <c r="A703" s="53"/>
      <c r="E703" s="53"/>
      <c r="F703" s="53"/>
    </row>
    <row r="704" spans="1:6" ht="20.100000000000001" customHeight="1" x14ac:dyDescent="0.25">
      <c r="A704" s="53"/>
      <c r="E704" s="53"/>
      <c r="F704" s="53"/>
    </row>
    <row r="705" spans="1:6" ht="20.100000000000001" customHeight="1" x14ac:dyDescent="0.25">
      <c r="A705" s="53"/>
      <c r="E705" s="53"/>
      <c r="F705" s="53"/>
    </row>
    <row r="706" spans="1:6" ht="20.100000000000001" customHeight="1" x14ac:dyDescent="0.25">
      <c r="A706" s="53"/>
      <c r="E706" s="53"/>
      <c r="F706" s="53"/>
    </row>
    <row r="707" spans="1:6" ht="20.100000000000001" customHeight="1" x14ac:dyDescent="0.25">
      <c r="A707" s="53"/>
      <c r="E707" s="53"/>
      <c r="F707" s="53"/>
    </row>
    <row r="708" spans="1:6" ht="20.100000000000001" customHeight="1" x14ac:dyDescent="0.25">
      <c r="A708" s="53"/>
      <c r="E708" s="53"/>
      <c r="F708" s="53"/>
    </row>
    <row r="709" spans="1:6" ht="20.100000000000001" customHeight="1" x14ac:dyDescent="0.25">
      <c r="A709" s="53"/>
      <c r="E709" s="53"/>
      <c r="F709" s="53"/>
    </row>
    <row r="710" spans="1:6" ht="20.100000000000001" customHeight="1" x14ac:dyDescent="0.25">
      <c r="A710" s="53"/>
      <c r="E710" s="53"/>
      <c r="F710" s="53"/>
    </row>
    <row r="711" spans="1:6" ht="20.100000000000001" customHeight="1" x14ac:dyDescent="0.25">
      <c r="A711" s="53"/>
      <c r="E711" s="53"/>
      <c r="F711" s="53"/>
    </row>
    <row r="712" spans="1:6" ht="20.100000000000001" customHeight="1" x14ac:dyDescent="0.25">
      <c r="A712" s="53"/>
      <c r="E712" s="53"/>
      <c r="F712" s="53"/>
    </row>
    <row r="713" spans="1:6" ht="20.100000000000001" customHeight="1" x14ac:dyDescent="0.25">
      <c r="A713" s="53"/>
      <c r="E713" s="53"/>
      <c r="F713" s="53"/>
    </row>
    <row r="714" spans="1:6" ht="20.100000000000001" customHeight="1" x14ac:dyDescent="0.25">
      <c r="A714" s="53"/>
      <c r="E714" s="53"/>
      <c r="F714" s="53"/>
    </row>
    <row r="715" spans="1:6" ht="20.100000000000001" customHeight="1" x14ac:dyDescent="0.25">
      <c r="A715" s="53"/>
      <c r="E715" s="53"/>
      <c r="F715" s="53"/>
    </row>
    <row r="716" spans="1:6" ht="20.100000000000001" customHeight="1" x14ac:dyDescent="0.25">
      <c r="A716" s="53"/>
      <c r="E716" s="53"/>
      <c r="F716" s="53"/>
    </row>
    <row r="717" spans="1:6" ht="20.100000000000001" customHeight="1" x14ac:dyDescent="0.25">
      <c r="A717" s="53"/>
      <c r="E717" s="53"/>
      <c r="F717" s="53"/>
    </row>
    <row r="718" spans="1:6" ht="20.100000000000001" customHeight="1" x14ac:dyDescent="0.25">
      <c r="A718" s="53"/>
      <c r="E718" s="53"/>
      <c r="F718" s="53"/>
    </row>
    <row r="719" spans="1:6" ht="20.100000000000001" customHeight="1" x14ac:dyDescent="0.25">
      <c r="A719" s="53"/>
      <c r="E719" s="53"/>
      <c r="F719" s="53"/>
    </row>
    <row r="720" spans="1:6" ht="20.100000000000001" customHeight="1" x14ac:dyDescent="0.25">
      <c r="A720" s="53"/>
      <c r="E720" s="53"/>
      <c r="F720" s="53"/>
    </row>
    <row r="721" spans="1:6" ht="20.100000000000001" customHeight="1" x14ac:dyDescent="0.25">
      <c r="A721" s="53"/>
      <c r="E721" s="53"/>
      <c r="F721" s="53"/>
    </row>
    <row r="722" spans="1:6" ht="20.100000000000001" customHeight="1" x14ac:dyDescent="0.25"/>
    <row r="723" spans="1:6" ht="20.100000000000001" customHeight="1" x14ac:dyDescent="0.25"/>
    <row r="724" spans="1:6" ht="20.100000000000001" customHeight="1" x14ac:dyDescent="0.25"/>
    <row r="725" spans="1:6" ht="20.100000000000001" customHeight="1" x14ac:dyDescent="0.25"/>
    <row r="726" spans="1:6" ht="20.100000000000001" customHeight="1" x14ac:dyDescent="0.25"/>
    <row r="727" spans="1:6" ht="20.100000000000001" customHeight="1" x14ac:dyDescent="0.25"/>
    <row r="728" spans="1:6" ht="20.100000000000001" customHeight="1" x14ac:dyDescent="0.25"/>
    <row r="729" spans="1:6" ht="20.100000000000001" customHeight="1" x14ac:dyDescent="0.25"/>
    <row r="730" spans="1:6" ht="20.100000000000001" customHeight="1" x14ac:dyDescent="0.25"/>
    <row r="731" spans="1:6" ht="20.100000000000001" customHeight="1" x14ac:dyDescent="0.25"/>
    <row r="732" spans="1:6" ht="20.100000000000001" customHeight="1" x14ac:dyDescent="0.25"/>
    <row r="733" spans="1:6" ht="20.100000000000001" customHeight="1" x14ac:dyDescent="0.25"/>
    <row r="734" spans="1:6" ht="20.100000000000001" customHeight="1" x14ac:dyDescent="0.25"/>
    <row r="735" spans="1:6" ht="20.100000000000001" customHeight="1" x14ac:dyDescent="0.25"/>
    <row r="736" spans="1:6" ht="20.100000000000001" customHeight="1" x14ac:dyDescent="0.25"/>
    <row r="737" ht="20.100000000000001" customHeight="1" x14ac:dyDescent="0.25"/>
    <row r="738" ht="20.100000000000001" customHeight="1" x14ac:dyDescent="0.25"/>
    <row r="739" ht="20.100000000000001" customHeight="1" x14ac:dyDescent="0.25"/>
    <row r="740" ht="20.100000000000001" customHeight="1" x14ac:dyDescent="0.25"/>
    <row r="741" ht="20.100000000000001" customHeight="1" x14ac:dyDescent="0.25"/>
    <row r="742" ht="20.100000000000001" customHeight="1" x14ac:dyDescent="0.25"/>
    <row r="743" ht="20.100000000000001" customHeight="1" x14ac:dyDescent="0.25"/>
    <row r="744" ht="20.100000000000001" customHeight="1" x14ac:dyDescent="0.25"/>
    <row r="745" ht="20.100000000000001" customHeight="1" x14ac:dyDescent="0.25"/>
    <row r="746" ht="20.100000000000001" customHeight="1" x14ac:dyDescent="0.25"/>
    <row r="747" ht="20.100000000000001" customHeight="1" x14ac:dyDescent="0.25"/>
    <row r="748" ht="20.100000000000001" customHeight="1" x14ac:dyDescent="0.25"/>
    <row r="749" ht="20.100000000000001" customHeight="1" x14ac:dyDescent="0.25"/>
    <row r="750" ht="20.100000000000001" customHeight="1" x14ac:dyDescent="0.25"/>
    <row r="751" ht="20.100000000000001" customHeight="1" x14ac:dyDescent="0.25"/>
    <row r="752" ht="20.100000000000001" customHeight="1" x14ac:dyDescent="0.25"/>
    <row r="753" ht="20.100000000000001" customHeight="1" x14ac:dyDescent="0.25"/>
    <row r="754" ht="20.100000000000001" customHeight="1" x14ac:dyDescent="0.25"/>
    <row r="755" ht="20.100000000000001" customHeight="1" x14ac:dyDescent="0.25"/>
    <row r="756" ht="20.100000000000001" customHeight="1" x14ac:dyDescent="0.25"/>
    <row r="757" ht="20.100000000000001" customHeight="1" x14ac:dyDescent="0.25"/>
    <row r="758" ht="20.100000000000001" customHeight="1" x14ac:dyDescent="0.25"/>
    <row r="759" ht="20.100000000000001" customHeight="1" x14ac:dyDescent="0.25"/>
    <row r="760" ht="20.100000000000001" customHeight="1" x14ac:dyDescent="0.25"/>
    <row r="761" ht="20.100000000000001" customHeight="1" x14ac:dyDescent="0.25"/>
    <row r="762" ht="20.100000000000001" customHeight="1" x14ac:dyDescent="0.25"/>
    <row r="763" ht="20.100000000000001" customHeight="1" x14ac:dyDescent="0.25"/>
    <row r="764" ht="20.100000000000001" customHeight="1" x14ac:dyDescent="0.25"/>
    <row r="765" ht="20.100000000000001" customHeight="1" x14ac:dyDescent="0.25"/>
    <row r="766" ht="20.100000000000001" customHeight="1" x14ac:dyDescent="0.25"/>
    <row r="767" ht="20.100000000000001" customHeight="1" x14ac:dyDescent="0.25"/>
    <row r="768" ht="20.100000000000001" customHeight="1" x14ac:dyDescent="0.25"/>
    <row r="769" ht="20.100000000000001" customHeight="1" x14ac:dyDescent="0.25"/>
    <row r="770" ht="20.100000000000001" customHeight="1" x14ac:dyDescent="0.25"/>
    <row r="771" ht="20.100000000000001" customHeight="1" x14ac:dyDescent="0.25"/>
    <row r="772" ht="20.100000000000001" customHeight="1" x14ac:dyDescent="0.25"/>
    <row r="773" ht="20.100000000000001" customHeight="1" x14ac:dyDescent="0.25"/>
    <row r="774" ht="20.100000000000001" customHeight="1" x14ac:dyDescent="0.25"/>
    <row r="775" ht="20.100000000000001" customHeight="1" x14ac:dyDescent="0.25"/>
    <row r="776" ht="20.100000000000001" customHeight="1" x14ac:dyDescent="0.25"/>
    <row r="777" ht="20.100000000000001" customHeight="1" x14ac:dyDescent="0.25"/>
    <row r="778" ht="20.100000000000001" customHeight="1" x14ac:dyDescent="0.25"/>
    <row r="779" ht="20.100000000000001" customHeight="1" x14ac:dyDescent="0.25"/>
    <row r="780" ht="20.100000000000001" customHeight="1" x14ac:dyDescent="0.25"/>
    <row r="781" ht="20.100000000000001" customHeight="1" x14ac:dyDescent="0.25"/>
    <row r="782" ht="20.100000000000001" customHeight="1" x14ac:dyDescent="0.25"/>
    <row r="783" ht="20.100000000000001" customHeight="1" x14ac:dyDescent="0.25"/>
    <row r="784" ht="20.100000000000001" customHeight="1" x14ac:dyDescent="0.25"/>
    <row r="785" ht="20.100000000000001" customHeight="1" x14ac:dyDescent="0.25"/>
    <row r="786" ht="20.100000000000001" customHeight="1" x14ac:dyDescent="0.25"/>
    <row r="787" ht="20.100000000000001" customHeight="1" x14ac:dyDescent="0.25"/>
    <row r="788" ht="20.100000000000001" customHeight="1" x14ac:dyDescent="0.25"/>
    <row r="789" ht="20.100000000000001" customHeight="1" x14ac:dyDescent="0.25"/>
    <row r="790" ht="20.100000000000001" customHeight="1" x14ac:dyDescent="0.25"/>
    <row r="791" ht="20.100000000000001" customHeight="1" x14ac:dyDescent="0.25"/>
    <row r="792" ht="20.100000000000001" customHeight="1" x14ac:dyDescent="0.25"/>
    <row r="793" ht="20.100000000000001" customHeight="1" x14ac:dyDescent="0.25"/>
    <row r="794" ht="20.100000000000001" customHeight="1" x14ac:dyDescent="0.25"/>
    <row r="795" ht="20.100000000000001" customHeight="1" x14ac:dyDescent="0.25"/>
    <row r="796" ht="20.100000000000001" customHeight="1" x14ac:dyDescent="0.25"/>
    <row r="797" ht="20.100000000000001" customHeight="1" x14ac:dyDescent="0.25"/>
    <row r="798" ht="20.100000000000001" customHeight="1" x14ac:dyDescent="0.25"/>
    <row r="799" ht="20.100000000000001" customHeight="1" x14ac:dyDescent="0.25"/>
    <row r="800" ht="20.100000000000001" customHeight="1" x14ac:dyDescent="0.25"/>
    <row r="801" ht="20.100000000000001" customHeight="1" x14ac:dyDescent="0.25"/>
    <row r="802" ht="20.100000000000001" customHeight="1" x14ac:dyDescent="0.25"/>
    <row r="803" ht="20.100000000000001" customHeight="1" x14ac:dyDescent="0.25"/>
    <row r="804" ht="20.100000000000001" customHeight="1" x14ac:dyDescent="0.25"/>
    <row r="805" ht="20.100000000000001" customHeight="1" x14ac:dyDescent="0.25"/>
    <row r="806" ht="20.100000000000001" customHeight="1" x14ac:dyDescent="0.25"/>
    <row r="807" ht="20.100000000000001" customHeight="1" x14ac:dyDescent="0.25"/>
    <row r="808" ht="20.100000000000001" customHeight="1" x14ac:dyDescent="0.25"/>
    <row r="809" ht="20.100000000000001" customHeight="1" x14ac:dyDescent="0.25"/>
    <row r="810" ht="20.100000000000001" customHeight="1" x14ac:dyDescent="0.25"/>
    <row r="811" ht="20.100000000000001" customHeight="1" x14ac:dyDescent="0.25"/>
    <row r="812" ht="20.100000000000001" customHeight="1" x14ac:dyDescent="0.25"/>
    <row r="813" ht="20.100000000000001" customHeight="1" x14ac:dyDescent="0.25"/>
    <row r="814" ht="20.100000000000001" customHeight="1" x14ac:dyDescent="0.25"/>
    <row r="815" ht="20.100000000000001" customHeight="1" x14ac:dyDescent="0.25"/>
    <row r="816" ht="20.100000000000001" customHeight="1" x14ac:dyDescent="0.25"/>
    <row r="817" ht="20.100000000000001" customHeight="1" x14ac:dyDescent="0.25"/>
    <row r="818" ht="20.100000000000001" customHeight="1" x14ac:dyDescent="0.25"/>
    <row r="819" ht="20.100000000000001" customHeight="1" x14ac:dyDescent="0.25"/>
    <row r="820" ht="20.100000000000001" customHeight="1" x14ac:dyDescent="0.25"/>
    <row r="821" ht="20.100000000000001" customHeight="1" x14ac:dyDescent="0.25"/>
    <row r="822" ht="20.100000000000001" customHeight="1" x14ac:dyDescent="0.25"/>
    <row r="823" ht="20.100000000000001" customHeight="1" x14ac:dyDescent="0.25"/>
    <row r="824" ht="20.100000000000001" customHeight="1" x14ac:dyDescent="0.25"/>
    <row r="825" ht="20.100000000000001" customHeight="1" x14ac:dyDescent="0.25"/>
    <row r="826" ht="20.100000000000001" customHeight="1" x14ac:dyDescent="0.25"/>
    <row r="827" ht="20.100000000000001" customHeight="1" x14ac:dyDescent="0.25"/>
    <row r="828" ht="20.100000000000001" customHeight="1" x14ac:dyDescent="0.25"/>
    <row r="829" ht="20.100000000000001" customHeight="1" x14ac:dyDescent="0.25"/>
    <row r="830" ht="20.100000000000001" customHeight="1" x14ac:dyDescent="0.25"/>
    <row r="831" ht="20.100000000000001" customHeight="1" x14ac:dyDescent="0.25"/>
    <row r="832" ht="20.100000000000001" customHeight="1" x14ac:dyDescent="0.25"/>
    <row r="833" ht="20.100000000000001" customHeight="1" x14ac:dyDescent="0.25"/>
    <row r="834" ht="20.100000000000001" customHeight="1" x14ac:dyDescent="0.25"/>
    <row r="835" ht="20.100000000000001" customHeight="1" x14ac:dyDescent="0.25"/>
    <row r="836" ht="20.100000000000001" customHeight="1" x14ac:dyDescent="0.25"/>
    <row r="837" ht="20.100000000000001" customHeight="1" x14ac:dyDescent="0.25"/>
    <row r="838" ht="20.100000000000001" customHeight="1" x14ac:dyDescent="0.25"/>
    <row r="839" ht="20.100000000000001" customHeight="1" x14ac:dyDescent="0.25"/>
    <row r="840" ht="20.100000000000001" customHeight="1" x14ac:dyDescent="0.25"/>
    <row r="841" ht="20.100000000000001" customHeight="1" x14ac:dyDescent="0.25"/>
    <row r="842" ht="20.100000000000001" customHeight="1" x14ac:dyDescent="0.25"/>
    <row r="843" ht="20.100000000000001" customHeight="1" x14ac:dyDescent="0.25"/>
    <row r="844" ht="20.100000000000001" customHeight="1" x14ac:dyDescent="0.25"/>
    <row r="845" ht="20.100000000000001" customHeight="1" x14ac:dyDescent="0.25"/>
    <row r="846" ht="20.100000000000001" customHeight="1" x14ac:dyDescent="0.25"/>
    <row r="847" ht="20.100000000000001" customHeight="1" x14ac:dyDescent="0.25"/>
    <row r="84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</sheetData>
  <autoFilter ref="A1:I204" xr:uid="{44C99896-25B8-4B06-BBC6-83FBB63AAC7E}">
    <sortState xmlns:xlrd2="http://schemas.microsoft.com/office/spreadsheetml/2017/richdata2" ref="A2:I23">
      <sortCondition ref="C1:C23"/>
    </sortState>
  </autoFilter>
  <dataConsolidate/>
  <phoneticPr fontId="6" type="noConversion"/>
  <conditionalFormatting sqref="A375:A428">
    <cfRule type="duplicateValues" dxfId="114" priority="2" stopIfTrue="1"/>
  </conditionalFormatting>
  <conditionalFormatting sqref="A375:A428">
    <cfRule type="duplicateValues" dxfId="113" priority="3" stopIfTrue="1"/>
  </conditionalFormatting>
  <conditionalFormatting sqref="A375:A428">
    <cfRule type="duplicateValues" dxfId="112" priority="4" stopIfTrue="1"/>
  </conditionalFormatting>
  <conditionalFormatting sqref="A2:A374">
    <cfRule type="duplicateValues" dxfId="111" priority="783" stopIfTrue="1"/>
  </conditionalFormatting>
  <conditionalFormatting sqref="A2:A428">
    <cfRule type="duplicateValues" dxfId="110" priority="785" stopIfTrue="1"/>
  </conditionalFormatting>
  <pageMargins left="0" right="0" top="0.60416666666666663" bottom="0.85416666666666663" header="0.31496062992125984" footer="0.31496062992125984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3BA0-CD23-4917-8304-ADA0B5BEC19C}">
  <sheetPr>
    <pageSetUpPr fitToPage="1"/>
  </sheetPr>
  <dimension ref="A1:Z280"/>
  <sheetViews>
    <sheetView showGridLines="0" zoomScale="80" zoomScaleNormal="80" workbookViewId="0">
      <pane ySplit="3" topLeftCell="A371" activePane="bottomLeft" state="frozen"/>
      <selection pane="bottomLeft" activeCell="Y464" sqref="Y464"/>
    </sheetView>
  </sheetViews>
  <sheetFormatPr defaultRowHeight="15" x14ac:dyDescent="0.25"/>
  <cols>
    <col min="1" max="1" width="10.7109375" style="1" customWidth="1"/>
    <col min="2" max="2" width="10.28515625" style="19" customWidth="1"/>
    <col min="3" max="3" width="7.5703125" style="19" customWidth="1"/>
    <col min="4" max="4" width="0.5703125" style="7" hidden="1" customWidth="1"/>
    <col min="5" max="5" width="0.28515625" hidden="1" customWidth="1"/>
    <col min="6" max="6" width="22" customWidth="1"/>
    <col min="7" max="7" width="46" customWidth="1"/>
    <col min="8" max="8" width="8.42578125" style="1" customWidth="1"/>
    <col min="9" max="9" width="8.28515625" customWidth="1"/>
    <col min="10" max="10" width="11.28515625" style="12" customWidth="1"/>
    <col min="11" max="11" width="16.140625" style="4" customWidth="1"/>
    <col min="12" max="12" width="15.85546875" style="4" customWidth="1"/>
    <col min="13" max="13" width="6.7109375" style="23" hidden="1" customWidth="1"/>
    <col min="14" max="21" width="6.7109375" style="2" hidden="1" customWidth="1"/>
    <col min="22" max="22" width="8.7109375" style="2" hidden="1" customWidth="1"/>
    <col min="23" max="23" width="10.7109375" style="14" hidden="1" customWidth="1"/>
    <col min="24" max="24" width="13.7109375" customWidth="1"/>
    <col min="25" max="25" width="20.85546875" style="44" customWidth="1"/>
    <col min="26" max="26" width="12.140625" bestFit="1" customWidth="1"/>
    <col min="27" max="27" width="11.42578125" bestFit="1" customWidth="1"/>
  </cols>
  <sheetData>
    <row r="1" spans="1:26" ht="24" thickBot="1" x14ac:dyDescent="0.4">
      <c r="A1" s="91" t="s">
        <v>631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  <c r="M1" s="63"/>
      <c r="N1" s="63"/>
      <c r="O1" s="63"/>
      <c r="P1" s="63"/>
      <c r="Q1" s="63"/>
      <c r="R1" s="63"/>
      <c r="S1" s="63"/>
      <c r="T1" s="63"/>
      <c r="U1" s="63"/>
      <c r="V1" s="63"/>
      <c r="W1" s="64"/>
    </row>
    <row r="2" spans="1:26" x14ac:dyDescent="0.25">
      <c r="A2"/>
      <c r="B2" s="20"/>
      <c r="C2" s="20"/>
      <c r="D2"/>
      <c r="H2"/>
      <c r="J2" s="58"/>
      <c r="K2"/>
      <c r="L2"/>
      <c r="M2"/>
      <c r="N2"/>
      <c r="O2"/>
      <c r="P2"/>
      <c r="Q2"/>
      <c r="R2"/>
      <c r="S2"/>
      <c r="T2"/>
      <c r="U2"/>
      <c r="V2"/>
      <c r="W2"/>
    </row>
    <row r="3" spans="1:26" s="15" customFormat="1" ht="39.75" customHeight="1" x14ac:dyDescent="0.25">
      <c r="A3" s="11" t="s">
        <v>0</v>
      </c>
      <c r="B3" s="35" t="s">
        <v>12</v>
      </c>
      <c r="C3" s="35" t="s">
        <v>13</v>
      </c>
      <c r="D3" s="36" t="s">
        <v>1</v>
      </c>
      <c r="E3" s="11" t="s">
        <v>2</v>
      </c>
      <c r="F3" s="11" t="s">
        <v>66</v>
      </c>
      <c r="G3" s="11" t="s">
        <v>8</v>
      </c>
      <c r="H3" s="11" t="s">
        <v>3</v>
      </c>
      <c r="I3" s="11" t="s">
        <v>4</v>
      </c>
      <c r="J3" s="37" t="s">
        <v>7</v>
      </c>
      <c r="K3" s="38" t="s">
        <v>31</v>
      </c>
      <c r="L3" s="39" t="s">
        <v>9</v>
      </c>
      <c r="M3" s="28" t="s">
        <v>10</v>
      </c>
      <c r="N3" s="28" t="s">
        <v>14</v>
      </c>
      <c r="O3" s="28" t="s">
        <v>18</v>
      </c>
      <c r="P3" s="28" t="s">
        <v>17</v>
      </c>
      <c r="Q3" s="28" t="s">
        <v>16</v>
      </c>
      <c r="R3" s="28" t="s">
        <v>19</v>
      </c>
      <c r="S3" s="28" t="s">
        <v>20</v>
      </c>
      <c r="T3" s="28" t="s">
        <v>22</v>
      </c>
      <c r="U3" s="28" t="s">
        <v>24</v>
      </c>
      <c r="V3" s="28" t="s">
        <v>27</v>
      </c>
      <c r="W3" s="29" t="s">
        <v>11</v>
      </c>
      <c r="X3" s="49">
        <v>7.83</v>
      </c>
      <c r="Y3" s="67">
        <v>1.9914583333333333E-2</v>
      </c>
    </row>
    <row r="4" spans="1:26" s="2" customFormat="1" x14ac:dyDescent="0.25">
      <c r="A4" s="22">
        <v>648</v>
      </c>
      <c r="B4" s="55">
        <v>1</v>
      </c>
      <c r="C4" s="45">
        <v>1</v>
      </c>
      <c r="D4" s="6" t="str">
        <f>VLOOKUP(A4,'09.kolo prezetácia '!A:G,2,FALSE)</f>
        <v>Michal</v>
      </c>
      <c r="E4" s="6" t="str">
        <f>VLOOKUP(A4,'09.kolo prezetácia '!A:G,3,FALSE)</f>
        <v>Sadloň</v>
      </c>
      <c r="F4" s="5" t="str">
        <f>CONCATENATE('09.kolo výsledky  KAT'!$D4," ",'09.kolo výsledky  KAT'!$E4)</f>
        <v>Michal Sadloň</v>
      </c>
      <c r="G4" s="6" t="str">
        <f>VLOOKUP(A4,'09.kolo prezetácia '!A:G,4,FALSE)</f>
        <v>Jogging klub Dubnica nad Váhom / Nová Dubnica</v>
      </c>
      <c r="H4" s="65">
        <f>VLOOKUP(A4,'09.kolo prezetácia '!A:G,5,FALSE)</f>
        <v>2004</v>
      </c>
      <c r="I4" s="32" t="str">
        <f>VLOOKUP(A4,'09.kolo prezetácia '!A:G,7,FALSE)</f>
        <v>Muži A</v>
      </c>
      <c r="J4" s="21">
        <f>VLOOKUP('09.kolo výsledky  KAT'!$A4,'09.kolo stopky'!A:C,3,FALSE)</f>
        <v>1.9914583333333333E-2</v>
      </c>
      <c r="K4" s="21">
        <f t="shared" ref="K4:K15" si="0">J4/$X$3</f>
        <v>2.5433695189442315E-3</v>
      </c>
      <c r="L4" s="21">
        <f>J4-Y$3</f>
        <v>0</v>
      </c>
      <c r="M4" s="22"/>
      <c r="N4" s="53"/>
      <c r="O4" s="53"/>
      <c r="P4" s="53"/>
      <c r="Q4" s="53"/>
      <c r="R4" s="53"/>
      <c r="S4" s="53"/>
      <c r="T4" s="53"/>
      <c r="U4" s="53"/>
      <c r="V4" s="53"/>
      <c r="W4" s="54">
        <f t="shared" ref="W4:W53" si="1">SUM(M4:V4)</f>
        <v>0</v>
      </c>
      <c r="X4" s="68"/>
    </row>
    <row r="5" spans="1:26" s="2" customFormat="1" hidden="1" x14ac:dyDescent="0.25">
      <c r="A5" s="22">
        <v>262</v>
      </c>
      <c r="B5" s="55">
        <v>2</v>
      </c>
      <c r="C5" s="45">
        <v>1</v>
      </c>
      <c r="D5" s="6" t="str">
        <f>VLOOKUP(A5,'09.kolo prezetácia '!A:G,2,FALSE)</f>
        <v>Vladimír</v>
      </c>
      <c r="E5" s="6" t="str">
        <f>VLOOKUP(A5,'09.kolo prezetácia '!A:G,3,FALSE)</f>
        <v>Kuric</v>
      </c>
      <c r="F5" s="5" t="str">
        <f>CONCATENATE('09.kolo výsledky  KAT'!$D5," ",'09.kolo výsledky  KAT'!$E5)</f>
        <v>Vladimír Kuric</v>
      </c>
      <c r="G5" s="6" t="str">
        <f>VLOOKUP(A5,'09.kolo prezetácia '!A:G,4,FALSE)</f>
        <v>Champion club / Dubnica nad Váhom</v>
      </c>
      <c r="H5" s="65">
        <f>VLOOKUP(A5,'09.kolo prezetácia '!$A$2:$G$511,5,FALSE)</f>
        <v>1994</v>
      </c>
      <c r="I5" s="32" t="str">
        <f>VLOOKUP(A5,'09.kolo prezetácia '!$A$2:$G$511,7,FALSE)</f>
        <v>Muži B</v>
      </c>
      <c r="J5" s="21">
        <f>VLOOKUP('09.kolo výsledky  KAT'!$A5,'09.kolo stopky'!A:C,3,FALSE)</f>
        <v>2.0821643518518517E-2</v>
      </c>
      <c r="K5" s="21">
        <f t="shared" si="0"/>
        <v>2.6592137316115601E-3</v>
      </c>
      <c r="L5" s="21">
        <f t="shared" ref="L5:L68" si="2">J5-Y$3</f>
        <v>9.0706018518518436E-4</v>
      </c>
      <c r="M5" s="22"/>
      <c r="N5" s="53"/>
      <c r="O5" s="53"/>
      <c r="P5" s="53"/>
      <c r="Q5" s="53"/>
      <c r="R5" s="53"/>
      <c r="S5" s="53"/>
      <c r="T5" s="53"/>
      <c r="U5" s="53"/>
      <c r="V5" s="53"/>
      <c r="W5" s="54">
        <f t="shared" si="1"/>
        <v>0</v>
      </c>
    </row>
    <row r="6" spans="1:26" s="2" customFormat="1" hidden="1" x14ac:dyDescent="0.25">
      <c r="A6" s="22">
        <v>619</v>
      </c>
      <c r="B6" s="55">
        <v>3</v>
      </c>
      <c r="C6" s="45">
        <v>2</v>
      </c>
      <c r="D6" s="6" t="str">
        <f>VLOOKUP(A6,'09.kolo prezetácia '!A:G,2,FALSE)</f>
        <v>Adam</v>
      </c>
      <c r="E6" s="6" t="str">
        <f>VLOOKUP(A6,'09.kolo prezetácia '!A:G,3,FALSE)</f>
        <v>Lisý</v>
      </c>
      <c r="F6" s="5" t="str">
        <f>CONCATENATE('09.kolo výsledky  KAT'!$D6," ",'09.kolo výsledky  KAT'!$E6)</f>
        <v>Adam Lisý</v>
      </c>
      <c r="G6" s="6" t="str">
        <f>VLOOKUP(A6,'09.kolo prezetácia '!A:G,4,FALSE)</f>
        <v>Bánovce nad Bebravou</v>
      </c>
      <c r="H6" s="65">
        <f>VLOOKUP(A6,'09.kolo prezetácia '!$A$2:$G$511,5,FALSE)</f>
        <v>1988</v>
      </c>
      <c r="I6" s="32" t="str">
        <f>VLOOKUP(A6,'09.kolo prezetácia '!$A$2:$G$511,7,FALSE)</f>
        <v>Muži B</v>
      </c>
      <c r="J6" s="21">
        <f>VLOOKUP('09.kolo výsledky  KAT'!$A6,'09.kolo stopky'!A:C,3,FALSE)</f>
        <v>2.1058680555555556E-2</v>
      </c>
      <c r="K6" s="21">
        <f t="shared" si="0"/>
        <v>2.6894866609904924E-3</v>
      </c>
      <c r="L6" s="21">
        <f t="shared" si="2"/>
        <v>1.1440972222222234E-3</v>
      </c>
      <c r="M6" s="22"/>
      <c r="N6" s="53"/>
      <c r="O6" s="53"/>
      <c r="P6" s="53"/>
      <c r="Q6" s="53"/>
      <c r="R6" s="53"/>
      <c r="S6" s="53"/>
      <c r="T6" s="53"/>
      <c r="U6" s="53"/>
      <c r="V6" s="53"/>
      <c r="W6" s="54">
        <f t="shared" si="1"/>
        <v>0</v>
      </c>
      <c r="Z6"/>
    </row>
    <row r="7" spans="1:26" s="2" customFormat="1" hidden="1" x14ac:dyDescent="0.25">
      <c r="A7" s="22">
        <v>577</v>
      </c>
      <c r="B7" s="56">
        <v>4</v>
      </c>
      <c r="C7" s="45">
        <v>1</v>
      </c>
      <c r="D7" s="6" t="str">
        <f>VLOOKUP(A7,'09.kolo prezetácia '!A:G,2,FALSE)</f>
        <v>Peter</v>
      </c>
      <c r="E7" s="6" t="str">
        <f>VLOOKUP(A7,'09.kolo prezetácia '!A:G,3,FALSE)</f>
        <v>Stehlík</v>
      </c>
      <c r="F7" s="5" t="str">
        <f>CONCATENATE('09.kolo výsledky  KAT'!$D7," ",'09.kolo výsledky  KAT'!$E7)</f>
        <v>Peter Stehlík</v>
      </c>
      <c r="G7" s="6" t="str">
        <f>VLOOKUP(A7,'09.kolo prezetácia '!A:G,4,FALSE)</f>
        <v>Trenčín</v>
      </c>
      <c r="H7" s="65">
        <f>VLOOKUP(A7,'09.kolo prezetácia '!$A$2:$G$511,5,FALSE)</f>
        <v>1979</v>
      </c>
      <c r="I7" s="32" t="str">
        <f>VLOOKUP(A7,'09.kolo prezetácia '!$A$2:$G$511,7,FALSE)</f>
        <v>Muži C</v>
      </c>
      <c r="J7" s="21">
        <f>VLOOKUP('09.kolo výsledky  KAT'!$A7,'09.kolo stopky'!A:C,3,FALSE)</f>
        <v>2.1349652777777776E-2</v>
      </c>
      <c r="K7" s="21">
        <f t="shared" si="0"/>
        <v>2.7266478643394351E-3</v>
      </c>
      <c r="L7" s="21">
        <f t="shared" si="2"/>
        <v>1.4350694444444437E-3</v>
      </c>
      <c r="M7" s="22"/>
      <c r="N7" s="53"/>
      <c r="O7" s="53"/>
      <c r="P7" s="53"/>
      <c r="Q7" s="53"/>
      <c r="R7" s="53"/>
      <c r="S7" s="53"/>
      <c r="T7" s="53"/>
      <c r="U7" s="53"/>
      <c r="V7" s="53"/>
      <c r="W7" s="54">
        <f t="shared" si="1"/>
        <v>0</v>
      </c>
    </row>
    <row r="8" spans="1:26" s="2" customFormat="1" hidden="1" x14ac:dyDescent="0.25">
      <c r="A8" s="22">
        <v>618</v>
      </c>
      <c r="B8" s="56">
        <v>5</v>
      </c>
      <c r="C8" s="45">
        <v>2</v>
      </c>
      <c r="D8" s="6" t="str">
        <f>VLOOKUP(A8,'09.kolo prezetácia '!A:G,2,FALSE)</f>
        <v>Peter</v>
      </c>
      <c r="E8" s="6" t="str">
        <f>VLOOKUP(A8,'09.kolo prezetácia '!A:G,3,FALSE)</f>
        <v>Jančovič</v>
      </c>
      <c r="F8" s="5" t="str">
        <f>CONCATENATE('09.kolo výsledky  KAT'!$D8," ",'09.kolo výsledky  KAT'!$E8)</f>
        <v>Peter Jančovič</v>
      </c>
      <c r="G8" s="6" t="str">
        <f>VLOOKUP(A8,'09.kolo prezetácia '!A:G,4,FALSE)</f>
        <v>Piešťany</v>
      </c>
      <c r="H8" s="65">
        <f>VLOOKUP(A8,'09.kolo prezetácia '!$A$2:$G$511,5,FALSE)</f>
        <v>1980</v>
      </c>
      <c r="I8" s="32" t="str">
        <f>VLOOKUP(A8,'09.kolo prezetácia '!$A$2:$G$511,7,FALSE)</f>
        <v>Muži C</v>
      </c>
      <c r="J8" s="21">
        <f>VLOOKUP('09.kolo výsledky  KAT'!$A8,'09.kolo stopky'!A:C,3,FALSE)</f>
        <v>2.1550578703703704E-2</v>
      </c>
      <c r="K8" s="21">
        <f t="shared" si="0"/>
        <v>2.7523089021332953E-3</v>
      </c>
      <c r="L8" s="21">
        <f t="shared" si="2"/>
        <v>1.635995370370371E-3</v>
      </c>
      <c r="M8" s="22"/>
      <c r="N8" s="53"/>
      <c r="O8" s="53"/>
      <c r="P8" s="53"/>
      <c r="Q8" s="53"/>
      <c r="R8" s="53"/>
      <c r="S8" s="53"/>
      <c r="T8" s="53"/>
      <c r="U8" s="53"/>
      <c r="V8" s="53"/>
      <c r="W8" s="54">
        <f t="shared" si="1"/>
        <v>0</v>
      </c>
    </row>
    <row r="9" spans="1:26" hidden="1" x14ac:dyDescent="0.25">
      <c r="A9" s="22">
        <v>87</v>
      </c>
      <c r="B9" s="56">
        <v>6</v>
      </c>
      <c r="C9" s="45">
        <v>3</v>
      </c>
      <c r="D9" s="6" t="str">
        <f>VLOOKUP(A9,'09.kolo prezetácia '!A:G,2,FALSE)</f>
        <v>Jozef</v>
      </c>
      <c r="E9" s="6" t="str">
        <f>VLOOKUP(A9,'09.kolo prezetácia '!A:G,3,FALSE)</f>
        <v>Masarik</v>
      </c>
      <c r="F9" s="5" t="str">
        <f>CONCATENATE('09.kolo výsledky  KAT'!$D9," ",'09.kolo výsledky  KAT'!$E9)</f>
        <v>Jozef Masarik</v>
      </c>
      <c r="G9" s="6" t="str">
        <f>VLOOKUP(A9,'09.kolo prezetácia '!A:G,4,FALSE)</f>
        <v>Podjavorinski bezci / Kočovce</v>
      </c>
      <c r="H9" s="65">
        <f>VLOOKUP(A9,'09.kolo prezetácia '!$A$2:$G$511,5,FALSE)</f>
        <v>1987</v>
      </c>
      <c r="I9" s="32" t="str">
        <f>VLOOKUP(A9,'09.kolo prezetácia '!$A$2:$G$511,7,FALSE)</f>
        <v>Muži B</v>
      </c>
      <c r="J9" s="21">
        <f>VLOOKUP('09.kolo výsledky  KAT'!$A9,'09.kolo stopky'!A:C,3,FALSE)</f>
        <v>2.173935185185185E-2</v>
      </c>
      <c r="K9" s="21">
        <f t="shared" si="0"/>
        <v>2.7764178610283335E-3</v>
      </c>
      <c r="L9" s="21">
        <f t="shared" si="2"/>
        <v>1.8247685185185172E-3</v>
      </c>
      <c r="M9" s="22"/>
      <c r="N9" s="53"/>
      <c r="O9" s="53"/>
      <c r="P9" s="53"/>
      <c r="Q9" s="53"/>
      <c r="R9" s="53"/>
      <c r="S9" s="53"/>
      <c r="T9" s="53"/>
      <c r="U9" s="53"/>
      <c r="V9" s="53"/>
      <c r="W9" s="54">
        <f t="shared" si="1"/>
        <v>0</v>
      </c>
      <c r="Y9"/>
    </row>
    <row r="10" spans="1:26" hidden="1" x14ac:dyDescent="0.25">
      <c r="A10" s="22">
        <v>563</v>
      </c>
      <c r="B10" s="56">
        <v>7</v>
      </c>
      <c r="C10" s="45">
        <v>3</v>
      </c>
      <c r="D10" s="6" t="str">
        <f>VLOOKUP(A10,'09.kolo prezetácia '!A:G,2,FALSE)</f>
        <v>Peter</v>
      </c>
      <c r="E10" s="6" t="str">
        <f>VLOOKUP(A10,'09.kolo prezetácia '!A:G,3,FALSE)</f>
        <v>Kaňovský</v>
      </c>
      <c r="F10" s="5" t="str">
        <f>CONCATENATE('09.kolo výsledky  KAT'!$D10," ",'09.kolo výsledky  KAT'!$E10)</f>
        <v>Peter Kaňovský</v>
      </c>
      <c r="G10" s="6" t="str">
        <f>VLOOKUP(A10,'09.kolo prezetácia '!A:G,4,FALSE)</f>
        <v>Raz to pride / Nová Dubnica</v>
      </c>
      <c r="H10" s="65">
        <f>VLOOKUP(A10,'09.kolo prezetácia '!$A$2:$G$511,5,FALSE)</f>
        <v>1978</v>
      </c>
      <c r="I10" s="32" t="str">
        <f>VLOOKUP(A10,'09.kolo prezetácia '!$A$2:$G$511,7,FALSE)</f>
        <v>Muži C</v>
      </c>
      <c r="J10" s="21">
        <f>VLOOKUP('09.kolo výsledky  KAT'!$A10,'09.kolo stopky'!A:C,3,FALSE)</f>
        <v>2.1855671296296297E-2</v>
      </c>
      <c r="K10" s="21">
        <f t="shared" si="0"/>
        <v>2.7912734733456317E-3</v>
      </c>
      <c r="L10" s="21">
        <f t="shared" si="2"/>
        <v>1.9410879629629639E-3</v>
      </c>
      <c r="M10" s="22"/>
      <c r="N10" s="53"/>
      <c r="O10" s="53"/>
      <c r="P10" s="53"/>
      <c r="Q10" s="53"/>
      <c r="R10" s="53"/>
      <c r="S10" s="53"/>
      <c r="T10" s="53"/>
      <c r="U10" s="53"/>
      <c r="V10" s="53"/>
      <c r="W10" s="54">
        <f t="shared" si="1"/>
        <v>0</v>
      </c>
      <c r="Y10"/>
    </row>
    <row r="11" spans="1:26" x14ac:dyDescent="0.25">
      <c r="A11" s="22">
        <v>42</v>
      </c>
      <c r="B11" s="56">
        <v>8</v>
      </c>
      <c r="C11" s="45">
        <v>2</v>
      </c>
      <c r="D11" s="6" t="str">
        <f>VLOOKUP(A11,'09.kolo prezetácia '!A:G,2,FALSE)</f>
        <v>Ondrej</v>
      </c>
      <c r="E11" s="6" t="str">
        <f>VLOOKUP(A11,'09.kolo prezetácia '!A:G,3,FALSE)</f>
        <v>Lesaj</v>
      </c>
      <c r="F11" s="5" t="str">
        <f>CONCATENATE('09.kolo výsledky  KAT'!$D11," ",'09.kolo výsledky  KAT'!$E11)</f>
        <v>Ondrej Lesaj</v>
      </c>
      <c r="G11" s="6" t="str">
        <f>VLOOKUP(A11,'09.kolo prezetácia '!A:G,4,FALSE)</f>
        <v>RunForRest / Trenčín</v>
      </c>
      <c r="H11" s="65">
        <f>VLOOKUP(A11,'09.kolo prezetácia '!$A$2:$G$511,5,FALSE)</f>
        <v>2006</v>
      </c>
      <c r="I11" s="32" t="str">
        <f>VLOOKUP(A11,'09.kolo prezetácia '!$A$2:$G$511,7,FALSE)</f>
        <v>Muži A</v>
      </c>
      <c r="J11" s="21">
        <f>VLOOKUP('09.kolo výsledky  KAT'!$A11,'09.kolo stopky'!A:C,3,FALSE)</f>
        <v>2.1915856481481481E-2</v>
      </c>
      <c r="K11" s="21">
        <f t="shared" si="0"/>
        <v>2.798959959320751E-3</v>
      </c>
      <c r="L11" s="21">
        <f t="shared" si="2"/>
        <v>2.0012731481481479E-3</v>
      </c>
      <c r="M11" s="22"/>
      <c r="N11" s="42"/>
      <c r="O11" s="42"/>
      <c r="P11" s="42"/>
      <c r="Q11" s="42"/>
      <c r="R11" s="42"/>
      <c r="S11" s="42"/>
      <c r="T11" s="42"/>
      <c r="U11" s="42"/>
      <c r="V11" s="42"/>
      <c r="W11" s="54">
        <f t="shared" si="1"/>
        <v>0</v>
      </c>
      <c r="X11" s="43"/>
      <c r="Y11"/>
    </row>
    <row r="12" spans="1:26" x14ac:dyDescent="0.25">
      <c r="A12" s="22">
        <v>328</v>
      </c>
      <c r="B12" s="56">
        <v>9</v>
      </c>
      <c r="C12" s="45">
        <v>3</v>
      </c>
      <c r="D12" s="6" t="str">
        <f>VLOOKUP(A12,'09.kolo prezetácia '!A:G,2,FALSE)</f>
        <v>Andrej</v>
      </c>
      <c r="E12" s="6" t="str">
        <f>VLOOKUP(A12,'09.kolo prezetácia '!A:G,3,FALSE)</f>
        <v>Martinka</v>
      </c>
      <c r="F12" s="5" t="str">
        <f>CONCATENATE('09.kolo výsledky  KAT'!$D12," ",'09.kolo výsledky  KAT'!$E12)</f>
        <v>Andrej Martinka</v>
      </c>
      <c r="G12" s="6" t="str">
        <f>VLOOKUP(A12,'09.kolo prezetácia '!A:G,4,FALSE)</f>
        <v>FC Nám sa nechce / Trenčianske Stankovce</v>
      </c>
      <c r="H12" s="65">
        <f>VLOOKUP(A12,'09.kolo prezetácia '!$A$2:$G$511,5,FALSE)</f>
        <v>2010</v>
      </c>
      <c r="I12" s="32" t="str">
        <f>VLOOKUP(A12,'09.kolo prezetácia '!$A$2:$G$511,7,FALSE)</f>
        <v>Muži A</v>
      </c>
      <c r="J12" s="21">
        <f>VLOOKUP('09.kolo výsledky  KAT'!$A12,'09.kolo stopky'!A:C,3,FALSE)</f>
        <v>2.2009606481481484E-2</v>
      </c>
      <c r="K12" s="21">
        <f t="shared" si="0"/>
        <v>2.8109331393973798E-3</v>
      </c>
      <c r="L12" s="21">
        <f t="shared" si="2"/>
        <v>2.0950231481481514E-3</v>
      </c>
      <c r="M12" s="22"/>
      <c r="N12" s="53"/>
      <c r="O12" s="53"/>
      <c r="P12" s="53"/>
      <c r="Q12" s="53"/>
      <c r="R12" s="53"/>
      <c r="S12" s="53"/>
      <c r="T12" s="53"/>
      <c r="U12" s="53"/>
      <c r="V12" s="53"/>
      <c r="W12" s="54">
        <f t="shared" si="1"/>
        <v>0</v>
      </c>
      <c r="Y12"/>
    </row>
    <row r="13" spans="1:26" hidden="1" x14ac:dyDescent="0.25">
      <c r="A13" s="22">
        <v>281</v>
      </c>
      <c r="B13" s="56">
        <v>10</v>
      </c>
      <c r="C13" s="45">
        <v>1</v>
      </c>
      <c r="D13" s="6" t="str">
        <f>VLOOKUP(A13,'09.kolo prezetácia '!A:G,2,FALSE)</f>
        <v>Peter</v>
      </c>
      <c r="E13" s="6" t="str">
        <f>VLOOKUP(A13,'09.kolo prezetácia '!A:G,3,FALSE)</f>
        <v>Pecuš</v>
      </c>
      <c r="F13" s="5" t="str">
        <f>CONCATENATE('09.kolo výsledky  KAT'!$D13," ",'09.kolo výsledky  KAT'!$E13)</f>
        <v>Peter Pecuš</v>
      </c>
      <c r="G13" s="6" t="str">
        <f>VLOOKUP(A13,'09.kolo prezetácia '!A:G,4,FALSE)</f>
        <v>Behaj s Radosťou / Bolešov</v>
      </c>
      <c r="H13" s="65">
        <f>VLOOKUP(A13,'09.kolo prezetácia '!$A$2:$G$511,5,FALSE)</f>
        <v>1974</v>
      </c>
      <c r="I13" s="32" t="str">
        <f>VLOOKUP(A13,'09.kolo prezetácia '!$A$2:$G$511,7,FALSE)</f>
        <v>Muži D</v>
      </c>
      <c r="J13" s="21">
        <f>VLOOKUP('09.kolo výsledky  KAT'!$A13,'09.kolo stopky'!A:C,3,FALSE)</f>
        <v>2.2079861111111113E-2</v>
      </c>
      <c r="K13" s="21">
        <f t="shared" si="0"/>
        <v>2.8199056336029519E-3</v>
      </c>
      <c r="L13" s="21">
        <f t="shared" si="2"/>
        <v>2.1652777777777799E-3</v>
      </c>
      <c r="M13" s="22"/>
      <c r="N13" s="53"/>
      <c r="O13" s="53"/>
      <c r="P13" s="53"/>
      <c r="Q13" s="53"/>
      <c r="R13" s="53"/>
      <c r="S13" s="53"/>
      <c r="T13" s="53"/>
      <c r="U13" s="53"/>
      <c r="V13" s="53"/>
      <c r="W13" s="54">
        <f t="shared" si="1"/>
        <v>0</v>
      </c>
      <c r="Y13"/>
    </row>
    <row r="14" spans="1:26" hidden="1" x14ac:dyDescent="0.25">
      <c r="A14" s="22">
        <v>8</v>
      </c>
      <c r="B14" s="56">
        <v>11</v>
      </c>
      <c r="C14" s="48">
        <v>4</v>
      </c>
      <c r="D14" s="6" t="str">
        <f>VLOOKUP(A14,'09.kolo prezetácia '!A:G,2,FALSE)</f>
        <v>Milan</v>
      </c>
      <c r="E14" s="6" t="str">
        <f>VLOOKUP(A14,'09.kolo prezetácia '!A:G,3,FALSE)</f>
        <v>Makiš</v>
      </c>
      <c r="F14" s="5" t="str">
        <f>CONCATENATE('09.kolo výsledky  KAT'!$D14," ",'09.kolo výsledky  KAT'!$E14)</f>
        <v>Milan Makiš</v>
      </c>
      <c r="G14" s="6" t="str">
        <f>VLOOKUP(A14,'09.kolo prezetácia '!A:G,4,FALSE)</f>
        <v>RunForRest / Trenčín</v>
      </c>
      <c r="H14" s="65">
        <f>VLOOKUP(A14,'09.kolo prezetácia '!$A$2:$G$511,5,FALSE)</f>
        <v>1983</v>
      </c>
      <c r="I14" s="32" t="str">
        <f>VLOOKUP(A14,'09.kolo prezetácia '!$A$2:$G$511,7,FALSE)</f>
        <v>Muži C</v>
      </c>
      <c r="J14" s="21">
        <f>VLOOKUP('09.kolo výsledky  KAT'!$A14,'09.kolo stopky'!A:C,3,FALSE)</f>
        <v>2.2270254629629629E-2</v>
      </c>
      <c r="K14" s="21">
        <f t="shared" si="0"/>
        <v>2.8442215363511658E-3</v>
      </c>
      <c r="L14" s="21">
        <f t="shared" si="2"/>
        <v>2.3556712962962967E-3</v>
      </c>
      <c r="M14" s="22"/>
      <c r="N14" s="53"/>
      <c r="O14" s="53"/>
      <c r="P14" s="53"/>
      <c r="Q14" s="53"/>
      <c r="R14" s="53"/>
      <c r="S14" s="53"/>
      <c r="T14" s="53"/>
      <c r="U14" s="53"/>
      <c r="V14" s="53"/>
      <c r="W14" s="54">
        <f t="shared" si="1"/>
        <v>0</v>
      </c>
      <c r="Y14"/>
    </row>
    <row r="15" spans="1:26" hidden="1" x14ac:dyDescent="0.25">
      <c r="A15" s="22">
        <v>226</v>
      </c>
      <c r="B15" s="56">
        <v>12</v>
      </c>
      <c r="C15" s="45">
        <v>2</v>
      </c>
      <c r="D15" s="6" t="str">
        <f>VLOOKUP(A15,'09.kolo prezetácia '!A:G,2,FALSE)</f>
        <v>Pavel</v>
      </c>
      <c r="E15" s="6" t="str">
        <f>VLOOKUP(A15,'09.kolo prezetácia '!A:G,3,FALSE)</f>
        <v>Uhrecký</v>
      </c>
      <c r="F15" s="5" t="str">
        <f>CONCATENATE('09.kolo výsledky  KAT'!$D15," ",'09.kolo výsledky  KAT'!$E15)</f>
        <v>Pavel Uhrecký</v>
      </c>
      <c r="G15" s="6" t="str">
        <f>VLOOKUP(A15,'09.kolo prezetácia '!A:G,4,FALSE)</f>
        <v>Trenčín</v>
      </c>
      <c r="H15" s="65">
        <f>VLOOKUP(A15,'09.kolo prezetácia '!$A$2:$G$511,5,FALSE)</f>
        <v>1974</v>
      </c>
      <c r="I15" s="32" t="str">
        <f>VLOOKUP(A15,'09.kolo prezetácia '!$A$2:$G$511,7,FALSE)</f>
        <v>Muži D</v>
      </c>
      <c r="J15" s="21">
        <f>VLOOKUP('09.kolo výsledky  KAT'!$A15,'09.kolo stopky'!A:C,3,FALSE)</f>
        <v>2.2798148148148147E-2</v>
      </c>
      <c r="K15" s="21">
        <f t="shared" si="0"/>
        <v>2.9116408873752424E-3</v>
      </c>
      <c r="L15" s="21">
        <f t="shared" si="2"/>
        <v>2.8835648148148145E-3</v>
      </c>
      <c r="M15" s="22"/>
      <c r="N15" s="53"/>
      <c r="O15" s="53"/>
      <c r="P15" s="53"/>
      <c r="Q15" s="53"/>
      <c r="R15" s="53"/>
      <c r="S15" s="53"/>
      <c r="T15" s="53"/>
      <c r="U15" s="53"/>
      <c r="V15" s="53"/>
      <c r="W15" s="54">
        <f t="shared" si="1"/>
        <v>0</v>
      </c>
      <c r="Y15"/>
    </row>
    <row r="16" spans="1:26" hidden="1" x14ac:dyDescent="0.25">
      <c r="A16" s="22">
        <v>691</v>
      </c>
      <c r="B16" s="56">
        <v>13</v>
      </c>
      <c r="C16" s="48">
        <v>5</v>
      </c>
      <c r="D16" s="6" t="str">
        <f>VLOOKUP(A16,'09.kolo prezetácia '!A:G,2,FALSE)</f>
        <v>Dušan</v>
      </c>
      <c r="E16" s="6" t="str">
        <f>VLOOKUP(A16,'09.kolo prezetácia '!A:G,3,FALSE)</f>
        <v>Vertfein</v>
      </c>
      <c r="F16" s="5" t="str">
        <f>CONCATENATE('09.kolo výsledky  KAT'!$D16," ",'09.kolo výsledky  KAT'!$E16)</f>
        <v>Dušan Vertfein</v>
      </c>
      <c r="G16" s="6" t="str">
        <f>VLOOKUP(A16,'09.kolo prezetácia '!A:G,4,FALSE)</f>
        <v>Krabicovo.sk / Bobot</v>
      </c>
      <c r="H16" s="65">
        <f>VLOOKUP(A16,'09.kolo prezetácia '!$A$2:$G$511,5,FALSE)</f>
        <v>1981</v>
      </c>
      <c r="I16" s="32" t="str">
        <f>VLOOKUP(A16,'09.kolo prezetácia '!$A$2:$G$511,7,FALSE)</f>
        <v>Muži C</v>
      </c>
      <c r="J16" s="21">
        <f>VLOOKUP('09.kolo výsledky  KAT'!$A16,'09.kolo stopky'!A:C,3,FALSE)</f>
        <v>2.2948958333333332E-2</v>
      </c>
      <c r="K16" s="21">
        <f>J16/$X$3</f>
        <v>2.9309014474244357E-3</v>
      </c>
      <c r="L16" s="21">
        <f t="shared" si="2"/>
        <v>3.0343749999999989E-3</v>
      </c>
      <c r="M16" s="22"/>
      <c r="N16" s="53"/>
      <c r="O16" s="53"/>
      <c r="P16" s="53"/>
      <c r="Q16" s="53"/>
      <c r="R16" s="53"/>
      <c r="S16" s="53"/>
      <c r="T16" s="53"/>
      <c r="U16" s="53"/>
      <c r="V16" s="53"/>
      <c r="W16" s="54">
        <f t="shared" si="1"/>
        <v>0</v>
      </c>
      <c r="Y16"/>
    </row>
    <row r="17" spans="1:25" hidden="1" x14ac:dyDescent="0.25">
      <c r="A17" s="22">
        <v>153</v>
      </c>
      <c r="B17" s="56">
        <v>14</v>
      </c>
      <c r="C17" s="48">
        <v>6</v>
      </c>
      <c r="D17" s="6" t="str">
        <f>VLOOKUP(A17,'09.kolo prezetácia '!A:G,2,FALSE)</f>
        <v>Martin</v>
      </c>
      <c r="E17" s="6" t="str">
        <f>VLOOKUP(A17,'09.kolo prezetácia '!A:G,3,FALSE)</f>
        <v>Lahký</v>
      </c>
      <c r="F17" s="5" t="str">
        <f>CONCATENATE('09.kolo výsledky  KAT'!$D17," ",'09.kolo výsledky  KAT'!$E17)</f>
        <v>Martin Lahký</v>
      </c>
      <c r="G17" s="6" t="str">
        <f>VLOOKUP(A17,'09.kolo prezetácia '!A:G,4,FALSE)</f>
        <v>Trenčín</v>
      </c>
      <c r="H17" s="65">
        <f>VLOOKUP(A17,'09.kolo prezetácia '!$A$2:$G$511,5,FALSE)</f>
        <v>1983</v>
      </c>
      <c r="I17" s="32" t="str">
        <f>VLOOKUP(A17,'09.kolo prezetácia '!$A$2:$G$511,7,FALSE)</f>
        <v>Muži C</v>
      </c>
      <c r="J17" s="21">
        <f>VLOOKUP('09.kolo výsledky  KAT'!$A17,'09.kolo stopky'!A:C,3,FALSE)</f>
        <v>2.3278125E-2</v>
      </c>
      <c r="K17" s="21">
        <f t="shared" ref="K17:K81" si="3">J17/$X$3</f>
        <v>2.9729406130268197E-3</v>
      </c>
      <c r="L17" s="21">
        <f t="shared" si="2"/>
        <v>3.3635416666666675E-3</v>
      </c>
      <c r="M17" s="22"/>
      <c r="N17" s="53"/>
      <c r="O17" s="53"/>
      <c r="P17" s="53"/>
      <c r="Q17" s="53"/>
      <c r="R17" s="53"/>
      <c r="S17" s="53"/>
      <c r="T17" s="53"/>
      <c r="U17" s="53"/>
      <c r="V17" s="53"/>
      <c r="W17" s="54">
        <f t="shared" si="1"/>
        <v>0</v>
      </c>
      <c r="Y17"/>
    </row>
    <row r="18" spans="1:25" hidden="1" x14ac:dyDescent="0.25">
      <c r="A18" s="22">
        <v>236</v>
      </c>
      <c r="B18" s="56">
        <v>15</v>
      </c>
      <c r="C18" s="48">
        <v>7</v>
      </c>
      <c r="D18" s="6" t="str">
        <f>VLOOKUP(A18,'09.kolo prezetácia '!A:G,2,FALSE)</f>
        <v>Vlastimil</v>
      </c>
      <c r="E18" s="6" t="str">
        <f>VLOOKUP(A18,'09.kolo prezetácia '!A:G,3,FALSE)</f>
        <v>Teplan</v>
      </c>
      <c r="F18" s="5" t="str">
        <f>CONCATENATE('09.kolo výsledky  KAT'!$D18," ",'09.kolo výsledky  KAT'!$E18)</f>
        <v>Vlastimil Teplan</v>
      </c>
      <c r="G18" s="6" t="str">
        <f>VLOOKUP(A18,'09.kolo prezetácia '!A:G,4,FALSE)</f>
        <v>Podjavorinskí bežci</v>
      </c>
      <c r="H18" s="65">
        <f>VLOOKUP(A18,'09.kolo prezetácia '!$A$2:$G$511,5,FALSE)</f>
        <v>1979</v>
      </c>
      <c r="I18" s="32" t="str">
        <f>VLOOKUP(A18,'09.kolo prezetácia '!$A$2:$G$511,7,FALSE)</f>
        <v>Muži C</v>
      </c>
      <c r="J18" s="21">
        <f>VLOOKUP('09.kolo výsledky  KAT'!$A18,'09.kolo stopky'!A:C,3,FALSE)</f>
        <v>2.3366435185185185E-2</v>
      </c>
      <c r="K18" s="21">
        <f t="shared" si="3"/>
        <v>2.984219053024928E-3</v>
      </c>
      <c r="L18" s="21">
        <f t="shared" si="2"/>
        <v>3.4518518518518518E-3</v>
      </c>
      <c r="M18" s="22"/>
      <c r="N18" s="53"/>
      <c r="O18" s="53"/>
      <c r="P18" s="53"/>
      <c r="Q18" s="53"/>
      <c r="R18" s="53"/>
      <c r="S18" s="53"/>
      <c r="T18" s="53"/>
      <c r="U18" s="53"/>
      <c r="V18" s="53"/>
      <c r="W18" s="54">
        <f t="shared" si="1"/>
        <v>0</v>
      </c>
      <c r="Y18"/>
    </row>
    <row r="19" spans="1:25" hidden="1" x14ac:dyDescent="0.25">
      <c r="A19" s="22">
        <v>251</v>
      </c>
      <c r="B19" s="56">
        <v>16</v>
      </c>
      <c r="C19" s="48">
        <v>8</v>
      </c>
      <c r="D19" s="6" t="str">
        <f>VLOOKUP(A19,'09.kolo prezetácia '!A:G,2,FALSE)</f>
        <v>Peter</v>
      </c>
      <c r="E19" s="6" t="str">
        <f>VLOOKUP(A19,'09.kolo prezetácia '!A:G,3,FALSE)</f>
        <v>Novodvorský</v>
      </c>
      <c r="F19" s="5" t="str">
        <f>CONCATENATE('09.kolo výsledky  KAT'!$D19," ",'09.kolo výsledky  KAT'!$E19)</f>
        <v>Peter Novodvorský</v>
      </c>
      <c r="G19" s="6" t="str">
        <f>VLOOKUP(A19,'09.kolo prezetácia '!A:G,4,FALSE)</f>
        <v>Trenčín</v>
      </c>
      <c r="H19" s="65">
        <f>VLOOKUP(A19,'09.kolo prezetácia '!$A$2:$G$511,5,FALSE)</f>
        <v>1981</v>
      </c>
      <c r="I19" s="32" t="str">
        <f>VLOOKUP(A19,'09.kolo prezetácia '!$A$2:$G$511,7,FALSE)</f>
        <v>Muži C</v>
      </c>
      <c r="J19" s="21">
        <f>VLOOKUP('09.kolo výsledky  KAT'!$A19,'09.kolo stopky'!A:C,3,FALSE)</f>
        <v>2.3423032407407406E-2</v>
      </c>
      <c r="K19" s="21">
        <f t="shared" si="3"/>
        <v>2.9914473061822995E-3</v>
      </c>
      <c r="L19" s="21">
        <f t="shared" si="2"/>
        <v>3.5084490740740736E-3</v>
      </c>
      <c r="M19" s="22"/>
      <c r="N19" s="53"/>
      <c r="O19" s="53"/>
      <c r="P19" s="53"/>
      <c r="Q19" s="53"/>
      <c r="R19" s="53"/>
      <c r="S19" s="53"/>
      <c r="T19" s="53"/>
      <c r="U19" s="53"/>
      <c r="V19" s="53"/>
      <c r="W19" s="54">
        <f t="shared" si="1"/>
        <v>0</v>
      </c>
      <c r="Y19"/>
    </row>
    <row r="20" spans="1:25" hidden="1" x14ac:dyDescent="0.25">
      <c r="A20" s="22">
        <v>77</v>
      </c>
      <c r="B20" s="56">
        <v>17</v>
      </c>
      <c r="C20" s="48">
        <v>9</v>
      </c>
      <c r="D20" s="6" t="str">
        <f>VLOOKUP(A20,'09.kolo prezetácia '!A:G,2,FALSE)</f>
        <v>Peter</v>
      </c>
      <c r="E20" s="6" t="str">
        <f>VLOOKUP(A20,'09.kolo prezetácia '!A:G,3,FALSE)</f>
        <v>Dubina</v>
      </c>
      <c r="F20" s="5" t="str">
        <f>CONCATENATE('09.kolo výsledky  KAT'!$D20," ",'09.kolo výsledky  KAT'!$E20)</f>
        <v>Peter Dubina</v>
      </c>
      <c r="G20" s="6" t="str">
        <f>VLOOKUP(A20,'09.kolo prezetácia '!A:G,4,FALSE)</f>
        <v>Podjavorinskí bežci / Trenčín</v>
      </c>
      <c r="H20" s="65">
        <f>VLOOKUP(A20,'09.kolo prezetácia '!$A$2:$G$511,5,FALSE)</f>
        <v>1977</v>
      </c>
      <c r="I20" s="32" t="str">
        <f>VLOOKUP(A20,'09.kolo prezetácia '!$A$2:$G$511,7,FALSE)</f>
        <v>Muži C</v>
      </c>
      <c r="J20" s="21">
        <f>VLOOKUP('09.kolo výsledky  KAT'!$A20,'09.kolo stopky'!A:C,3,FALSE)</f>
        <v>2.370925925925926E-2</v>
      </c>
      <c r="K20" s="21">
        <f t="shared" si="3"/>
        <v>3.0280024596755122E-3</v>
      </c>
      <c r="L20" s="21">
        <f t="shared" si="2"/>
        <v>3.794675925925927E-3</v>
      </c>
      <c r="M20" s="22"/>
      <c r="N20" s="53"/>
      <c r="O20" s="53"/>
      <c r="P20" s="53"/>
      <c r="Q20" s="53"/>
      <c r="R20" s="53"/>
      <c r="S20" s="53"/>
      <c r="T20" s="53"/>
      <c r="U20" s="53"/>
      <c r="V20" s="53"/>
      <c r="W20" s="54">
        <f t="shared" si="1"/>
        <v>0</v>
      </c>
      <c r="Y20"/>
    </row>
    <row r="21" spans="1:25" hidden="1" x14ac:dyDescent="0.25">
      <c r="A21" s="22">
        <v>274</v>
      </c>
      <c r="B21" s="56">
        <v>18</v>
      </c>
      <c r="C21" s="45">
        <v>1</v>
      </c>
      <c r="D21" s="6" t="str">
        <f>VLOOKUP(A21,'09.kolo prezetácia '!A:G,2,FALSE)</f>
        <v>Veronika</v>
      </c>
      <c r="E21" s="6" t="str">
        <f>VLOOKUP(A21,'09.kolo prezetácia '!A:G,3,FALSE)</f>
        <v>Hricková</v>
      </c>
      <c r="F21" s="5" t="str">
        <f>CONCATENATE('09.kolo výsledky  KAT'!$D21," ",'09.kolo výsledky  KAT'!$E21)</f>
        <v>Veronika Hricková</v>
      </c>
      <c r="G21" s="6" t="str">
        <f>VLOOKUP(A21,'09.kolo prezetácia '!A:G,4,FALSE)</f>
        <v>RunForRest / Zamarovce</v>
      </c>
      <c r="H21" s="65">
        <f>VLOOKUP(A21,'09.kolo prezetácia '!$A$2:$G$511,5,FALSE)</f>
        <v>1987</v>
      </c>
      <c r="I21" s="32" t="str">
        <f>VLOOKUP(A21,'09.kolo prezetácia '!$A$2:$G$511,7,FALSE)</f>
        <v>Ženy B</v>
      </c>
      <c r="J21" s="21">
        <f>VLOOKUP('09.kolo výsledky  KAT'!$A21,'09.kolo stopky'!A:C,3,FALSE)</f>
        <v>2.4195370370370371E-2</v>
      </c>
      <c r="K21" s="21">
        <f t="shared" si="3"/>
        <v>3.0900856156283996E-3</v>
      </c>
      <c r="L21" s="21">
        <f t="shared" si="2"/>
        <v>4.2807870370370378E-3</v>
      </c>
      <c r="M21" s="22"/>
      <c r="N21" s="53"/>
      <c r="O21" s="53"/>
      <c r="P21" s="53"/>
      <c r="Q21" s="53"/>
      <c r="R21" s="53"/>
      <c r="S21" s="53"/>
      <c r="T21" s="53"/>
      <c r="U21" s="53"/>
      <c r="V21" s="53"/>
      <c r="W21" s="54">
        <f t="shared" si="1"/>
        <v>0</v>
      </c>
      <c r="Y21"/>
    </row>
    <row r="22" spans="1:25" hidden="1" x14ac:dyDescent="0.25">
      <c r="A22" s="22">
        <v>311</v>
      </c>
      <c r="B22" s="56">
        <v>19</v>
      </c>
      <c r="C22" s="48">
        <v>4</v>
      </c>
      <c r="D22" s="6" t="str">
        <f>VLOOKUP(A22,'09.kolo prezetácia '!A:G,2,FALSE)</f>
        <v>Matúš</v>
      </c>
      <c r="E22" s="6" t="str">
        <f>VLOOKUP(A22,'09.kolo prezetácia '!A:G,3,FALSE)</f>
        <v>Trenčan</v>
      </c>
      <c r="F22" s="5" t="str">
        <f>CONCATENATE('09.kolo výsledky  KAT'!$D22," ",'09.kolo výsledky  KAT'!$E22)</f>
        <v>Matúš Trenčan</v>
      </c>
      <c r="G22" s="6" t="str">
        <f>VLOOKUP(A22,'09.kolo prezetácia '!A:G,4,FALSE)</f>
        <v>TRENČAN FAMILY / Nemšová</v>
      </c>
      <c r="H22" s="65">
        <f>VLOOKUP(A22,'09.kolo prezetácia '!$A$2:$G$511,5,FALSE)</f>
        <v>1994</v>
      </c>
      <c r="I22" s="32" t="str">
        <f>VLOOKUP(A22,'09.kolo prezetácia '!$A$2:$G$511,7,FALSE)</f>
        <v>Muži B</v>
      </c>
      <c r="J22" s="21">
        <f>VLOOKUP('09.kolo výsledky  KAT'!$A22,'09.kolo stopky'!A:C,3,FALSE)</f>
        <v>2.4361226851851853E-2</v>
      </c>
      <c r="K22" s="21">
        <f t="shared" si="3"/>
        <v>3.1112677971713732E-3</v>
      </c>
      <c r="L22" s="21">
        <f t="shared" si="2"/>
        <v>4.4466435185185199E-3</v>
      </c>
      <c r="M22" s="22"/>
      <c r="N22" s="53"/>
      <c r="O22" s="53"/>
      <c r="P22" s="53"/>
      <c r="Q22" s="53"/>
      <c r="R22" s="53"/>
      <c r="S22" s="53"/>
      <c r="T22" s="53"/>
      <c r="U22" s="53"/>
      <c r="V22" s="53"/>
      <c r="W22" s="54">
        <f t="shared" si="1"/>
        <v>0</v>
      </c>
      <c r="Y22"/>
    </row>
    <row r="23" spans="1:25" hidden="1" x14ac:dyDescent="0.25">
      <c r="A23" s="22">
        <v>134</v>
      </c>
      <c r="B23" s="56">
        <v>20</v>
      </c>
      <c r="C23" s="48">
        <v>10</v>
      </c>
      <c r="D23" s="6" t="str">
        <f>VLOOKUP(A23,'09.kolo prezetácia '!A:G,2,FALSE)</f>
        <v>Jaroslav</v>
      </c>
      <c r="E23" s="6" t="str">
        <f>VLOOKUP(A23,'09.kolo prezetácia '!A:G,3,FALSE)</f>
        <v>Prokop</v>
      </c>
      <c r="F23" s="5" t="str">
        <f>CONCATENATE('09.kolo výsledky  KAT'!$D23," ",'09.kolo výsledky  KAT'!$E23)</f>
        <v>Jaroslav Prokop</v>
      </c>
      <c r="G23" s="6" t="str">
        <f>VLOOKUP(A23,'09.kolo prezetácia '!A:G,4,FALSE)</f>
        <v>Dubnica nad Váhom / Dubnica nad Váhom</v>
      </c>
      <c r="H23" s="65">
        <f>VLOOKUP(A23,'09.kolo prezetácia '!$A$2:$G$511,5,FALSE)</f>
        <v>1983</v>
      </c>
      <c r="I23" s="32" t="str">
        <f>VLOOKUP(A23,'09.kolo prezetácia '!$A$2:$G$511,7,FALSE)</f>
        <v>Muži C</v>
      </c>
      <c r="J23" s="21">
        <f>VLOOKUP('09.kolo výsledky  KAT'!$A23,'09.kolo stopky'!A:C,3,FALSE)</f>
        <v>2.4530324074074076E-2</v>
      </c>
      <c r="K23" s="21">
        <f t="shared" si="3"/>
        <v>3.1328638664206991E-3</v>
      </c>
      <c r="L23" s="21">
        <f t="shared" si="2"/>
        <v>4.6157407407407432E-3</v>
      </c>
      <c r="M23" s="22"/>
      <c r="N23" s="53"/>
      <c r="O23" s="53"/>
      <c r="P23" s="53"/>
      <c r="Q23" s="53"/>
      <c r="R23" s="53"/>
      <c r="S23" s="53"/>
      <c r="T23" s="53"/>
      <c r="U23" s="53"/>
      <c r="V23" s="53"/>
      <c r="W23" s="54">
        <f t="shared" si="1"/>
        <v>0</v>
      </c>
      <c r="Y23"/>
    </row>
    <row r="24" spans="1:25" hidden="1" x14ac:dyDescent="0.25">
      <c r="A24" s="22">
        <v>127</v>
      </c>
      <c r="B24" s="56">
        <v>21</v>
      </c>
      <c r="C24" s="45">
        <v>3</v>
      </c>
      <c r="D24" s="6" t="str">
        <f>VLOOKUP(A24,'09.kolo prezetácia '!A:G,2,FALSE)</f>
        <v>Daniel</v>
      </c>
      <c r="E24" s="6" t="str">
        <f>VLOOKUP(A24,'09.kolo prezetácia '!A:G,3,FALSE)</f>
        <v>Ondrejička</v>
      </c>
      <c r="F24" s="5" t="str">
        <f>CONCATENATE('09.kolo výsledky  KAT'!$D24," ",'09.kolo výsledky  KAT'!$E24)</f>
        <v>Daniel Ondrejička</v>
      </c>
      <c r="G24" s="6" t="str">
        <f>VLOOKUP(A24,'09.kolo prezetácia '!A:G,4,FALSE)</f>
        <v>Liešťany</v>
      </c>
      <c r="H24" s="65">
        <f>VLOOKUP(A24,'09.kolo prezetácia '!$A$2:$G$511,5,FALSE)</f>
        <v>1974</v>
      </c>
      <c r="I24" s="32" t="str">
        <f>VLOOKUP(A24,'09.kolo prezetácia '!$A$2:$G$511,7,FALSE)</f>
        <v>Muži D</v>
      </c>
      <c r="J24" s="21">
        <f>VLOOKUP('09.kolo výsledky  KAT'!$A24,'09.kolo stopky'!A:C,3,FALSE)</f>
        <v>2.4541319444444442E-2</v>
      </c>
      <c r="K24" s="21">
        <f t="shared" si="3"/>
        <v>3.1342681282815377E-3</v>
      </c>
      <c r="L24" s="21">
        <f t="shared" si="2"/>
        <v>4.6267361111111092E-3</v>
      </c>
      <c r="M24" s="22"/>
      <c r="N24" s="53"/>
      <c r="O24" s="53"/>
      <c r="P24" s="53"/>
      <c r="Q24" s="53"/>
      <c r="R24" s="53"/>
      <c r="S24" s="53"/>
      <c r="T24" s="53"/>
      <c r="U24" s="53"/>
      <c r="V24" s="53"/>
      <c r="W24" s="54">
        <f t="shared" si="1"/>
        <v>0</v>
      </c>
      <c r="Y24"/>
    </row>
    <row r="25" spans="1:25" hidden="1" x14ac:dyDescent="0.25">
      <c r="A25" s="22">
        <v>282</v>
      </c>
      <c r="B25" s="56">
        <v>22</v>
      </c>
      <c r="C25" s="45">
        <v>1</v>
      </c>
      <c r="D25" s="6" t="str">
        <f>VLOOKUP(A25,'09.kolo prezetácia '!A:G,2,FALSE)</f>
        <v>Nikola</v>
      </c>
      <c r="E25" s="6" t="str">
        <f>VLOOKUP(A25,'09.kolo prezetácia '!A:G,3,FALSE)</f>
        <v>Kocianová</v>
      </c>
      <c r="F25" s="5" t="str">
        <f>CONCATENATE('09.kolo výsledky  KAT'!$D25," ",'09.kolo výsledky  KAT'!$E25)</f>
        <v>Nikola Kocianová</v>
      </c>
      <c r="G25" s="6" t="str">
        <f>VLOOKUP(A25,'09.kolo prezetácia '!A:G,4,FALSE)</f>
        <v>AK Spartak Dubnica nad Váhom / Nová Dubnica</v>
      </c>
      <c r="H25" s="65">
        <f>VLOOKUP(A25,'09.kolo prezetácia '!$A$2:$G$511,5,FALSE)</f>
        <v>2009</v>
      </c>
      <c r="I25" s="32" t="str">
        <f>VLOOKUP(A25,'09.kolo prezetácia '!$A$2:$G$511,7,FALSE)</f>
        <v>Ženy A</v>
      </c>
      <c r="J25" s="21">
        <f>VLOOKUP('09.kolo výsledky  KAT'!$A25,'09.kolo stopky'!A:C,3,FALSE)</f>
        <v>2.4563657407407409E-2</v>
      </c>
      <c r="K25" s="21">
        <f t="shared" si="3"/>
        <v>3.1371209971146116E-3</v>
      </c>
      <c r="L25" s="21">
        <f t="shared" si="2"/>
        <v>4.6490740740740763E-3</v>
      </c>
      <c r="M25" s="22"/>
      <c r="N25" s="53"/>
      <c r="O25" s="53"/>
      <c r="P25" s="53"/>
      <c r="Q25" s="53"/>
      <c r="R25" s="53"/>
      <c r="S25" s="53"/>
      <c r="T25" s="53"/>
      <c r="U25" s="53"/>
      <c r="V25" s="53"/>
      <c r="W25" s="54">
        <f t="shared" si="1"/>
        <v>0</v>
      </c>
      <c r="Y25"/>
    </row>
    <row r="26" spans="1:25" hidden="1" x14ac:dyDescent="0.25">
      <c r="A26" s="22">
        <v>650</v>
      </c>
      <c r="B26" s="56">
        <v>23</v>
      </c>
      <c r="C26" s="48">
        <v>11</v>
      </c>
      <c r="D26" s="6" t="str">
        <f>VLOOKUP(A26,'09.kolo prezetácia '!A:G,2,FALSE)</f>
        <v>Marián</v>
      </c>
      <c r="E26" s="6" t="str">
        <f>VLOOKUP(A26,'09.kolo prezetácia '!A:G,3,FALSE)</f>
        <v>Ondrička</v>
      </c>
      <c r="F26" s="5" t="str">
        <f>CONCATENATE('09.kolo výsledky  KAT'!$D26," ",'09.kolo výsledky  KAT'!$E26)</f>
        <v>Marián Ondrička</v>
      </c>
      <c r="G26" s="6" t="str">
        <f>VLOOKUP(A26,'09.kolo prezetácia '!A:G,4,FALSE)</f>
        <v>Lišiaci z Považia / Púchov</v>
      </c>
      <c r="H26" s="65">
        <f>VLOOKUP(A26,'09.kolo prezetácia '!$A$2:$G$511,5,FALSE)</f>
        <v>1983</v>
      </c>
      <c r="I26" s="32" t="str">
        <f>VLOOKUP(A26,'09.kolo prezetácia '!$A$2:$G$511,7,FALSE)</f>
        <v>Muži C</v>
      </c>
      <c r="J26" s="21">
        <f>VLOOKUP('09.kolo výsledky  KAT'!$A26,'09.kolo stopky'!A:C,3,FALSE)</f>
        <v>2.461412037037037E-2</v>
      </c>
      <c r="K26" s="21">
        <f t="shared" si="3"/>
        <v>3.143565819970673E-3</v>
      </c>
      <c r="L26" s="21">
        <f t="shared" si="2"/>
        <v>4.6995370370370368E-3</v>
      </c>
      <c r="M26" s="22"/>
      <c r="N26" s="42"/>
      <c r="O26" s="42"/>
      <c r="P26" s="42"/>
      <c r="Q26" s="42"/>
      <c r="R26" s="42"/>
      <c r="S26" s="42"/>
      <c r="T26" s="42"/>
      <c r="U26" s="42"/>
      <c r="V26" s="42"/>
      <c r="W26" s="54">
        <f t="shared" si="1"/>
        <v>0</v>
      </c>
      <c r="Y26"/>
    </row>
    <row r="27" spans="1:25" hidden="1" x14ac:dyDescent="0.25">
      <c r="A27" s="22">
        <v>44</v>
      </c>
      <c r="B27" s="56">
        <v>24</v>
      </c>
      <c r="C27" s="48">
        <v>12</v>
      </c>
      <c r="D27" s="6" t="str">
        <f>VLOOKUP(A27,'09.kolo prezetácia '!A:G,2,FALSE)</f>
        <v>Martin</v>
      </c>
      <c r="E27" s="6" t="str">
        <f>VLOOKUP(A27,'09.kolo prezetácia '!A:G,3,FALSE)</f>
        <v>Lesaj</v>
      </c>
      <c r="F27" s="5" t="str">
        <f>CONCATENATE('09.kolo výsledky  KAT'!$D27," ",'09.kolo výsledky  KAT'!$E27)</f>
        <v>Martin Lesaj</v>
      </c>
      <c r="G27" s="6" t="str">
        <f>VLOOKUP(A27,'09.kolo prezetácia '!A:G,4,FALSE)</f>
        <v>RunForRest / Trenčín</v>
      </c>
      <c r="H27" s="65">
        <f>VLOOKUP(A27,'09.kolo prezetácia '!$A$2:$G$511,5,FALSE)</f>
        <v>1975</v>
      </c>
      <c r="I27" s="32" t="str">
        <f>VLOOKUP(A27,'09.kolo prezetácia '!$A$2:$G$511,7,FALSE)</f>
        <v>Muži C</v>
      </c>
      <c r="J27" s="21">
        <f>VLOOKUP('09.kolo výsledky  KAT'!$A27,'09.kolo stopky'!A:C,3,FALSE)</f>
        <v>2.4635416666666667E-2</v>
      </c>
      <c r="K27" s="21">
        <f t="shared" si="3"/>
        <v>3.1462856534695614E-3</v>
      </c>
      <c r="L27" s="21">
        <f t="shared" si="2"/>
        <v>4.7208333333333338E-3</v>
      </c>
      <c r="M27" s="22"/>
      <c r="N27" s="53"/>
      <c r="O27" s="53"/>
      <c r="P27" s="53"/>
      <c r="Q27" s="53"/>
      <c r="R27" s="53"/>
      <c r="S27" s="53"/>
      <c r="T27" s="53"/>
      <c r="U27" s="53"/>
      <c r="V27" s="53"/>
      <c r="W27" s="54">
        <f t="shared" si="1"/>
        <v>0</v>
      </c>
      <c r="Y27"/>
    </row>
    <row r="28" spans="1:25" hidden="1" x14ac:dyDescent="0.25">
      <c r="A28" s="22">
        <v>265</v>
      </c>
      <c r="B28" s="56">
        <v>25</v>
      </c>
      <c r="C28" s="86">
        <v>2</v>
      </c>
      <c r="D28" s="6" t="str">
        <f>VLOOKUP(A28,'09.kolo prezetácia '!A:G,2,FALSE)</f>
        <v>Diana</v>
      </c>
      <c r="E28" s="6" t="str">
        <f>VLOOKUP(A28,'09.kolo prezetácia '!A:G,3,FALSE)</f>
        <v>Sláviková</v>
      </c>
      <c r="F28" s="5" t="str">
        <f>CONCATENATE('09.kolo výsledky  KAT'!$D28," ",'09.kolo výsledky  KAT'!$E28)</f>
        <v>Diana Sláviková</v>
      </c>
      <c r="G28" s="6" t="str">
        <f>VLOOKUP(A28,'09.kolo prezetácia '!A:G,4,FALSE)</f>
        <v>Champion club / Dubnica nad Váhom</v>
      </c>
      <c r="H28" s="65">
        <f>VLOOKUP(A28,'09.kolo prezetácia '!$A$2:$G$511,5,FALSE)</f>
        <v>1996</v>
      </c>
      <c r="I28" s="32" t="str">
        <f>VLOOKUP(A28,'09.kolo prezetácia '!$A$2:$G$511,7,FALSE)</f>
        <v>Ženy A</v>
      </c>
      <c r="J28" s="21">
        <f>VLOOKUP('09.kolo výsledky  KAT'!$A28,'09.kolo stopky'!A:C,3,FALSE)</f>
        <v>2.4861458333333336E-2</v>
      </c>
      <c r="K28" s="21">
        <f t="shared" si="3"/>
        <v>3.1751543209876548E-3</v>
      </c>
      <c r="L28" s="21">
        <f t="shared" si="2"/>
        <v>4.9468750000000034E-3</v>
      </c>
      <c r="M28" s="22"/>
      <c r="N28" s="53"/>
      <c r="O28" s="53"/>
      <c r="P28" s="53"/>
      <c r="Q28" s="53"/>
      <c r="R28" s="53"/>
      <c r="S28" s="53"/>
      <c r="T28" s="53"/>
      <c r="U28" s="53"/>
      <c r="V28" s="53"/>
      <c r="W28" s="54">
        <f t="shared" si="1"/>
        <v>0</v>
      </c>
      <c r="Y28"/>
    </row>
    <row r="29" spans="1:25" x14ac:dyDescent="0.25">
      <c r="A29" s="22">
        <v>673</v>
      </c>
      <c r="B29" s="56">
        <v>26</v>
      </c>
      <c r="C29" s="48">
        <v>4</v>
      </c>
      <c r="D29" s="6" t="str">
        <f>VLOOKUP(A29,'09.kolo prezetácia '!A:G,2,FALSE)</f>
        <v>Filip</v>
      </c>
      <c r="E29" s="6" t="str">
        <f>VLOOKUP(A29,'09.kolo prezetácia '!A:G,3,FALSE)</f>
        <v>Pavlík</v>
      </c>
      <c r="F29" s="5" t="str">
        <f>CONCATENATE('09.kolo výsledky  KAT'!$D29," ",'09.kolo výsledky  KAT'!$E29)</f>
        <v>Filip Pavlík</v>
      </c>
      <c r="G29" s="6" t="str">
        <f>VLOOKUP(A29,'09.kolo prezetácia '!A:G,4,FALSE)</f>
        <v>AK Spartak Dubnica nad Váhom</v>
      </c>
      <c r="H29" s="65">
        <f>VLOOKUP(A29,'09.kolo prezetácia '!$A$2:$G$511,5,FALSE)</f>
        <v>2007</v>
      </c>
      <c r="I29" s="32" t="str">
        <f>VLOOKUP(A29,'09.kolo prezetácia '!$A$2:$G$511,7,FALSE)</f>
        <v>Muži A</v>
      </c>
      <c r="J29" s="21">
        <f>VLOOKUP('09.kolo výsledky  KAT'!$A29,'09.kolo stopky'!A:C,3,FALSE)</f>
        <v>2.4887615740740741E-2</v>
      </c>
      <c r="K29" s="21">
        <f t="shared" si="3"/>
        <v>3.1784949860460716E-3</v>
      </c>
      <c r="L29" s="21">
        <f t="shared" si="2"/>
        <v>4.9730324074074087E-3</v>
      </c>
      <c r="M29" s="22"/>
      <c r="N29" s="53"/>
      <c r="O29" s="53"/>
      <c r="P29" s="53"/>
      <c r="Q29" s="53"/>
      <c r="R29" s="53"/>
      <c r="S29" s="53"/>
      <c r="T29" s="53"/>
      <c r="U29" s="53"/>
      <c r="V29" s="53"/>
      <c r="W29" s="54">
        <f t="shared" si="1"/>
        <v>0</v>
      </c>
      <c r="Y29"/>
    </row>
    <row r="30" spans="1:25" hidden="1" x14ac:dyDescent="0.25">
      <c r="A30" s="22">
        <v>29</v>
      </c>
      <c r="B30" s="56">
        <v>27</v>
      </c>
      <c r="C30" s="45">
        <v>1</v>
      </c>
      <c r="D30" s="6" t="str">
        <f>VLOOKUP(A30,'09.kolo prezetácia '!A:G,2,FALSE)</f>
        <v>Michaela</v>
      </c>
      <c r="E30" s="6" t="str">
        <f>VLOOKUP(A30,'09.kolo prezetácia '!A:G,3,FALSE)</f>
        <v>Žilková</v>
      </c>
      <c r="F30" s="5" t="str">
        <f>CONCATENATE('09.kolo výsledky  KAT'!$D30," ",'09.kolo výsledky  KAT'!$E30)</f>
        <v>Michaela Žilková</v>
      </c>
      <c r="G30" s="6" t="str">
        <f>VLOOKUP(A30,'09.kolo prezetácia '!A:G,4,FALSE)</f>
        <v>Jogging klub / Dubnica nad Váhom</v>
      </c>
      <c r="H30" s="65">
        <f>VLOOKUP(A30,'09.kolo prezetácia '!$A$2:$G$511,5,FALSE)</f>
        <v>1972</v>
      </c>
      <c r="I30" s="32" t="str">
        <f>VLOOKUP(A30,'09.kolo prezetácia '!$A$2:$G$511,7,FALSE)</f>
        <v>Ženy C</v>
      </c>
      <c r="J30" s="21">
        <f>VLOOKUP('09.kolo výsledky  KAT'!$A30,'09.kolo stopky'!A:C,3,FALSE)</f>
        <v>2.4899189814814815E-2</v>
      </c>
      <c r="K30" s="21">
        <f t="shared" si="3"/>
        <v>3.1799731564259022E-3</v>
      </c>
      <c r="L30" s="21">
        <f t="shared" si="2"/>
        <v>4.9846064814814822E-3</v>
      </c>
      <c r="M30" s="22"/>
      <c r="N30" s="53"/>
      <c r="O30" s="53"/>
      <c r="P30" s="53"/>
      <c r="Q30" s="53"/>
      <c r="R30" s="53"/>
      <c r="S30" s="53"/>
      <c r="T30" s="53"/>
      <c r="U30" s="53"/>
      <c r="V30" s="53"/>
      <c r="W30" s="54">
        <f t="shared" si="1"/>
        <v>0</v>
      </c>
      <c r="Y30"/>
    </row>
    <row r="31" spans="1:25" hidden="1" x14ac:dyDescent="0.25">
      <c r="A31" s="22">
        <v>73</v>
      </c>
      <c r="B31" s="56">
        <v>28</v>
      </c>
      <c r="C31" s="48">
        <v>5</v>
      </c>
      <c r="D31" s="6" t="str">
        <f>VLOOKUP(A31,'09.kolo prezetácia '!A:G,2,FALSE)</f>
        <v>Roman</v>
      </c>
      <c r="E31" s="6" t="str">
        <f>VLOOKUP(A31,'09.kolo prezetácia '!A:G,3,FALSE)</f>
        <v>Janku</v>
      </c>
      <c r="F31" s="5" t="str">
        <f>CONCATENATE('09.kolo výsledky  KAT'!$D31," ",'09.kolo výsledky  KAT'!$E31)</f>
        <v>Roman Janku</v>
      </c>
      <c r="G31" s="6" t="str">
        <f>VLOOKUP(A31,'09.kolo prezetácia '!A:G,4,FALSE)</f>
        <v>Zvonek sport / Slavičín</v>
      </c>
      <c r="H31" s="65">
        <f>VLOOKUP(A31,'09.kolo prezetácia '!$A$2:$G$511,5,FALSE)</f>
        <v>1986</v>
      </c>
      <c r="I31" s="32" t="str">
        <f>VLOOKUP(A31,'09.kolo prezetácia '!$A$2:$G$511,7,FALSE)</f>
        <v>Muži B</v>
      </c>
      <c r="J31" s="21">
        <f>VLOOKUP('09.kolo výsledky  KAT'!$A31,'09.kolo stopky'!A:C,3,FALSE)</f>
        <v>2.5113657407407411E-2</v>
      </c>
      <c r="K31" s="21">
        <f t="shared" si="3"/>
        <v>3.207363653564165E-3</v>
      </c>
      <c r="L31" s="21">
        <f t="shared" si="2"/>
        <v>5.1990740740740782E-3</v>
      </c>
      <c r="M31" s="22"/>
      <c r="N31" s="53"/>
      <c r="O31" s="53"/>
      <c r="P31" s="53"/>
      <c r="Q31" s="53"/>
      <c r="R31" s="53"/>
      <c r="S31" s="53"/>
      <c r="T31" s="53"/>
      <c r="U31" s="53"/>
      <c r="V31" s="53"/>
      <c r="W31" s="54">
        <f t="shared" si="1"/>
        <v>0</v>
      </c>
      <c r="Y31"/>
    </row>
    <row r="32" spans="1:25" x14ac:dyDescent="0.25">
      <c r="A32" s="22">
        <v>614</v>
      </c>
      <c r="B32" s="56">
        <v>29</v>
      </c>
      <c r="C32" s="48">
        <v>5</v>
      </c>
      <c r="D32" s="6" t="str">
        <f>VLOOKUP(A32,'09.kolo prezetácia '!A:G,2,FALSE)</f>
        <v>Nikolas</v>
      </c>
      <c r="E32" s="6" t="str">
        <f>VLOOKUP(A32,'09.kolo prezetácia '!A:G,3,FALSE)</f>
        <v>Ľahký</v>
      </c>
      <c r="F32" s="5" t="str">
        <f>CONCATENATE('09.kolo výsledky  KAT'!$D32," ",'09.kolo výsledky  KAT'!$E32)</f>
        <v>Nikolas Ľahký</v>
      </c>
      <c r="G32" s="6" t="str">
        <f>VLOOKUP(A32,'09.kolo prezetácia '!A:G,4,FALSE)</f>
        <v>Polsky Parlament / Trenčianske Stankovce</v>
      </c>
      <c r="H32" s="65">
        <f>VLOOKUP(A32,'09.kolo prezetácia '!$A$2:$G$511,5,FALSE)</f>
        <v>1999</v>
      </c>
      <c r="I32" s="32" t="str">
        <f>VLOOKUP(A32,'09.kolo prezetácia '!$A$2:$G$511,7,FALSE)</f>
        <v>Muži A</v>
      </c>
      <c r="J32" s="21">
        <f>VLOOKUP('09.kolo výsledky  KAT'!$A32,'09.kolo stopky'!A:C,3,FALSE)</f>
        <v>2.5250347222222223E-2</v>
      </c>
      <c r="K32" s="21">
        <f t="shared" si="3"/>
        <v>3.2248208457499646E-3</v>
      </c>
      <c r="L32" s="21">
        <f t="shared" si="2"/>
        <v>5.3357638888888899E-3</v>
      </c>
      <c r="M32" s="22"/>
      <c r="N32" s="53"/>
      <c r="O32" s="53"/>
      <c r="P32" s="53"/>
      <c r="Q32" s="53"/>
      <c r="R32" s="53"/>
      <c r="S32" s="53"/>
      <c r="T32" s="53"/>
      <c r="U32" s="53"/>
      <c r="V32" s="53"/>
      <c r="W32" s="54">
        <f t="shared" si="1"/>
        <v>0</v>
      </c>
      <c r="Y32"/>
    </row>
    <row r="33" spans="1:25" hidden="1" x14ac:dyDescent="0.25">
      <c r="A33" s="22">
        <v>128</v>
      </c>
      <c r="B33" s="56">
        <v>30</v>
      </c>
      <c r="C33" s="48">
        <v>13</v>
      </c>
      <c r="D33" s="6" t="str">
        <f>VLOOKUP(A33,'09.kolo prezetácia '!A:G,2,FALSE)</f>
        <v>Marek</v>
      </c>
      <c r="E33" s="6" t="str">
        <f>VLOOKUP(A33,'09.kolo prezetácia '!A:G,3,FALSE)</f>
        <v>Bulko</v>
      </c>
      <c r="F33" s="5" t="str">
        <f>CONCATENATE('09.kolo výsledky  KAT'!$D33," ",'09.kolo výsledky  KAT'!$E33)</f>
        <v>Marek Bulko</v>
      </c>
      <c r="G33" s="6" t="str">
        <f>VLOOKUP(A33,'09.kolo prezetácia '!A:G,4,FALSE)</f>
        <v>Kemping rybníky Opatovce / Veľké Bierovce</v>
      </c>
      <c r="H33" s="65">
        <f>VLOOKUP(A33,'09.kolo prezetácia '!$A$2:$G$511,5,FALSE)</f>
        <v>1978</v>
      </c>
      <c r="I33" s="32" t="str">
        <f>VLOOKUP(A33,'09.kolo prezetácia '!$A$2:$G$511,7,FALSE)</f>
        <v>Muži C</v>
      </c>
      <c r="J33" s="21">
        <f>VLOOKUP('09.kolo výsledky  KAT'!$A33,'09.kolo stopky'!A:C,3,FALSE)</f>
        <v>2.5285879629629627E-2</v>
      </c>
      <c r="K33" s="21">
        <f t="shared" si="3"/>
        <v>3.2293588288160443E-3</v>
      </c>
      <c r="L33" s="21">
        <f t="shared" si="2"/>
        <v>5.3712962962962942E-3</v>
      </c>
      <c r="M33" s="22"/>
      <c r="N33" s="53"/>
      <c r="O33" s="53"/>
      <c r="P33" s="53"/>
      <c r="Q33" s="53"/>
      <c r="R33" s="53"/>
      <c r="S33" s="53"/>
      <c r="T33" s="53"/>
      <c r="U33" s="53"/>
      <c r="V33" s="53"/>
      <c r="W33" s="54">
        <f t="shared" si="1"/>
        <v>0</v>
      </c>
      <c r="Y33"/>
    </row>
    <row r="34" spans="1:25" hidden="1" x14ac:dyDescent="0.25">
      <c r="A34" s="22">
        <v>344</v>
      </c>
      <c r="B34" s="56">
        <v>31</v>
      </c>
      <c r="C34" s="45">
        <v>1</v>
      </c>
      <c r="D34" s="6" t="str">
        <f>VLOOKUP(A34,'09.kolo prezetácia '!A:G,2,FALSE)</f>
        <v>Stanislav</v>
      </c>
      <c r="E34" s="6" t="str">
        <f>VLOOKUP(A34,'09.kolo prezetácia '!A:G,3,FALSE)</f>
        <v>Ďuriga</v>
      </c>
      <c r="F34" s="5" t="str">
        <f>CONCATENATE('09.kolo výsledky  KAT'!$D34," ",'09.kolo výsledky  KAT'!$E34)</f>
        <v>Stanislav Ďuriga</v>
      </c>
      <c r="G34" s="6" t="str">
        <f>VLOOKUP(A34,'09.kolo prezetácia '!A:G,4,FALSE)</f>
        <v>Trenčín</v>
      </c>
      <c r="H34" s="65">
        <f>VLOOKUP(A34,'09.kolo prezetácia '!$A$2:$G$511,5,FALSE)</f>
        <v>1961</v>
      </c>
      <c r="I34" s="32" t="str">
        <f>VLOOKUP(A34,'09.kolo prezetácia '!$A$2:$G$511,7,FALSE)</f>
        <v>Muži E</v>
      </c>
      <c r="J34" s="21">
        <f>VLOOKUP('09.kolo výsledky  KAT'!$A34,'09.kolo stopky'!A:C,3,FALSE)</f>
        <v>2.5336111111111111E-2</v>
      </c>
      <c r="K34" s="21">
        <f t="shared" si="3"/>
        <v>3.2357740882645097E-3</v>
      </c>
      <c r="L34" s="21">
        <f t="shared" si="2"/>
        <v>5.4215277777777786E-3</v>
      </c>
      <c r="M34" s="22"/>
      <c r="N34" s="53"/>
      <c r="O34" s="53"/>
      <c r="P34" s="53"/>
      <c r="Q34" s="53"/>
      <c r="R34" s="53"/>
      <c r="S34" s="53"/>
      <c r="T34" s="53"/>
      <c r="U34" s="53"/>
      <c r="V34" s="53"/>
      <c r="W34" s="54">
        <f t="shared" si="1"/>
        <v>0</v>
      </c>
      <c r="Y34"/>
    </row>
    <row r="35" spans="1:25" hidden="1" x14ac:dyDescent="0.25">
      <c r="A35" s="22">
        <v>670</v>
      </c>
      <c r="B35" s="56">
        <v>32</v>
      </c>
      <c r="C35" s="48">
        <v>14</v>
      </c>
      <c r="D35" s="6" t="str">
        <f>VLOOKUP(A35,'09.kolo prezetácia '!A:G,2,FALSE)</f>
        <v>Tibor</v>
      </c>
      <c r="E35" s="6" t="str">
        <f>VLOOKUP(A35,'09.kolo prezetácia '!A:G,3,FALSE)</f>
        <v>Nešťák</v>
      </c>
      <c r="F35" s="5" t="str">
        <f>CONCATENATE('09.kolo výsledky  KAT'!$D35," ",'09.kolo výsledky  KAT'!$E35)</f>
        <v>Tibor Nešťák</v>
      </c>
      <c r="G35" s="6" t="str">
        <f>VLOOKUP(A35,'09.kolo prezetácia '!A:G,4,FALSE)</f>
        <v>Podjavorinskí bežci / Moravské Lieskové</v>
      </c>
      <c r="H35" s="65">
        <f>VLOOKUP(A35,'09.kolo prezetácia '!$A$2:$G$511,5,FALSE)</f>
        <v>1975</v>
      </c>
      <c r="I35" s="32" t="str">
        <f>VLOOKUP(A35,'09.kolo prezetácia '!$A$2:$G$511,7,FALSE)</f>
        <v>Muži C</v>
      </c>
      <c r="J35" s="21">
        <f>VLOOKUP('09.kolo výsledky  KAT'!$A35,'09.kolo stopky'!A:C,3,FALSE)</f>
        <v>2.5361342592592592E-2</v>
      </c>
      <c r="K35" s="21">
        <f t="shared" si="3"/>
        <v>3.2389964996925404E-3</v>
      </c>
      <c r="L35" s="21">
        <f t="shared" si="2"/>
        <v>5.4467592592592588E-3</v>
      </c>
      <c r="M35" s="22"/>
      <c r="N35" s="53"/>
      <c r="O35" s="53"/>
      <c r="P35" s="53"/>
      <c r="Q35" s="53"/>
      <c r="R35" s="53"/>
      <c r="S35" s="53"/>
      <c r="T35" s="53"/>
      <c r="U35" s="53"/>
      <c r="V35" s="53"/>
      <c r="W35" s="54">
        <f t="shared" si="1"/>
        <v>0</v>
      </c>
      <c r="Y35"/>
    </row>
    <row r="36" spans="1:25" hidden="1" x14ac:dyDescent="0.25">
      <c r="A36" s="22">
        <v>138</v>
      </c>
      <c r="B36" s="56">
        <v>33</v>
      </c>
      <c r="C36" s="48">
        <v>6</v>
      </c>
      <c r="D36" s="6" t="str">
        <f>VLOOKUP(A36,'09.kolo prezetácia '!A:G,2,FALSE)</f>
        <v>Martin</v>
      </c>
      <c r="E36" s="6" t="str">
        <f>VLOOKUP(A36,'09.kolo prezetácia '!A:G,3,FALSE)</f>
        <v>Kopačka</v>
      </c>
      <c r="F36" s="5" t="str">
        <f>CONCATENATE('09.kolo výsledky  KAT'!$D36," ",'09.kolo výsledky  KAT'!$E36)</f>
        <v>Martin Kopačka</v>
      </c>
      <c r="G36" s="6" t="str">
        <f>VLOOKUP(A36,'09.kolo prezetácia '!A:G,4,FALSE)</f>
        <v>Champion club / Borčice</v>
      </c>
      <c r="H36" s="65">
        <f>VLOOKUP(A36,'09.kolo prezetácia '!$A$2:$G$511,5,FALSE)</f>
        <v>1991</v>
      </c>
      <c r="I36" s="32" t="str">
        <f>VLOOKUP(A36,'09.kolo prezetácia '!$A$2:$G$511,7,FALSE)</f>
        <v>Muži B</v>
      </c>
      <c r="J36" s="21">
        <f>VLOOKUP('09.kolo výsledky  KAT'!$A36,'09.kolo stopky'!A:C,3,FALSE)</f>
        <v>2.5420138888888891E-2</v>
      </c>
      <c r="K36" s="21">
        <f t="shared" si="3"/>
        <v>3.2465056052220806E-3</v>
      </c>
      <c r="L36" s="21">
        <f t="shared" si="2"/>
        <v>5.5055555555555587E-3</v>
      </c>
      <c r="M36" s="22"/>
      <c r="N36" s="53"/>
      <c r="O36" s="53"/>
      <c r="P36" s="53"/>
      <c r="Q36" s="53"/>
      <c r="R36" s="53"/>
      <c r="S36" s="53"/>
      <c r="T36" s="53"/>
      <c r="U36" s="53"/>
      <c r="V36" s="53"/>
      <c r="W36" s="54">
        <f t="shared" si="1"/>
        <v>0</v>
      </c>
      <c r="Y36"/>
    </row>
    <row r="37" spans="1:25" x14ac:dyDescent="0.25">
      <c r="A37" s="22">
        <v>258</v>
      </c>
      <c r="B37" s="56">
        <v>34</v>
      </c>
      <c r="C37" s="48">
        <v>6</v>
      </c>
      <c r="D37" s="6" t="str">
        <f>VLOOKUP(A37,'09.kolo prezetácia '!A:G,2,FALSE)</f>
        <v>Filip</v>
      </c>
      <c r="E37" s="6" t="str">
        <f>VLOOKUP(A37,'09.kolo prezetácia '!A:G,3,FALSE)</f>
        <v>Strieženec</v>
      </c>
      <c r="F37" s="5" t="str">
        <f>CONCATENATE('09.kolo výsledky  KAT'!$D37," ",'09.kolo výsledky  KAT'!$E37)</f>
        <v>Filip Strieženec</v>
      </c>
      <c r="G37" s="6" t="str">
        <f>VLOOKUP(A37,'09.kolo prezetácia '!A:G,4,FALSE)</f>
        <v>Adamovské Kochanovce</v>
      </c>
      <c r="H37" s="65">
        <f>VLOOKUP(A37,'09.kolo prezetácia '!$A$2:$G$511,5,FALSE)</f>
        <v>1998</v>
      </c>
      <c r="I37" s="32" t="str">
        <f>VLOOKUP(A37,'09.kolo prezetácia '!$A$2:$G$511,7,FALSE)</f>
        <v>Muži A</v>
      </c>
      <c r="J37" s="21">
        <f>VLOOKUP('09.kolo výsledky  KAT'!$A37,'09.kolo stopky'!A:C,3,FALSE)</f>
        <v>2.5455902777777775E-2</v>
      </c>
      <c r="K37" s="21">
        <f t="shared" si="3"/>
        <v>3.2510731516957568E-3</v>
      </c>
      <c r="L37" s="21">
        <f t="shared" si="2"/>
        <v>5.5413194444444425E-3</v>
      </c>
      <c r="M37" s="22"/>
      <c r="N37" s="53"/>
      <c r="O37" s="53"/>
      <c r="P37" s="53"/>
      <c r="Q37" s="53"/>
      <c r="R37" s="53"/>
      <c r="S37" s="53"/>
      <c r="T37" s="53"/>
      <c r="U37" s="53"/>
      <c r="V37" s="53"/>
      <c r="W37" s="54">
        <f t="shared" si="1"/>
        <v>0</v>
      </c>
      <c r="X37" s="2"/>
      <c r="Y37"/>
    </row>
    <row r="38" spans="1:25" hidden="1" x14ac:dyDescent="0.25">
      <c r="A38" s="22">
        <v>146</v>
      </c>
      <c r="B38" s="56">
        <v>35</v>
      </c>
      <c r="C38" s="86">
        <v>2</v>
      </c>
      <c r="D38" s="6" t="str">
        <f>VLOOKUP(A38,'09.kolo prezetácia '!A:G,2,FALSE)</f>
        <v>Vladimír</v>
      </c>
      <c r="E38" s="6" t="str">
        <f>VLOOKUP(A38,'09.kolo prezetácia '!A:G,3,FALSE)</f>
        <v>Trenčan</v>
      </c>
      <c r="F38" s="5" t="str">
        <f>CONCATENATE('09.kolo výsledky  KAT'!$D38," ",'09.kolo výsledky  KAT'!$E38)</f>
        <v>Vladimír Trenčan</v>
      </c>
      <c r="G38" s="6" t="str">
        <f>VLOOKUP(A38,'09.kolo prezetácia '!A:G,4,FALSE)</f>
        <v>Trenčín</v>
      </c>
      <c r="H38" s="65">
        <f>VLOOKUP(A38,'09.kolo prezetácia '!$A$2:$G$511,5,FALSE)</f>
        <v>1964</v>
      </c>
      <c r="I38" s="32" t="str">
        <f>VLOOKUP(A38,'09.kolo prezetácia '!$A$2:$G$511,7,FALSE)</f>
        <v>Muži E</v>
      </c>
      <c r="J38" s="21">
        <f>VLOOKUP('09.kolo výsledky  KAT'!$A38,'09.kolo stopky'!A:C,3,FALSE)</f>
        <v>2.5501620370370372E-2</v>
      </c>
      <c r="K38" s="21">
        <f t="shared" si="3"/>
        <v>3.2569119246960883E-3</v>
      </c>
      <c r="L38" s="21">
        <f t="shared" si="2"/>
        <v>5.5870370370370397E-3</v>
      </c>
      <c r="M38" s="22"/>
      <c r="N38" s="53"/>
      <c r="O38" s="53"/>
      <c r="P38" s="53"/>
      <c r="Q38" s="53"/>
      <c r="R38" s="53"/>
      <c r="S38" s="53"/>
      <c r="T38" s="53"/>
      <c r="U38" s="53"/>
      <c r="V38" s="53"/>
      <c r="W38" s="54">
        <f t="shared" si="1"/>
        <v>0</v>
      </c>
      <c r="X38" s="2"/>
      <c r="Y38"/>
    </row>
    <row r="39" spans="1:25" hidden="1" x14ac:dyDescent="0.25">
      <c r="A39" s="22">
        <v>685</v>
      </c>
      <c r="B39" s="56">
        <v>36</v>
      </c>
      <c r="C39" s="48">
        <v>15</v>
      </c>
      <c r="D39" s="6" t="str">
        <f>VLOOKUP(A39,'09.kolo prezetácia '!A:G,2,FALSE)</f>
        <v>Michal</v>
      </c>
      <c r="E39" s="6" t="str">
        <f>VLOOKUP(A39,'09.kolo prezetácia '!A:G,3,FALSE)</f>
        <v>Korec</v>
      </c>
      <c r="F39" s="5" t="str">
        <f>CONCATENATE('09.kolo výsledky  KAT'!$D39," ",'09.kolo výsledky  KAT'!$E39)</f>
        <v>Michal Korec</v>
      </c>
      <c r="G39" s="6" t="str">
        <f>VLOOKUP(A39,'09.kolo prezetácia '!A:G,4,FALSE)</f>
        <v>Bratislava</v>
      </c>
      <c r="H39" s="65">
        <f>VLOOKUP(A39,'09.kolo prezetácia '!$A$2:$G$511,5,FALSE)</f>
        <v>1983</v>
      </c>
      <c r="I39" s="32" t="str">
        <f>VLOOKUP(A39,'09.kolo prezetácia '!$A$2:$G$511,7,FALSE)</f>
        <v>Muži C</v>
      </c>
      <c r="J39" s="21">
        <f>VLOOKUP('09.kolo výsledky  KAT'!$A39,'09.kolo stopky'!A:C,3,FALSE)</f>
        <v>2.5604513888888888E-2</v>
      </c>
      <c r="K39" s="21">
        <f t="shared" si="3"/>
        <v>3.2700528593727829E-3</v>
      </c>
      <c r="L39" s="21">
        <f t="shared" si="2"/>
        <v>5.6899305555555557E-3</v>
      </c>
      <c r="M39" s="22"/>
      <c r="N39" s="53"/>
      <c r="O39" s="53"/>
      <c r="P39" s="53"/>
      <c r="Q39" s="53"/>
      <c r="R39" s="53"/>
      <c r="S39" s="53"/>
      <c r="T39" s="53"/>
      <c r="U39" s="53"/>
      <c r="V39" s="53"/>
      <c r="W39" s="54">
        <f t="shared" si="1"/>
        <v>0</v>
      </c>
      <c r="Y39"/>
    </row>
    <row r="40" spans="1:25" x14ac:dyDescent="0.25">
      <c r="A40" s="22">
        <v>163</v>
      </c>
      <c r="B40" s="56">
        <v>37</v>
      </c>
      <c r="C40" s="48">
        <v>7</v>
      </c>
      <c r="D40" s="6" t="str">
        <f>VLOOKUP(A40,'09.kolo prezetácia '!A:G,2,FALSE)</f>
        <v>Adrián</v>
      </c>
      <c r="E40" s="6" t="str">
        <f>VLOOKUP(A40,'09.kolo prezetácia '!A:G,3,FALSE)</f>
        <v>Jelínek</v>
      </c>
      <c r="F40" s="5" t="str">
        <f>CONCATENATE('09.kolo výsledky  KAT'!$D40," ",'09.kolo výsledky  KAT'!$E40)</f>
        <v>Adrián Jelínek</v>
      </c>
      <c r="G40" s="6" t="str">
        <f>VLOOKUP(A40,'09.kolo prezetácia '!A:G,4,FALSE)</f>
        <v>Trenčín</v>
      </c>
      <c r="H40" s="65">
        <f>VLOOKUP(A40,'09.kolo prezetácia '!$A$2:$G$511,5,FALSE)</f>
        <v>2006</v>
      </c>
      <c r="I40" s="32" t="str">
        <f>VLOOKUP(A40,'09.kolo prezetácia '!$A$2:$G$511,7,FALSE)</f>
        <v>Muži A</v>
      </c>
      <c r="J40" s="21">
        <f>VLOOKUP('09.kolo výsledky  KAT'!$A40,'09.kolo stopky'!A:C,3,FALSE)</f>
        <v>2.5611574074074075E-2</v>
      </c>
      <c r="K40" s="21">
        <f t="shared" si="3"/>
        <v>3.2709545433044795E-3</v>
      </c>
      <c r="L40" s="21">
        <f t="shared" si="2"/>
        <v>5.696990740740742E-3</v>
      </c>
      <c r="M40" s="22"/>
      <c r="N40" s="53"/>
      <c r="O40" s="53"/>
      <c r="P40" s="53"/>
      <c r="Q40" s="53"/>
      <c r="R40" s="53"/>
      <c r="S40" s="53"/>
      <c r="T40" s="53"/>
      <c r="U40" s="53"/>
      <c r="V40" s="53"/>
      <c r="W40" s="54">
        <f t="shared" si="1"/>
        <v>0</v>
      </c>
      <c r="Y40"/>
    </row>
    <row r="41" spans="1:25" x14ac:dyDescent="0.25">
      <c r="A41" s="22">
        <v>381</v>
      </c>
      <c r="B41" s="56">
        <v>38</v>
      </c>
      <c r="C41" s="78">
        <v>8</v>
      </c>
      <c r="D41" s="6" t="str">
        <f>VLOOKUP(A41,'09.kolo prezetácia '!A:G,2,FALSE)</f>
        <v>Dalibor</v>
      </c>
      <c r="E41" s="6" t="str">
        <f>VLOOKUP(A41,'09.kolo prezetácia '!A:G,3,FALSE)</f>
        <v>Jakal</v>
      </c>
      <c r="F41" s="5" t="str">
        <f>CONCATENATE('09.kolo výsledky  KAT'!$D41," ",'09.kolo výsledky  KAT'!$E41)</f>
        <v>Dalibor Jakal</v>
      </c>
      <c r="G41" s="6" t="str">
        <f>VLOOKUP(A41,'09.kolo prezetácia '!A:G,4,FALSE)</f>
        <v>Svinná</v>
      </c>
      <c r="H41" s="65">
        <f>VLOOKUP(A41,'09.kolo prezetácia '!$A$2:$G$511,5,FALSE)</f>
        <v>2000</v>
      </c>
      <c r="I41" s="32" t="str">
        <f>VLOOKUP(A41,'09.kolo prezetácia '!$A$2:$G$511,7,FALSE)</f>
        <v>Muži A</v>
      </c>
      <c r="J41" s="21">
        <f>VLOOKUP('09.kolo výsledky  KAT'!$A41,'09.kolo stopky'!A:C,3,FALSE)</f>
        <v>2.570150462962963E-2</v>
      </c>
      <c r="K41" s="21">
        <f t="shared" si="3"/>
        <v>3.2824399271557635E-3</v>
      </c>
      <c r="L41" s="21">
        <f t="shared" si="2"/>
        <v>5.786921296296297E-3</v>
      </c>
      <c r="M41" s="22"/>
      <c r="N41" s="53"/>
      <c r="O41" s="53"/>
      <c r="P41" s="53"/>
      <c r="Q41" s="53"/>
      <c r="R41" s="53"/>
      <c r="S41" s="53"/>
      <c r="T41" s="53"/>
      <c r="U41" s="53"/>
      <c r="V41" s="53"/>
      <c r="W41" s="54">
        <f t="shared" si="1"/>
        <v>0</v>
      </c>
      <c r="Y41"/>
    </row>
    <row r="42" spans="1:25" hidden="1" x14ac:dyDescent="0.25">
      <c r="A42" s="22">
        <v>634</v>
      </c>
      <c r="B42" s="56">
        <v>39</v>
      </c>
      <c r="C42" s="45">
        <v>2</v>
      </c>
      <c r="D42" s="6" t="str">
        <f>VLOOKUP(A42,'09.kolo prezetácia '!A:G,2,FALSE)</f>
        <v>Katarína</v>
      </c>
      <c r="E42" s="6" t="str">
        <f>VLOOKUP(A42,'09.kolo prezetácia '!A:G,3,FALSE)</f>
        <v>Madlušková</v>
      </c>
      <c r="F42" s="5" t="str">
        <f>CONCATENATE('09.kolo výsledky  KAT'!$D42," ",'09.kolo výsledky  KAT'!$E42)</f>
        <v>Katarína Madlušková</v>
      </c>
      <c r="G42" s="6" t="str">
        <f>VLOOKUP(A42,'09.kolo prezetácia '!A:G,4,FALSE)</f>
        <v>Myjava</v>
      </c>
      <c r="H42" s="65">
        <f>VLOOKUP(A42,'09.kolo prezetácia '!$A$2:$G$511,5,FALSE)</f>
        <v>1971</v>
      </c>
      <c r="I42" s="32" t="str">
        <f>VLOOKUP(A42,'09.kolo prezetácia '!$A$2:$G$511,7,FALSE)</f>
        <v>Ženy C</v>
      </c>
      <c r="J42" s="21">
        <f>VLOOKUP('09.kolo výsledky  KAT'!$A42,'09.kolo stopky'!A:C,3,FALSE)</f>
        <v>2.5720833333333335E-2</v>
      </c>
      <c r="K42" s="21">
        <f t="shared" si="3"/>
        <v>3.2849084716900811E-3</v>
      </c>
      <c r="L42" s="21">
        <f t="shared" si="2"/>
        <v>5.8062500000000024E-3</v>
      </c>
      <c r="M42" s="22"/>
      <c r="N42" s="53"/>
      <c r="O42" s="53"/>
      <c r="P42" s="53"/>
      <c r="Q42" s="53"/>
      <c r="R42" s="53"/>
      <c r="S42" s="53"/>
      <c r="T42" s="53"/>
      <c r="U42" s="53"/>
      <c r="V42" s="53"/>
      <c r="W42" s="54">
        <f t="shared" si="1"/>
        <v>0</v>
      </c>
      <c r="Y42"/>
    </row>
    <row r="43" spans="1:25" hidden="1" x14ac:dyDescent="0.25">
      <c r="A43" s="22">
        <v>60</v>
      </c>
      <c r="B43" s="56">
        <v>40</v>
      </c>
      <c r="C43" s="48">
        <v>16</v>
      </c>
      <c r="D43" s="6" t="str">
        <f>VLOOKUP(A43,'09.kolo prezetácia '!A:G,2,FALSE)</f>
        <v>Michal</v>
      </c>
      <c r="E43" s="6" t="str">
        <f>VLOOKUP(A43,'09.kolo prezetácia '!A:G,3,FALSE)</f>
        <v>Kotešovec</v>
      </c>
      <c r="F43" s="5" t="str">
        <f>CONCATENATE('09.kolo výsledky  KAT'!$D43," ",'09.kolo výsledky  KAT'!$E43)</f>
        <v>Michal Kotešovec</v>
      </c>
      <c r="G43" s="6" t="str">
        <f>VLOOKUP(A43,'09.kolo prezetácia '!A:G,4,FALSE)</f>
        <v>Champion Club / Nová Dubnica</v>
      </c>
      <c r="H43" s="65">
        <f>VLOOKUP(A43,'09.kolo prezetácia '!$A$2:$G$511,5,FALSE)</f>
        <v>1979</v>
      </c>
      <c r="I43" s="32" t="str">
        <f>VLOOKUP(A43,'09.kolo prezetácia '!$A$2:$G$511,7,FALSE)</f>
        <v>Muži C</v>
      </c>
      <c r="J43" s="21">
        <f>VLOOKUP('09.kolo výsledky  KAT'!$A43,'09.kolo stopky'!A:C,3,FALSE)</f>
        <v>2.5806944444444441E-2</v>
      </c>
      <c r="K43" s="21">
        <f t="shared" si="3"/>
        <v>3.2959060593160208E-3</v>
      </c>
      <c r="L43" s="21">
        <f t="shared" si="2"/>
        <v>5.8923611111111086E-3</v>
      </c>
      <c r="M43" s="22"/>
      <c r="N43" s="53"/>
      <c r="O43" s="53"/>
      <c r="P43" s="53"/>
      <c r="Q43" s="53"/>
      <c r="R43" s="53"/>
      <c r="S43" s="53"/>
      <c r="T43" s="53"/>
      <c r="U43" s="53"/>
      <c r="V43" s="53"/>
      <c r="W43" s="54">
        <f t="shared" si="1"/>
        <v>0</v>
      </c>
      <c r="Y43"/>
    </row>
    <row r="44" spans="1:25" hidden="1" x14ac:dyDescent="0.25">
      <c r="A44" s="22">
        <v>542</v>
      </c>
      <c r="B44" s="56">
        <v>41</v>
      </c>
      <c r="C44" s="45">
        <v>3</v>
      </c>
      <c r="D44" s="6" t="str">
        <f>VLOOKUP(A44,'09.kolo prezetácia '!A:G,2,FALSE)</f>
        <v>Olinka</v>
      </c>
      <c r="E44" s="6" t="str">
        <f>VLOOKUP(A44,'09.kolo prezetácia '!A:G,3,FALSE)</f>
        <v>Krchlíková</v>
      </c>
      <c r="F44" s="5" t="str">
        <f>CONCATENATE('09.kolo výsledky  KAT'!$D44," ",'09.kolo výsledky  KAT'!$E44)</f>
        <v>Olinka Krchlíková</v>
      </c>
      <c r="G44" s="6" t="str">
        <f>VLOOKUP(A44,'09.kolo prezetácia '!A:G,4,FALSE)</f>
        <v>Krchlíkovci / Trenčín</v>
      </c>
      <c r="H44" s="65">
        <f>VLOOKUP(A44,'09.kolo prezetácia '!$A$2:$G$511,5,FALSE)</f>
        <v>1991</v>
      </c>
      <c r="I44" s="32" t="str">
        <f>VLOOKUP(A44,'09.kolo prezetácia '!$A$2:$G$511,7,FALSE)</f>
        <v>Ženy A</v>
      </c>
      <c r="J44" s="21">
        <f>VLOOKUP('09.kolo výsledky  KAT'!$A44,'09.kolo stopky'!A:C,3,FALSE)</f>
        <v>2.5825000000000001E-2</v>
      </c>
      <c r="K44" s="21">
        <f t="shared" si="3"/>
        <v>3.2982120051085568E-3</v>
      </c>
      <c r="L44" s="21">
        <f t="shared" si="2"/>
        <v>5.910416666666668E-3</v>
      </c>
      <c r="M44" s="22"/>
      <c r="N44" s="53"/>
      <c r="O44" s="53"/>
      <c r="P44" s="53"/>
      <c r="Q44" s="53"/>
      <c r="R44" s="53"/>
      <c r="S44" s="53"/>
      <c r="T44" s="53"/>
      <c r="U44" s="53"/>
      <c r="V44" s="53"/>
      <c r="W44" s="54">
        <f t="shared" si="1"/>
        <v>0</v>
      </c>
      <c r="Y44"/>
    </row>
    <row r="45" spans="1:25" hidden="1" x14ac:dyDescent="0.25">
      <c r="A45" s="22">
        <v>354</v>
      </c>
      <c r="B45" s="56">
        <v>42</v>
      </c>
      <c r="C45" s="48">
        <v>17</v>
      </c>
      <c r="D45" s="6" t="str">
        <f>VLOOKUP(A45,'09.kolo prezetácia '!A:G,2,FALSE)</f>
        <v>Jan</v>
      </c>
      <c r="E45" s="6" t="str">
        <f>VLOOKUP(A45,'09.kolo prezetácia '!A:G,3,FALSE)</f>
        <v>Jenčo</v>
      </c>
      <c r="F45" s="5" t="str">
        <f>CONCATENATE('09.kolo výsledky  KAT'!$D45," ",'09.kolo výsledky  KAT'!$E45)</f>
        <v>Jan Jenčo</v>
      </c>
      <c r="G45" s="6" t="str">
        <f>VLOOKUP(A45,'09.kolo prezetácia '!A:G,4,FALSE)</f>
        <v>Trenčín</v>
      </c>
      <c r="H45" s="65">
        <f>VLOOKUP(A45,'09.kolo prezetácia '!$A$2:$G$511,5,FALSE)</f>
        <v>1979</v>
      </c>
      <c r="I45" s="32" t="str">
        <f>VLOOKUP(A45,'09.kolo prezetácia '!$A$2:$G$511,7,FALSE)</f>
        <v>Muži C</v>
      </c>
      <c r="J45" s="21">
        <f>VLOOKUP('09.kolo výsledky  KAT'!$A45,'09.kolo stopky'!A:C,3,FALSE)</f>
        <v>2.584409722222222E-2</v>
      </c>
      <c r="K45" s="21">
        <f t="shared" si="3"/>
        <v>3.3006509862352771E-3</v>
      </c>
      <c r="L45" s="21">
        <f t="shared" si="2"/>
        <v>5.9295138888888869E-3</v>
      </c>
      <c r="M45" s="30"/>
      <c r="N45" s="65"/>
      <c r="O45" s="65"/>
      <c r="P45" s="65"/>
      <c r="Q45" s="65"/>
      <c r="R45" s="65"/>
      <c r="S45" s="65"/>
      <c r="T45" s="65"/>
      <c r="U45" s="65"/>
      <c r="V45" s="65"/>
      <c r="W45" s="66">
        <f t="shared" si="1"/>
        <v>0</v>
      </c>
      <c r="Y45"/>
    </row>
    <row r="46" spans="1:25" hidden="1" x14ac:dyDescent="0.25">
      <c r="A46" s="22">
        <v>446</v>
      </c>
      <c r="B46" s="56">
        <v>43</v>
      </c>
      <c r="C46" s="45">
        <v>2</v>
      </c>
      <c r="D46" s="6" t="str">
        <f>VLOOKUP(A46,'09.kolo prezetácia '!A:G,2,FALSE)</f>
        <v>Mária</v>
      </c>
      <c r="E46" s="6" t="str">
        <f>VLOOKUP(A46,'09.kolo prezetácia '!A:G,3,FALSE)</f>
        <v>Škorcová</v>
      </c>
      <c r="F46" s="5" t="str">
        <f>CONCATENATE('09.kolo výsledky  KAT'!$D46," ",'09.kolo výsledky  KAT'!$E46)</f>
        <v>Mária Škorcová</v>
      </c>
      <c r="G46" s="6" t="str">
        <f>VLOOKUP(A46,'09.kolo prezetácia '!A:G,4,FALSE)</f>
        <v>ŠK Prusy / Obec Prusy</v>
      </c>
      <c r="H46" s="65">
        <f>VLOOKUP(A46,'09.kolo prezetácia '!$A$2:$G$511,5,FALSE)</f>
        <v>1984</v>
      </c>
      <c r="I46" s="32" t="str">
        <f>VLOOKUP(A46,'09.kolo prezetácia '!$A$2:$G$511,7,FALSE)</f>
        <v>Ženy B</v>
      </c>
      <c r="J46" s="21">
        <f>VLOOKUP('09.kolo výsledky  KAT'!$A46,'09.kolo stopky'!A:C,3,FALSE)</f>
        <v>2.5902314814814816E-2</v>
      </c>
      <c r="K46" s="21">
        <f t="shared" si="3"/>
        <v>3.3080861832458256E-3</v>
      </c>
      <c r="L46" s="21">
        <f t="shared" si="2"/>
        <v>5.9877314814814828E-3</v>
      </c>
      <c r="M46" s="30"/>
      <c r="N46" s="65"/>
      <c r="O46" s="65"/>
      <c r="P46" s="65"/>
      <c r="Q46" s="65"/>
      <c r="R46" s="65"/>
      <c r="S46" s="65"/>
      <c r="T46" s="65"/>
      <c r="U46" s="65"/>
      <c r="V46" s="65"/>
      <c r="W46" s="66">
        <f t="shared" si="1"/>
        <v>0</v>
      </c>
      <c r="Y46"/>
    </row>
    <row r="47" spans="1:25" hidden="1" x14ac:dyDescent="0.25">
      <c r="A47" s="22">
        <v>454</v>
      </c>
      <c r="B47" s="56">
        <v>44</v>
      </c>
      <c r="C47" s="48">
        <v>7</v>
      </c>
      <c r="D47" s="6" t="str">
        <f>VLOOKUP(A47,'09.kolo prezetácia '!A:G,2,FALSE)</f>
        <v>Marek</v>
      </c>
      <c r="E47" s="6" t="str">
        <f>VLOOKUP(A47,'09.kolo prezetácia '!A:G,3,FALSE)</f>
        <v>Matejka</v>
      </c>
      <c r="F47" s="5" t="str">
        <f>CONCATENATE('09.kolo výsledky  KAT'!$D47," ",'09.kolo výsledky  KAT'!$E47)</f>
        <v>Marek Matejka</v>
      </c>
      <c r="G47" s="6" t="str">
        <f>VLOOKUP(A47,'09.kolo prezetácia '!A:G,4,FALSE)</f>
        <v>Rumburak / Trenčín</v>
      </c>
      <c r="H47" s="65">
        <f>VLOOKUP(A47,'09.kolo prezetácia '!$A$2:$G$511,5,FALSE)</f>
        <v>1993</v>
      </c>
      <c r="I47" s="32" t="str">
        <f>VLOOKUP(A47,'09.kolo prezetácia '!$A$2:$G$511,7,FALSE)</f>
        <v>Muži B</v>
      </c>
      <c r="J47" s="21">
        <f>VLOOKUP('09.kolo výsledky  KAT'!$A47,'09.kolo stopky'!A:C,3,FALSE)</f>
        <v>2.5906712962962965E-2</v>
      </c>
      <c r="K47" s="21">
        <f t="shared" si="3"/>
        <v>3.3086478879901615E-3</v>
      </c>
      <c r="L47" s="21">
        <f t="shared" si="2"/>
        <v>5.992129629629632E-3</v>
      </c>
      <c r="M47" s="30"/>
      <c r="N47" s="65"/>
      <c r="O47" s="65"/>
      <c r="P47" s="65"/>
      <c r="Q47" s="65"/>
      <c r="R47" s="65"/>
      <c r="S47" s="65"/>
      <c r="T47" s="65"/>
      <c r="U47" s="65"/>
      <c r="V47" s="65"/>
      <c r="W47" s="66">
        <f t="shared" si="1"/>
        <v>0</v>
      </c>
      <c r="Y47"/>
    </row>
    <row r="48" spans="1:25" hidden="1" x14ac:dyDescent="0.25">
      <c r="A48" s="22">
        <v>680</v>
      </c>
      <c r="B48" s="56">
        <v>45</v>
      </c>
      <c r="C48" s="78">
        <v>18</v>
      </c>
      <c r="D48" s="6" t="str">
        <f>VLOOKUP(A48,'09.kolo prezetácia '!A:G,2,FALSE)</f>
        <v>Martin</v>
      </c>
      <c r="E48" s="6" t="str">
        <f>VLOOKUP(A48,'09.kolo prezetácia '!A:G,3,FALSE)</f>
        <v>Chudý</v>
      </c>
      <c r="F48" s="5" t="str">
        <f>CONCATENATE('09.kolo výsledky  KAT'!$D48," ",'09.kolo výsledky  KAT'!$E48)</f>
        <v>Martin Chudý</v>
      </c>
      <c r="G48" s="6" t="str">
        <f>VLOOKUP(A48,'09.kolo prezetácia '!A:G,4,FALSE)</f>
        <v>Trenčín</v>
      </c>
      <c r="H48" s="65">
        <f>VLOOKUP(A48,'09.kolo prezetácia '!$A$2:$G$511,5,FALSE)</f>
        <v>1980</v>
      </c>
      <c r="I48" s="32" t="str">
        <f>VLOOKUP(A48,'09.kolo prezetácia '!$A$2:$G$511,7,FALSE)</f>
        <v>Muži C</v>
      </c>
      <c r="J48" s="21">
        <f>VLOOKUP('09.kolo výsledky  KAT'!$A48,'09.kolo stopky'!A:C,3,FALSE)</f>
        <v>2.591111111111111E-2</v>
      </c>
      <c r="K48" s="21">
        <f t="shared" si="3"/>
        <v>3.3092095927344969E-3</v>
      </c>
      <c r="L48" s="21">
        <f t="shared" si="2"/>
        <v>5.9965277777777777E-3</v>
      </c>
      <c r="M48" s="30"/>
      <c r="N48" s="65"/>
      <c r="O48" s="65"/>
      <c r="P48" s="65"/>
      <c r="Q48" s="65"/>
      <c r="R48" s="65"/>
      <c r="S48" s="65"/>
      <c r="T48" s="65"/>
      <c r="U48" s="65"/>
      <c r="V48" s="65"/>
      <c r="W48" s="66">
        <f t="shared" si="1"/>
        <v>0</v>
      </c>
      <c r="Y48"/>
    </row>
    <row r="49" spans="1:25" hidden="1" x14ac:dyDescent="0.25">
      <c r="A49" s="22">
        <v>199</v>
      </c>
      <c r="B49" s="56">
        <v>46</v>
      </c>
      <c r="C49" s="45">
        <v>3</v>
      </c>
      <c r="D49" s="6" t="str">
        <f>VLOOKUP(A49,'09.kolo prezetácia '!A:G,2,FALSE)</f>
        <v>Anna</v>
      </c>
      <c r="E49" s="6" t="str">
        <f>VLOOKUP(A49,'09.kolo prezetácia '!A:G,3,FALSE)</f>
        <v>Hudecová</v>
      </c>
      <c r="F49" s="5" t="str">
        <f>CONCATENATE('09.kolo výsledky  KAT'!$D49," ",'09.kolo výsledky  KAT'!$E49)</f>
        <v>Anna Hudecová</v>
      </c>
      <c r="G49" s="6" t="str">
        <f>VLOOKUP(A49,'09.kolo prezetácia '!A:G,4,FALSE)</f>
        <v>Champion Club / Ilava</v>
      </c>
      <c r="H49" s="65">
        <f>VLOOKUP(A49,'09.kolo prezetácia '!$A$2:$G$511,5,FALSE)</f>
        <v>1985</v>
      </c>
      <c r="I49" s="32" t="str">
        <f>VLOOKUP(A49,'09.kolo prezetácia '!$A$2:$G$511,7,FALSE)</f>
        <v>Ženy B</v>
      </c>
      <c r="J49" s="21">
        <f>VLOOKUP('09.kolo výsledky  KAT'!$A49,'09.kolo stopky'!A:C,3,FALSE)</f>
        <v>2.5939699074074073E-2</v>
      </c>
      <c r="K49" s="21">
        <f t="shared" si="3"/>
        <v>3.3128606735726785E-3</v>
      </c>
      <c r="L49" s="21">
        <f t="shared" si="2"/>
        <v>6.0251157407407406E-3</v>
      </c>
      <c r="M49" s="30"/>
      <c r="N49" s="65"/>
      <c r="O49" s="65"/>
      <c r="P49" s="65"/>
      <c r="Q49" s="65"/>
      <c r="R49" s="65"/>
      <c r="S49" s="65"/>
      <c r="T49" s="65"/>
      <c r="U49" s="65"/>
      <c r="V49" s="65"/>
      <c r="W49" s="66">
        <f t="shared" si="1"/>
        <v>0</v>
      </c>
      <c r="Y49"/>
    </row>
    <row r="50" spans="1:25" hidden="1" x14ac:dyDescent="0.25">
      <c r="A50" s="22">
        <v>272</v>
      </c>
      <c r="B50" s="56">
        <v>47</v>
      </c>
      <c r="C50" s="48">
        <v>19</v>
      </c>
      <c r="D50" s="6" t="str">
        <f>VLOOKUP(A50,'09.kolo prezetácia '!A:G,2,FALSE)</f>
        <v>Peter</v>
      </c>
      <c r="E50" s="6" t="str">
        <f>VLOOKUP(A50,'09.kolo prezetácia '!A:G,3,FALSE)</f>
        <v>Golian</v>
      </c>
      <c r="F50" s="5" t="str">
        <f>CONCATENATE('09.kolo výsledky  KAT'!$D50," ",'09.kolo výsledky  KAT'!$E50)</f>
        <v>Peter Golian</v>
      </c>
      <c r="G50" s="6" t="str">
        <f>VLOOKUP(A50,'09.kolo prezetácia '!A:G,4,FALSE)</f>
        <v>Trenčín</v>
      </c>
      <c r="H50" s="65">
        <f>VLOOKUP(A50,'09.kolo prezetácia '!$A$2:$G$511,5,FALSE)</f>
        <v>1976</v>
      </c>
      <c r="I50" s="32" t="str">
        <f>VLOOKUP(A50,'09.kolo prezetácia '!$A$2:$G$511,7,FALSE)</f>
        <v>Muži C</v>
      </c>
      <c r="J50" s="21">
        <f>VLOOKUP('09.kolo výsledky  KAT'!$A50,'09.kolo stopky'!A:C,3,FALSE)</f>
        <v>2.5944212962962961E-2</v>
      </c>
      <c r="K50" s="21">
        <f t="shared" si="3"/>
        <v>3.3134371600208124E-3</v>
      </c>
      <c r="L50" s="21">
        <f t="shared" si="2"/>
        <v>6.0296296296296278E-3</v>
      </c>
      <c r="M50" s="30"/>
      <c r="N50" s="65"/>
      <c r="O50" s="65"/>
      <c r="P50" s="65"/>
      <c r="Q50" s="65"/>
      <c r="R50" s="65"/>
      <c r="S50" s="65"/>
      <c r="T50" s="65"/>
      <c r="U50" s="65"/>
      <c r="V50" s="65"/>
      <c r="W50" s="66">
        <f t="shared" si="1"/>
        <v>0</v>
      </c>
      <c r="Y50"/>
    </row>
    <row r="51" spans="1:25" hidden="1" x14ac:dyDescent="0.25">
      <c r="A51" s="22">
        <v>232</v>
      </c>
      <c r="B51" s="56">
        <v>48</v>
      </c>
      <c r="C51" s="78">
        <v>8</v>
      </c>
      <c r="D51" s="6" t="str">
        <f>VLOOKUP(A51,'09.kolo prezetácia '!A:G,2,FALSE)</f>
        <v>Martin</v>
      </c>
      <c r="E51" s="6" t="str">
        <f>VLOOKUP(A51,'09.kolo prezetácia '!A:G,3,FALSE)</f>
        <v>Šišovský</v>
      </c>
      <c r="F51" s="5" t="str">
        <f>CONCATENATE('09.kolo výsledky  KAT'!$D51," ",'09.kolo výsledky  KAT'!$E51)</f>
        <v>Martin Šišovský</v>
      </c>
      <c r="G51" s="6" t="str">
        <f>VLOOKUP(A51,'09.kolo prezetácia '!A:G,4,FALSE)</f>
        <v>Trenčín</v>
      </c>
      <c r="H51" s="65">
        <f>VLOOKUP(A51,'09.kolo prezetácia '!$A$2:$G$511,5,FALSE)</f>
        <v>1986</v>
      </c>
      <c r="I51" s="32" t="str">
        <f>VLOOKUP(A51,'09.kolo prezetácia '!$A$2:$G$511,7,FALSE)</f>
        <v>Muži B</v>
      </c>
      <c r="J51" s="21">
        <f>VLOOKUP('09.kolo výsledky  KAT'!$A51,'09.kolo stopky'!A:C,3,FALSE)</f>
        <v>2.5947685185185185E-2</v>
      </c>
      <c r="K51" s="21">
        <f t="shared" si="3"/>
        <v>3.3138806111347617E-3</v>
      </c>
      <c r="L51" s="21">
        <f t="shared" si="2"/>
        <v>6.033101851851852E-3</v>
      </c>
      <c r="M51" s="30"/>
      <c r="N51" s="65"/>
      <c r="O51" s="65"/>
      <c r="P51" s="65"/>
      <c r="Q51" s="65"/>
      <c r="R51" s="65"/>
      <c r="S51" s="65"/>
      <c r="T51" s="65"/>
      <c r="U51" s="65"/>
      <c r="V51" s="65"/>
      <c r="W51" s="66">
        <f t="shared" si="1"/>
        <v>0</v>
      </c>
      <c r="Y51"/>
    </row>
    <row r="52" spans="1:25" hidden="1" x14ac:dyDescent="0.25">
      <c r="A52" s="22">
        <v>240</v>
      </c>
      <c r="B52" s="56">
        <v>49</v>
      </c>
      <c r="C52" s="48">
        <v>4</v>
      </c>
      <c r="D52" s="6" t="str">
        <f>VLOOKUP(A52,'09.kolo prezetácia '!A:G,2,FALSE)</f>
        <v>Štefan</v>
      </c>
      <c r="E52" s="6" t="str">
        <f>VLOOKUP(A52,'09.kolo prezetácia '!A:G,3,FALSE)</f>
        <v>Červenka</v>
      </c>
      <c r="F52" s="5" t="str">
        <f>CONCATENATE('09.kolo výsledky  KAT'!$D52," ",'09.kolo výsledky  KAT'!$E52)</f>
        <v>Štefan Červenka</v>
      </c>
      <c r="G52" s="6" t="str">
        <f>VLOOKUP(A52,'09.kolo prezetácia '!A:G,4,FALSE)</f>
        <v>Jogging klub / Dubnica nad Váhom</v>
      </c>
      <c r="H52" s="65">
        <f>VLOOKUP(A52,'09.kolo prezetácia '!$A$2:$G$511,5,FALSE)</f>
        <v>1966</v>
      </c>
      <c r="I52" s="32" t="str">
        <f>VLOOKUP(A52,'09.kolo prezetácia '!$A$2:$G$511,7,FALSE)</f>
        <v>Muži D</v>
      </c>
      <c r="J52" s="21">
        <f>VLOOKUP('09.kolo výsledky  KAT'!$A52,'09.kolo stopky'!A:C,3,FALSE)</f>
        <v>2.599664351851852E-2</v>
      </c>
      <c r="K52" s="21">
        <f t="shared" si="3"/>
        <v>3.3201332718414455E-3</v>
      </c>
      <c r="L52" s="21">
        <f t="shared" si="2"/>
        <v>6.0820601851851869E-3</v>
      </c>
      <c r="M52" s="30"/>
      <c r="N52" s="65"/>
      <c r="O52" s="65"/>
      <c r="P52" s="65"/>
      <c r="Q52" s="65"/>
      <c r="R52" s="65"/>
      <c r="S52" s="65"/>
      <c r="T52" s="65"/>
      <c r="U52" s="65"/>
      <c r="V52" s="65"/>
      <c r="W52" s="66">
        <f t="shared" si="1"/>
        <v>0</v>
      </c>
      <c r="Y52"/>
    </row>
    <row r="53" spans="1:25" hidden="1" x14ac:dyDescent="0.25">
      <c r="A53" s="22">
        <v>604</v>
      </c>
      <c r="B53" s="56">
        <v>50</v>
      </c>
      <c r="C53" s="48">
        <v>4</v>
      </c>
      <c r="D53" s="6" t="str">
        <f>VLOOKUP(A53,'09.kolo prezetácia '!A:G,2,FALSE)</f>
        <v>Petra</v>
      </c>
      <c r="E53" s="6" t="str">
        <f>VLOOKUP(A53,'09.kolo prezetácia '!A:G,3,FALSE)</f>
        <v>Celecova</v>
      </c>
      <c r="F53" s="5" t="str">
        <f>CONCATENATE('09.kolo výsledky  KAT'!$D53," ",'09.kolo výsledky  KAT'!$E53)</f>
        <v>Petra Celecova</v>
      </c>
      <c r="G53" s="6" t="str">
        <f>VLOOKUP(A53,'09.kolo prezetácia '!A:G,4,FALSE)</f>
        <v>Champion Club / Dubnica nad Vahom</v>
      </c>
      <c r="H53" s="65">
        <f>VLOOKUP(A53,'09.kolo prezetácia '!$A$2:$G$511,5,FALSE)</f>
        <v>1981</v>
      </c>
      <c r="I53" s="32" t="str">
        <f>VLOOKUP(A53,'09.kolo prezetácia '!$A$2:$G$511,7,FALSE)</f>
        <v>Ženy B</v>
      </c>
      <c r="J53" s="21">
        <f>VLOOKUP('09.kolo výsledky  KAT'!$A53,'09.kolo stopky'!A:C,3,FALSE)</f>
        <v>2.6092824074074074E-2</v>
      </c>
      <c r="K53" s="21">
        <f t="shared" si="3"/>
        <v>3.3324168676978384E-3</v>
      </c>
      <c r="L53" s="21">
        <f t="shared" si="2"/>
        <v>6.1782407407407411E-3</v>
      </c>
      <c r="M53" s="30"/>
      <c r="N53" s="65"/>
      <c r="O53" s="65"/>
      <c r="P53" s="65"/>
      <c r="Q53" s="65"/>
      <c r="R53" s="65"/>
      <c r="S53" s="65"/>
      <c r="T53" s="65"/>
      <c r="U53" s="65"/>
      <c r="V53" s="65"/>
      <c r="W53" s="66">
        <f t="shared" si="1"/>
        <v>0</v>
      </c>
      <c r="Y53"/>
    </row>
    <row r="54" spans="1:25" hidden="1" x14ac:dyDescent="0.25">
      <c r="A54" s="22">
        <v>667</v>
      </c>
      <c r="B54" s="56">
        <v>51</v>
      </c>
      <c r="C54" s="48">
        <v>4</v>
      </c>
      <c r="D54" s="6" t="str">
        <f>VLOOKUP(A54,'09.kolo prezetácia '!A:G,2,FALSE)</f>
        <v>Monika</v>
      </c>
      <c r="E54" s="6" t="str">
        <f>VLOOKUP(A54,'09.kolo prezetácia '!A:G,3,FALSE)</f>
        <v>Kusendová</v>
      </c>
      <c r="F54" s="5" t="str">
        <f>CONCATENATE('09.kolo výsledky  KAT'!$D54," ",'09.kolo výsledky  KAT'!$E54)</f>
        <v>Monika Kusendová</v>
      </c>
      <c r="G54" s="6" t="str">
        <f>VLOOKUP(A54,'09.kolo prezetácia '!A:G,4,FALSE)</f>
        <v>Podjavorinskí bežci / Moravské Lieskové</v>
      </c>
      <c r="H54" s="65">
        <f>VLOOKUP(A54,'09.kolo prezetácia '!$A$2:$G$511,5,FALSE)</f>
        <v>1994</v>
      </c>
      <c r="I54" s="32" t="str">
        <f>VLOOKUP(A54,'09.kolo prezetácia '!$A$2:$G$511,7,FALSE)</f>
        <v>Ženy A</v>
      </c>
      <c r="J54" s="21">
        <f>VLOOKUP('09.kolo výsledky  KAT'!$A54,'09.kolo stopky'!A:C,3,FALSE)</f>
        <v>2.6105324074074072E-2</v>
      </c>
      <c r="K54" s="21">
        <f t="shared" si="3"/>
        <v>3.3340132917080551E-3</v>
      </c>
      <c r="L54" s="21">
        <f t="shared" si="2"/>
        <v>6.1907407407407397E-3</v>
      </c>
      <c r="M54" s="30"/>
      <c r="N54" s="65"/>
      <c r="O54" s="65"/>
      <c r="P54" s="65"/>
      <c r="Q54" s="65"/>
      <c r="R54" s="65"/>
      <c r="S54" s="65"/>
      <c r="T54" s="65"/>
      <c r="U54" s="65"/>
      <c r="V54" s="65"/>
      <c r="W54" s="66"/>
      <c r="Y54"/>
    </row>
    <row r="55" spans="1:25" hidden="1" x14ac:dyDescent="0.25">
      <c r="A55" s="22">
        <v>229</v>
      </c>
      <c r="B55" s="56">
        <v>52</v>
      </c>
      <c r="C55" s="48">
        <v>5</v>
      </c>
      <c r="D55" s="6" t="str">
        <f>VLOOKUP(A55,'09.kolo prezetácia '!A:G,2,FALSE)</f>
        <v>Ivana</v>
      </c>
      <c r="E55" s="6" t="str">
        <f>VLOOKUP(A55,'09.kolo prezetácia '!A:G,3,FALSE)</f>
        <v>Mičudová</v>
      </c>
      <c r="F55" s="5" t="str">
        <f>CONCATENATE('09.kolo výsledky  KAT'!$D55," ",'09.kolo výsledky  KAT'!$E55)</f>
        <v>Ivana Mičudová</v>
      </c>
      <c r="G55" s="6" t="str">
        <f>VLOOKUP(A55,'09.kolo prezetácia '!A:G,4,FALSE)</f>
        <v>Champion club / Ilava</v>
      </c>
      <c r="H55" s="65">
        <f>VLOOKUP(A55,'09.kolo prezetácia '!$A$2:$G$511,5,FALSE)</f>
        <v>1990</v>
      </c>
      <c r="I55" s="32" t="str">
        <f>VLOOKUP(A55,'09.kolo prezetácia '!$A$2:$G$511,7,FALSE)</f>
        <v>Ženy A</v>
      </c>
      <c r="J55" s="21">
        <f>VLOOKUP('09.kolo výsledky  KAT'!$A55,'09.kolo stopky'!A:C,3,FALSE)</f>
        <v>2.6143634259259259E-2</v>
      </c>
      <c r="K55" s="21">
        <f t="shared" si="3"/>
        <v>3.3389060356652949E-3</v>
      </c>
      <c r="L55" s="21">
        <f t="shared" si="2"/>
        <v>6.2290509259259261E-3</v>
      </c>
      <c r="M55" s="30"/>
      <c r="N55" s="65"/>
      <c r="O55" s="65"/>
      <c r="P55" s="65"/>
      <c r="Q55" s="65"/>
      <c r="R55" s="65"/>
      <c r="S55" s="65"/>
      <c r="T55" s="65"/>
      <c r="U55" s="65"/>
      <c r="V55" s="65"/>
      <c r="W55" s="66">
        <f t="shared" ref="W55:W118" si="4">SUM(M55:V55)</f>
        <v>0</v>
      </c>
      <c r="Y55"/>
    </row>
    <row r="56" spans="1:25" hidden="1" x14ac:dyDescent="0.25">
      <c r="A56" s="22">
        <v>150</v>
      </c>
      <c r="B56" s="56">
        <v>53</v>
      </c>
      <c r="C56" s="48">
        <v>5</v>
      </c>
      <c r="D56" s="6" t="str">
        <f>VLOOKUP(A56,'09.kolo prezetácia '!A:G,2,FALSE)</f>
        <v>Denis</v>
      </c>
      <c r="E56" s="6" t="str">
        <f>VLOOKUP(A56,'09.kolo prezetácia '!A:G,3,FALSE)</f>
        <v>Lauko</v>
      </c>
      <c r="F56" s="5" t="str">
        <f>CONCATENATE('09.kolo výsledky  KAT'!$D56," ",'09.kolo výsledky  KAT'!$E56)</f>
        <v>Denis Lauko</v>
      </c>
      <c r="G56" s="6" t="str">
        <f>VLOOKUP(A56,'09.kolo prezetácia '!A:G,4,FALSE)</f>
        <v>BLACK SWANS Triclub PN / Trencianske Stankovce</v>
      </c>
      <c r="H56" s="65">
        <f>VLOOKUP(A56,'09.kolo prezetácia '!$A$2:$G$511,5,FALSE)</f>
        <v>1974</v>
      </c>
      <c r="I56" s="32" t="str">
        <f>VLOOKUP(A56,'09.kolo prezetácia '!$A$2:$G$511,7,FALSE)</f>
        <v>Muži D</v>
      </c>
      <c r="J56" s="21">
        <f>VLOOKUP('09.kolo výsledky  KAT'!$A56,'09.kolo stopky'!A:C,3,FALSE)</f>
        <v>2.6175E-2</v>
      </c>
      <c r="K56" s="21">
        <f t="shared" si="3"/>
        <v>3.3429118773946362E-3</v>
      </c>
      <c r="L56" s="21">
        <f t="shared" si="2"/>
        <v>6.2604166666666676E-3</v>
      </c>
      <c r="M56" s="30"/>
      <c r="N56" s="65"/>
      <c r="O56" s="65"/>
      <c r="P56" s="65"/>
      <c r="Q56" s="65"/>
      <c r="R56" s="65"/>
      <c r="S56" s="65"/>
      <c r="T56" s="65"/>
      <c r="U56" s="65"/>
      <c r="V56" s="65"/>
      <c r="W56" s="66">
        <f t="shared" si="4"/>
        <v>0</v>
      </c>
      <c r="Y56"/>
    </row>
    <row r="57" spans="1:25" x14ac:dyDescent="0.25">
      <c r="A57" s="22">
        <v>678</v>
      </c>
      <c r="B57" s="56">
        <v>54</v>
      </c>
      <c r="C57" s="78">
        <v>9</v>
      </c>
      <c r="D57" s="6" t="str">
        <f>VLOOKUP(A57,'09.kolo prezetácia '!A:G,2,FALSE)</f>
        <v>Adrián</v>
      </c>
      <c r="E57" s="6" t="str">
        <f>VLOOKUP(A57,'09.kolo prezetácia '!A:G,3,FALSE)</f>
        <v>Jakal</v>
      </c>
      <c r="F57" s="5" t="str">
        <f>CONCATENATE('09.kolo výsledky  KAT'!$D57," ",'09.kolo výsledky  KAT'!$E57)</f>
        <v>Adrián Jakal</v>
      </c>
      <c r="G57" s="6" t="str">
        <f>VLOOKUP(A57,'09.kolo prezetácia '!A:G,4,FALSE)</f>
        <v>Svinná</v>
      </c>
      <c r="H57" s="65">
        <f>VLOOKUP(A57,'09.kolo prezetácia '!$A$2:$G$511,5,FALSE)</f>
        <v>2005</v>
      </c>
      <c r="I57" s="32" t="str">
        <f>VLOOKUP(A57,'09.kolo prezetácia '!$A$2:$G$511,7,FALSE)</f>
        <v>Muži A</v>
      </c>
      <c r="J57" s="21">
        <f>VLOOKUP('09.kolo výsledky  KAT'!$A57,'09.kolo stopky'!A:C,3,FALSE)</f>
        <v>2.6235069444444446E-2</v>
      </c>
      <c r="K57" s="21">
        <f t="shared" si="3"/>
        <v>3.3505835816659574E-3</v>
      </c>
      <c r="L57" s="21">
        <f t="shared" si="2"/>
        <v>6.3204861111111135E-3</v>
      </c>
      <c r="M57" s="30"/>
      <c r="N57" s="65"/>
      <c r="O57" s="65"/>
      <c r="P57" s="65"/>
      <c r="Q57" s="65"/>
      <c r="R57" s="65"/>
      <c r="S57" s="65"/>
      <c r="T57" s="65"/>
      <c r="U57" s="65"/>
      <c r="V57" s="65"/>
      <c r="W57" s="66">
        <f t="shared" si="4"/>
        <v>0</v>
      </c>
      <c r="Y57"/>
    </row>
    <row r="58" spans="1:25" hidden="1" x14ac:dyDescent="0.25">
      <c r="A58" s="22">
        <v>212</v>
      </c>
      <c r="B58" s="56">
        <v>55</v>
      </c>
      <c r="C58" s="78">
        <v>5</v>
      </c>
      <c r="D58" s="6" t="str">
        <f>VLOOKUP(A58,'09.kolo prezetácia '!A:G,2,FALSE)</f>
        <v>Barbora</v>
      </c>
      <c r="E58" s="6" t="str">
        <f>VLOOKUP(A58,'09.kolo prezetácia '!A:G,3,FALSE)</f>
        <v>Klucikova</v>
      </c>
      <c r="F58" s="5" t="str">
        <f>CONCATENATE('09.kolo výsledky  KAT'!$D58," ",'09.kolo výsledky  KAT'!$E58)</f>
        <v>Barbora Klucikova</v>
      </c>
      <c r="G58" s="6" t="str">
        <f>VLOOKUP(A58,'09.kolo prezetácia '!A:G,4,FALSE)</f>
        <v>RunForRest / Trencin</v>
      </c>
      <c r="H58" s="65">
        <f>VLOOKUP(A58,'09.kolo prezetácia '!$A$2:$G$511,5,FALSE)</f>
        <v>1987</v>
      </c>
      <c r="I58" s="32" t="str">
        <f>VLOOKUP(A58,'09.kolo prezetácia '!$A$2:$G$511,7,FALSE)</f>
        <v>Ženy B</v>
      </c>
      <c r="J58" s="21">
        <f>VLOOKUP('09.kolo výsledky  KAT'!$A58,'09.kolo stopky'!A:C,3,FALSE)</f>
        <v>2.6325462962962964E-2</v>
      </c>
      <c r="K58" s="21">
        <f t="shared" si="3"/>
        <v>3.3621280923324345E-3</v>
      </c>
      <c r="L58" s="21">
        <f t="shared" si="2"/>
        <v>6.410879629629631E-3</v>
      </c>
      <c r="M58" s="30"/>
      <c r="N58" s="65"/>
      <c r="O58" s="65"/>
      <c r="P58" s="65"/>
      <c r="Q58" s="65"/>
      <c r="R58" s="65"/>
      <c r="S58" s="65"/>
      <c r="T58" s="65"/>
      <c r="U58" s="65"/>
      <c r="V58" s="65"/>
      <c r="W58" s="66">
        <f t="shared" si="4"/>
        <v>0</v>
      </c>
      <c r="Y58"/>
    </row>
    <row r="59" spans="1:25" x14ac:dyDescent="0.25">
      <c r="A59" s="22">
        <v>221</v>
      </c>
      <c r="B59" s="56">
        <v>56</v>
      </c>
      <c r="C59" s="48">
        <v>10</v>
      </c>
      <c r="D59" s="6" t="str">
        <f>VLOOKUP(A59,'09.kolo prezetácia '!A:G,2,FALSE)</f>
        <v>Peter</v>
      </c>
      <c r="E59" s="6" t="str">
        <f>VLOOKUP(A59,'09.kolo prezetácia '!A:G,3,FALSE)</f>
        <v>Bušo</v>
      </c>
      <c r="F59" s="5" t="str">
        <f>CONCATENATE('09.kolo výsledky  KAT'!$D59," ",'09.kolo výsledky  KAT'!$E59)</f>
        <v>Peter Bušo</v>
      </c>
      <c r="G59" s="6" t="str">
        <f>VLOOKUP(A59,'09.kolo prezetácia '!A:G,4,FALSE)</f>
        <v>Trenčín / Trenčín</v>
      </c>
      <c r="H59" s="65">
        <f>VLOOKUP(A59,'09.kolo prezetácia '!$A$2:$G$511,5,FALSE)</f>
        <v>2007</v>
      </c>
      <c r="I59" s="32" t="str">
        <f>VLOOKUP(A59,'09.kolo prezetácia '!$A$2:$G$511,7,FALSE)</f>
        <v>Muži A</v>
      </c>
      <c r="J59" s="21">
        <f>VLOOKUP('09.kolo výsledky  KAT'!$A59,'09.kolo stopky'!A:C,3,FALSE)</f>
        <v>2.6430324074074075E-2</v>
      </c>
      <c r="K59" s="21">
        <f t="shared" si="3"/>
        <v>3.3755203159737007E-3</v>
      </c>
      <c r="L59" s="21">
        <f t="shared" si="2"/>
        <v>6.5157407407407421E-3</v>
      </c>
      <c r="M59" s="30"/>
      <c r="N59" s="65"/>
      <c r="O59" s="65"/>
      <c r="P59" s="65"/>
      <c r="Q59" s="65"/>
      <c r="R59" s="65"/>
      <c r="S59" s="65"/>
      <c r="T59" s="65"/>
      <c r="U59" s="65"/>
      <c r="V59" s="65"/>
      <c r="W59" s="66">
        <f t="shared" si="4"/>
        <v>0</v>
      </c>
      <c r="Y59"/>
    </row>
    <row r="60" spans="1:25" hidden="1" x14ac:dyDescent="0.25">
      <c r="A60" s="22">
        <v>653</v>
      </c>
      <c r="B60" s="56">
        <v>57</v>
      </c>
      <c r="C60" s="48">
        <v>20</v>
      </c>
      <c r="D60" s="6" t="str">
        <f>VLOOKUP(A60,'09.kolo prezetácia '!A:G,2,FALSE)</f>
        <v>Branislav</v>
      </c>
      <c r="E60" s="6" t="str">
        <f>VLOOKUP(A60,'09.kolo prezetácia '!A:G,3,FALSE)</f>
        <v>Hromník</v>
      </c>
      <c r="F60" s="5" t="str">
        <f>CONCATENATE('09.kolo výsledky  KAT'!$D60," ",'09.kolo výsledky  KAT'!$E60)</f>
        <v>Branislav Hromník</v>
      </c>
      <c r="G60" s="6" t="str">
        <f>VLOOKUP(A60,'09.kolo prezetácia '!A:G,4,FALSE)</f>
        <v>Trenčianske Stankovce</v>
      </c>
      <c r="H60" s="65">
        <f>VLOOKUP(A60,'09.kolo prezetácia '!$A$2:$G$511,5,FALSE)</f>
        <v>1979</v>
      </c>
      <c r="I60" s="32" t="str">
        <f>VLOOKUP(A60,'09.kolo prezetácia '!$A$2:$G$511,7,FALSE)</f>
        <v>Muži C</v>
      </c>
      <c r="J60" s="21">
        <f>VLOOKUP('09.kolo výsledky  KAT'!$A60,'09.kolo stopky'!A:C,3,FALSE)</f>
        <v>2.6502430555555553E-2</v>
      </c>
      <c r="K60" s="21">
        <f t="shared" si="3"/>
        <v>3.3847293174400451E-3</v>
      </c>
      <c r="L60" s="21">
        <f t="shared" si="2"/>
        <v>6.5878472222222206E-3</v>
      </c>
      <c r="M60" s="30"/>
      <c r="N60" s="40"/>
      <c r="O60" s="40"/>
      <c r="P60" s="40"/>
      <c r="Q60" s="40"/>
      <c r="R60" s="40"/>
      <c r="S60" s="40"/>
      <c r="T60" s="40"/>
      <c r="U60" s="65"/>
      <c r="V60" s="65"/>
      <c r="W60" s="66">
        <f t="shared" si="4"/>
        <v>0</v>
      </c>
      <c r="Y60"/>
    </row>
    <row r="61" spans="1:25" hidden="1" x14ac:dyDescent="0.25">
      <c r="A61" s="22">
        <v>109</v>
      </c>
      <c r="B61" s="56">
        <v>58</v>
      </c>
      <c r="C61" s="48">
        <v>6</v>
      </c>
      <c r="D61" s="6" t="str">
        <f>VLOOKUP(A61,'09.kolo prezetácia '!A:G,2,FALSE)</f>
        <v>Lucia</v>
      </c>
      <c r="E61" s="6" t="str">
        <f>VLOOKUP(A61,'09.kolo prezetácia '!A:G,3,FALSE)</f>
        <v>Zubová</v>
      </c>
      <c r="F61" s="5" t="str">
        <f>CONCATENATE('09.kolo výsledky  KAT'!$D61," ",'09.kolo výsledky  KAT'!$E61)</f>
        <v>Lucia Zubová</v>
      </c>
      <c r="G61" s="6" t="str">
        <f>VLOOKUP(A61,'09.kolo prezetácia '!A:G,4,FALSE)</f>
        <v>Behaj s radosťou / Trenčín</v>
      </c>
      <c r="H61" s="65">
        <f>VLOOKUP(A61,'09.kolo prezetácia '!$A$2:$G$511,5,FALSE)</f>
        <v>1988</v>
      </c>
      <c r="I61" s="32" t="str">
        <f>VLOOKUP(A61,'09.kolo prezetácia '!$A$2:$G$511,7,FALSE)</f>
        <v>Ženy B</v>
      </c>
      <c r="J61" s="21">
        <f>VLOOKUP('09.kolo výsledky  KAT'!$A61,'09.kolo stopky'!A:C,3,FALSE)</f>
        <v>2.6510763888888893E-2</v>
      </c>
      <c r="K61" s="21">
        <f t="shared" si="3"/>
        <v>3.3857936001135238E-3</v>
      </c>
      <c r="L61" s="21">
        <f t="shared" si="2"/>
        <v>6.59618055555556E-3</v>
      </c>
      <c r="M61" s="30"/>
      <c r="N61" s="65"/>
      <c r="O61" s="65"/>
      <c r="P61" s="65"/>
      <c r="Q61" s="65"/>
      <c r="R61" s="65"/>
      <c r="S61" s="65"/>
      <c r="T61" s="65"/>
      <c r="U61" s="65"/>
      <c r="V61" s="65"/>
      <c r="W61" s="66">
        <f t="shared" si="4"/>
        <v>0</v>
      </c>
      <c r="Y61"/>
    </row>
    <row r="62" spans="1:25" x14ac:dyDescent="0.25">
      <c r="A62" s="22">
        <v>669</v>
      </c>
      <c r="B62" s="56">
        <v>59</v>
      </c>
      <c r="C62" s="78">
        <v>11</v>
      </c>
      <c r="D62" s="6" t="str">
        <f>VLOOKUP(A62,'09.kolo prezetácia '!A:G,2,FALSE)</f>
        <v>Ján</v>
      </c>
      <c r="E62" s="6" t="str">
        <f>VLOOKUP(A62,'09.kolo prezetácia '!A:G,3,FALSE)</f>
        <v>Ševčík</v>
      </c>
      <c r="F62" s="5" t="str">
        <f>CONCATENATE('09.kolo výsledky  KAT'!$D62," ",'09.kolo výsledky  KAT'!$E62)</f>
        <v>Ján Ševčík</v>
      </c>
      <c r="G62" s="6" t="str">
        <f>VLOOKUP(A62,'09.kolo prezetácia '!A:G,4,FALSE)</f>
        <v>Poľský Parlament / Trenčín</v>
      </c>
      <c r="H62" s="65">
        <f>VLOOKUP(A62,'09.kolo prezetácia '!$A$2:$G$511,5,FALSE)</f>
        <v>1998</v>
      </c>
      <c r="I62" s="32" t="str">
        <f>VLOOKUP(A62,'09.kolo prezetácia '!$A$2:$G$511,7,FALSE)</f>
        <v>Muži A</v>
      </c>
      <c r="J62" s="21">
        <f>VLOOKUP('09.kolo výsledky  KAT'!$A62,'09.kolo stopky'!A:C,3,FALSE)</f>
        <v>2.6557638888888888E-2</v>
      </c>
      <c r="K62" s="21">
        <f t="shared" si="3"/>
        <v>3.3917801901518375E-3</v>
      </c>
      <c r="L62" s="21">
        <f t="shared" si="2"/>
        <v>6.6430555555555548E-3</v>
      </c>
      <c r="M62" s="30"/>
      <c r="N62" s="65"/>
      <c r="O62" s="65"/>
      <c r="P62" s="65"/>
      <c r="Q62" s="65"/>
      <c r="R62" s="65"/>
      <c r="S62" s="65"/>
      <c r="T62" s="65"/>
      <c r="U62" s="65"/>
      <c r="V62" s="65"/>
      <c r="W62" s="66">
        <f t="shared" si="4"/>
        <v>0</v>
      </c>
      <c r="Y62"/>
    </row>
    <row r="63" spans="1:25" hidden="1" x14ac:dyDescent="0.25">
      <c r="A63" s="22">
        <v>429</v>
      </c>
      <c r="B63" s="56">
        <v>60</v>
      </c>
      <c r="C63" s="45">
        <v>3</v>
      </c>
      <c r="D63" s="6" t="str">
        <f>VLOOKUP(A63,'09.kolo prezetácia '!A:G,2,FALSE)</f>
        <v>Pavol</v>
      </c>
      <c r="E63" s="6" t="str">
        <f>VLOOKUP(A63,'09.kolo prezetácia '!A:G,3,FALSE)</f>
        <v>Balaščák</v>
      </c>
      <c r="F63" s="5" t="str">
        <f>CONCATENATE('09.kolo výsledky  KAT'!$D63," ",'09.kolo výsledky  KAT'!$E63)</f>
        <v>Pavol Balaščák</v>
      </c>
      <c r="G63" s="6" t="str">
        <f>VLOOKUP(A63,'09.kolo prezetácia '!A:G,4,FALSE)</f>
        <v>Trenčín</v>
      </c>
      <c r="H63" s="65">
        <f>VLOOKUP(A63,'09.kolo prezetácia '!$A$2:$G$511,5,FALSE)</f>
        <v>1964</v>
      </c>
      <c r="I63" s="32" t="str">
        <f>VLOOKUP(A63,'09.kolo prezetácia '!$A$2:$G$511,7,FALSE)</f>
        <v>Muži E</v>
      </c>
      <c r="J63" s="21">
        <f>VLOOKUP('09.kolo výsledky  KAT'!$A63,'09.kolo stopky'!A:C,3,FALSE)</f>
        <v>2.6674189814814817E-2</v>
      </c>
      <c r="K63" s="21">
        <f t="shared" si="3"/>
        <v>3.4066653658767327E-3</v>
      </c>
      <c r="L63" s="21">
        <f t="shared" si="2"/>
        <v>6.7596064814814845E-3</v>
      </c>
      <c r="M63" s="30"/>
      <c r="N63" s="65"/>
      <c r="O63" s="65"/>
      <c r="P63" s="65"/>
      <c r="Q63" s="65"/>
      <c r="R63" s="65"/>
      <c r="S63" s="65"/>
      <c r="T63" s="65"/>
      <c r="U63" s="65"/>
      <c r="V63" s="65"/>
      <c r="W63" s="66">
        <f t="shared" si="4"/>
        <v>0</v>
      </c>
      <c r="Y63"/>
    </row>
    <row r="64" spans="1:25" hidden="1" x14ac:dyDescent="0.25">
      <c r="A64" s="22">
        <v>196</v>
      </c>
      <c r="B64" s="56">
        <v>61</v>
      </c>
      <c r="C64" s="78">
        <v>6</v>
      </c>
      <c r="D64" s="6" t="str">
        <f>VLOOKUP(A64,'09.kolo prezetácia '!A:G,2,FALSE)</f>
        <v>Zdenka</v>
      </c>
      <c r="E64" s="6" t="str">
        <f>VLOOKUP(A64,'09.kolo prezetácia '!A:G,3,FALSE)</f>
        <v>Bumbálová</v>
      </c>
      <c r="F64" s="5" t="str">
        <f>CONCATENATE('09.kolo výsledky  KAT'!$D64," ",'09.kolo výsledky  KAT'!$E64)</f>
        <v>Zdenka Bumbálová</v>
      </c>
      <c r="G64" s="6" t="str">
        <f>VLOOKUP(A64,'09.kolo prezetácia '!A:G,4,FALSE)</f>
        <v>Champion Club / Dubnica nad Váhom</v>
      </c>
      <c r="H64" s="65">
        <f>VLOOKUP(A64,'09.kolo prezetácia '!$A$2:$G$511,5,FALSE)</f>
        <v>1989</v>
      </c>
      <c r="I64" s="32" t="str">
        <f>VLOOKUP(A64,'09.kolo prezetácia '!$A$2:$G$511,7,FALSE)</f>
        <v>Ženy A</v>
      </c>
      <c r="J64" s="21">
        <f>VLOOKUP('09.kolo výsledky  KAT'!$A64,'09.kolo stopky'!A:C,3,FALSE)</f>
        <v>2.6687500000000003E-2</v>
      </c>
      <c r="K64" s="21">
        <f t="shared" si="3"/>
        <v>3.4083652618135379E-3</v>
      </c>
      <c r="L64" s="21">
        <f t="shared" si="2"/>
        <v>6.7729166666666701E-3</v>
      </c>
      <c r="M64" s="30"/>
      <c r="N64" s="65"/>
      <c r="O64" s="65"/>
      <c r="P64" s="65"/>
      <c r="Q64" s="65"/>
      <c r="R64" s="65"/>
      <c r="S64" s="65"/>
      <c r="T64" s="65"/>
      <c r="U64" s="65"/>
      <c r="V64" s="65"/>
      <c r="W64" s="66">
        <f t="shared" si="4"/>
        <v>0</v>
      </c>
      <c r="Y64"/>
    </row>
    <row r="65" spans="1:25" hidden="1" x14ac:dyDescent="0.25">
      <c r="A65" s="22">
        <v>31</v>
      </c>
      <c r="B65" s="56">
        <v>62</v>
      </c>
      <c r="C65" s="48">
        <v>9</v>
      </c>
      <c r="D65" s="6" t="str">
        <f>VLOOKUP(A65,'09.kolo prezetácia '!A:G,2,FALSE)</f>
        <v>Ivan</v>
      </c>
      <c r="E65" s="6" t="str">
        <f>VLOOKUP(A65,'09.kolo prezetácia '!A:G,3,FALSE)</f>
        <v>Mojto</v>
      </c>
      <c r="F65" s="5" t="str">
        <f>CONCATENATE('09.kolo výsledky  KAT'!$D65," ",'09.kolo výsledky  KAT'!$E65)</f>
        <v>Ivan Mojto</v>
      </c>
      <c r="G65" s="6" t="str">
        <f>VLOOKUP(A65,'09.kolo prezetácia '!A:G,4,FALSE)</f>
        <v>Behaj s Radosťou / Bohunice</v>
      </c>
      <c r="H65" s="65">
        <f>VLOOKUP(A65,'09.kolo prezetácia '!$A$2:$G$511,5,FALSE)</f>
        <v>1989</v>
      </c>
      <c r="I65" s="32" t="str">
        <f>VLOOKUP(A65,'09.kolo prezetácia '!$A$2:$G$511,7,FALSE)</f>
        <v>Muži B</v>
      </c>
      <c r="J65" s="21">
        <f>VLOOKUP('09.kolo výsledky  KAT'!$A65,'09.kolo stopky'!A:C,3,FALSE)</f>
        <v>2.6715972222222224E-2</v>
      </c>
      <c r="K65" s="21">
        <f t="shared" si="3"/>
        <v>3.4120015609479214E-3</v>
      </c>
      <c r="L65" s="21">
        <f t="shared" si="2"/>
        <v>6.8013888888888915E-3</v>
      </c>
      <c r="M65" s="30"/>
      <c r="N65" s="65"/>
      <c r="O65" s="65"/>
      <c r="P65" s="65"/>
      <c r="Q65" s="65"/>
      <c r="R65" s="65"/>
      <c r="S65" s="65"/>
      <c r="T65" s="65"/>
      <c r="U65" s="65"/>
      <c r="V65" s="65"/>
      <c r="W65" s="66">
        <f t="shared" si="4"/>
        <v>0</v>
      </c>
      <c r="Y65"/>
    </row>
    <row r="66" spans="1:25" hidden="1" x14ac:dyDescent="0.25">
      <c r="A66" s="22">
        <v>633</v>
      </c>
      <c r="B66" s="56">
        <v>63</v>
      </c>
      <c r="C66" s="48">
        <v>6</v>
      </c>
      <c r="D66" s="6" t="str">
        <f>VLOOKUP(A66,'09.kolo prezetácia '!A:G,2,FALSE)</f>
        <v>Marián</v>
      </c>
      <c r="E66" s="6" t="str">
        <f>VLOOKUP(A66,'09.kolo prezetácia '!A:G,3,FALSE)</f>
        <v>Madluška</v>
      </c>
      <c r="F66" s="5" t="str">
        <f>CONCATENATE('09.kolo výsledky  KAT'!$D66," ",'09.kolo výsledky  KAT'!$E66)</f>
        <v>Marián Madluška</v>
      </c>
      <c r="G66" s="6" t="str">
        <f>VLOOKUP(A66,'09.kolo prezetácia '!A:G,4,FALSE)</f>
        <v>Myjava</v>
      </c>
      <c r="H66" s="65">
        <f>VLOOKUP(A66,'09.kolo prezetácia '!$A$2:$G$511,5,FALSE)</f>
        <v>1971</v>
      </c>
      <c r="I66" s="32" t="str">
        <f>VLOOKUP(A66,'09.kolo prezetácia '!$A$2:$G$511,7,FALSE)</f>
        <v>Muži D</v>
      </c>
      <c r="J66" s="21">
        <f>VLOOKUP('09.kolo výsledky  KAT'!$A66,'09.kolo stopky'!A:C,3,FALSE)</f>
        <v>2.6859259259259256E-2</v>
      </c>
      <c r="K66" s="21">
        <f t="shared" si="3"/>
        <v>3.4303013102502241E-3</v>
      </c>
      <c r="L66" s="21">
        <f t="shared" si="2"/>
        <v>6.9446759259259236E-3</v>
      </c>
      <c r="M66" s="30"/>
      <c r="N66" s="65"/>
      <c r="O66" s="65"/>
      <c r="P66" s="65"/>
      <c r="Q66" s="65"/>
      <c r="R66" s="65"/>
      <c r="S66" s="65"/>
      <c r="T66" s="65"/>
      <c r="U66" s="65"/>
      <c r="V66" s="65"/>
      <c r="W66" s="66">
        <f t="shared" si="4"/>
        <v>0</v>
      </c>
      <c r="Y66"/>
    </row>
    <row r="67" spans="1:25" x14ac:dyDescent="0.25">
      <c r="A67" s="22">
        <v>636</v>
      </c>
      <c r="B67" s="56">
        <v>64</v>
      </c>
      <c r="C67" s="48">
        <v>12</v>
      </c>
      <c r="D67" s="6" t="str">
        <f>VLOOKUP(A67,'09.kolo prezetácia '!A:G,2,FALSE)</f>
        <v>Kristián</v>
      </c>
      <c r="E67" s="6" t="str">
        <f>VLOOKUP(A67,'09.kolo prezetácia '!A:G,3,FALSE)</f>
        <v>Ježík</v>
      </c>
      <c r="F67" s="5" t="str">
        <f>CONCATENATE('09.kolo výsledky  KAT'!$D67," ",'09.kolo výsledky  KAT'!$E67)</f>
        <v>Kristián Ježík</v>
      </c>
      <c r="G67" s="6" t="str">
        <f>VLOOKUP(A67,'09.kolo prezetácia '!A:G,4,FALSE)</f>
        <v>Ak Dukla Trenčín / Veľká Hradná</v>
      </c>
      <c r="H67" s="65">
        <f>VLOOKUP(A67,'09.kolo prezetácia '!$A$2:$G$511,5,FALSE)</f>
        <v>2010</v>
      </c>
      <c r="I67" s="32" t="str">
        <f>VLOOKUP(A67,'09.kolo prezetácia '!$A$2:$G$511,7,FALSE)</f>
        <v>Muži A</v>
      </c>
      <c r="J67" s="21">
        <f>VLOOKUP('09.kolo výsledky  KAT'!$A67,'09.kolo stopky'!A:C,3,FALSE)</f>
        <v>2.6891435185185185E-2</v>
      </c>
      <c r="K67" s="21">
        <f t="shared" si="3"/>
        <v>3.4344106239061539E-3</v>
      </c>
      <c r="L67" s="21">
        <f t="shared" si="2"/>
        <v>6.9768518518518521E-3</v>
      </c>
      <c r="M67" s="30"/>
      <c r="N67" s="65"/>
      <c r="O67" s="65"/>
      <c r="P67" s="65"/>
      <c r="Q67" s="65"/>
      <c r="R67" s="65"/>
      <c r="S67" s="65"/>
      <c r="T67" s="65"/>
      <c r="U67" s="65"/>
      <c r="V67" s="65"/>
      <c r="W67" s="66">
        <f t="shared" si="4"/>
        <v>0</v>
      </c>
      <c r="Y67"/>
    </row>
    <row r="68" spans="1:25" hidden="1" x14ac:dyDescent="0.25">
      <c r="A68" s="22">
        <v>675</v>
      </c>
      <c r="B68" s="56">
        <v>65</v>
      </c>
      <c r="C68" s="78">
        <v>10</v>
      </c>
      <c r="D68" s="6" t="str">
        <f>VLOOKUP(A68,'09.kolo prezetácia '!A:G,2,FALSE)</f>
        <v>Miloš</v>
      </c>
      <c r="E68" s="6" t="str">
        <f>VLOOKUP(A68,'09.kolo prezetácia '!A:G,3,FALSE)</f>
        <v>Machara</v>
      </c>
      <c r="F68" s="5" t="str">
        <f>CONCATENATE('09.kolo výsledky  KAT'!$D68," ",'09.kolo výsledky  KAT'!$E68)</f>
        <v>Miloš Machara</v>
      </c>
      <c r="G68" s="6" t="str">
        <f>VLOOKUP(A68,'09.kolo prezetácia '!A:G,4,FALSE)</f>
        <v>Kľúčové</v>
      </c>
      <c r="H68" s="65">
        <f>VLOOKUP(A68,'09.kolo prezetácia '!$A$2:$G$511,5,FALSE)</f>
        <v>1992</v>
      </c>
      <c r="I68" s="32" t="str">
        <f>VLOOKUP(A68,'09.kolo prezetácia '!$A$2:$G$511,7,FALSE)</f>
        <v>Muži B</v>
      </c>
      <c r="J68" s="21">
        <f>VLOOKUP('09.kolo výsledky  KAT'!$A68,'09.kolo stopky'!A:C,3,FALSE)</f>
        <v>2.6901736111111109E-2</v>
      </c>
      <c r="K68" s="21">
        <f t="shared" si="3"/>
        <v>3.4357261955442028E-3</v>
      </c>
      <c r="L68" s="21">
        <f t="shared" si="2"/>
        <v>6.9871527777777762E-3</v>
      </c>
      <c r="M68" s="30"/>
      <c r="N68" s="65"/>
      <c r="O68" s="65"/>
      <c r="P68" s="65"/>
      <c r="Q68" s="65"/>
      <c r="R68" s="65"/>
      <c r="S68" s="65"/>
      <c r="T68" s="65"/>
      <c r="U68" s="65"/>
      <c r="V68" s="65"/>
      <c r="W68" s="66">
        <f t="shared" si="4"/>
        <v>0</v>
      </c>
      <c r="Y68"/>
    </row>
    <row r="69" spans="1:25" x14ac:dyDescent="0.25">
      <c r="A69" s="22">
        <v>638</v>
      </c>
      <c r="B69" s="56">
        <v>66</v>
      </c>
      <c r="C69" s="78">
        <v>13</v>
      </c>
      <c r="D69" s="6" t="str">
        <f>VLOOKUP(A69,'09.kolo prezetácia '!A:G,2,FALSE)</f>
        <v>Matúš</v>
      </c>
      <c r="E69" s="6" t="str">
        <f>VLOOKUP(A69,'09.kolo prezetácia '!A:G,3,FALSE)</f>
        <v>Guňovský</v>
      </c>
      <c r="F69" s="5" t="str">
        <f>CONCATENATE('09.kolo výsledky  KAT'!$D69," ",'09.kolo výsledky  KAT'!$E69)</f>
        <v>Matúš Guňovský</v>
      </c>
      <c r="G69" s="6" t="str">
        <f>VLOOKUP(A69,'09.kolo prezetácia '!A:G,4,FALSE)</f>
        <v>AK Dukla Trenčín / Veľká Hradná</v>
      </c>
      <c r="H69" s="65">
        <f>VLOOKUP(A69,'09.kolo prezetácia '!$A$2:$G$511,5,FALSE)</f>
        <v>2010</v>
      </c>
      <c r="I69" s="32" t="str">
        <f>VLOOKUP(A69,'09.kolo prezetácia '!$A$2:$G$511,7,FALSE)</f>
        <v>Muži A</v>
      </c>
      <c r="J69" s="21">
        <f>VLOOKUP('09.kolo výsledky  KAT'!$A69,'09.kolo stopky'!A:C,3,FALSE)</f>
        <v>2.6912037037037036E-2</v>
      </c>
      <c r="K69" s="21">
        <f t="shared" si="3"/>
        <v>3.4370417671822522E-3</v>
      </c>
      <c r="L69" s="21">
        <f t="shared" ref="L69:L132" si="5">J69-Y$3</f>
        <v>6.9974537037037036E-3</v>
      </c>
      <c r="M69" s="22"/>
      <c r="N69" s="53"/>
      <c r="O69" s="53"/>
      <c r="P69" s="53"/>
      <c r="Q69" s="53"/>
      <c r="R69" s="53"/>
      <c r="S69" s="53"/>
      <c r="T69" s="53"/>
      <c r="U69" s="53"/>
      <c r="V69" s="53"/>
      <c r="W69" s="54">
        <f>SUM(M69:V69)</f>
        <v>0</v>
      </c>
      <c r="Y69"/>
    </row>
    <row r="70" spans="1:25" hidden="1" x14ac:dyDescent="0.25">
      <c r="A70" s="22">
        <v>676</v>
      </c>
      <c r="B70" s="56">
        <v>67</v>
      </c>
      <c r="C70" s="48">
        <v>21</v>
      </c>
      <c r="D70" s="6" t="str">
        <f>VLOOKUP(A70,'09.kolo prezetácia '!A:G,2,FALSE)</f>
        <v>Martin</v>
      </c>
      <c r="E70" s="6" t="str">
        <f>VLOOKUP(A70,'09.kolo prezetácia '!A:G,3,FALSE)</f>
        <v>Horný</v>
      </c>
      <c r="F70" s="5" t="str">
        <f>CONCATENATE('09.kolo výsledky  KAT'!$D70," ",'09.kolo výsledky  KAT'!$E70)</f>
        <v>Martin Horný</v>
      </c>
      <c r="G70" s="6" t="str">
        <f>VLOOKUP(A70,'09.kolo prezetácia '!A:G,4,FALSE)</f>
        <v>Trenčín</v>
      </c>
      <c r="H70" s="65">
        <f>VLOOKUP(A70,'09.kolo prezetácia '!$A$2:$G$511,5,FALSE)</f>
        <v>1977</v>
      </c>
      <c r="I70" s="32" t="str">
        <f>VLOOKUP(A70,'09.kolo prezetácia '!$A$2:$G$511,7,FALSE)</f>
        <v>Muži C</v>
      </c>
      <c r="J70" s="21">
        <f>VLOOKUP('09.kolo výsledky  KAT'!$A70,'09.kolo stopky'!A:C,3,FALSE)</f>
        <v>2.694097222222222E-2</v>
      </c>
      <c r="K70" s="21">
        <f t="shared" si="3"/>
        <v>3.4407371931318288E-3</v>
      </c>
      <c r="L70" s="21">
        <f t="shared" si="5"/>
        <v>7.0263888888888876E-3</v>
      </c>
      <c r="M70" s="30"/>
      <c r="N70" s="65"/>
      <c r="O70" s="65"/>
      <c r="P70" s="65"/>
      <c r="Q70" s="65"/>
      <c r="R70" s="65"/>
      <c r="S70" s="65"/>
      <c r="T70" s="65"/>
      <c r="U70" s="65"/>
      <c r="V70" s="65"/>
      <c r="W70" s="66">
        <f t="shared" si="4"/>
        <v>0</v>
      </c>
      <c r="Y70"/>
    </row>
    <row r="71" spans="1:25" hidden="1" x14ac:dyDescent="0.25">
      <c r="A71" s="22">
        <v>640</v>
      </c>
      <c r="B71" s="56">
        <v>68</v>
      </c>
      <c r="C71" s="78">
        <v>22</v>
      </c>
      <c r="D71" s="6" t="str">
        <f>VLOOKUP(A71,'09.kolo prezetácia '!A:G,2,FALSE)</f>
        <v>Anton</v>
      </c>
      <c r="E71" s="6" t="str">
        <f>VLOOKUP(A71,'09.kolo prezetácia '!A:G,3,FALSE)</f>
        <v>Kučmín</v>
      </c>
      <c r="F71" s="5" t="str">
        <f>CONCATENATE('09.kolo výsledky  KAT'!$D71," ",'09.kolo výsledky  KAT'!$E71)</f>
        <v>Anton Kučmín</v>
      </c>
      <c r="G71" s="6" t="str">
        <f>VLOOKUP(A71,'09.kolo prezetácia '!A:G,4,FALSE)</f>
        <v>AK Dukla Trenčín / Veľká Hradná</v>
      </c>
      <c r="H71" s="65">
        <f>VLOOKUP(A71,'09.kolo prezetácia '!$A$2:$G$511,5,FALSE)</f>
        <v>1984</v>
      </c>
      <c r="I71" s="32" t="str">
        <f>VLOOKUP(A71,'09.kolo prezetácia '!$A$2:$G$511,7,FALSE)</f>
        <v>Muži C</v>
      </c>
      <c r="J71" s="21">
        <f>VLOOKUP('09.kolo výsledky  KAT'!$A71,'09.kolo stopky'!A:C,3,FALSE)</f>
        <v>2.6954050925925926E-2</v>
      </c>
      <c r="K71" s="21">
        <f t="shared" si="3"/>
        <v>3.4424075256610379E-3</v>
      </c>
      <c r="L71" s="21">
        <f t="shared" si="5"/>
        <v>7.0394675925925937E-3</v>
      </c>
      <c r="M71" s="30"/>
      <c r="N71" s="65"/>
      <c r="O71" s="65"/>
      <c r="P71" s="65"/>
      <c r="Q71" s="65"/>
      <c r="R71" s="65"/>
      <c r="S71" s="65"/>
      <c r="T71" s="65"/>
      <c r="U71" s="65"/>
      <c r="V71" s="65"/>
      <c r="W71" s="66">
        <f t="shared" si="4"/>
        <v>0</v>
      </c>
      <c r="Y71"/>
    </row>
    <row r="72" spans="1:25" x14ac:dyDescent="0.25">
      <c r="A72" s="22">
        <v>637</v>
      </c>
      <c r="B72" s="56">
        <v>69</v>
      </c>
      <c r="C72" s="48">
        <v>14</v>
      </c>
      <c r="D72" s="6" t="str">
        <f>VLOOKUP(A72,'09.kolo prezetácia '!A:G,2,FALSE)</f>
        <v>Tomáš</v>
      </c>
      <c r="E72" s="6" t="str">
        <f>VLOOKUP(A72,'09.kolo prezetácia '!A:G,3,FALSE)</f>
        <v>Szabo</v>
      </c>
      <c r="F72" s="5" t="str">
        <f>CONCATENATE('09.kolo výsledky  KAT'!$D72," ",'09.kolo výsledky  KAT'!$E72)</f>
        <v>Tomáš Szabo</v>
      </c>
      <c r="G72" s="6" t="str">
        <f>VLOOKUP(A72,'09.kolo prezetácia '!A:G,4,FALSE)</f>
        <v xml:space="preserve">AK Dukla Trenčín </v>
      </c>
      <c r="H72" s="65">
        <f>VLOOKUP(A72,'09.kolo prezetácia '!$A$2:$G$511,5,FALSE)</f>
        <v>2010</v>
      </c>
      <c r="I72" s="32" t="str">
        <f>VLOOKUP(A72,'09.kolo prezetácia '!$A$2:$G$511,7,FALSE)</f>
        <v>Muži A</v>
      </c>
      <c r="J72" s="21">
        <f>VLOOKUP('09.kolo výsledky  KAT'!$A72,'09.kolo stopky'!A:C,3,FALSE)</f>
        <v>2.6964930555555554E-2</v>
      </c>
      <c r="K72" s="21">
        <f t="shared" si="3"/>
        <v>3.4437970058180784E-3</v>
      </c>
      <c r="L72" s="21">
        <f t="shared" si="5"/>
        <v>7.0503472222222217E-3</v>
      </c>
      <c r="M72" s="30"/>
      <c r="N72" s="65"/>
      <c r="O72" s="65"/>
      <c r="P72" s="65"/>
      <c r="Q72" s="65"/>
      <c r="R72" s="65"/>
      <c r="S72" s="65"/>
      <c r="T72" s="65"/>
      <c r="U72" s="65"/>
      <c r="V72" s="65"/>
      <c r="W72" s="66">
        <f t="shared" si="4"/>
        <v>0</v>
      </c>
      <c r="Y72"/>
    </row>
    <row r="73" spans="1:25" hidden="1" x14ac:dyDescent="0.25">
      <c r="A73" s="84">
        <v>655</v>
      </c>
      <c r="B73" s="56">
        <v>70</v>
      </c>
      <c r="C73" s="48">
        <v>23</v>
      </c>
      <c r="D73" s="6" t="str">
        <f>VLOOKUP(A73,'09.kolo prezetácia '!A:G,2,FALSE)</f>
        <v>Jaroslav</v>
      </c>
      <c r="E73" s="6" t="str">
        <f>VLOOKUP(A73,'09.kolo prezetácia '!A:G,3,FALSE)</f>
        <v>Porubský</v>
      </c>
      <c r="F73" s="5" t="str">
        <f>CONCATENATE('09.kolo výsledky  KAT'!$D73," ",'09.kolo výsledky  KAT'!$E73)</f>
        <v>Jaroslav Porubský</v>
      </c>
      <c r="G73" s="6" t="str">
        <f>VLOOKUP(A73,'09.kolo prezetácia '!A:G,4,FALSE)</f>
        <v>Bzince pod Javorinou</v>
      </c>
      <c r="H73" s="65">
        <f>VLOOKUP(A73,'09.kolo prezetácia '!$A$2:$G$511,5,FALSE)</f>
        <v>1981</v>
      </c>
      <c r="I73" s="32" t="str">
        <f>VLOOKUP(A73,'09.kolo prezetácia '!$A$2:$G$511,7,FALSE)</f>
        <v>Muži C</v>
      </c>
      <c r="J73" s="21">
        <f>VLOOKUP('09.kolo výsledky  KAT'!$A73,'09.kolo stopky'!A:C,3,FALSE)</f>
        <v>2.6991087962962967E-2</v>
      </c>
      <c r="K73" s="21">
        <f t="shared" si="3"/>
        <v>3.4471376708764966E-3</v>
      </c>
      <c r="L73" s="21">
        <f t="shared" si="5"/>
        <v>7.076504629629634E-3</v>
      </c>
      <c r="M73" s="30"/>
      <c r="N73" s="65"/>
      <c r="O73" s="65"/>
      <c r="P73" s="65"/>
      <c r="Q73" s="65"/>
      <c r="R73" s="65"/>
      <c r="S73" s="65"/>
      <c r="T73" s="65"/>
      <c r="U73" s="65"/>
      <c r="V73" s="65"/>
      <c r="W73" s="66">
        <f t="shared" si="4"/>
        <v>0</v>
      </c>
      <c r="Y73"/>
    </row>
    <row r="74" spans="1:25" hidden="1" x14ac:dyDescent="0.25">
      <c r="A74" s="84">
        <v>470</v>
      </c>
      <c r="B74" s="56">
        <v>71</v>
      </c>
      <c r="C74" s="78">
        <v>24</v>
      </c>
      <c r="D74" s="6" t="str">
        <f>VLOOKUP(A74,'09.kolo prezetácia '!A:G,2,FALSE)</f>
        <v>Dalibor</v>
      </c>
      <c r="E74" s="6" t="str">
        <f>VLOOKUP(A74,'09.kolo prezetácia '!A:G,3,FALSE)</f>
        <v>Jakal st.</v>
      </c>
      <c r="F74" s="5" t="str">
        <f>CONCATENATE('09.kolo výsledky  KAT'!$D74," ",'09.kolo výsledky  KAT'!$E74)</f>
        <v>Dalibor Jakal st.</v>
      </c>
      <c r="G74" s="6" t="str">
        <f>VLOOKUP(A74,'09.kolo prezetácia '!A:G,4,FALSE)</f>
        <v>Svinná</v>
      </c>
      <c r="H74" s="65">
        <f>VLOOKUP(A74,'09.kolo prezetácia '!$A$2:$G$511,5,FALSE)</f>
        <v>1975</v>
      </c>
      <c r="I74" s="32" t="str">
        <f>VLOOKUP(A74,'09.kolo prezetácia '!$A$2:$G$511,7,FALSE)</f>
        <v>Muži C</v>
      </c>
      <c r="J74" s="21">
        <f>VLOOKUP('09.kolo výsledky  KAT'!$A74,'09.kolo stopky'!A:C,3,FALSE)</f>
        <v>2.7048842592592593E-2</v>
      </c>
      <c r="K74" s="21">
        <f>J74/$X$3</f>
        <v>3.4545137410718508E-3</v>
      </c>
      <c r="L74" s="21">
        <f t="shared" si="5"/>
        <v>7.1342592592592603E-3</v>
      </c>
      <c r="M74" s="22"/>
      <c r="N74" s="53"/>
      <c r="O74" s="53"/>
      <c r="P74" s="53"/>
      <c r="Q74" s="53"/>
      <c r="R74" s="53"/>
      <c r="S74" s="53"/>
      <c r="T74" s="53"/>
      <c r="U74" s="53"/>
      <c r="V74" s="53"/>
      <c r="W74" s="54">
        <f>SUM(M74:V74)</f>
        <v>0</v>
      </c>
      <c r="Y74"/>
    </row>
    <row r="75" spans="1:25" hidden="1" x14ac:dyDescent="0.25">
      <c r="A75" s="84">
        <v>652</v>
      </c>
      <c r="B75" s="56">
        <v>72</v>
      </c>
      <c r="C75" s="48">
        <v>11</v>
      </c>
      <c r="D75" s="6" t="str">
        <f>VLOOKUP(A75,'09.kolo prezetácia '!A:G,2,FALSE)</f>
        <v>Lukáš</v>
      </c>
      <c r="E75" s="6" t="str">
        <f>VLOOKUP(A75,'09.kolo prezetácia '!A:G,3,FALSE)</f>
        <v>Žembera</v>
      </c>
      <c r="F75" s="5" t="str">
        <f>CONCATENATE('09.kolo výsledky  KAT'!$D75," ",'09.kolo výsledky  KAT'!$E75)</f>
        <v>Lukáš Žembera</v>
      </c>
      <c r="G75" s="6" t="str">
        <f>VLOOKUP(A75,'09.kolo prezetácia '!A:G,4,FALSE)</f>
        <v>Bánovce nad Bebravou</v>
      </c>
      <c r="H75" s="65">
        <f>VLOOKUP(A75,'09.kolo prezetácia '!$A$2:$G$511,5,FALSE)</f>
        <v>1987</v>
      </c>
      <c r="I75" s="32" t="str">
        <f>VLOOKUP(A75,'09.kolo prezetácia '!$A$2:$G$511,7,FALSE)</f>
        <v>Muži B</v>
      </c>
      <c r="J75" s="21">
        <f>VLOOKUP('09.kolo výsledky  KAT'!$A75,'09.kolo stopky'!A:C,3,FALSE)</f>
        <v>2.7093865740740738E-2</v>
      </c>
      <c r="K75" s="21">
        <f t="shared" si="3"/>
        <v>3.4602638238493918E-3</v>
      </c>
      <c r="L75" s="21">
        <f t="shared" si="5"/>
        <v>7.1792824074074051E-3</v>
      </c>
      <c r="M75" s="30"/>
      <c r="N75" s="65"/>
      <c r="O75" s="65"/>
      <c r="P75" s="65"/>
      <c r="Q75" s="65"/>
      <c r="R75" s="65"/>
      <c r="S75" s="65"/>
      <c r="T75" s="65"/>
      <c r="U75" s="65"/>
      <c r="V75" s="65"/>
      <c r="W75" s="66">
        <f t="shared" si="4"/>
        <v>0</v>
      </c>
      <c r="Y75"/>
    </row>
    <row r="76" spans="1:25" hidden="1" x14ac:dyDescent="0.25">
      <c r="A76" s="84">
        <v>47</v>
      </c>
      <c r="B76" s="56">
        <v>73</v>
      </c>
      <c r="C76" s="48">
        <v>25</v>
      </c>
      <c r="D76" s="6" t="str">
        <f>VLOOKUP(A76,'09.kolo prezetácia '!A:G,2,FALSE)</f>
        <v>Martin</v>
      </c>
      <c r="E76" s="6" t="str">
        <f>VLOOKUP(A76,'09.kolo prezetácia '!A:G,3,FALSE)</f>
        <v>Lauko</v>
      </c>
      <c r="F76" s="5" t="str">
        <f>CONCATENATE('09.kolo výsledky  KAT'!$D76," ",'09.kolo výsledky  KAT'!$E76)</f>
        <v>Martin Lauko</v>
      </c>
      <c r="G76" s="6" t="str">
        <f>VLOOKUP(A76,'09.kolo prezetácia '!A:G,4,FALSE)</f>
        <v>Trenčianske Stankovce</v>
      </c>
      <c r="H76" s="65">
        <f>VLOOKUP(A76,'09.kolo prezetácia '!$A$2:$G$511,5,FALSE)</f>
        <v>1975</v>
      </c>
      <c r="I76" s="32" t="str">
        <f>VLOOKUP(A76,'09.kolo prezetácia '!$A$2:$G$511,7,FALSE)</f>
        <v>Muži C</v>
      </c>
      <c r="J76" s="21">
        <f>VLOOKUP('09.kolo výsledky  KAT'!$A76,'09.kolo stopky'!A:C,3,FALSE)</f>
        <v>2.7198148148148148E-2</v>
      </c>
      <c r="K76" s="21">
        <f t="shared" si="3"/>
        <v>3.4735821389716664E-3</v>
      </c>
      <c r="L76" s="21">
        <f t="shared" si="5"/>
        <v>7.2835648148148156E-3</v>
      </c>
      <c r="M76" s="30"/>
      <c r="N76" s="65"/>
      <c r="O76" s="65"/>
      <c r="P76" s="65"/>
      <c r="Q76" s="65"/>
      <c r="R76" s="65"/>
      <c r="S76" s="65"/>
      <c r="T76" s="65"/>
      <c r="U76" s="65"/>
      <c r="V76" s="65"/>
      <c r="W76" s="66">
        <f t="shared" si="4"/>
        <v>0</v>
      </c>
      <c r="Y76"/>
    </row>
    <row r="77" spans="1:25" hidden="1" x14ac:dyDescent="0.25">
      <c r="A77" s="84">
        <v>256</v>
      </c>
      <c r="B77" s="56">
        <v>74</v>
      </c>
      <c r="C77" s="48">
        <v>7</v>
      </c>
      <c r="D77" s="6" t="str">
        <f>VLOOKUP(A77,'09.kolo prezetácia '!A:G,2,FALSE)</f>
        <v>Katarína</v>
      </c>
      <c r="E77" s="6" t="str">
        <f>VLOOKUP(A77,'09.kolo prezetácia '!A:G,3,FALSE)</f>
        <v>Hučková</v>
      </c>
      <c r="F77" s="5" t="str">
        <f>CONCATENATE('09.kolo výsledky  KAT'!$D77," ",'09.kolo výsledky  KAT'!$E77)</f>
        <v>Katarína Hučková</v>
      </c>
      <c r="G77" s="6" t="str">
        <f>VLOOKUP(A77,'09.kolo prezetácia '!A:G,4,FALSE)</f>
        <v>Trenčín</v>
      </c>
      <c r="H77" s="65">
        <f>VLOOKUP(A77,'09.kolo prezetácia '!$A$2:$G$511,5,FALSE)</f>
        <v>1989</v>
      </c>
      <c r="I77" s="32" t="str">
        <f>VLOOKUP(A77,'09.kolo prezetácia '!$A$2:$G$511,7,FALSE)</f>
        <v>Ženy A</v>
      </c>
      <c r="J77" s="21">
        <f>VLOOKUP('09.kolo výsledky  KAT'!$A77,'09.kolo stopky'!A:C,3,FALSE)</f>
        <v>2.7234606481481485E-2</v>
      </c>
      <c r="K77" s="21">
        <f t="shared" si="3"/>
        <v>3.4782383756681336E-3</v>
      </c>
      <c r="L77" s="21">
        <f t="shared" si="5"/>
        <v>7.3200231481481519E-3</v>
      </c>
      <c r="M77" s="30"/>
      <c r="N77" s="65"/>
      <c r="O77" s="65"/>
      <c r="P77" s="65"/>
      <c r="Q77" s="65"/>
      <c r="R77" s="65"/>
      <c r="S77" s="65"/>
      <c r="T77" s="65"/>
      <c r="U77" s="65"/>
      <c r="V77" s="65"/>
      <c r="W77" s="66">
        <f t="shared" si="4"/>
        <v>0</v>
      </c>
      <c r="Y77"/>
    </row>
    <row r="78" spans="1:25" hidden="1" x14ac:dyDescent="0.25">
      <c r="A78" s="84">
        <v>575</v>
      </c>
      <c r="B78" s="56">
        <v>75</v>
      </c>
      <c r="C78" s="48">
        <v>12</v>
      </c>
      <c r="D78" s="6" t="str">
        <f>VLOOKUP(A78,'09.kolo prezetácia '!A:G,2,FALSE)</f>
        <v>Matúš</v>
      </c>
      <c r="E78" s="6" t="str">
        <f>VLOOKUP(A78,'09.kolo prezetácia '!A:G,3,FALSE)</f>
        <v>Varačka</v>
      </c>
      <c r="F78" s="5" t="str">
        <f>CONCATENATE('09.kolo výsledky  KAT'!$D78," ",'09.kolo výsledky  KAT'!$E78)</f>
        <v>Matúš Varačka</v>
      </c>
      <c r="G78" s="6" t="str">
        <f>VLOOKUP(A78,'09.kolo prezetácia '!A:G,4,FALSE)</f>
        <v>Raz to pride / Beckov</v>
      </c>
      <c r="H78" s="65">
        <f>VLOOKUP(A78,'09.kolo prezetácia '!$A$2:$G$511,5,FALSE)</f>
        <v>1988</v>
      </c>
      <c r="I78" s="32" t="str">
        <f>VLOOKUP(A78,'09.kolo prezetácia '!$A$2:$G$511,7,FALSE)</f>
        <v>Muži B</v>
      </c>
      <c r="J78" s="21">
        <f>VLOOKUP('09.kolo výsledky  KAT'!$A78,'09.kolo stopky'!A:C,3,FALSE)</f>
        <v>2.7248032407407408E-2</v>
      </c>
      <c r="K78" s="21">
        <f t="shared" si="3"/>
        <v>3.4799530533087368E-3</v>
      </c>
      <c r="L78" s="21">
        <f t="shared" si="5"/>
        <v>7.3334490740740756E-3</v>
      </c>
      <c r="M78" s="30"/>
      <c r="N78" s="65"/>
      <c r="O78" s="65"/>
      <c r="P78" s="65"/>
      <c r="Q78" s="65"/>
      <c r="R78" s="65"/>
      <c r="S78" s="65"/>
      <c r="T78" s="65"/>
      <c r="U78" s="65"/>
      <c r="V78" s="65"/>
      <c r="W78" s="66">
        <f t="shared" si="4"/>
        <v>0</v>
      </c>
      <c r="Y78"/>
    </row>
    <row r="79" spans="1:25" hidden="1" x14ac:dyDescent="0.25">
      <c r="A79" s="84">
        <v>52</v>
      </c>
      <c r="B79" s="56">
        <v>76</v>
      </c>
      <c r="C79" s="48">
        <v>13</v>
      </c>
      <c r="D79" s="6" t="str">
        <f>VLOOKUP(A79,'09.kolo prezetácia '!A:G,2,FALSE)</f>
        <v>Matej</v>
      </c>
      <c r="E79" s="6" t="str">
        <f>VLOOKUP(A79,'09.kolo prezetácia '!A:G,3,FALSE)</f>
        <v>Ďurža</v>
      </c>
      <c r="F79" s="5" t="str">
        <f>CONCATENATE('09.kolo výsledky  KAT'!$D79," ",'09.kolo výsledky  KAT'!$E79)</f>
        <v>Matej Ďurža</v>
      </c>
      <c r="G79" s="6" t="str">
        <f>VLOOKUP(A79,'09.kolo prezetácia '!A:G,4,FALSE)</f>
        <v>Chrome Antilopy / Mnichova lehota</v>
      </c>
      <c r="H79" s="65">
        <f>VLOOKUP(A79,'09.kolo prezetácia '!$A$2:$G$511,5,FALSE)</f>
        <v>1991</v>
      </c>
      <c r="I79" s="32" t="str">
        <f>VLOOKUP(A79,'09.kolo prezetácia '!$A$2:$G$511,7,FALSE)</f>
        <v>Muži B</v>
      </c>
      <c r="J79" s="21">
        <f>VLOOKUP('09.kolo výsledky  KAT'!$A79,'09.kolo stopky'!A:C,3,FALSE)</f>
        <v>2.7262615740740737E-2</v>
      </c>
      <c r="K79" s="21">
        <f t="shared" si="3"/>
        <v>3.4818155479873227E-3</v>
      </c>
      <c r="L79" s="21">
        <f t="shared" si="5"/>
        <v>7.3480324074074038E-3</v>
      </c>
      <c r="M79" s="30"/>
      <c r="N79" s="65"/>
      <c r="O79" s="65"/>
      <c r="P79" s="65"/>
      <c r="Q79" s="65"/>
      <c r="R79" s="65"/>
      <c r="S79" s="65"/>
      <c r="T79" s="65"/>
      <c r="U79" s="65"/>
      <c r="V79" s="65"/>
      <c r="W79" s="66">
        <f t="shared" si="4"/>
        <v>0</v>
      </c>
      <c r="Y79"/>
    </row>
    <row r="80" spans="1:25" hidden="1" x14ac:dyDescent="0.25">
      <c r="A80" s="84">
        <v>39</v>
      </c>
      <c r="B80" s="56">
        <v>77</v>
      </c>
      <c r="C80" s="78">
        <v>7</v>
      </c>
      <c r="D80" s="6" t="str">
        <f>VLOOKUP(A80,'09.kolo prezetácia '!A:G,2,FALSE)</f>
        <v>Petronela</v>
      </c>
      <c r="E80" s="6" t="str">
        <f>VLOOKUP(A80,'09.kolo prezetácia '!A:G,3,FALSE)</f>
        <v>Hudoková</v>
      </c>
      <c r="F80" s="5" t="str">
        <f>CONCATENATE('09.kolo výsledky  KAT'!$D80," ",'09.kolo výsledky  KAT'!$E80)</f>
        <v>Petronela Hudoková</v>
      </c>
      <c r="G80" s="6" t="str">
        <f>VLOOKUP(A80,'09.kolo prezetácia '!A:G,4,FALSE)</f>
        <v>Champion Club / Dubnica nad Váhom</v>
      </c>
      <c r="H80" s="65">
        <f>VLOOKUP(A80,'09.kolo prezetácia '!$A$2:$G$511,5,FALSE)</f>
        <v>1982</v>
      </c>
      <c r="I80" s="32" t="str">
        <f>VLOOKUP(A80,'09.kolo prezetácia '!$A$2:$G$511,7,FALSE)</f>
        <v>Ženy B</v>
      </c>
      <c r="J80" s="21">
        <f>VLOOKUP('09.kolo výsledky  KAT'!$A80,'09.kolo stopky'!A:C,3,FALSE)</f>
        <v>2.7320254629629628E-2</v>
      </c>
      <c r="K80" s="21">
        <f t="shared" si="3"/>
        <v>3.4891768364788797E-3</v>
      </c>
      <c r="L80" s="21">
        <f t="shared" si="5"/>
        <v>7.4056712962962956E-3</v>
      </c>
      <c r="M80" s="30"/>
      <c r="N80" s="65"/>
      <c r="O80" s="65"/>
      <c r="P80" s="65"/>
      <c r="Q80" s="65"/>
      <c r="R80" s="65"/>
      <c r="S80" s="65"/>
      <c r="T80" s="65"/>
      <c r="U80" s="65"/>
      <c r="V80" s="65"/>
      <c r="W80" s="66">
        <f t="shared" si="4"/>
        <v>0</v>
      </c>
      <c r="Y80"/>
    </row>
    <row r="81" spans="1:25" hidden="1" x14ac:dyDescent="0.25">
      <c r="A81" s="84">
        <v>323</v>
      </c>
      <c r="B81" s="56">
        <v>78</v>
      </c>
      <c r="C81" s="78">
        <v>14</v>
      </c>
      <c r="D81" s="6" t="str">
        <f>VLOOKUP(A81,'09.kolo prezetácia '!A:G,2,FALSE)</f>
        <v>Martin</v>
      </c>
      <c r="E81" s="6" t="str">
        <f>VLOOKUP(A81,'09.kolo prezetácia '!A:G,3,FALSE)</f>
        <v>Šťastný</v>
      </c>
      <c r="F81" s="5" t="str">
        <f>CONCATENATE('09.kolo výsledky  KAT'!$D81," ",'09.kolo výsledky  KAT'!$E81)</f>
        <v>Martin Šťastný</v>
      </c>
      <c r="G81" s="6" t="str">
        <f>VLOOKUP(A81,'09.kolo prezetácia '!A:G,4,FALSE)</f>
        <v>Trenčín</v>
      </c>
      <c r="H81" s="65">
        <f>VLOOKUP(A81,'09.kolo prezetácia '!$A$2:$G$511,5,FALSE)</f>
        <v>1989</v>
      </c>
      <c r="I81" s="32" t="str">
        <f>VLOOKUP(A81,'09.kolo prezetácia '!$A$2:$G$511,7,FALSE)</f>
        <v>Muži B</v>
      </c>
      <c r="J81" s="21">
        <f>VLOOKUP('09.kolo výsledky  KAT'!$A81,'09.kolo stopky'!A:C,3,FALSE)</f>
        <v>2.7340509259259255E-2</v>
      </c>
      <c r="K81" s="21">
        <f t="shared" si="3"/>
        <v>3.4917636346435831E-3</v>
      </c>
      <c r="L81" s="21">
        <f t="shared" si="5"/>
        <v>7.4259259259259226E-3</v>
      </c>
      <c r="M81" s="30"/>
      <c r="N81" s="65"/>
      <c r="O81" s="65"/>
      <c r="P81" s="65"/>
      <c r="Q81" s="65"/>
      <c r="R81" s="65"/>
      <c r="S81" s="65"/>
      <c r="T81" s="65"/>
      <c r="U81" s="65"/>
      <c r="V81" s="65"/>
      <c r="W81" s="66">
        <f t="shared" si="4"/>
        <v>0</v>
      </c>
      <c r="Y81"/>
    </row>
    <row r="82" spans="1:25" hidden="1" x14ac:dyDescent="0.25">
      <c r="A82" s="84">
        <v>157</v>
      </c>
      <c r="B82" s="56">
        <v>79</v>
      </c>
      <c r="C82" s="48">
        <v>15</v>
      </c>
      <c r="D82" s="6" t="str">
        <f>VLOOKUP(A82,'09.kolo prezetácia '!A:G,2,FALSE)</f>
        <v>Ľubomír</v>
      </c>
      <c r="E82" s="6" t="str">
        <f>VLOOKUP(A82,'09.kolo prezetácia '!A:G,3,FALSE)</f>
        <v>Beňo</v>
      </c>
      <c r="F82" s="5" t="str">
        <f>CONCATENATE('09.kolo výsledky  KAT'!$D82," ",'09.kolo výsledky  KAT'!$E82)</f>
        <v>Ľubomír Beňo</v>
      </c>
      <c r="G82" s="6" t="str">
        <f>VLOOKUP(A82,'09.kolo prezetácia '!A:G,4,FALSE)</f>
        <v>Trenčín</v>
      </c>
      <c r="H82" s="65">
        <f>VLOOKUP(A82,'09.kolo prezetácia '!$A$2:$G$511,5,FALSE)</f>
        <v>1988</v>
      </c>
      <c r="I82" s="32" t="str">
        <f>VLOOKUP(A82,'09.kolo prezetácia '!$A$2:$G$511,7,FALSE)</f>
        <v>Muži B</v>
      </c>
      <c r="J82" s="21">
        <f>VLOOKUP('09.kolo výsledky  KAT'!$A82,'09.kolo stopky'!A:C,3,FALSE)</f>
        <v>2.7374884259259259E-2</v>
      </c>
      <c r="K82" s="21">
        <f t="shared" ref="K82:K145" si="6">J82/$X$3</f>
        <v>3.4961538006716805E-3</v>
      </c>
      <c r="L82" s="21">
        <f t="shared" si="5"/>
        <v>7.4603009259259258E-3</v>
      </c>
      <c r="M82" s="30"/>
      <c r="N82" s="65"/>
      <c r="O82" s="65"/>
      <c r="P82" s="65"/>
      <c r="Q82" s="65"/>
      <c r="R82" s="65"/>
      <c r="S82" s="65"/>
      <c r="T82" s="65"/>
      <c r="U82" s="65"/>
      <c r="V82" s="65"/>
      <c r="W82" s="66">
        <f t="shared" si="4"/>
        <v>0</v>
      </c>
      <c r="Y82"/>
    </row>
    <row r="83" spans="1:25" hidden="1" x14ac:dyDescent="0.25">
      <c r="A83" s="84">
        <v>299</v>
      </c>
      <c r="B83" s="56">
        <v>80</v>
      </c>
      <c r="C83" s="48">
        <v>16</v>
      </c>
      <c r="D83" s="6" t="str">
        <f>VLOOKUP(A83,'09.kolo prezetácia '!A:G,2,FALSE)</f>
        <v>Dominik</v>
      </c>
      <c r="E83" s="6" t="str">
        <f>VLOOKUP(A83,'09.kolo prezetácia '!A:G,3,FALSE)</f>
        <v>Jantoš</v>
      </c>
      <c r="F83" s="5" t="str">
        <f>CONCATENATE('09.kolo výsledky  KAT'!$D83," ",'09.kolo výsledky  KAT'!$E83)</f>
        <v>Dominik Jantoš</v>
      </c>
      <c r="G83" s="6" t="str">
        <f>VLOOKUP(A83,'09.kolo prezetácia '!A:G,4,FALSE)</f>
        <v>Chocholná-Velčice</v>
      </c>
      <c r="H83" s="65">
        <f>VLOOKUP(A83,'09.kolo prezetácia '!$A$2:$G$511,5,FALSE)</f>
        <v>1989</v>
      </c>
      <c r="I83" s="32" t="str">
        <f>VLOOKUP(A83,'09.kolo prezetácia '!$A$2:$G$511,7,FALSE)</f>
        <v>Muži B</v>
      </c>
      <c r="J83" s="21">
        <f>VLOOKUP('09.kolo výsledky  KAT'!$A83,'09.kolo stopky'!A:C,3,FALSE)</f>
        <v>2.7405324074074075E-2</v>
      </c>
      <c r="K83" s="21">
        <f t="shared" si="6"/>
        <v>3.5000413887706352E-3</v>
      </c>
      <c r="L83" s="21">
        <f t="shared" si="5"/>
        <v>7.4907407407407423E-3</v>
      </c>
      <c r="M83" s="30"/>
      <c r="N83" s="65"/>
      <c r="O83" s="65"/>
      <c r="P83" s="65"/>
      <c r="Q83" s="65"/>
      <c r="R83" s="65"/>
      <c r="S83" s="65"/>
      <c r="T83" s="65"/>
      <c r="U83" s="65"/>
      <c r="V83" s="65"/>
      <c r="W83" s="66">
        <f t="shared" si="4"/>
        <v>0</v>
      </c>
      <c r="Y83"/>
    </row>
    <row r="84" spans="1:25" hidden="1" x14ac:dyDescent="0.25">
      <c r="A84" s="84">
        <v>642</v>
      </c>
      <c r="B84" s="56">
        <v>81</v>
      </c>
      <c r="C84" s="48">
        <v>26</v>
      </c>
      <c r="D84" s="6" t="str">
        <f>VLOOKUP(A84,'09.kolo prezetácia '!A:G,2,FALSE)</f>
        <v>Jozef</v>
      </c>
      <c r="E84" s="6" t="str">
        <f>VLOOKUP(A84,'09.kolo prezetácia '!A:G,3,FALSE)</f>
        <v>Červeňan</v>
      </c>
      <c r="F84" s="5" t="str">
        <f>CONCATENATE('09.kolo výsledky  KAT'!$D84," ",'09.kolo výsledky  KAT'!$E84)</f>
        <v>Jozef Červeňan</v>
      </c>
      <c r="G84" s="6" t="str">
        <f>VLOOKUP(A84,'09.kolo prezetácia '!A:G,4,FALSE)</f>
        <v>STG Trenčín / Trenčianska Turná</v>
      </c>
      <c r="H84" s="65">
        <f>VLOOKUP(A84,'09.kolo prezetácia '!$A$2:$G$511,5,FALSE)</f>
        <v>1979</v>
      </c>
      <c r="I84" s="32" t="str">
        <f>VLOOKUP(A84,'09.kolo prezetácia '!$A$2:$G$511,7,FALSE)</f>
        <v>Muži C</v>
      </c>
      <c r="J84" s="21">
        <f>VLOOKUP('09.kolo výsledky  KAT'!$A84,'09.kolo stopky'!A:C,3,FALSE)</f>
        <v>2.7417129629629632E-2</v>
      </c>
      <c r="K84" s="21">
        <f t="shared" si="6"/>
        <v>3.5015491225580627E-3</v>
      </c>
      <c r="L84" s="21">
        <f t="shared" si="5"/>
        <v>7.5025462962962988E-3</v>
      </c>
      <c r="M84" s="30"/>
      <c r="N84" s="65"/>
      <c r="O84" s="65"/>
      <c r="P84" s="65"/>
      <c r="Q84" s="65"/>
      <c r="R84" s="65"/>
      <c r="S84" s="65"/>
      <c r="T84" s="65"/>
      <c r="U84" s="65"/>
      <c r="V84" s="65"/>
      <c r="W84" s="66">
        <f t="shared" si="4"/>
        <v>0</v>
      </c>
      <c r="Y84"/>
    </row>
    <row r="85" spans="1:25" hidden="1" x14ac:dyDescent="0.25">
      <c r="A85" s="84">
        <v>416</v>
      </c>
      <c r="B85" s="56">
        <v>82</v>
      </c>
      <c r="C85" s="48">
        <v>8</v>
      </c>
      <c r="D85" s="6" t="str">
        <f>VLOOKUP(A85,'09.kolo prezetácia '!A:G,2,FALSE)</f>
        <v>Veronika</v>
      </c>
      <c r="E85" s="6" t="str">
        <f>VLOOKUP(A85,'09.kolo prezetácia '!A:G,3,FALSE)</f>
        <v>Bakalárová</v>
      </c>
      <c r="F85" s="5" t="str">
        <f>CONCATENATE('09.kolo výsledky  KAT'!$D85," ",'09.kolo výsledky  KAT'!$E85)</f>
        <v>Veronika Bakalárová</v>
      </c>
      <c r="G85" s="6" t="str">
        <f>VLOOKUP(A85,'09.kolo prezetácia '!A:G,4,FALSE)</f>
        <v>RunForRest / Mníchova Lehota</v>
      </c>
      <c r="H85" s="65">
        <f>VLOOKUP(A85,'09.kolo prezetácia '!$A$2:$G$511,5,FALSE)</f>
        <v>1987</v>
      </c>
      <c r="I85" s="32" t="str">
        <f>VLOOKUP(A85,'09.kolo prezetácia '!$A$2:$G$511,7,FALSE)</f>
        <v>Ženy B</v>
      </c>
      <c r="J85" s="21">
        <f>VLOOKUP('09.kolo výsledky  KAT'!$A85,'09.kolo stopky'!A:C,3,FALSE)</f>
        <v>2.761423611111111E-2</v>
      </c>
      <c r="K85" s="21">
        <f t="shared" si="6"/>
        <v>3.5267223641265786E-3</v>
      </c>
      <c r="L85" s="21">
        <f t="shared" si="5"/>
        <v>7.6996527777777775E-3</v>
      </c>
      <c r="M85" s="30"/>
      <c r="N85" s="65"/>
      <c r="O85" s="65"/>
      <c r="P85" s="65"/>
      <c r="Q85" s="65"/>
      <c r="R85" s="65"/>
      <c r="S85" s="65"/>
      <c r="T85" s="65"/>
      <c r="U85" s="65"/>
      <c r="V85" s="65"/>
      <c r="W85" s="66">
        <f t="shared" si="4"/>
        <v>0</v>
      </c>
      <c r="Y85"/>
    </row>
    <row r="86" spans="1:25" hidden="1" x14ac:dyDescent="0.25">
      <c r="A86" s="84">
        <v>70</v>
      </c>
      <c r="B86" s="56">
        <v>83</v>
      </c>
      <c r="C86" s="48">
        <v>27</v>
      </c>
      <c r="D86" s="6" t="str">
        <f>VLOOKUP(A86,'09.kolo prezetácia '!A:G,2,FALSE)</f>
        <v>Dusan</v>
      </c>
      <c r="E86" s="6" t="str">
        <f>VLOOKUP(A86,'09.kolo prezetácia '!A:G,3,FALSE)</f>
        <v>Jáňa</v>
      </c>
      <c r="F86" s="5" t="str">
        <f>CONCATENATE('09.kolo výsledky  KAT'!$D86," ",'09.kolo výsledky  KAT'!$E86)</f>
        <v>Dusan Jáňa</v>
      </c>
      <c r="G86" s="6" t="str">
        <f>VLOOKUP(A86,'09.kolo prezetácia '!A:G,4,FALSE)</f>
        <v>Champion Club / Krivoklát</v>
      </c>
      <c r="H86" s="65">
        <f>VLOOKUP(A86,'09.kolo prezetácia '!$A$2:$G$511,5,FALSE)</f>
        <v>1979</v>
      </c>
      <c r="I86" s="32" t="str">
        <f>VLOOKUP(A86,'09.kolo prezetácia '!$A$2:$G$511,7,FALSE)</f>
        <v>Muži C</v>
      </c>
      <c r="J86" s="21">
        <f>VLOOKUP('09.kolo výsledky  KAT'!$A86,'09.kolo stopky'!A:C,3,FALSE)</f>
        <v>2.7662731481481479E-2</v>
      </c>
      <c r="K86" s="21">
        <f t="shared" si="6"/>
        <v>3.5329158980180689E-3</v>
      </c>
      <c r="L86" s="21">
        <f t="shared" si="5"/>
        <v>7.7481481481481464E-3</v>
      </c>
      <c r="M86" s="30"/>
      <c r="N86" s="65"/>
      <c r="O86" s="65"/>
      <c r="P86" s="65"/>
      <c r="Q86" s="65"/>
      <c r="R86" s="65"/>
      <c r="S86" s="65"/>
      <c r="T86" s="65"/>
      <c r="U86" s="65"/>
      <c r="V86" s="65"/>
      <c r="W86" s="66">
        <f t="shared" si="4"/>
        <v>0</v>
      </c>
      <c r="Y86"/>
    </row>
    <row r="87" spans="1:25" hidden="1" x14ac:dyDescent="0.25">
      <c r="A87" s="84">
        <v>174</v>
      </c>
      <c r="B87" s="56">
        <v>84</v>
      </c>
      <c r="C87" s="48">
        <v>9</v>
      </c>
      <c r="D87" s="6" t="str">
        <f>VLOOKUP(A87,'09.kolo prezetácia '!A:G,2,FALSE)</f>
        <v>Zuzana</v>
      </c>
      <c r="E87" s="6" t="str">
        <f>VLOOKUP(A87,'09.kolo prezetácia '!A:G,3,FALSE)</f>
        <v>Staňáková</v>
      </c>
      <c r="F87" s="5" t="str">
        <f>CONCATENATE('09.kolo výsledky  KAT'!$D87," ",'09.kolo výsledky  KAT'!$E87)</f>
        <v>Zuzana Staňáková</v>
      </c>
      <c r="G87" s="6" t="str">
        <f>VLOOKUP(A87,'09.kolo prezetácia '!A:G,4,FALSE)</f>
        <v>Podjavorinskí bežci</v>
      </c>
      <c r="H87" s="65">
        <f>VLOOKUP(A87,'09.kolo prezetácia '!$A$2:$G$511,5,FALSE)</f>
        <v>1986</v>
      </c>
      <c r="I87" s="32" t="str">
        <f>VLOOKUP(A87,'09.kolo prezetácia '!$A$2:$G$511,7,FALSE)</f>
        <v>Ženy B</v>
      </c>
      <c r="J87" s="21">
        <f>VLOOKUP('09.kolo výsledky  KAT'!$A87,'09.kolo stopky'!A:C,3,FALSE)</f>
        <v>2.7728935185185186E-2</v>
      </c>
      <c r="K87" s="21">
        <f t="shared" si="6"/>
        <v>3.5413710325907007E-3</v>
      </c>
      <c r="L87" s="21">
        <f t="shared" si="5"/>
        <v>7.8143518518518536E-3</v>
      </c>
      <c r="M87" s="30"/>
      <c r="N87" s="65"/>
      <c r="O87" s="65"/>
      <c r="P87" s="65"/>
      <c r="Q87" s="65"/>
      <c r="R87" s="65"/>
      <c r="S87" s="65"/>
      <c r="T87" s="65"/>
      <c r="U87" s="65"/>
      <c r="V87" s="65"/>
      <c r="W87" s="66">
        <f t="shared" si="4"/>
        <v>0</v>
      </c>
      <c r="Y87"/>
    </row>
    <row r="88" spans="1:25" hidden="1" x14ac:dyDescent="0.25">
      <c r="A88" s="22">
        <v>695</v>
      </c>
      <c r="B88" s="56">
        <v>85</v>
      </c>
      <c r="C88" s="48">
        <v>4</v>
      </c>
      <c r="D88" s="6" t="str">
        <f>VLOOKUP(A88,'09.kolo prezetácia '!A:G,2,FALSE)</f>
        <v>Jaroslav</v>
      </c>
      <c r="E88" s="6" t="str">
        <f>VLOOKUP(A88,'09.kolo prezetácia '!A:G,3,FALSE)</f>
        <v>Pavlacký</v>
      </c>
      <c r="F88" s="5" t="str">
        <f>CONCATENATE('09.kolo výsledky  KAT'!$D88," ",'09.kolo výsledky  KAT'!$E88)</f>
        <v>Jaroslav Pavlacký</v>
      </c>
      <c r="G88" s="6" t="str">
        <f>VLOOKUP(A88,'09.kolo prezetácia '!A:G,4,FALSE)</f>
        <v>Trenčianske Teplice</v>
      </c>
      <c r="H88" s="65">
        <f>VLOOKUP(A88,'09.kolo prezetácia '!$A$2:$G$511,5,FALSE)</f>
        <v>1962</v>
      </c>
      <c r="I88" s="32" t="str">
        <f>VLOOKUP(A88,'09.kolo prezetácia '!$A$2:$G$511,7,FALSE)</f>
        <v>Muži E</v>
      </c>
      <c r="J88" s="21">
        <f>VLOOKUP('09.kolo výsledky  KAT'!$A88,'09.kolo stopky'!A:C,3,FALSE)</f>
        <v>2.7737499999999998E-2</v>
      </c>
      <c r="K88" s="21">
        <f t="shared" si="6"/>
        <v>3.542464878671775E-3</v>
      </c>
      <c r="L88" s="21">
        <f t="shared" si="5"/>
        <v>7.8229166666666655E-3</v>
      </c>
      <c r="M88" s="30"/>
      <c r="N88" s="65"/>
      <c r="O88" s="65"/>
      <c r="P88" s="65"/>
      <c r="Q88" s="65"/>
      <c r="R88" s="65"/>
      <c r="S88" s="65"/>
      <c r="T88" s="65"/>
      <c r="U88" s="65"/>
      <c r="V88" s="65"/>
      <c r="W88" s="66">
        <f t="shared" si="4"/>
        <v>0</v>
      </c>
      <c r="Y88"/>
    </row>
    <row r="89" spans="1:25" hidden="1" x14ac:dyDescent="0.25">
      <c r="A89" s="22">
        <v>102</v>
      </c>
      <c r="B89" s="56">
        <v>86</v>
      </c>
      <c r="C89" s="48">
        <v>7</v>
      </c>
      <c r="D89" s="6" t="str">
        <f>VLOOKUP(A89,'09.kolo prezetácia '!A:G,2,FALSE)</f>
        <v>Pavol</v>
      </c>
      <c r="E89" s="6" t="str">
        <f>VLOOKUP(A89,'09.kolo prezetácia '!A:G,3,FALSE)</f>
        <v>Vronka</v>
      </c>
      <c r="F89" s="5" t="str">
        <f>CONCATENATE('09.kolo výsledky  KAT'!$D89," ",'09.kolo výsledky  KAT'!$E89)</f>
        <v>Pavol Vronka</v>
      </c>
      <c r="G89" s="6" t="str">
        <f>VLOOKUP(A89,'09.kolo prezetácia '!A:G,4,FALSE)</f>
        <v xml:space="preserve">Dubnica nad Váhom </v>
      </c>
      <c r="H89" s="65">
        <f>VLOOKUP(A89,'09.kolo prezetácia '!$A$2:$G$511,5,FALSE)</f>
        <v>1968</v>
      </c>
      <c r="I89" s="32" t="str">
        <f>VLOOKUP(A89,'09.kolo prezetácia '!$A$2:$G$511,7,FALSE)</f>
        <v>Muži D</v>
      </c>
      <c r="J89" s="21">
        <f>VLOOKUP('09.kolo výsledky  KAT'!$A89,'09.kolo stopky'!A:C,3,FALSE)</f>
        <v>2.7976273148148149E-2</v>
      </c>
      <c r="K89" s="21">
        <f t="shared" si="6"/>
        <v>3.572959533607682E-3</v>
      </c>
      <c r="L89" s="21">
        <f t="shared" si="5"/>
        <v>8.0616898148148167E-3</v>
      </c>
      <c r="M89" s="30"/>
      <c r="N89" s="65"/>
      <c r="O89" s="65"/>
      <c r="P89" s="65"/>
      <c r="Q89" s="65"/>
      <c r="R89" s="65"/>
      <c r="S89" s="65"/>
      <c r="T89" s="65"/>
      <c r="U89" s="65"/>
      <c r="V89" s="65"/>
      <c r="W89" s="66">
        <f t="shared" si="4"/>
        <v>0</v>
      </c>
      <c r="Y89"/>
    </row>
    <row r="90" spans="1:25" x14ac:dyDescent="0.25">
      <c r="A90" s="22">
        <v>694</v>
      </c>
      <c r="B90" s="56">
        <v>87</v>
      </c>
      <c r="C90" s="48">
        <v>15</v>
      </c>
      <c r="D90" s="6" t="str">
        <f>VLOOKUP(A90,'09.kolo prezetácia '!A:G,2,FALSE)</f>
        <v>Adam</v>
      </c>
      <c r="E90" s="6" t="str">
        <f>VLOOKUP(A90,'09.kolo prezetácia '!A:G,3,FALSE)</f>
        <v>Bahelka</v>
      </c>
      <c r="F90" s="5" t="str">
        <f>CONCATENATE('09.kolo výsledky  KAT'!$D90," ",'09.kolo výsledky  KAT'!$E90)</f>
        <v>Adam Bahelka</v>
      </c>
      <c r="G90" s="6" t="str">
        <f>VLOOKUP(A90,'09.kolo prezetácia '!A:G,4,FALSE)</f>
        <v>DRIETOMA</v>
      </c>
      <c r="H90" s="65">
        <f>VLOOKUP(A90,'09.kolo prezetácia '!$A$2:$G$511,5,FALSE)</f>
        <v>2001</v>
      </c>
      <c r="I90" s="32" t="str">
        <f>VLOOKUP(A90,'09.kolo prezetácia '!$A$2:$G$511,7,FALSE)</f>
        <v>Muži A</v>
      </c>
      <c r="J90" s="21">
        <f>VLOOKUP('09.kolo výsledky  KAT'!$A90,'09.kolo stopky'!A:C,3,FALSE)</f>
        <v>2.8025810185185185E-2</v>
      </c>
      <c r="K90" s="21">
        <f t="shared" si="6"/>
        <v>3.5792861028333569E-3</v>
      </c>
      <c r="L90" s="21">
        <f t="shared" si="5"/>
        <v>8.1112268518518521E-3</v>
      </c>
      <c r="M90" s="30"/>
      <c r="N90" s="65"/>
      <c r="O90" s="65"/>
      <c r="P90" s="65"/>
      <c r="Q90" s="65"/>
      <c r="R90" s="65"/>
      <c r="S90" s="65"/>
      <c r="T90" s="65"/>
      <c r="U90" s="65"/>
      <c r="V90" s="65"/>
      <c r="W90" s="66">
        <f t="shared" si="4"/>
        <v>0</v>
      </c>
      <c r="Y90"/>
    </row>
    <row r="91" spans="1:25" hidden="1" x14ac:dyDescent="0.25">
      <c r="A91" s="22">
        <v>696</v>
      </c>
      <c r="B91" s="56">
        <v>88</v>
      </c>
      <c r="C91" s="48">
        <v>17</v>
      </c>
      <c r="D91" s="6" t="str">
        <f>VLOOKUP(A91,'09.kolo prezetácia '!A:G,2,FALSE)</f>
        <v>Bohus</v>
      </c>
      <c r="E91" s="6" t="str">
        <f>VLOOKUP(A91,'09.kolo prezetácia '!A:G,3,FALSE)</f>
        <v>Pucek</v>
      </c>
      <c r="F91" s="5" t="str">
        <f>CONCATENATE('09.kolo výsledky  KAT'!$D91," ",'09.kolo výsledky  KAT'!$E91)</f>
        <v>Bohus Pucek</v>
      </c>
      <c r="G91" s="6" t="str">
        <f>VLOOKUP(A91,'09.kolo prezetácia '!A:G,4,FALSE)</f>
        <v>Dežerice</v>
      </c>
      <c r="H91" s="65">
        <f>VLOOKUP(A91,'09.kolo prezetácia '!$A$2:$G$511,5,FALSE)</f>
        <v>1985</v>
      </c>
      <c r="I91" s="32" t="str">
        <f>VLOOKUP(A91,'09.kolo prezetácia '!$A$2:$G$511,7,FALSE)</f>
        <v>Muži B</v>
      </c>
      <c r="J91" s="21">
        <f>VLOOKUP('09.kolo výsledky  KAT'!$A91,'09.kolo stopky'!A:C,3,FALSE)</f>
        <v>2.8041087962962962E-2</v>
      </c>
      <c r="K91" s="21">
        <f t="shared" si="6"/>
        <v>3.5812372877347333E-3</v>
      </c>
      <c r="L91" s="21">
        <f t="shared" si="5"/>
        <v>8.1265046296296294E-3</v>
      </c>
      <c r="M91" s="30"/>
      <c r="N91" s="65"/>
      <c r="O91" s="65"/>
      <c r="P91" s="65"/>
      <c r="Q91" s="65"/>
      <c r="R91" s="65"/>
      <c r="S91" s="65"/>
      <c r="T91" s="65"/>
      <c r="U91" s="65"/>
      <c r="V91" s="65"/>
      <c r="W91" s="66">
        <f t="shared" si="4"/>
        <v>0</v>
      </c>
      <c r="Y91"/>
    </row>
    <row r="92" spans="1:25" x14ac:dyDescent="0.25">
      <c r="A92" s="22">
        <v>651</v>
      </c>
      <c r="B92" s="56">
        <v>89</v>
      </c>
      <c r="C92" s="48">
        <v>16</v>
      </c>
      <c r="D92" s="6" t="str">
        <f>VLOOKUP(A92,'09.kolo prezetácia '!A:G,2,FALSE)</f>
        <v>Filip</v>
      </c>
      <c r="E92" s="6" t="str">
        <f>VLOOKUP(A92,'09.kolo prezetácia '!A:G,3,FALSE)</f>
        <v>Duras</v>
      </c>
      <c r="F92" s="5" t="str">
        <f>CONCATENATE('09.kolo výsledky  KAT'!$D92," ",'09.kolo výsledky  KAT'!$E92)</f>
        <v>Filip Duras</v>
      </c>
      <c r="G92" s="6" t="str">
        <f>VLOOKUP(A92,'09.kolo prezetácia '!A:G,4,FALSE)</f>
        <v>Trenčín</v>
      </c>
      <c r="H92" s="65">
        <f>VLOOKUP(A92,'09.kolo prezetácia '!$A$2:$G$511,5,FALSE)</f>
        <v>1996</v>
      </c>
      <c r="I92" s="32" t="str">
        <f>VLOOKUP(A92,'09.kolo prezetácia '!$A$2:$G$511,7,FALSE)</f>
        <v>Muži A</v>
      </c>
      <c r="J92" s="21">
        <f>VLOOKUP('09.kolo výsledky  KAT'!$A92,'09.kolo stopky'!A:C,3,FALSE)</f>
        <v>2.8075347222222224E-2</v>
      </c>
      <c r="K92" s="21">
        <f t="shared" si="6"/>
        <v>3.5856126720590323E-3</v>
      </c>
      <c r="L92" s="21">
        <f t="shared" si="5"/>
        <v>8.160763888888891E-3</v>
      </c>
      <c r="M92" s="30"/>
      <c r="N92" s="65"/>
      <c r="O92" s="65"/>
      <c r="P92" s="65"/>
      <c r="Q92" s="65"/>
      <c r="R92" s="65"/>
      <c r="S92" s="65"/>
      <c r="T92" s="65"/>
      <c r="U92" s="65"/>
      <c r="V92" s="65"/>
      <c r="W92" s="66">
        <f t="shared" si="4"/>
        <v>0</v>
      </c>
      <c r="Y92"/>
    </row>
    <row r="93" spans="1:25" hidden="1" x14ac:dyDescent="0.25">
      <c r="A93" s="22">
        <v>398</v>
      </c>
      <c r="B93" s="56">
        <v>90</v>
      </c>
      <c r="C93" s="78">
        <v>18</v>
      </c>
      <c r="D93" s="6" t="str">
        <f>VLOOKUP(A93,'09.kolo prezetácia '!A:G,2,FALSE)</f>
        <v>Andrej</v>
      </c>
      <c r="E93" s="6" t="str">
        <f>VLOOKUP(A93,'09.kolo prezetácia '!A:G,3,FALSE)</f>
        <v>Maták</v>
      </c>
      <c r="F93" s="5" t="str">
        <f>CONCATENATE('09.kolo výsledky  KAT'!$D93," ",'09.kolo výsledky  KAT'!$E93)</f>
        <v>Andrej Maták</v>
      </c>
      <c r="G93" s="6" t="str">
        <f>VLOOKUP(A93,'09.kolo prezetácia '!A:G,4,FALSE)</f>
        <v>Cyklistický Klub Kysuce / Čadca</v>
      </c>
      <c r="H93" s="65">
        <f>VLOOKUP(A93,'09.kolo prezetácia '!$A$2:$G$511,5,FALSE)</f>
        <v>1985</v>
      </c>
      <c r="I93" s="32" t="str">
        <f>VLOOKUP(A93,'09.kolo prezetácia '!$A$2:$G$511,7,FALSE)</f>
        <v>Muži B</v>
      </c>
      <c r="J93" s="21">
        <f>VLOOKUP('09.kolo výsledky  KAT'!$A93,'09.kolo stopky'!A:C,3,FALSE)</f>
        <v>2.809236111111111E-2</v>
      </c>
      <c r="K93" s="21">
        <f t="shared" si="6"/>
        <v>3.5877855825173829E-3</v>
      </c>
      <c r="L93" s="21">
        <f t="shared" si="5"/>
        <v>8.1777777777777769E-3</v>
      </c>
      <c r="M93" s="30"/>
      <c r="N93" s="65"/>
      <c r="O93" s="65"/>
      <c r="P93" s="65"/>
      <c r="Q93" s="65"/>
      <c r="R93" s="65"/>
      <c r="S93" s="65"/>
      <c r="T93" s="65"/>
      <c r="U93" s="65"/>
      <c r="V93" s="65"/>
      <c r="W93" s="66">
        <f t="shared" si="4"/>
        <v>0</v>
      </c>
      <c r="Y93"/>
    </row>
    <row r="94" spans="1:25" hidden="1" x14ac:dyDescent="0.25">
      <c r="A94" s="22">
        <v>689</v>
      </c>
      <c r="B94" s="56">
        <v>91</v>
      </c>
      <c r="C94" s="48">
        <v>19</v>
      </c>
      <c r="D94" s="6" t="str">
        <f>VLOOKUP(A94,'09.kolo prezetácia '!A:G,2,FALSE)</f>
        <v>Michal</v>
      </c>
      <c r="E94" s="6" t="str">
        <f>VLOOKUP(A94,'09.kolo prezetácia '!A:G,3,FALSE)</f>
        <v>Hollý</v>
      </c>
      <c r="F94" s="5" t="str">
        <f>CONCATENATE('09.kolo výsledky  KAT'!$D94," ",'09.kolo výsledky  KAT'!$E94)</f>
        <v>Michal Hollý</v>
      </c>
      <c r="G94" s="6" t="str">
        <f>VLOOKUP(A94,'09.kolo prezetácia '!A:G,4,FALSE)</f>
        <v>Stará Turá</v>
      </c>
      <c r="H94" s="65">
        <f>VLOOKUP(A94,'09.kolo prezetácia '!$A$2:$G$511,5,FALSE)</f>
        <v>1990</v>
      </c>
      <c r="I94" s="32" t="str">
        <f>VLOOKUP(A94,'09.kolo prezetácia '!$A$2:$G$511,7,FALSE)</f>
        <v>Muži B</v>
      </c>
      <c r="J94" s="21">
        <f>VLOOKUP('09.kolo výsledky  KAT'!$A94,'09.kolo stopky'!A:C,3,FALSE)</f>
        <v>2.8131597222222225E-2</v>
      </c>
      <c r="K94" s="21">
        <f t="shared" si="6"/>
        <v>3.5927965801050097E-3</v>
      </c>
      <c r="L94" s="21">
        <f t="shared" si="5"/>
        <v>8.2170138888888918E-3</v>
      </c>
      <c r="M94" s="30"/>
      <c r="N94" s="65"/>
      <c r="O94" s="65"/>
      <c r="P94" s="65"/>
      <c r="Q94" s="65"/>
      <c r="R94" s="65"/>
      <c r="S94" s="65"/>
      <c r="T94" s="65"/>
      <c r="U94" s="65"/>
      <c r="V94" s="65"/>
      <c r="W94" s="66">
        <f t="shared" si="4"/>
        <v>0</v>
      </c>
      <c r="Y94"/>
    </row>
    <row r="95" spans="1:25" hidden="1" x14ac:dyDescent="0.25">
      <c r="A95" s="22">
        <v>690</v>
      </c>
      <c r="B95" s="56">
        <v>92</v>
      </c>
      <c r="C95" s="48">
        <v>28</v>
      </c>
      <c r="D95" s="6" t="str">
        <f>VLOOKUP(A95,'09.kolo prezetácia '!A:G,2,FALSE)</f>
        <v>Peter</v>
      </c>
      <c r="E95" s="6" t="str">
        <f>VLOOKUP(A95,'09.kolo prezetácia '!A:G,3,FALSE)</f>
        <v>Kuric</v>
      </c>
      <c r="F95" s="5" t="str">
        <f>CONCATENATE('09.kolo výsledky  KAT'!$D95," ",'09.kolo výsledky  KAT'!$E95)</f>
        <v>Peter Kuric</v>
      </c>
      <c r="G95" s="6" t="str">
        <f>VLOOKUP(A95,'09.kolo prezetácia '!A:G,4,FALSE)</f>
        <v>Hrabeové</v>
      </c>
      <c r="H95" s="65">
        <f>VLOOKUP(A95,'09.kolo prezetácia '!$A$2:$G$511,5,FALSE)</f>
        <v>1977</v>
      </c>
      <c r="I95" s="32" t="str">
        <f>VLOOKUP(A95,'09.kolo prezetácia '!$A$2:$G$511,7,FALSE)</f>
        <v>Muži C</v>
      </c>
      <c r="J95" s="21">
        <f>VLOOKUP('09.kolo výsledky  KAT'!$A95,'09.kolo stopky'!A:C,3,FALSE)</f>
        <v>2.8184375000000001E-2</v>
      </c>
      <c r="K95" s="21">
        <f t="shared" si="6"/>
        <v>3.5995370370370369E-3</v>
      </c>
      <c r="L95" s="21">
        <f t="shared" si="5"/>
        <v>8.2697916666666683E-3</v>
      </c>
      <c r="M95" s="30"/>
      <c r="N95" s="65"/>
      <c r="O95" s="65"/>
      <c r="P95" s="65"/>
      <c r="Q95" s="65"/>
      <c r="R95" s="65"/>
      <c r="S95" s="65"/>
      <c r="T95" s="65"/>
      <c r="U95" s="65"/>
      <c r="V95" s="65"/>
      <c r="W95" s="66">
        <f t="shared" si="4"/>
        <v>0</v>
      </c>
      <c r="Y95"/>
    </row>
    <row r="96" spans="1:25" hidden="1" x14ac:dyDescent="0.25">
      <c r="A96" s="22">
        <v>268</v>
      </c>
      <c r="B96" s="56">
        <v>93</v>
      </c>
      <c r="C96" s="48">
        <v>20</v>
      </c>
      <c r="D96" s="6" t="str">
        <f>VLOOKUP(A96,'09.kolo prezetácia '!A:G,2,FALSE)</f>
        <v>Vladimír</v>
      </c>
      <c r="E96" s="6" t="str">
        <f>VLOOKUP(A96,'09.kolo prezetácia '!A:G,3,FALSE)</f>
        <v>Staňák</v>
      </c>
      <c r="F96" s="5" t="str">
        <f>CONCATENATE('09.kolo výsledky  KAT'!$D96," ",'09.kolo výsledky  KAT'!$E96)</f>
        <v>Vladimír Staňák</v>
      </c>
      <c r="G96" s="6" t="str">
        <f>VLOOKUP(A96,'09.kolo prezetácia '!A:G,4,FALSE)</f>
        <v>Adamovské Kochanovce</v>
      </c>
      <c r="H96" s="65">
        <f>VLOOKUP(A96,'09.kolo prezetácia '!$A$2:$G$511,5,FALSE)</f>
        <v>1985</v>
      </c>
      <c r="I96" s="32" t="str">
        <f>VLOOKUP(A96,'09.kolo prezetácia '!$A$2:$G$511,7,FALSE)</f>
        <v>Muži B</v>
      </c>
      <c r="J96" s="21">
        <f>VLOOKUP('09.kolo výsledky  KAT'!$A96,'09.kolo stopky'!A:C,3,FALSE)</f>
        <v>2.8222453703703704E-2</v>
      </c>
      <c r="K96" s="21">
        <f t="shared" si="6"/>
        <v>3.6044002175866798E-3</v>
      </c>
      <c r="L96" s="21">
        <f t="shared" si="5"/>
        <v>8.3078703703703717E-3</v>
      </c>
      <c r="M96" s="30"/>
      <c r="N96" s="65"/>
      <c r="O96" s="65"/>
      <c r="P96" s="65"/>
      <c r="Q96" s="65"/>
      <c r="R96" s="65"/>
      <c r="S96" s="65"/>
      <c r="T96" s="65"/>
      <c r="U96" s="65"/>
      <c r="V96" s="65"/>
      <c r="W96" s="66">
        <f t="shared" si="4"/>
        <v>0</v>
      </c>
      <c r="Y96"/>
    </row>
    <row r="97" spans="1:25" hidden="1" x14ac:dyDescent="0.25">
      <c r="A97" s="22">
        <v>624</v>
      </c>
      <c r="B97" s="56">
        <v>94</v>
      </c>
      <c r="C97" s="48">
        <v>8</v>
      </c>
      <c r="D97" s="6" t="str">
        <f>VLOOKUP(A97,'09.kolo prezetácia '!A:G,2,FALSE)</f>
        <v>Monika</v>
      </c>
      <c r="E97" s="6" t="str">
        <f>VLOOKUP(A97,'09.kolo prezetácia '!A:G,3,FALSE)</f>
        <v>Jančovičová</v>
      </c>
      <c r="F97" s="5" t="str">
        <f>CONCATENATE('09.kolo výsledky  KAT'!$D97," ",'09.kolo výsledky  KAT'!$E97)</f>
        <v>Monika Jančovičová</v>
      </c>
      <c r="G97" s="6" t="str">
        <f>VLOOKUP(A97,'09.kolo prezetácia '!A:G,4,FALSE)</f>
        <v>Piešťany</v>
      </c>
      <c r="H97" s="65">
        <f>VLOOKUP(A97,'09.kolo prezetácia '!$A$2:$G$511,5,FALSE)</f>
        <v>1990</v>
      </c>
      <c r="I97" s="32" t="str">
        <f>VLOOKUP(A97,'09.kolo prezetácia '!$A$2:$G$511,7,FALSE)</f>
        <v>Ženy A</v>
      </c>
      <c r="J97" s="21">
        <f>VLOOKUP('09.kolo výsledky  KAT'!$A97,'09.kolo stopky'!A:C,3,FALSE)</f>
        <v>2.8235416666666666E-2</v>
      </c>
      <c r="K97" s="21">
        <f t="shared" si="6"/>
        <v>3.60605576841209E-3</v>
      </c>
      <c r="L97" s="21">
        <f t="shared" si="5"/>
        <v>8.3208333333333329E-3</v>
      </c>
      <c r="M97" s="30"/>
      <c r="N97" s="65"/>
      <c r="O97" s="65"/>
      <c r="P97" s="65"/>
      <c r="Q97" s="65"/>
      <c r="R97" s="65"/>
      <c r="S97" s="65"/>
      <c r="T97" s="65"/>
      <c r="U97" s="65"/>
      <c r="V97" s="65"/>
      <c r="W97" s="66">
        <f t="shared" si="4"/>
        <v>0</v>
      </c>
      <c r="Y97"/>
    </row>
    <row r="98" spans="1:25" hidden="1" x14ac:dyDescent="0.25">
      <c r="A98" s="22">
        <v>260</v>
      </c>
      <c r="B98" s="56">
        <v>95</v>
      </c>
      <c r="C98" s="48">
        <v>9</v>
      </c>
      <c r="D98" s="6" t="str">
        <f>VLOOKUP(A98,'09.kolo prezetácia '!A:G,2,FALSE)</f>
        <v>Soňa</v>
      </c>
      <c r="E98" s="6" t="str">
        <f>VLOOKUP(A98,'09.kolo prezetácia '!A:G,3,FALSE)</f>
        <v>Kuricová</v>
      </c>
      <c r="F98" s="5" t="str">
        <f>CONCATENATE('09.kolo výsledky  KAT'!$D98," ",'09.kolo výsledky  KAT'!$E98)</f>
        <v>Soňa Kuricová</v>
      </c>
      <c r="G98" s="6" t="str">
        <f>VLOOKUP(A98,'09.kolo prezetácia '!A:G,4,FALSE)</f>
        <v>Champion Club / Dubnica nad Váhom</v>
      </c>
      <c r="H98" s="65">
        <f>VLOOKUP(A98,'09.kolo prezetácia '!$A$2:$G$511,5,FALSE)</f>
        <v>1998</v>
      </c>
      <c r="I98" s="32" t="str">
        <f>VLOOKUP(A98,'09.kolo prezetácia '!$A$2:$G$511,7,FALSE)</f>
        <v>Ženy A</v>
      </c>
      <c r="J98" s="21">
        <f>VLOOKUP('09.kolo výsledky  KAT'!$A98,'09.kolo stopky'!A:C,3,FALSE)</f>
        <v>2.825810185185185E-2</v>
      </c>
      <c r="K98" s="21">
        <f t="shared" si="6"/>
        <v>3.608952982356558E-3</v>
      </c>
      <c r="L98" s="21">
        <f t="shared" si="5"/>
        <v>8.3435185185185175E-3</v>
      </c>
      <c r="M98" s="30"/>
      <c r="N98" s="65"/>
      <c r="O98" s="65"/>
      <c r="P98" s="65"/>
      <c r="Q98" s="65"/>
      <c r="R98" s="65"/>
      <c r="S98" s="65"/>
      <c r="T98" s="65"/>
      <c r="U98" s="65"/>
      <c r="V98" s="65"/>
      <c r="W98" s="66">
        <f t="shared" si="4"/>
        <v>0</v>
      </c>
      <c r="Y98"/>
    </row>
    <row r="99" spans="1:25" hidden="1" x14ac:dyDescent="0.25">
      <c r="A99" s="22">
        <v>622</v>
      </c>
      <c r="B99" s="56">
        <v>96</v>
      </c>
      <c r="C99" s="48">
        <v>10</v>
      </c>
      <c r="D99" s="6" t="str">
        <f>VLOOKUP(A99,'09.kolo prezetácia '!A:G,2,FALSE)</f>
        <v>Eva</v>
      </c>
      <c r="E99" s="6" t="str">
        <f>VLOOKUP(A99,'09.kolo prezetácia '!A:G,3,FALSE)</f>
        <v>Mareková</v>
      </c>
      <c r="F99" s="5" t="str">
        <f>CONCATENATE('09.kolo výsledky  KAT'!$D99," ",'09.kolo výsledky  KAT'!$E99)</f>
        <v>Eva Mareková</v>
      </c>
      <c r="G99" s="6" t="str">
        <f>VLOOKUP(A99,'09.kolo prezetácia '!A:G,4,FALSE)</f>
        <v>Raz to príde / Soblahov</v>
      </c>
      <c r="H99" s="65">
        <f>VLOOKUP(A99,'09.kolo prezetácia '!$A$2:$G$511,5,FALSE)</f>
        <v>1982</v>
      </c>
      <c r="I99" s="32" t="str">
        <f>VLOOKUP(A99,'09.kolo prezetácia '!$A$2:$G$511,7,FALSE)</f>
        <v>Ženy B</v>
      </c>
      <c r="J99" s="21">
        <f>VLOOKUP('09.kolo výsledky  KAT'!$A99,'09.kolo stopky'!A:C,3,FALSE)</f>
        <v>2.8347800925925926E-2</v>
      </c>
      <c r="K99" s="21">
        <f t="shared" si="6"/>
        <v>3.6204088028002459E-3</v>
      </c>
      <c r="L99" s="21">
        <f t="shared" si="5"/>
        <v>8.4332175925925928E-3</v>
      </c>
      <c r="M99" s="30"/>
      <c r="N99" s="65"/>
      <c r="O99" s="65"/>
      <c r="P99" s="65"/>
      <c r="Q99" s="65"/>
      <c r="R99" s="65"/>
      <c r="S99" s="65"/>
      <c r="T99" s="65"/>
      <c r="U99" s="65"/>
      <c r="V99" s="65"/>
      <c r="W99" s="66">
        <f t="shared" si="4"/>
        <v>0</v>
      </c>
      <c r="Y99"/>
    </row>
    <row r="100" spans="1:25" hidden="1" x14ac:dyDescent="0.25">
      <c r="A100" s="22">
        <v>574</v>
      </c>
      <c r="B100" s="56">
        <v>97</v>
      </c>
      <c r="C100" s="45">
        <v>3</v>
      </c>
      <c r="D100" s="6" t="str">
        <f>VLOOKUP(A100,'09.kolo prezetácia '!A:G,2,FALSE)</f>
        <v>Jana</v>
      </c>
      <c r="E100" s="6" t="str">
        <f>VLOOKUP(A100,'09.kolo prezetácia '!A:G,3,FALSE)</f>
        <v>Pálešová</v>
      </c>
      <c r="F100" s="5" t="str">
        <f>CONCATENATE('09.kolo výsledky  KAT'!$D100," ",'09.kolo výsledky  KAT'!$E100)</f>
        <v>Jana Pálešová</v>
      </c>
      <c r="G100" s="6" t="str">
        <f>VLOOKUP(A100,'09.kolo prezetácia '!A:G,4,FALSE)</f>
        <v>Raz to príde / Drietoma</v>
      </c>
      <c r="H100" s="65">
        <f>VLOOKUP(A100,'09.kolo prezetácia '!$A$2:$G$511,5,FALSE)</f>
        <v>1977</v>
      </c>
      <c r="I100" s="32" t="str">
        <f>VLOOKUP(A100,'09.kolo prezetácia '!$A$2:$G$511,7,FALSE)</f>
        <v>Ženy C</v>
      </c>
      <c r="J100" s="21">
        <f>VLOOKUP('09.kolo výsledky  KAT'!$A100,'09.kolo stopky'!A:C,3,FALSE)</f>
        <v>2.8352083333333333E-2</v>
      </c>
      <c r="K100" s="21">
        <f t="shared" si="6"/>
        <v>3.6209557258407832E-3</v>
      </c>
      <c r="L100" s="21">
        <f t="shared" si="5"/>
        <v>8.4375000000000006E-3</v>
      </c>
      <c r="M100" s="30"/>
      <c r="N100" s="65"/>
      <c r="O100" s="65"/>
      <c r="P100" s="65"/>
      <c r="Q100" s="65"/>
      <c r="R100" s="65"/>
      <c r="S100" s="65"/>
      <c r="T100" s="65"/>
      <c r="U100" s="65"/>
      <c r="V100" s="65"/>
      <c r="W100" s="66">
        <f t="shared" si="4"/>
        <v>0</v>
      </c>
      <c r="Y100"/>
    </row>
    <row r="101" spans="1:25" hidden="1" x14ac:dyDescent="0.25">
      <c r="A101" s="22">
        <v>661</v>
      </c>
      <c r="B101" s="56">
        <v>98</v>
      </c>
      <c r="C101" s="48">
        <v>10</v>
      </c>
      <c r="D101" s="6" t="str">
        <f>VLOOKUP(A101,'09.kolo prezetácia '!A:G,2,FALSE)</f>
        <v>Hana</v>
      </c>
      <c r="E101" s="6" t="str">
        <f>VLOOKUP(A101,'09.kolo prezetácia '!A:G,3,FALSE)</f>
        <v>Prochackova</v>
      </c>
      <c r="F101" s="5" t="str">
        <f>CONCATENATE('09.kolo výsledky  KAT'!$D101," ",'09.kolo výsledky  KAT'!$E101)</f>
        <v>Hana Prochackova</v>
      </c>
      <c r="G101" s="6" t="str">
        <f>VLOOKUP(A101,'09.kolo prezetácia '!A:G,4,FALSE)</f>
        <v>Trenčianska Turna</v>
      </c>
      <c r="H101" s="65">
        <f>VLOOKUP(A101,'09.kolo prezetácia '!$A$2:$G$511,5,FALSE)</f>
        <v>2007</v>
      </c>
      <c r="I101" s="32" t="str">
        <f>VLOOKUP(A101,'09.kolo prezetácia '!$A$2:$G$511,7,FALSE)</f>
        <v>Ženy A</v>
      </c>
      <c r="J101" s="21">
        <f>VLOOKUP('09.kolo výsledky  KAT'!$A101,'09.kolo stopky'!A:C,3,FALSE)</f>
        <v>2.8358796296296295E-2</v>
      </c>
      <c r="K101" s="21">
        <f t="shared" si="6"/>
        <v>3.6218130646610848E-3</v>
      </c>
      <c r="L101" s="21">
        <f t="shared" si="5"/>
        <v>8.4442129629629624E-3</v>
      </c>
      <c r="M101" s="30"/>
      <c r="N101" s="65"/>
      <c r="O101" s="65"/>
      <c r="P101" s="65"/>
      <c r="Q101" s="65"/>
      <c r="R101" s="65"/>
      <c r="S101" s="65"/>
      <c r="T101" s="65"/>
      <c r="U101" s="65"/>
      <c r="V101" s="65"/>
      <c r="W101" s="66">
        <f t="shared" si="4"/>
        <v>0</v>
      </c>
      <c r="Y101"/>
    </row>
    <row r="102" spans="1:25" x14ac:dyDescent="0.25">
      <c r="A102" s="22">
        <v>9</v>
      </c>
      <c r="B102" s="56">
        <v>99</v>
      </c>
      <c r="C102" s="48">
        <v>17</v>
      </c>
      <c r="D102" s="6" t="str">
        <f>VLOOKUP(A102,'09.kolo prezetácia '!A:G,2,FALSE)</f>
        <v>Tomáš</v>
      </c>
      <c r="E102" s="6" t="str">
        <f>VLOOKUP(A102,'09.kolo prezetácia '!A:G,3,FALSE)</f>
        <v>Gallo</v>
      </c>
      <c r="F102" s="5" t="str">
        <f>CONCATENATE('09.kolo výsledky  KAT'!$D102," ",'09.kolo výsledky  KAT'!$E102)</f>
        <v>Tomáš Gallo</v>
      </c>
      <c r="G102" s="6" t="str">
        <f>VLOOKUP(A102,'09.kolo prezetácia '!A:G,4,FALSE)</f>
        <v>Ak Dukla Trenčín / Veľká Hradná</v>
      </c>
      <c r="H102" s="65">
        <f>VLOOKUP(A102,'09.kolo prezetácia '!$A$2:$G$511,5,FALSE)</f>
        <v>2010</v>
      </c>
      <c r="I102" s="32" t="str">
        <f>VLOOKUP(A102,'09.kolo prezetácia '!$A$2:$G$511,7,FALSE)</f>
        <v>Muži A</v>
      </c>
      <c r="J102" s="21">
        <f>VLOOKUP('09.kolo výsledky  KAT'!$A102,'09.kolo stopky'!A:C,3,FALSE)</f>
        <v>2.8416087962962962E-2</v>
      </c>
      <c r="K102" s="21">
        <f t="shared" si="6"/>
        <v>3.6291300080412469E-3</v>
      </c>
      <c r="L102" s="21">
        <f t="shared" si="5"/>
        <v>8.5015046296296297E-3</v>
      </c>
      <c r="M102" s="30"/>
      <c r="N102" s="65"/>
      <c r="O102" s="65"/>
      <c r="P102" s="65"/>
      <c r="Q102" s="65"/>
      <c r="R102" s="65"/>
      <c r="S102" s="65"/>
      <c r="T102" s="65"/>
      <c r="U102" s="65"/>
      <c r="V102" s="65"/>
      <c r="W102" s="66">
        <f t="shared" si="4"/>
        <v>0</v>
      </c>
      <c r="Y102"/>
    </row>
    <row r="103" spans="1:25" hidden="1" x14ac:dyDescent="0.25">
      <c r="A103" s="22">
        <v>615</v>
      </c>
      <c r="B103" s="56">
        <v>100</v>
      </c>
      <c r="C103" s="48">
        <v>8</v>
      </c>
      <c r="D103" s="6" t="str">
        <f>VLOOKUP(A103,'09.kolo prezetácia '!A:G,2,FALSE)</f>
        <v>Ľubomír</v>
      </c>
      <c r="E103" s="6" t="str">
        <f>VLOOKUP(A103,'09.kolo prezetácia '!A:G,3,FALSE)</f>
        <v>Vavruš</v>
      </c>
      <c r="F103" s="5" t="str">
        <f>CONCATENATE('09.kolo výsledky  KAT'!$D103," ",'09.kolo výsledky  KAT'!$E103)</f>
        <v>Ľubomír Vavruš</v>
      </c>
      <c r="G103" s="6" t="str">
        <f>VLOOKUP(A103,'09.kolo prezetácia '!A:G,4,FALSE)</f>
        <v>Trenčín</v>
      </c>
      <c r="H103" s="65">
        <f>VLOOKUP(A103,'09.kolo prezetácia '!$A$2:$G$511,5,FALSE)</f>
        <v>1974</v>
      </c>
      <c r="I103" s="32" t="str">
        <f>VLOOKUP(A103,'09.kolo prezetácia '!$A$2:$G$511,7,FALSE)</f>
        <v>Muži D</v>
      </c>
      <c r="J103" s="21">
        <f>VLOOKUP('09.kolo výsledky  KAT'!$A103,'09.kolo stopky'!A:C,3,FALSE)</f>
        <v>2.8449189814814816E-2</v>
      </c>
      <c r="K103" s="21">
        <f t="shared" si="6"/>
        <v>3.6333575753275628E-3</v>
      </c>
      <c r="L103" s="21">
        <f t="shared" si="5"/>
        <v>8.5346064814814833E-3</v>
      </c>
      <c r="M103" s="30"/>
      <c r="N103" s="65"/>
      <c r="O103" s="65"/>
      <c r="P103" s="65"/>
      <c r="Q103" s="65"/>
      <c r="R103" s="65"/>
      <c r="S103" s="65"/>
      <c r="T103" s="65"/>
      <c r="U103" s="65"/>
      <c r="V103" s="65"/>
      <c r="W103" s="66">
        <f t="shared" si="4"/>
        <v>0</v>
      </c>
      <c r="Y103"/>
    </row>
    <row r="104" spans="1:25" hidden="1" x14ac:dyDescent="0.25">
      <c r="A104" s="22">
        <v>228</v>
      </c>
      <c r="B104" s="56">
        <v>101</v>
      </c>
      <c r="C104" s="48">
        <v>5</v>
      </c>
      <c r="D104" s="6" t="str">
        <f>VLOOKUP(A104,'09.kolo prezetácia '!A:G,2,FALSE)</f>
        <v>Alexander</v>
      </c>
      <c r="E104" s="6" t="str">
        <f>VLOOKUP(A104,'09.kolo prezetácia '!A:G,3,FALSE)</f>
        <v>Bezový</v>
      </c>
      <c r="F104" s="5" t="str">
        <f>CONCATENATE('09.kolo výsledky  KAT'!$D104," ",'09.kolo výsledky  KAT'!$E104)</f>
        <v>Alexander Bezový</v>
      </c>
      <c r="G104" s="6" t="str">
        <f>VLOOKUP(A104,'09.kolo prezetácia '!A:G,4,FALSE)</f>
        <v>AXB sport servis / Trenín</v>
      </c>
      <c r="H104" s="65">
        <f>VLOOKUP(A104,'09.kolo prezetácia '!$A$2:$G$511,5,FALSE)</f>
        <v>1959</v>
      </c>
      <c r="I104" s="32" t="str">
        <f>VLOOKUP(A104,'09.kolo prezetácia '!$A$2:$G$511,7,FALSE)</f>
        <v>Muži E</v>
      </c>
      <c r="J104" s="21">
        <f>VLOOKUP('09.kolo výsledky  KAT'!$A104,'09.kolo stopky'!A:C,3,FALSE)</f>
        <v>2.8583217592592594E-2</v>
      </c>
      <c r="K104" s="21">
        <f t="shared" si="6"/>
        <v>3.6504747883260016E-3</v>
      </c>
      <c r="L104" s="21">
        <f t="shared" si="5"/>
        <v>8.6686342592592613E-3</v>
      </c>
      <c r="M104" s="30"/>
      <c r="N104" s="65"/>
      <c r="O104" s="65"/>
      <c r="P104" s="65"/>
      <c r="Q104" s="65"/>
      <c r="R104" s="65"/>
      <c r="S104" s="65"/>
      <c r="T104" s="65"/>
      <c r="U104" s="65"/>
      <c r="V104" s="65"/>
      <c r="W104" s="66">
        <f t="shared" si="4"/>
        <v>0</v>
      </c>
      <c r="Y104"/>
    </row>
    <row r="105" spans="1:25" hidden="1" x14ac:dyDescent="0.25">
      <c r="A105" s="22">
        <v>301</v>
      </c>
      <c r="B105" s="56">
        <v>102</v>
      </c>
      <c r="C105" s="48">
        <v>21</v>
      </c>
      <c r="D105" s="6" t="str">
        <f>VLOOKUP(A105,'09.kolo prezetácia '!A:G,2,FALSE)</f>
        <v>Marcel</v>
      </c>
      <c r="E105" s="6" t="str">
        <f>VLOOKUP(A105,'09.kolo prezetácia '!A:G,3,FALSE)</f>
        <v>Juríček</v>
      </c>
      <c r="F105" s="5" t="str">
        <f>CONCATENATE('09.kolo výsledky  KAT'!$D105," ",'09.kolo výsledky  KAT'!$E105)</f>
        <v>Marcel Juríček</v>
      </c>
      <c r="G105" s="6" t="str">
        <f>VLOOKUP(A105,'09.kolo prezetácia '!A:G,4,FALSE)</f>
        <v>Chocholna</v>
      </c>
      <c r="H105" s="65">
        <f>VLOOKUP(A105,'09.kolo prezetácia '!$A$2:$G$511,5,FALSE)</f>
        <v>1988</v>
      </c>
      <c r="I105" s="32" t="str">
        <f>VLOOKUP(A105,'09.kolo prezetácia '!$A$2:$G$511,7,FALSE)</f>
        <v>Muži B</v>
      </c>
      <c r="J105" s="21">
        <f>VLOOKUP('09.kolo výsledky  KAT'!$A105,'09.kolo stopky'!A:C,3,FALSE)</f>
        <v>2.8625694444444447E-2</v>
      </c>
      <c r="K105" s="21">
        <f t="shared" si="6"/>
        <v>3.6558996736199803E-3</v>
      </c>
      <c r="L105" s="21">
        <f t="shared" si="5"/>
        <v>8.7111111111111139E-3</v>
      </c>
      <c r="M105" s="30"/>
      <c r="N105" s="65"/>
      <c r="O105" s="65"/>
      <c r="P105" s="65"/>
      <c r="Q105" s="65"/>
      <c r="R105" s="65"/>
      <c r="S105" s="65"/>
      <c r="T105" s="65"/>
      <c r="U105" s="65"/>
      <c r="V105" s="65"/>
      <c r="W105" s="66">
        <f t="shared" si="4"/>
        <v>0</v>
      </c>
      <c r="Y105"/>
    </row>
    <row r="106" spans="1:25" x14ac:dyDescent="0.25">
      <c r="A106" s="22">
        <v>613</v>
      </c>
      <c r="B106" s="56">
        <v>103</v>
      </c>
      <c r="C106" s="48">
        <v>18</v>
      </c>
      <c r="D106" s="6" t="str">
        <f>VLOOKUP(A106,'09.kolo prezetácia '!A:G,2,FALSE)</f>
        <v>Lukáš</v>
      </c>
      <c r="E106" s="6" t="str">
        <f>VLOOKUP(A106,'09.kolo prezetácia '!A:G,3,FALSE)</f>
        <v>Pevný</v>
      </c>
      <c r="F106" s="5" t="str">
        <f>CONCATENATE('09.kolo výsledky  KAT'!$D106," ",'09.kolo výsledky  KAT'!$E106)</f>
        <v>Lukáš Pevný</v>
      </c>
      <c r="G106" s="6" t="str">
        <f>VLOOKUP(A106,'09.kolo prezetácia '!A:G,4,FALSE)</f>
        <v>Polsky Parlament / Trenčianske Stankovce</v>
      </c>
      <c r="H106" s="65">
        <f>VLOOKUP(A106,'09.kolo prezetácia '!$A$2:$G$511,5,FALSE)</f>
        <v>1999</v>
      </c>
      <c r="I106" s="32" t="str">
        <f>VLOOKUP(A106,'09.kolo prezetácia '!$A$2:$G$511,7,FALSE)</f>
        <v>Muži A</v>
      </c>
      <c r="J106" s="21">
        <f>VLOOKUP('09.kolo výsledky  KAT'!$A106,'09.kolo stopky'!A:C,3,FALSE)</f>
        <v>2.873101851851852E-2</v>
      </c>
      <c r="K106" s="21">
        <f t="shared" si="6"/>
        <v>3.6693510240764391E-3</v>
      </c>
      <c r="L106" s="21">
        <f t="shared" si="5"/>
        <v>8.8164351851851876E-3</v>
      </c>
      <c r="M106" s="30"/>
      <c r="N106" s="65"/>
      <c r="O106" s="65"/>
      <c r="P106" s="65"/>
      <c r="Q106" s="65"/>
      <c r="R106" s="65"/>
      <c r="S106" s="65"/>
      <c r="T106" s="65"/>
      <c r="U106" s="65"/>
      <c r="V106" s="65"/>
      <c r="W106" s="66">
        <f t="shared" si="4"/>
        <v>0</v>
      </c>
      <c r="Y106"/>
    </row>
    <row r="107" spans="1:25" x14ac:dyDescent="0.25">
      <c r="A107" s="22">
        <v>688</v>
      </c>
      <c r="B107" s="56">
        <v>104</v>
      </c>
      <c r="C107" s="48">
        <v>19</v>
      </c>
      <c r="D107" s="6" t="str">
        <f>VLOOKUP(A107,'09.kolo prezetácia '!A:G,2,FALSE)</f>
        <v>Dušan</v>
      </c>
      <c r="E107" s="6" t="str">
        <f>VLOOKUP(A107,'09.kolo prezetácia '!A:G,3,FALSE)</f>
        <v>Daniš</v>
      </c>
      <c r="F107" s="5" t="str">
        <f>CONCATENATE('09.kolo výsledky  KAT'!$D107," ",'09.kolo výsledky  KAT'!$E107)</f>
        <v>Dušan Daniš</v>
      </c>
      <c r="G107" s="6" t="str">
        <f>VLOOKUP(A107,'09.kolo prezetácia '!A:G,4,FALSE)</f>
        <v>Nová Dubnica</v>
      </c>
      <c r="H107" s="65">
        <f>VLOOKUP(A107,'09.kolo prezetácia '!$A$2:$G$511,5,FALSE)</f>
        <v>2001</v>
      </c>
      <c r="I107" s="32" t="str">
        <f>VLOOKUP(A107,'09.kolo prezetácia '!$A$2:$G$511,7,FALSE)</f>
        <v>Muži A</v>
      </c>
      <c r="J107" s="21">
        <f>VLOOKUP('09.kolo výsledky  KAT'!$A107,'09.kolo stopky'!A:C,3,FALSE)</f>
        <v>2.8798148148148146E-2</v>
      </c>
      <c r="K107" s="21">
        <f t="shared" si="6"/>
        <v>3.6779244122794566E-3</v>
      </c>
      <c r="L107" s="21">
        <f t="shared" si="5"/>
        <v>8.8835648148148129E-3</v>
      </c>
      <c r="M107" s="30"/>
      <c r="N107" s="65"/>
      <c r="O107" s="65"/>
      <c r="P107" s="65"/>
      <c r="Q107" s="65"/>
      <c r="R107" s="65"/>
      <c r="S107" s="65"/>
      <c r="T107" s="65"/>
      <c r="U107" s="65"/>
      <c r="V107" s="65"/>
      <c r="W107" s="66">
        <f t="shared" si="4"/>
        <v>0</v>
      </c>
      <c r="Y107"/>
    </row>
    <row r="108" spans="1:25" hidden="1" x14ac:dyDescent="0.25">
      <c r="A108" s="22">
        <v>672</v>
      </c>
      <c r="B108" s="56">
        <v>105</v>
      </c>
      <c r="C108" s="48">
        <v>22</v>
      </c>
      <c r="D108" s="6" t="str">
        <f>VLOOKUP(A108,'09.kolo prezetácia '!A:G,2,FALSE)</f>
        <v>Maroš</v>
      </c>
      <c r="E108" s="6" t="str">
        <f>VLOOKUP(A108,'09.kolo prezetácia '!A:G,3,FALSE)</f>
        <v>Kopčan</v>
      </c>
      <c r="F108" s="5" t="str">
        <f>CONCATENATE('09.kolo výsledky  KAT'!$D108," ",'09.kolo výsledky  KAT'!$E108)</f>
        <v>Maroš Kopčan</v>
      </c>
      <c r="G108" s="6" t="str">
        <f>VLOOKUP(A108,'09.kolo prezetácia '!A:G,4,FALSE)</f>
        <v>Horné Naštice</v>
      </c>
      <c r="H108" s="65">
        <f>VLOOKUP(A108,'09.kolo prezetácia '!$A$2:$G$511,5,FALSE)</f>
        <v>1991</v>
      </c>
      <c r="I108" s="32" t="str">
        <f>VLOOKUP(A108,'09.kolo prezetácia '!$A$2:$G$511,7,FALSE)</f>
        <v>Muži B</v>
      </c>
      <c r="J108" s="21">
        <f>VLOOKUP('09.kolo výsledky  KAT'!$A108,'09.kolo stopky'!A:C,3,FALSE)</f>
        <v>2.882789351851852E-2</v>
      </c>
      <c r="K108" s="21">
        <f t="shared" si="6"/>
        <v>3.6817233101556221E-3</v>
      </c>
      <c r="L108" s="21">
        <f t="shared" si="5"/>
        <v>8.9133101851851873E-3</v>
      </c>
      <c r="M108" s="30"/>
      <c r="N108" s="65"/>
      <c r="O108" s="65"/>
      <c r="P108" s="65"/>
      <c r="Q108" s="65"/>
      <c r="R108" s="65"/>
      <c r="S108" s="65"/>
      <c r="T108" s="65"/>
      <c r="U108" s="65"/>
      <c r="V108" s="65"/>
      <c r="W108" s="66">
        <f t="shared" si="4"/>
        <v>0</v>
      </c>
      <c r="Y108"/>
    </row>
    <row r="109" spans="1:25" hidden="1" x14ac:dyDescent="0.25">
      <c r="A109" s="22">
        <v>99</v>
      </c>
      <c r="B109" s="56">
        <v>106</v>
      </c>
      <c r="C109" s="48">
        <v>9</v>
      </c>
      <c r="D109" s="6" t="str">
        <f>VLOOKUP(A109,'09.kolo prezetácia '!A:G,2,FALSE)</f>
        <v>Juraj</v>
      </c>
      <c r="E109" s="6" t="str">
        <f>VLOOKUP(A109,'09.kolo prezetácia '!A:G,3,FALSE)</f>
        <v>Horňák</v>
      </c>
      <c r="F109" s="5" t="str">
        <f>CONCATENATE('09.kolo výsledky  KAT'!$D109," ",'09.kolo výsledky  KAT'!$E109)</f>
        <v>Juraj Horňák</v>
      </c>
      <c r="G109" s="6" t="str">
        <f>VLOOKUP(A109,'09.kolo prezetácia '!A:G,4,FALSE)</f>
        <v>Trenčianska Turná</v>
      </c>
      <c r="H109" s="65">
        <f>VLOOKUP(A109,'09.kolo prezetácia '!$A$2:$G$511,5,FALSE)</f>
        <v>1972</v>
      </c>
      <c r="I109" s="32" t="str">
        <f>VLOOKUP(A109,'09.kolo prezetácia '!$A$2:$G$511,7,FALSE)</f>
        <v>Muži D</v>
      </c>
      <c r="J109" s="21">
        <f>VLOOKUP('09.kolo výsledky  KAT'!$A109,'09.kolo stopky'!A:C,3,FALSE)</f>
        <v>2.8877199074074072E-2</v>
      </c>
      <c r="K109" s="21">
        <f t="shared" si="6"/>
        <v>3.6880203159737001E-3</v>
      </c>
      <c r="L109" s="21">
        <f t="shared" si="5"/>
        <v>8.9626157407407397E-3</v>
      </c>
      <c r="M109" s="30"/>
      <c r="N109" s="65"/>
      <c r="O109" s="65"/>
      <c r="P109" s="65"/>
      <c r="Q109" s="65"/>
      <c r="R109" s="65"/>
      <c r="S109" s="65"/>
      <c r="T109" s="65"/>
      <c r="U109" s="65"/>
      <c r="V109" s="65"/>
      <c r="W109" s="66">
        <f t="shared" si="4"/>
        <v>0</v>
      </c>
      <c r="Y109"/>
    </row>
    <row r="110" spans="1:25" x14ac:dyDescent="0.25">
      <c r="A110" s="22">
        <v>683</v>
      </c>
      <c r="B110" s="56">
        <v>107</v>
      </c>
      <c r="C110" s="48">
        <v>20</v>
      </c>
      <c r="D110" s="6" t="str">
        <f>VLOOKUP(A110,'09.kolo prezetácia '!A:G,2,FALSE)</f>
        <v>Vladimír</v>
      </c>
      <c r="E110" s="6" t="str">
        <f>VLOOKUP(A110,'09.kolo prezetácia '!A:G,3,FALSE)</f>
        <v>Smetana</v>
      </c>
      <c r="F110" s="5" t="str">
        <f>CONCATENATE('09.kolo výsledky  KAT'!$D110," ",'09.kolo výsledky  KAT'!$E110)</f>
        <v>Vladimír Smetana</v>
      </c>
      <c r="G110" s="6" t="str">
        <f>VLOOKUP(A110,'09.kolo prezetácia '!A:G,4,FALSE)</f>
        <v>Nové Mesto nad Váhom</v>
      </c>
      <c r="H110" s="65">
        <f>VLOOKUP(A110,'09.kolo prezetácia '!$A$2:$G$511,5,FALSE)</f>
        <v>2000</v>
      </c>
      <c r="I110" s="32" t="str">
        <f>VLOOKUP(A110,'09.kolo prezetácia '!$A$2:$G$511,7,FALSE)</f>
        <v>Muži A</v>
      </c>
      <c r="J110" s="21">
        <f>VLOOKUP('09.kolo výsledky  KAT'!$A110,'09.kolo stopky'!A:C,3,FALSE)</f>
        <v>2.8970833333333331E-2</v>
      </c>
      <c r="K110" s="21">
        <f t="shared" si="6"/>
        <v>3.6999787143465303E-3</v>
      </c>
      <c r="L110" s="21">
        <f t="shared" si="5"/>
        <v>9.0562499999999983E-3</v>
      </c>
      <c r="M110" s="30"/>
      <c r="N110" s="65"/>
      <c r="O110" s="65"/>
      <c r="P110" s="65"/>
      <c r="Q110" s="65"/>
      <c r="R110" s="65"/>
      <c r="S110" s="65"/>
      <c r="T110" s="65"/>
      <c r="U110" s="65"/>
      <c r="V110" s="65"/>
      <c r="W110" s="66">
        <f t="shared" si="4"/>
        <v>0</v>
      </c>
      <c r="Y110"/>
    </row>
    <row r="111" spans="1:25" hidden="1" x14ac:dyDescent="0.25">
      <c r="A111" s="22">
        <v>514</v>
      </c>
      <c r="B111" s="56">
        <v>108</v>
      </c>
      <c r="C111" s="48">
        <v>23</v>
      </c>
      <c r="D111" s="6" t="str">
        <f>VLOOKUP(A111,'09.kolo prezetácia '!A:G,2,FALSE)</f>
        <v>Matej</v>
      </c>
      <c r="E111" s="6" t="str">
        <f>VLOOKUP(A111,'09.kolo prezetácia '!A:G,3,FALSE)</f>
        <v>Mičuda</v>
      </c>
      <c r="F111" s="5" t="str">
        <f>CONCATENATE('09.kolo výsledky  KAT'!$D111," ",'09.kolo výsledky  KAT'!$E111)</f>
        <v>Matej Mičuda</v>
      </c>
      <c r="G111" s="6" t="str">
        <f>VLOOKUP(A111,'09.kolo prezetácia '!A:G,4,FALSE)</f>
        <v>Ilava</v>
      </c>
      <c r="H111" s="65">
        <f>VLOOKUP(A111,'09.kolo prezetácia '!$A$2:$G$511,5,FALSE)</f>
        <v>1990</v>
      </c>
      <c r="I111" s="32" t="str">
        <f>VLOOKUP(A111,'09.kolo prezetácia '!$A$2:$G$511,7,FALSE)</f>
        <v>Muži B</v>
      </c>
      <c r="J111" s="21">
        <f>VLOOKUP('09.kolo výsledky  KAT'!$A111,'09.kolo stopky'!A:C,3,FALSE)</f>
        <v>2.8980324074074075E-2</v>
      </c>
      <c r="K111" s="21">
        <f t="shared" si="6"/>
        <v>3.7011908140579916E-3</v>
      </c>
      <c r="L111" s="21">
        <f t="shared" si="5"/>
        <v>9.0657407407407423E-3</v>
      </c>
      <c r="M111" s="30"/>
      <c r="N111" s="65"/>
      <c r="O111" s="65"/>
      <c r="P111" s="65"/>
      <c r="Q111" s="65"/>
      <c r="R111" s="65"/>
      <c r="S111" s="65"/>
      <c r="T111" s="65"/>
      <c r="U111" s="65"/>
      <c r="V111" s="65"/>
      <c r="W111" s="66">
        <f t="shared" si="4"/>
        <v>0</v>
      </c>
      <c r="Y111"/>
    </row>
    <row r="112" spans="1:25" hidden="1" x14ac:dyDescent="0.25">
      <c r="A112" s="22">
        <v>658</v>
      </c>
      <c r="B112" s="56">
        <v>109</v>
      </c>
      <c r="C112" s="48">
        <v>24</v>
      </c>
      <c r="D112" s="6" t="str">
        <f>VLOOKUP(A112,'09.kolo prezetácia '!A:G,2,FALSE)</f>
        <v>LUKAS</v>
      </c>
      <c r="E112" s="6" t="str">
        <f>VLOOKUP(A112,'09.kolo prezetácia '!A:G,3,FALSE)</f>
        <v>Porubčan</v>
      </c>
      <c r="F112" s="5" t="str">
        <f>CONCATENATE('09.kolo výsledky  KAT'!$D112," ",'09.kolo výsledky  KAT'!$E112)</f>
        <v>LUKAS Porubčan</v>
      </c>
      <c r="G112" s="6" t="str">
        <f>VLOOKUP(A112,'09.kolo prezetácia '!A:G,4,FALSE)</f>
        <v>Trenčín</v>
      </c>
      <c r="H112" s="65">
        <f>VLOOKUP(A112,'09.kolo prezetácia '!$A$2:$G$511,5,FALSE)</f>
        <v>1989</v>
      </c>
      <c r="I112" s="32" t="str">
        <f>VLOOKUP(A112,'09.kolo prezetácia '!$A$2:$G$511,7,FALSE)</f>
        <v>Muži B</v>
      </c>
      <c r="J112" s="21">
        <f>VLOOKUP('09.kolo výsledky  KAT'!$A112,'09.kolo stopky'!A:C,3,FALSE)</f>
        <v>2.8992013888888887E-2</v>
      </c>
      <c r="K112" s="21">
        <f t="shared" si="6"/>
        <v>3.7026837661416202E-3</v>
      </c>
      <c r="L112" s="21">
        <f t="shared" si="5"/>
        <v>9.0774305555555539E-3</v>
      </c>
      <c r="M112" s="30"/>
      <c r="N112" s="65"/>
      <c r="O112" s="65"/>
      <c r="P112" s="65"/>
      <c r="Q112" s="65"/>
      <c r="R112" s="65"/>
      <c r="S112" s="65"/>
      <c r="T112" s="65"/>
      <c r="U112" s="65"/>
      <c r="V112" s="65"/>
      <c r="W112" s="66">
        <f t="shared" si="4"/>
        <v>0</v>
      </c>
      <c r="Y112"/>
    </row>
    <row r="113" spans="1:25" hidden="1" x14ac:dyDescent="0.25">
      <c r="A113" s="22">
        <v>149</v>
      </c>
      <c r="B113" s="56">
        <v>110</v>
      </c>
      <c r="C113" s="48">
        <v>11</v>
      </c>
      <c r="D113" s="6" t="str">
        <f>VLOOKUP(A113,'09.kolo prezetácia '!A:G,2,FALSE)</f>
        <v>Miroslava</v>
      </c>
      <c r="E113" s="6" t="str">
        <f>VLOOKUP(A113,'09.kolo prezetácia '!A:G,3,FALSE)</f>
        <v>Solíková</v>
      </c>
      <c r="F113" s="5" t="str">
        <f>CONCATENATE('09.kolo výsledky  KAT'!$D113," ",'09.kolo výsledky  KAT'!$E113)</f>
        <v>Miroslava Solíková</v>
      </c>
      <c r="G113" s="6" t="str">
        <f>VLOOKUP(A113,'09.kolo prezetácia '!A:G,4,FALSE)</f>
        <v>Ilava</v>
      </c>
      <c r="H113" s="65">
        <f>VLOOKUP(A113,'09.kolo prezetácia '!$A$2:$G$511,5,FALSE)</f>
        <v>1987</v>
      </c>
      <c r="I113" s="32" t="str">
        <f>VLOOKUP(A113,'09.kolo prezetácia '!$A$2:$G$511,7,FALSE)</f>
        <v>Ženy B</v>
      </c>
      <c r="J113" s="21">
        <f>VLOOKUP('09.kolo výsledky  KAT'!$A113,'09.kolo stopky'!A:C,3,FALSE)</f>
        <v>2.9000810185185185E-2</v>
      </c>
      <c r="K113" s="21">
        <f t="shared" si="6"/>
        <v>3.7038071756302919E-3</v>
      </c>
      <c r="L113" s="21">
        <f t="shared" si="5"/>
        <v>9.0862268518518523E-3</v>
      </c>
      <c r="M113" s="30"/>
      <c r="N113" s="65"/>
      <c r="O113" s="65"/>
      <c r="P113" s="65"/>
      <c r="Q113" s="65"/>
      <c r="R113" s="65"/>
      <c r="S113" s="65"/>
      <c r="T113" s="65"/>
      <c r="U113" s="65"/>
      <c r="V113" s="65"/>
      <c r="W113" s="66">
        <f t="shared" si="4"/>
        <v>0</v>
      </c>
      <c r="Y113"/>
    </row>
    <row r="114" spans="1:25" hidden="1" x14ac:dyDescent="0.25">
      <c r="A114" s="22">
        <v>693</v>
      </c>
      <c r="B114" s="56">
        <v>111</v>
      </c>
      <c r="C114" s="48">
        <v>10</v>
      </c>
      <c r="D114" s="6" t="str">
        <f>VLOOKUP(A114,'09.kolo prezetácia '!A:G,2,FALSE)</f>
        <v>Pavel</v>
      </c>
      <c r="E114" s="6" t="str">
        <f>VLOOKUP(A114,'09.kolo prezetácia '!A:G,3,FALSE)</f>
        <v>Spaček</v>
      </c>
      <c r="F114" s="5" t="str">
        <f>CONCATENATE('09.kolo výsledky  KAT'!$D114," ",'09.kolo výsledky  KAT'!$E114)</f>
        <v>Pavel Spaček</v>
      </c>
      <c r="G114" s="6" t="str">
        <f>VLOOKUP(A114,'09.kolo prezetácia '!A:G,4,FALSE)</f>
        <v>Trenčianska Teplá</v>
      </c>
      <c r="H114" s="65">
        <f>VLOOKUP(A114,'09.kolo prezetácia '!$A$2:$G$511,5,FALSE)</f>
        <v>1971</v>
      </c>
      <c r="I114" s="32" t="str">
        <f>VLOOKUP(A114,'09.kolo prezetácia '!$A$2:$G$511,7,FALSE)</f>
        <v>Muži D</v>
      </c>
      <c r="J114" s="21">
        <f>VLOOKUP('09.kolo výsledky  KAT'!$A114,'09.kolo stopky'!A:C,3,FALSE)</f>
        <v>2.9020254629629628E-2</v>
      </c>
      <c r="K114" s="21">
        <f t="shared" si="6"/>
        <v>3.7062905018684072E-3</v>
      </c>
      <c r="L114" s="21">
        <f t="shared" si="5"/>
        <v>9.1056712962962957E-3</v>
      </c>
      <c r="M114" s="30"/>
      <c r="N114" s="65"/>
      <c r="O114" s="65"/>
      <c r="P114" s="65"/>
      <c r="Q114" s="65"/>
      <c r="R114" s="65"/>
      <c r="S114" s="65"/>
      <c r="T114" s="65"/>
      <c r="U114" s="65"/>
      <c r="V114" s="65"/>
      <c r="W114" s="66">
        <f t="shared" si="4"/>
        <v>0</v>
      </c>
      <c r="Y114"/>
    </row>
    <row r="115" spans="1:25" hidden="1" x14ac:dyDescent="0.25">
      <c r="A115" s="22">
        <v>28</v>
      </c>
      <c r="B115" s="56">
        <v>112</v>
      </c>
      <c r="C115" s="48">
        <v>4</v>
      </c>
      <c r="D115" s="6" t="str">
        <f>VLOOKUP(A115,'09.kolo prezetácia '!A:G,2,FALSE)</f>
        <v>Martina</v>
      </c>
      <c r="E115" s="6" t="str">
        <f>VLOOKUP(A115,'09.kolo prezetácia '!A:G,3,FALSE)</f>
        <v>Suranová</v>
      </c>
      <c r="F115" s="5" t="str">
        <f>CONCATENATE('09.kolo výsledky  KAT'!$D115," ",'09.kolo výsledky  KAT'!$E115)</f>
        <v>Martina Suranová</v>
      </c>
      <c r="G115" s="6" t="str">
        <f>VLOOKUP(A115,'09.kolo prezetácia '!A:G,4,FALSE)</f>
        <v>Behaj s radosťou / Dubnica nad Váhom</v>
      </c>
      <c r="H115" s="65">
        <f>VLOOKUP(A115,'09.kolo prezetácia '!$A$2:$G$511,5,FALSE)</f>
        <v>1976</v>
      </c>
      <c r="I115" s="32" t="str">
        <f>VLOOKUP(A115,'09.kolo prezetácia '!$A$2:$G$511,7,FALSE)</f>
        <v>Ženy C</v>
      </c>
      <c r="J115" s="21">
        <f>VLOOKUP('09.kolo výsledky  KAT'!$A115,'09.kolo stopky'!A:C,3,FALSE)</f>
        <v>2.9025694444444448E-2</v>
      </c>
      <c r="K115" s="21">
        <f t="shared" si="6"/>
        <v>3.7069852419469281E-3</v>
      </c>
      <c r="L115" s="21">
        <f t="shared" si="5"/>
        <v>9.111111111111115E-3</v>
      </c>
      <c r="M115" s="30"/>
      <c r="N115" s="65"/>
      <c r="O115" s="65"/>
      <c r="P115" s="65"/>
      <c r="Q115" s="65"/>
      <c r="R115" s="65"/>
      <c r="S115" s="65"/>
      <c r="T115" s="65"/>
      <c r="U115" s="65"/>
      <c r="V115" s="65"/>
      <c r="W115" s="66">
        <f t="shared" si="4"/>
        <v>0</v>
      </c>
      <c r="Y115"/>
    </row>
    <row r="116" spans="1:25" hidden="1" x14ac:dyDescent="0.25">
      <c r="A116" s="22">
        <v>124</v>
      </c>
      <c r="B116" s="56">
        <v>113</v>
      </c>
      <c r="C116" s="48">
        <v>29</v>
      </c>
      <c r="D116" s="6" t="str">
        <f>VLOOKUP(A116,'09.kolo prezetácia '!A:G,2,FALSE)</f>
        <v>Juraj</v>
      </c>
      <c r="E116" s="6" t="str">
        <f>VLOOKUP(A116,'09.kolo prezetácia '!A:G,3,FALSE)</f>
        <v>Maláň</v>
      </c>
      <c r="F116" s="5" t="str">
        <f>CONCATENATE('09.kolo výsledky  KAT'!$D116," ",'09.kolo výsledky  KAT'!$E116)</f>
        <v>Juraj Maláň</v>
      </c>
      <c r="G116" s="6" t="str">
        <f>VLOOKUP(A116,'09.kolo prezetácia '!A:G,4,FALSE)</f>
        <v>Soblahov</v>
      </c>
      <c r="H116" s="65">
        <f>VLOOKUP(A116,'09.kolo prezetácia '!$A$2:$G$511,5,FALSE)</f>
        <v>1977</v>
      </c>
      <c r="I116" s="32" t="str">
        <f>VLOOKUP(A116,'09.kolo prezetácia '!$A$2:$G$511,7,FALSE)</f>
        <v>Muži C</v>
      </c>
      <c r="J116" s="21">
        <f>VLOOKUP('09.kolo výsledky  KAT'!$A116,'09.kolo stopky'!A:C,3,FALSE)</f>
        <v>2.9048032407407408E-2</v>
      </c>
      <c r="K116" s="21">
        <f t="shared" si="6"/>
        <v>3.7098381107800011E-3</v>
      </c>
      <c r="L116" s="21">
        <f t="shared" si="5"/>
        <v>9.1334490740740751E-3</v>
      </c>
      <c r="M116" s="30"/>
      <c r="N116" s="65"/>
      <c r="O116" s="65"/>
      <c r="P116" s="65"/>
      <c r="Q116" s="65"/>
      <c r="R116" s="65"/>
      <c r="S116" s="65"/>
      <c r="T116" s="65"/>
      <c r="U116" s="65"/>
      <c r="V116" s="65"/>
      <c r="W116" s="66">
        <f t="shared" si="4"/>
        <v>0</v>
      </c>
      <c r="Y116"/>
    </row>
    <row r="117" spans="1:25" hidden="1" x14ac:dyDescent="0.25">
      <c r="A117" s="22">
        <v>329</v>
      </c>
      <c r="B117" s="56">
        <v>114</v>
      </c>
      <c r="C117" s="48">
        <v>11</v>
      </c>
      <c r="D117" s="6" t="str">
        <f>VLOOKUP(A117,'09.kolo prezetácia '!A:G,2,FALSE)</f>
        <v>Juraj</v>
      </c>
      <c r="E117" s="6" t="str">
        <f>VLOOKUP(A117,'09.kolo prezetácia '!A:G,3,FALSE)</f>
        <v>Martinka</v>
      </c>
      <c r="F117" s="5" t="str">
        <f>CONCATENATE('09.kolo výsledky  KAT'!$D117," ",'09.kolo výsledky  KAT'!$E117)</f>
        <v>Juraj Martinka</v>
      </c>
      <c r="G117" s="6" t="str">
        <f>VLOOKUP(A117,'09.kolo prezetácia '!A:G,4,FALSE)</f>
        <v>FC Nám sa nechce / Trenčianske Stankovce</v>
      </c>
      <c r="H117" s="65">
        <f>VLOOKUP(A117,'09.kolo prezetácia '!$A$2:$G$511,5,FALSE)</f>
        <v>1973</v>
      </c>
      <c r="I117" s="32" t="str">
        <f>VLOOKUP(A117,'09.kolo prezetácia '!$A$2:$G$511,7,FALSE)</f>
        <v>Muži D</v>
      </c>
      <c r="J117" s="21">
        <f>VLOOKUP('09.kolo výsledky  KAT'!$A117,'09.kolo stopky'!A:C,3,FALSE)</f>
        <v>2.9125231481481481E-2</v>
      </c>
      <c r="K117" s="21">
        <f t="shared" si="6"/>
        <v>3.7196975072134714E-3</v>
      </c>
      <c r="L117" s="21">
        <f t="shared" si="5"/>
        <v>9.2106481481481484E-3</v>
      </c>
      <c r="M117" s="30"/>
      <c r="N117" s="65"/>
      <c r="O117" s="65"/>
      <c r="P117" s="65"/>
      <c r="Q117" s="65"/>
      <c r="R117" s="65"/>
      <c r="S117" s="65"/>
      <c r="T117" s="65"/>
      <c r="U117" s="65"/>
      <c r="V117" s="65"/>
      <c r="W117" s="66">
        <f t="shared" si="4"/>
        <v>0</v>
      </c>
      <c r="Y117"/>
    </row>
    <row r="118" spans="1:25" x14ac:dyDescent="0.25">
      <c r="A118" s="22">
        <v>646</v>
      </c>
      <c r="B118" s="56">
        <v>115</v>
      </c>
      <c r="C118" s="48">
        <v>21</v>
      </c>
      <c r="D118" s="6" t="str">
        <f>VLOOKUP(A118,'09.kolo prezetácia '!A:G,2,FALSE)</f>
        <v>Juraj</v>
      </c>
      <c r="E118" s="6" t="str">
        <f>VLOOKUP(A118,'09.kolo prezetácia '!A:G,3,FALSE)</f>
        <v>Gregorovič</v>
      </c>
      <c r="F118" s="5" t="str">
        <f>CONCATENATE('09.kolo výsledky  KAT'!$D118," ",'09.kolo výsledky  KAT'!$E118)</f>
        <v>Juraj Gregorovič</v>
      </c>
      <c r="G118" s="6" t="str">
        <f>VLOOKUP(A118,'09.kolo prezetácia '!A:G,4,FALSE)</f>
        <v>Trenčín</v>
      </c>
      <c r="H118" s="65">
        <f>VLOOKUP(A118,'09.kolo prezetácia '!$A$2:$G$511,5,FALSE)</f>
        <v>1996</v>
      </c>
      <c r="I118" s="32" t="str">
        <f>VLOOKUP(A118,'09.kolo prezetácia '!$A$2:$G$511,7,FALSE)</f>
        <v>Muži A</v>
      </c>
      <c r="J118" s="21">
        <f>VLOOKUP('09.kolo výsledky  KAT'!$A118,'09.kolo stopky'!A:C,3,FALSE)</f>
        <v>2.9138425925925925E-2</v>
      </c>
      <c r="K118" s="21">
        <f t="shared" si="6"/>
        <v>3.7213826214464781E-3</v>
      </c>
      <c r="L118" s="21">
        <f t="shared" si="5"/>
        <v>9.2238425925925925E-3</v>
      </c>
      <c r="M118" s="30"/>
      <c r="N118" s="65"/>
      <c r="O118" s="65"/>
      <c r="P118" s="65"/>
      <c r="Q118" s="65"/>
      <c r="R118" s="65"/>
      <c r="S118" s="65"/>
      <c r="T118" s="65"/>
      <c r="U118" s="65"/>
      <c r="V118" s="65"/>
      <c r="W118" s="66">
        <f t="shared" si="4"/>
        <v>0</v>
      </c>
      <c r="Y118"/>
    </row>
    <row r="119" spans="1:25" hidden="1" x14ac:dyDescent="0.25">
      <c r="A119" s="22">
        <v>660</v>
      </c>
      <c r="B119" s="56">
        <v>116</v>
      </c>
      <c r="C119" s="48">
        <v>11</v>
      </c>
      <c r="D119" s="6" t="str">
        <f>VLOOKUP(A119,'09.kolo prezetácia '!A:G,2,FALSE)</f>
        <v>Radka</v>
      </c>
      <c r="E119" s="6" t="str">
        <f>VLOOKUP(A119,'09.kolo prezetácia '!A:G,3,FALSE)</f>
        <v>Kobydová</v>
      </c>
      <c r="F119" s="5" t="str">
        <f>CONCATENATE('09.kolo výsledky  KAT'!$D119," ",'09.kolo výsledky  KAT'!$E119)</f>
        <v>Radka Kobydová</v>
      </c>
      <c r="G119" s="6" t="str">
        <f>VLOOKUP(A119,'09.kolo prezetácia '!A:G,4,FALSE)</f>
        <v>Pečeňany</v>
      </c>
      <c r="H119" s="65">
        <f>VLOOKUP(A119,'09.kolo prezetácia '!$A$2:$G$511,5,FALSE)</f>
        <v>1997</v>
      </c>
      <c r="I119" s="32" t="str">
        <f>VLOOKUP(A119,'09.kolo prezetácia '!$A$2:$G$511,7,FALSE)</f>
        <v>Ženy A</v>
      </c>
      <c r="J119" s="21">
        <f>VLOOKUP('09.kolo výsledky  KAT'!$A119,'09.kolo stopky'!A:C,3,FALSE)</f>
        <v>2.9158449074074073E-2</v>
      </c>
      <c r="K119" s="21">
        <f t="shared" si="6"/>
        <v>3.7239398562035854E-3</v>
      </c>
      <c r="L119" s="21">
        <f t="shared" si="5"/>
        <v>9.24386574074074E-3</v>
      </c>
      <c r="M119" s="22"/>
      <c r="N119" s="53"/>
      <c r="O119" s="53"/>
      <c r="P119" s="53"/>
      <c r="Q119" s="53"/>
      <c r="R119" s="53"/>
      <c r="S119" s="53"/>
      <c r="T119" s="53"/>
      <c r="U119" s="53"/>
      <c r="V119" s="53"/>
      <c r="W119" s="54">
        <f t="shared" ref="W119:W182" si="7">SUM(M119:V119)</f>
        <v>0</v>
      </c>
      <c r="Y119"/>
    </row>
    <row r="120" spans="1:25" hidden="1" x14ac:dyDescent="0.25">
      <c r="A120" s="22">
        <v>644</v>
      </c>
      <c r="B120" s="56">
        <v>117</v>
      </c>
      <c r="C120" s="48">
        <v>30</v>
      </c>
      <c r="D120" s="6" t="str">
        <f>VLOOKUP(A120,'09.kolo prezetácia '!A:G,2,FALSE)</f>
        <v>Ján</v>
      </c>
      <c r="E120" s="6" t="str">
        <f>VLOOKUP(A120,'09.kolo prezetácia '!A:G,3,FALSE)</f>
        <v>Trochan</v>
      </c>
      <c r="F120" s="5" t="str">
        <f>CONCATENATE('09.kolo výsledky  KAT'!$D120," ",'09.kolo výsledky  KAT'!$E120)</f>
        <v>Ján Trochan</v>
      </c>
      <c r="G120" s="6" t="str">
        <f>VLOOKUP(A120,'09.kolo prezetácia '!A:G,4,FALSE)</f>
        <v>Nová Dubnica</v>
      </c>
      <c r="H120" s="65">
        <f>VLOOKUP(A120,'09.kolo prezetácia '!$A$2:$G$511,5,FALSE)</f>
        <v>1982</v>
      </c>
      <c r="I120" s="32" t="str">
        <f>VLOOKUP(A120,'09.kolo prezetácia '!$A$2:$G$511,7,FALSE)</f>
        <v>Muži C</v>
      </c>
      <c r="J120" s="21">
        <f>VLOOKUP('09.kolo výsledky  KAT'!$A120,'09.kolo stopky'!A:C,3,FALSE)</f>
        <v>2.9273032407407407E-2</v>
      </c>
      <c r="K120" s="21">
        <f t="shared" si="6"/>
        <v>3.738573742963909E-3</v>
      </c>
      <c r="L120" s="21">
        <f t="shared" si="5"/>
        <v>9.3584490740740746E-3</v>
      </c>
      <c r="M120" s="22"/>
      <c r="N120" s="53"/>
      <c r="O120" s="53"/>
      <c r="P120" s="53"/>
      <c r="Q120" s="53"/>
      <c r="R120" s="53"/>
      <c r="S120" s="53"/>
      <c r="T120" s="53"/>
      <c r="U120" s="53"/>
      <c r="V120" s="53"/>
      <c r="W120" s="54">
        <f t="shared" si="7"/>
        <v>0</v>
      </c>
      <c r="Y120"/>
    </row>
    <row r="121" spans="1:25" hidden="1" x14ac:dyDescent="0.25">
      <c r="A121" s="22">
        <v>101</v>
      </c>
      <c r="B121" s="56">
        <v>118</v>
      </c>
      <c r="C121" s="48">
        <v>12</v>
      </c>
      <c r="D121" s="6" t="str">
        <f>VLOOKUP(A121,'09.kolo prezetácia '!A:G,2,FALSE)</f>
        <v>Martina</v>
      </c>
      <c r="E121" s="6" t="str">
        <f>VLOOKUP(A121,'09.kolo prezetácia '!A:G,3,FALSE)</f>
        <v>Kuricová</v>
      </c>
      <c r="F121" s="5" t="str">
        <f>CONCATENATE('09.kolo výsledky  KAT'!$D121," ",'09.kolo výsledky  KAT'!$E121)</f>
        <v>Martina Kuricová</v>
      </c>
      <c r="G121" s="6" t="str">
        <f>VLOOKUP(A121,'09.kolo prezetácia '!A:G,4,FALSE)</f>
        <v>Champion club / Ilava</v>
      </c>
      <c r="H121" s="65">
        <f>VLOOKUP(A121,'09.kolo prezetácia '!$A$2:$G$511,5,FALSE)</f>
        <v>1983</v>
      </c>
      <c r="I121" s="32" t="str">
        <f>VLOOKUP(A121,'09.kolo prezetácia '!$A$2:$G$511,7,FALSE)</f>
        <v>Ženy B</v>
      </c>
      <c r="J121" s="21">
        <f>VLOOKUP('09.kolo výsledky  KAT'!$A121,'09.kolo stopky'!A:C,3,FALSE)</f>
        <v>2.9367939814814812E-2</v>
      </c>
      <c r="K121" s="21">
        <f t="shared" si="6"/>
        <v>3.7506947400785199E-3</v>
      </c>
      <c r="L121" s="21">
        <f t="shared" si="5"/>
        <v>9.4533564814814793E-3</v>
      </c>
      <c r="M121" s="22"/>
      <c r="N121" s="53"/>
      <c r="O121" s="53"/>
      <c r="P121" s="53"/>
      <c r="Q121" s="53"/>
      <c r="R121" s="53"/>
      <c r="S121" s="53"/>
      <c r="T121" s="53"/>
      <c r="U121" s="53"/>
      <c r="V121" s="53"/>
      <c r="W121" s="54">
        <f t="shared" si="7"/>
        <v>0</v>
      </c>
      <c r="Y121"/>
    </row>
    <row r="122" spans="1:25" hidden="1" x14ac:dyDescent="0.25">
      <c r="A122" s="22">
        <v>686</v>
      </c>
      <c r="B122" s="56">
        <v>119</v>
      </c>
      <c r="C122" s="48">
        <v>25</v>
      </c>
      <c r="D122" s="6" t="str">
        <f>VLOOKUP(A122,'09.kolo prezetácia '!A:G,2,FALSE)</f>
        <v>Michal</v>
      </c>
      <c r="E122" s="6" t="str">
        <f>VLOOKUP(A122,'09.kolo prezetácia '!A:G,3,FALSE)</f>
        <v>Poruban</v>
      </c>
      <c r="F122" s="5" t="str">
        <f>CONCATENATE('09.kolo výsledky  KAT'!$D122," ",'09.kolo výsledky  KAT'!$E122)</f>
        <v>Michal Poruban</v>
      </c>
      <c r="G122" s="6" t="str">
        <f>VLOOKUP(A122,'09.kolo prezetácia '!A:G,4,FALSE)</f>
        <v>Trencianska Turna</v>
      </c>
      <c r="H122" s="65">
        <f>VLOOKUP(A122,'09.kolo prezetácia '!$A$2:$G$511,5,FALSE)</f>
        <v>1986</v>
      </c>
      <c r="I122" s="32" t="str">
        <f>VLOOKUP(A122,'09.kolo prezetácia '!$A$2:$G$511,7,FALSE)</f>
        <v>Muži B</v>
      </c>
      <c r="J122" s="21">
        <f>VLOOKUP('09.kolo výsledky  KAT'!$A122,'09.kolo stopky'!A:C,3,FALSE)</f>
        <v>2.9480787037037035E-2</v>
      </c>
      <c r="K122" s="21">
        <f t="shared" si="6"/>
        <v>3.7651069012818689E-3</v>
      </c>
      <c r="L122" s="21">
        <f t="shared" si="5"/>
        <v>9.5662037037037018E-3</v>
      </c>
      <c r="M122" s="22"/>
      <c r="N122" s="53"/>
      <c r="O122" s="53"/>
      <c r="P122" s="53"/>
      <c r="Q122" s="53"/>
      <c r="R122" s="53"/>
      <c r="S122" s="53"/>
      <c r="T122" s="53"/>
      <c r="U122" s="53"/>
      <c r="V122" s="53"/>
      <c r="W122" s="54">
        <f t="shared" si="7"/>
        <v>0</v>
      </c>
      <c r="Y122"/>
    </row>
    <row r="123" spans="1:25" hidden="1" x14ac:dyDescent="0.25">
      <c r="A123" s="22">
        <v>641</v>
      </c>
      <c r="B123" s="56">
        <v>120</v>
      </c>
      <c r="C123" s="48">
        <v>26</v>
      </c>
      <c r="D123" s="6" t="str">
        <f>VLOOKUP(A123,'09.kolo prezetácia '!A:G,2,FALSE)</f>
        <v>Matus</v>
      </c>
      <c r="E123" s="6" t="str">
        <f>VLOOKUP(A123,'09.kolo prezetácia '!A:G,3,FALSE)</f>
        <v>Bacik</v>
      </c>
      <c r="F123" s="5" t="str">
        <f>CONCATENATE('09.kolo výsledky  KAT'!$D123," ",'09.kolo výsledky  KAT'!$E123)</f>
        <v>Matus Bacik</v>
      </c>
      <c r="G123" s="6" t="str">
        <f>VLOOKUP(A123,'09.kolo prezetácia '!A:G,4,FALSE)</f>
        <v>Trencin</v>
      </c>
      <c r="H123" s="65">
        <f>VLOOKUP(A123,'09.kolo prezetácia '!$A$2:$G$511,5,FALSE)</f>
        <v>1992</v>
      </c>
      <c r="I123" s="32" t="str">
        <f>VLOOKUP(A123,'09.kolo prezetácia '!$A$2:$G$511,7,FALSE)</f>
        <v>Muži B</v>
      </c>
      <c r="J123" s="21">
        <f>VLOOKUP('09.kolo výsledky  KAT'!$A123,'09.kolo stopky'!A:C,3,FALSE)</f>
        <v>2.9546527777777779E-2</v>
      </c>
      <c r="K123" s="21">
        <f t="shared" si="6"/>
        <v>3.7735029090393076E-3</v>
      </c>
      <c r="L123" s="21">
        <f t="shared" si="5"/>
        <v>9.6319444444444464E-3</v>
      </c>
      <c r="M123" s="22"/>
      <c r="N123" s="53"/>
      <c r="O123" s="53"/>
      <c r="P123" s="53"/>
      <c r="Q123" s="53"/>
      <c r="R123" s="53"/>
      <c r="S123" s="53"/>
      <c r="T123" s="53"/>
      <c r="U123" s="53"/>
      <c r="V123" s="53"/>
      <c r="W123" s="54">
        <f t="shared" si="7"/>
        <v>0</v>
      </c>
      <c r="Y123"/>
    </row>
    <row r="124" spans="1:25" hidden="1" x14ac:dyDescent="0.25">
      <c r="A124" s="22">
        <v>300</v>
      </c>
      <c r="B124" s="56">
        <v>121</v>
      </c>
      <c r="C124" s="48">
        <v>6</v>
      </c>
      <c r="D124" s="6" t="str">
        <f>VLOOKUP(A124,'09.kolo prezetácia '!A:G,2,FALSE)</f>
        <v>Milan</v>
      </c>
      <c r="E124" s="6" t="str">
        <f>VLOOKUP(A124,'09.kolo prezetácia '!A:G,3,FALSE)</f>
        <v>Holička</v>
      </c>
      <c r="F124" s="5" t="str">
        <f>CONCATENATE('09.kolo výsledky  KAT'!$D124," ",'09.kolo výsledky  KAT'!$E124)</f>
        <v>Milan Holička</v>
      </c>
      <c r="G124" s="6" t="str">
        <f>VLOOKUP(A124,'09.kolo prezetácia '!A:G,4,FALSE)</f>
        <v>BBL / Bánovce nad Bebravou</v>
      </c>
      <c r="H124" s="65">
        <f>VLOOKUP(A124,'09.kolo prezetácia '!$A$2:$G$511,5,FALSE)</f>
        <v>1962</v>
      </c>
      <c r="I124" s="32" t="str">
        <f>VLOOKUP(A124,'09.kolo prezetácia '!$A$2:$G$511,7,FALSE)</f>
        <v>Muži E</v>
      </c>
      <c r="J124" s="21">
        <f>VLOOKUP('09.kolo výsledky  KAT'!$A124,'09.kolo stopky'!A:C,3,FALSE)</f>
        <v>2.9589004629629628E-2</v>
      </c>
      <c r="K124" s="21">
        <f t="shared" si="6"/>
        <v>3.7789277943332858E-3</v>
      </c>
      <c r="L124" s="21">
        <f t="shared" si="5"/>
        <v>9.6744212962962955E-3</v>
      </c>
      <c r="M124" s="22"/>
      <c r="N124" s="53"/>
      <c r="O124" s="53"/>
      <c r="P124" s="53"/>
      <c r="Q124" s="53"/>
      <c r="R124" s="53"/>
      <c r="S124" s="53"/>
      <c r="T124" s="53"/>
      <c r="U124" s="53"/>
      <c r="V124" s="53"/>
      <c r="W124" s="54">
        <f t="shared" si="7"/>
        <v>0</v>
      </c>
      <c r="Y124"/>
    </row>
    <row r="125" spans="1:25" hidden="1" x14ac:dyDescent="0.25">
      <c r="A125" s="22">
        <v>534</v>
      </c>
      <c r="B125" s="56">
        <v>122</v>
      </c>
      <c r="C125" s="48">
        <v>12</v>
      </c>
      <c r="D125" s="6" t="str">
        <f>VLOOKUP(A125,'09.kolo prezetácia '!A:G,2,FALSE)</f>
        <v>Zuzana</v>
      </c>
      <c r="E125" s="6" t="str">
        <f>VLOOKUP(A125,'09.kolo prezetácia '!A:G,3,FALSE)</f>
        <v>Mareková</v>
      </c>
      <c r="F125" s="5" t="str">
        <f>CONCATENATE('09.kolo výsledky  KAT'!$D125," ",'09.kolo výsledky  KAT'!$E125)</f>
        <v>Zuzana Mareková</v>
      </c>
      <c r="G125" s="6" t="str">
        <f>VLOOKUP(A125,'09.kolo prezetácia '!A:G,4,FALSE)</f>
        <v>Raz to príde / Soblahov</v>
      </c>
      <c r="H125" s="65">
        <f>VLOOKUP(A125,'09.kolo prezetácia '!$A$2:$G$511,5,FALSE)</f>
        <v>2006</v>
      </c>
      <c r="I125" s="32" t="str">
        <f>VLOOKUP(A125,'09.kolo prezetácia '!$A$2:$G$511,7,FALSE)</f>
        <v>Ženy A</v>
      </c>
      <c r="J125" s="21">
        <f>VLOOKUP('09.kolo výsledky  KAT'!$A125,'09.kolo stopky'!A:C,3,FALSE)</f>
        <v>2.9597569444444444E-2</v>
      </c>
      <c r="K125" s="21">
        <f t="shared" si="6"/>
        <v>3.7800216404143606E-3</v>
      </c>
      <c r="L125" s="21">
        <f t="shared" si="5"/>
        <v>9.682986111111111E-3</v>
      </c>
      <c r="M125" s="22"/>
      <c r="N125" s="53"/>
      <c r="O125" s="53"/>
      <c r="P125" s="53"/>
      <c r="Q125" s="53"/>
      <c r="R125" s="53"/>
      <c r="S125" s="53"/>
      <c r="T125" s="53"/>
      <c r="U125" s="53"/>
      <c r="V125" s="53"/>
      <c r="W125" s="54">
        <f t="shared" si="7"/>
        <v>0</v>
      </c>
      <c r="Y125"/>
    </row>
    <row r="126" spans="1:25" x14ac:dyDescent="0.25">
      <c r="A126" s="22">
        <v>533</v>
      </c>
      <c r="B126" s="56">
        <v>123</v>
      </c>
      <c r="C126" s="48">
        <v>22</v>
      </c>
      <c r="D126" s="6" t="str">
        <f>VLOOKUP(A126,'09.kolo prezetácia '!A:G,2,FALSE)</f>
        <v>Juraj</v>
      </c>
      <c r="E126" s="6" t="str">
        <f>VLOOKUP(A126,'09.kolo prezetácia '!A:G,3,FALSE)</f>
        <v>Marek</v>
      </c>
      <c r="F126" s="5" t="str">
        <f>CONCATENATE('09.kolo výsledky  KAT'!$D126," ",'09.kolo výsledky  KAT'!$E126)</f>
        <v>Juraj Marek</v>
      </c>
      <c r="G126" s="6" t="str">
        <f>VLOOKUP(A126,'09.kolo prezetácia '!A:G,4,FALSE)</f>
        <v>Raz to príde / Soblahov</v>
      </c>
      <c r="H126" s="65">
        <f>VLOOKUP(A126,'09.kolo prezetácia '!$A$2:$G$511,5,FALSE)</f>
        <v>2007</v>
      </c>
      <c r="I126" s="32" t="str">
        <f>VLOOKUP(A126,'09.kolo prezetácia '!$A$2:$G$511,7,FALSE)</f>
        <v>Muži A</v>
      </c>
      <c r="J126" s="21">
        <f>VLOOKUP('09.kolo výsledky  KAT'!$A126,'09.kolo stopky'!A:C,3,FALSE)</f>
        <v>2.9603472222222219E-2</v>
      </c>
      <c r="K126" s="21">
        <f t="shared" si="6"/>
        <v>3.7807755073080737E-3</v>
      </c>
      <c r="L126" s="21">
        <f t="shared" si="5"/>
        <v>9.6888888888888858E-3</v>
      </c>
      <c r="M126" s="22"/>
      <c r="N126" s="53"/>
      <c r="O126" s="53"/>
      <c r="P126" s="53"/>
      <c r="Q126" s="53"/>
      <c r="R126" s="53"/>
      <c r="S126" s="53"/>
      <c r="T126" s="53"/>
      <c r="U126" s="53"/>
      <c r="V126" s="53"/>
      <c r="W126" s="54">
        <f t="shared" si="7"/>
        <v>0</v>
      </c>
      <c r="Y126"/>
    </row>
    <row r="127" spans="1:25" hidden="1" x14ac:dyDescent="0.25">
      <c r="A127" s="22">
        <v>4</v>
      </c>
      <c r="B127" s="56">
        <v>124</v>
      </c>
      <c r="C127" s="48">
        <v>12</v>
      </c>
      <c r="D127" s="6" t="str">
        <f>VLOOKUP(A127,'09.kolo prezetácia '!A:G,2,FALSE)</f>
        <v>Miloš</v>
      </c>
      <c r="E127" s="6" t="str">
        <f>VLOOKUP(A127,'09.kolo prezetácia '!A:G,3,FALSE)</f>
        <v>Humera</v>
      </c>
      <c r="F127" s="5" t="str">
        <f>CONCATENATE('09.kolo výsledky  KAT'!$D127," ",'09.kolo výsledky  KAT'!$E127)</f>
        <v>Miloš Humera</v>
      </c>
      <c r="G127" s="6" t="str">
        <f>VLOOKUP(A127,'09.kolo prezetácia '!A:G,4,FALSE)</f>
        <v>RunForRest / Trenčín</v>
      </c>
      <c r="H127" s="65">
        <f>VLOOKUP(A127,'09.kolo prezetácia '!$A$2:$G$511,5,FALSE)</f>
        <v>1970</v>
      </c>
      <c r="I127" s="32" t="str">
        <f>VLOOKUP(A127,'09.kolo prezetácia '!$A$2:$G$511,7,FALSE)</f>
        <v>Muži D</v>
      </c>
      <c r="J127" s="21">
        <f>VLOOKUP('09.kolo výsledky  KAT'!$A127,'09.kolo stopky'!A:C,3,FALSE)</f>
        <v>2.9608564814814813E-2</v>
      </c>
      <c r="K127" s="21">
        <f t="shared" si="6"/>
        <v>3.7814259022751996E-3</v>
      </c>
      <c r="L127" s="21">
        <f t="shared" si="5"/>
        <v>9.6939814814814805E-3</v>
      </c>
      <c r="M127" s="22"/>
      <c r="N127" s="53"/>
      <c r="O127" s="53"/>
      <c r="P127" s="53"/>
      <c r="Q127" s="53"/>
      <c r="R127" s="53"/>
      <c r="S127" s="53"/>
      <c r="T127" s="53"/>
      <c r="U127" s="53"/>
      <c r="V127" s="53"/>
      <c r="W127" s="54">
        <f t="shared" si="7"/>
        <v>0</v>
      </c>
      <c r="Y127"/>
    </row>
    <row r="128" spans="1:25" hidden="1" x14ac:dyDescent="0.25">
      <c r="A128" s="22">
        <v>456</v>
      </c>
      <c r="B128" s="56">
        <v>125</v>
      </c>
      <c r="C128" s="48">
        <v>13</v>
      </c>
      <c r="D128" s="6" t="str">
        <f>VLOOKUP(A128,'09.kolo prezetácia '!A:G,2,FALSE)</f>
        <v>Luly</v>
      </c>
      <c r="E128" s="6" t="str">
        <f>VLOOKUP(A128,'09.kolo prezetácia '!A:G,3,FALSE)</f>
        <v>Fajt</v>
      </c>
      <c r="F128" s="5" t="str">
        <f>CONCATENATE('09.kolo výsledky  KAT'!$D128," ",'09.kolo výsledky  KAT'!$E128)</f>
        <v>Luly Fajt</v>
      </c>
      <c r="G128" s="6" t="str">
        <f>VLOOKUP(A128,'09.kolo prezetácia '!A:G,4,FALSE)</f>
        <v>Trenčín</v>
      </c>
      <c r="H128" s="65">
        <f>VLOOKUP(A128,'09.kolo prezetácia '!$A$2:$G$511,5,FALSE)</f>
        <v>2010</v>
      </c>
      <c r="I128" s="32" t="str">
        <f>VLOOKUP(A128,'09.kolo prezetácia '!$A$2:$G$511,7,FALSE)</f>
        <v>Ženy A</v>
      </c>
      <c r="J128" s="21">
        <f>VLOOKUP('09.kolo výsledky  KAT'!$A128,'09.kolo stopky'!A:C,3,FALSE)</f>
        <v>2.9664351851851851E-2</v>
      </c>
      <c r="K128" s="21">
        <f t="shared" si="6"/>
        <v>3.7885506835059835E-3</v>
      </c>
      <c r="L128" s="21">
        <f t="shared" si="5"/>
        <v>9.7497685185185187E-3</v>
      </c>
      <c r="M128" s="22"/>
      <c r="N128" s="53"/>
      <c r="O128" s="53"/>
      <c r="P128" s="53"/>
      <c r="Q128" s="53"/>
      <c r="R128" s="53"/>
      <c r="S128" s="53"/>
      <c r="T128" s="53"/>
      <c r="U128" s="53"/>
      <c r="V128" s="53"/>
      <c r="W128" s="54">
        <f t="shared" si="7"/>
        <v>0</v>
      </c>
      <c r="Y128"/>
    </row>
    <row r="129" spans="1:25" hidden="1" x14ac:dyDescent="0.25">
      <c r="A129" s="22">
        <v>305</v>
      </c>
      <c r="B129" s="56">
        <v>126</v>
      </c>
      <c r="C129" s="48">
        <v>14</v>
      </c>
      <c r="D129" s="6" t="str">
        <f>VLOOKUP(A129,'09.kolo prezetácia '!A:G,2,FALSE)</f>
        <v>Katarína</v>
      </c>
      <c r="E129" s="6" t="str">
        <f>VLOOKUP(A129,'09.kolo prezetácia '!A:G,3,FALSE)</f>
        <v>Červeňanová</v>
      </c>
      <c r="F129" s="5" t="str">
        <f>CONCATENATE('09.kolo výsledky  KAT'!$D129," ",'09.kolo výsledky  KAT'!$E129)</f>
        <v>Katarína Červeňanová</v>
      </c>
      <c r="G129" s="6" t="str">
        <f>VLOOKUP(A129,'09.kolo prezetácia '!A:G,4,FALSE)</f>
        <v>Zamarovce</v>
      </c>
      <c r="H129" s="65">
        <f>VLOOKUP(A129,'09.kolo prezetácia '!$A$2:$G$511,5,FALSE)</f>
        <v>1991</v>
      </c>
      <c r="I129" s="32" t="str">
        <f>VLOOKUP(A129,'09.kolo prezetácia '!$A$2:$G$511,7,FALSE)</f>
        <v>Ženy A</v>
      </c>
      <c r="J129" s="21">
        <f>VLOOKUP('09.kolo výsledky  KAT'!$A129,'09.kolo stopky'!A:C,3,FALSE)</f>
        <v>2.9666319444444447E-2</v>
      </c>
      <c r="K129" s="21">
        <f t="shared" si="6"/>
        <v>3.7888019724705551E-3</v>
      </c>
      <c r="L129" s="21">
        <f t="shared" si="5"/>
        <v>9.7517361111111138E-3</v>
      </c>
      <c r="M129" s="22"/>
      <c r="N129" s="53"/>
      <c r="O129" s="53"/>
      <c r="P129" s="53"/>
      <c r="Q129" s="53"/>
      <c r="R129" s="53"/>
      <c r="S129" s="53"/>
      <c r="T129" s="53"/>
      <c r="U129" s="53"/>
      <c r="V129" s="53"/>
      <c r="W129" s="54">
        <f t="shared" si="7"/>
        <v>0</v>
      </c>
      <c r="Y129"/>
    </row>
    <row r="130" spans="1:25" hidden="1" x14ac:dyDescent="0.25">
      <c r="A130" s="22">
        <v>677</v>
      </c>
      <c r="B130" s="56">
        <v>127</v>
      </c>
      <c r="C130" s="48">
        <v>13</v>
      </c>
      <c r="D130" s="6" t="str">
        <f>VLOOKUP(A130,'09.kolo prezetácia '!A:G,2,FALSE)</f>
        <v>Jana</v>
      </c>
      <c r="E130" s="6" t="str">
        <f>VLOOKUP(A130,'09.kolo prezetácia '!A:G,3,FALSE)</f>
        <v>Smidákova</v>
      </c>
      <c r="F130" s="5" t="str">
        <f>CONCATENATE('09.kolo výsledky  KAT'!$D130," ",'09.kolo výsledky  KAT'!$E130)</f>
        <v>Jana Smidákova</v>
      </c>
      <c r="G130" s="6" t="str">
        <f>VLOOKUP(A130,'09.kolo prezetácia '!A:G,4,FALSE)</f>
        <v>Zamarovce</v>
      </c>
      <c r="H130" s="65">
        <f>VLOOKUP(A130,'09.kolo prezetácia '!$A$2:$G$511,5,FALSE)</f>
        <v>1983</v>
      </c>
      <c r="I130" s="32" t="str">
        <f>VLOOKUP(A130,'09.kolo prezetácia '!$A$2:$G$511,7,FALSE)</f>
        <v>Ženy B</v>
      </c>
      <c r="J130" s="21">
        <f>VLOOKUP('09.kolo výsledky  KAT'!$A130,'09.kolo stopky'!A:C,3,FALSE)</f>
        <v>2.9732523148148147E-2</v>
      </c>
      <c r="K130" s="21">
        <f t="shared" si="6"/>
        <v>3.797257107043186E-3</v>
      </c>
      <c r="L130" s="21">
        <f t="shared" si="5"/>
        <v>9.8179398148148141E-3</v>
      </c>
      <c r="M130" s="22"/>
      <c r="N130" s="53"/>
      <c r="O130" s="53"/>
      <c r="P130" s="53"/>
      <c r="Q130" s="53"/>
      <c r="R130" s="53"/>
      <c r="S130" s="53"/>
      <c r="T130" s="53"/>
      <c r="U130" s="53"/>
      <c r="V130" s="53"/>
      <c r="W130" s="54">
        <f t="shared" si="7"/>
        <v>0</v>
      </c>
      <c r="Y130"/>
    </row>
    <row r="131" spans="1:25" hidden="1" x14ac:dyDescent="0.25">
      <c r="A131" s="22">
        <v>231</v>
      </c>
      <c r="B131" s="56">
        <v>128</v>
      </c>
      <c r="C131" s="48">
        <v>14</v>
      </c>
      <c r="D131" s="6" t="str">
        <f>VLOOKUP(A131,'09.kolo prezetácia '!A:G,2,FALSE)</f>
        <v>Lenka</v>
      </c>
      <c r="E131" s="6" t="str">
        <f>VLOOKUP(A131,'09.kolo prezetácia '!A:G,3,FALSE)</f>
        <v>Várošová</v>
      </c>
      <c r="F131" s="5" t="str">
        <f>CONCATENATE('09.kolo výsledky  KAT'!$D131," ",'09.kolo výsledky  KAT'!$E131)</f>
        <v>Lenka Várošová</v>
      </c>
      <c r="G131" s="6" t="str">
        <f>VLOOKUP(A131,'09.kolo prezetácia '!A:G,4,FALSE)</f>
        <v>Champion club / Dubnica n/V</v>
      </c>
      <c r="H131" s="65">
        <f>VLOOKUP(A131,'09.kolo prezetácia '!$A$2:$G$511,5,FALSE)</f>
        <v>1982</v>
      </c>
      <c r="I131" s="32" t="str">
        <f>VLOOKUP(A131,'09.kolo prezetácia '!$A$2:$G$511,7,FALSE)</f>
        <v>Ženy B</v>
      </c>
      <c r="J131" s="21">
        <f>VLOOKUP('09.kolo výsledky  KAT'!$A131,'09.kolo stopky'!A:C,3,FALSE)</f>
        <v>2.9739004629629629E-2</v>
      </c>
      <c r="K131" s="21">
        <f t="shared" si="6"/>
        <v>3.7980848824558911E-3</v>
      </c>
      <c r="L131" s="21">
        <f t="shared" si="5"/>
        <v>9.8244212962962964E-3</v>
      </c>
      <c r="M131" s="22"/>
      <c r="N131" s="53"/>
      <c r="O131" s="53"/>
      <c r="P131" s="53"/>
      <c r="Q131" s="53"/>
      <c r="R131" s="53"/>
      <c r="S131" s="53"/>
      <c r="T131" s="53"/>
      <c r="U131" s="53"/>
      <c r="V131" s="53"/>
      <c r="W131" s="54">
        <f t="shared" si="7"/>
        <v>0</v>
      </c>
      <c r="Y131"/>
    </row>
    <row r="132" spans="1:25" x14ac:dyDescent="0.25">
      <c r="A132" s="22">
        <v>643</v>
      </c>
      <c r="B132" s="56">
        <v>129</v>
      </c>
      <c r="C132" s="48">
        <v>23</v>
      </c>
      <c r="D132" s="6" t="str">
        <f>VLOOKUP(A132,'09.kolo prezetácia '!A:G,2,FALSE)</f>
        <v>Kristian</v>
      </c>
      <c r="E132" s="6" t="str">
        <f>VLOOKUP(A132,'09.kolo prezetácia '!A:G,3,FALSE)</f>
        <v>Ondica</v>
      </c>
      <c r="F132" s="5" t="str">
        <f>CONCATENATE('09.kolo výsledky  KAT'!$D132," ",'09.kolo výsledky  KAT'!$E132)</f>
        <v>Kristian Ondica</v>
      </c>
      <c r="G132" s="6" t="str">
        <f>VLOOKUP(A132,'09.kolo prezetácia '!A:G,4,FALSE)</f>
        <v>Poľský Parlament / Trenčín</v>
      </c>
      <c r="H132" s="65">
        <f>VLOOKUP(A132,'09.kolo prezetácia '!$A$2:$G$511,5,FALSE)</f>
        <v>1998</v>
      </c>
      <c r="I132" s="32" t="str">
        <f>VLOOKUP(A132,'09.kolo prezetácia '!$A$2:$G$511,7,FALSE)</f>
        <v>Muži A</v>
      </c>
      <c r="J132" s="21">
        <f>VLOOKUP('09.kolo výsledky  KAT'!$A132,'09.kolo stopky'!A:C,3,FALSE)</f>
        <v>2.9869791666666666E-2</v>
      </c>
      <c r="K132" s="21">
        <f t="shared" si="6"/>
        <v>3.8147882077479776E-3</v>
      </c>
      <c r="L132" s="21">
        <f t="shared" si="5"/>
        <v>9.9552083333333333E-3</v>
      </c>
      <c r="M132" s="22"/>
      <c r="N132" s="53"/>
      <c r="O132" s="53"/>
      <c r="P132" s="53"/>
      <c r="Q132" s="53"/>
      <c r="R132" s="53"/>
      <c r="S132" s="53"/>
      <c r="T132" s="53"/>
      <c r="U132" s="53"/>
      <c r="V132" s="53"/>
      <c r="W132" s="54">
        <f t="shared" si="7"/>
        <v>0</v>
      </c>
      <c r="Y132"/>
    </row>
    <row r="133" spans="1:25" hidden="1" x14ac:dyDescent="0.25">
      <c r="A133" s="22">
        <v>469</v>
      </c>
      <c r="B133" s="56">
        <v>130</v>
      </c>
      <c r="C133" s="48">
        <v>31</v>
      </c>
      <c r="D133" s="6" t="str">
        <f>VLOOKUP(A133,'09.kolo prezetácia '!A:G,2,FALSE)</f>
        <v>Tomáš</v>
      </c>
      <c r="E133" s="6" t="str">
        <f>VLOOKUP(A133,'09.kolo prezetácia '!A:G,3,FALSE)</f>
        <v>Marek</v>
      </c>
      <c r="F133" s="5" t="str">
        <f>CONCATENATE('09.kolo výsledky  KAT'!$D133," ",'09.kolo výsledky  KAT'!$E133)</f>
        <v>Tomáš Marek</v>
      </c>
      <c r="G133" s="6" t="str">
        <f>VLOOKUP(A133,'09.kolo prezetácia '!A:G,4,FALSE)</f>
        <v>Raz to príde / Soblahov</v>
      </c>
      <c r="H133" s="65">
        <f>VLOOKUP(A133,'09.kolo prezetácia '!$A$2:$G$511,5,FALSE)</f>
        <v>1980</v>
      </c>
      <c r="I133" s="32" t="str">
        <f>VLOOKUP(A133,'09.kolo prezetácia '!$A$2:$G$511,7,FALSE)</f>
        <v>Muži C</v>
      </c>
      <c r="J133" s="21">
        <f>VLOOKUP('09.kolo výsledky  KAT'!$A133,'09.kolo stopky'!A:C,3,FALSE)</f>
        <v>2.996597222222222E-2</v>
      </c>
      <c r="K133" s="21">
        <f t="shared" si="6"/>
        <v>3.8270718036043706E-3</v>
      </c>
      <c r="L133" s="21">
        <f t="shared" ref="L133:L196" si="8">J133-Y$3</f>
        <v>1.0051388888888887E-2</v>
      </c>
      <c r="M133" s="22"/>
      <c r="N133" s="53"/>
      <c r="O133" s="53"/>
      <c r="P133" s="53"/>
      <c r="Q133" s="53"/>
      <c r="R133" s="53"/>
      <c r="S133" s="53"/>
      <c r="T133" s="53"/>
      <c r="U133" s="53"/>
      <c r="V133" s="53"/>
      <c r="W133" s="54">
        <f t="shared" si="7"/>
        <v>0</v>
      </c>
      <c r="Y133"/>
    </row>
    <row r="134" spans="1:25" hidden="1" x14ac:dyDescent="0.25">
      <c r="A134" s="22">
        <v>654</v>
      </c>
      <c r="B134" s="56">
        <v>131</v>
      </c>
      <c r="C134" s="48">
        <v>15</v>
      </c>
      <c r="D134" s="6" t="str">
        <f>VLOOKUP(A134,'09.kolo prezetácia '!A:G,2,FALSE)</f>
        <v>Kristína</v>
      </c>
      <c r="E134" s="6" t="str">
        <f>VLOOKUP(A134,'09.kolo prezetácia '!A:G,3,FALSE)</f>
        <v>Bartošová</v>
      </c>
      <c r="F134" s="5" t="str">
        <f>CONCATENATE('09.kolo výsledky  KAT'!$D134," ",'09.kolo výsledky  KAT'!$E134)</f>
        <v>Kristína Bartošová</v>
      </c>
      <c r="G134" s="6" t="str">
        <f>VLOOKUP(A134,'09.kolo prezetácia '!A:G,4,FALSE)</f>
        <v>Moravské Lieskové</v>
      </c>
      <c r="H134" s="65">
        <f>VLOOKUP(A134,'09.kolo prezetácia '!$A$2:$G$511,5,FALSE)</f>
        <v>1996</v>
      </c>
      <c r="I134" s="32" t="str">
        <f>VLOOKUP(A134,'09.kolo prezetácia '!$A$2:$G$511,7,FALSE)</f>
        <v>Ženy A</v>
      </c>
      <c r="J134" s="21">
        <f>VLOOKUP('09.kolo výsledky  KAT'!$A134,'09.kolo stopky'!A:C,3,FALSE)</f>
        <v>3.0187962962962962E-2</v>
      </c>
      <c r="K134" s="21">
        <f t="shared" si="6"/>
        <v>3.8554231114895227E-3</v>
      </c>
      <c r="L134" s="21">
        <f t="shared" si="8"/>
        <v>1.0273379629629629E-2</v>
      </c>
      <c r="M134" s="22"/>
      <c r="N134" s="53"/>
      <c r="O134" s="53"/>
      <c r="P134" s="53"/>
      <c r="Q134" s="53"/>
      <c r="R134" s="53"/>
      <c r="S134" s="53"/>
      <c r="T134" s="53"/>
      <c r="U134" s="53"/>
      <c r="V134" s="53"/>
      <c r="W134" s="54">
        <f t="shared" si="7"/>
        <v>0</v>
      </c>
      <c r="Y134"/>
    </row>
    <row r="135" spans="1:25" hidden="1" x14ac:dyDescent="0.25">
      <c r="A135" s="22">
        <v>13</v>
      </c>
      <c r="B135" s="56">
        <v>132</v>
      </c>
      <c r="C135" s="48">
        <v>15</v>
      </c>
      <c r="D135" s="6" t="str">
        <f>VLOOKUP(A135,'09.kolo prezetácia '!A:G,2,FALSE)</f>
        <v>Eliška</v>
      </c>
      <c r="E135" s="6" t="str">
        <f>VLOOKUP(A135,'09.kolo prezetácia '!A:G,3,FALSE)</f>
        <v>Ježíková</v>
      </c>
      <c r="F135" s="5" t="str">
        <f>CONCATENATE('09.kolo výsledky  KAT'!$D135," ",'09.kolo výsledky  KAT'!$E135)</f>
        <v>Eliška Ježíková</v>
      </c>
      <c r="G135" s="6" t="str">
        <f>VLOOKUP(A135,'09.kolo prezetácia '!A:G,4,FALSE)</f>
        <v>AK Dukla Trenčín / Veľká Hradná</v>
      </c>
      <c r="H135" s="65">
        <f>VLOOKUP(A135,'09.kolo prezetácia '!$A$2:$G$511,5,FALSE)</f>
        <v>1979</v>
      </c>
      <c r="I135" s="32" t="str">
        <f>VLOOKUP(A135,'09.kolo prezetácia '!$A$2:$G$511,7,FALSE)</f>
        <v>Ženy B</v>
      </c>
      <c r="J135" s="21">
        <f>VLOOKUP('09.kolo výsledky  KAT'!$A135,'09.kolo stopky'!A:C,3,FALSE)</f>
        <v>3.0214814814814816E-2</v>
      </c>
      <c r="K135" s="21">
        <f t="shared" si="6"/>
        <v>3.85885246677073E-3</v>
      </c>
      <c r="L135" s="21">
        <f t="shared" si="8"/>
        <v>1.0300231481481483E-2</v>
      </c>
      <c r="M135" s="22"/>
      <c r="N135" s="53"/>
      <c r="O135" s="53"/>
      <c r="P135" s="53"/>
      <c r="Q135" s="53"/>
      <c r="R135" s="53"/>
      <c r="S135" s="53"/>
      <c r="T135" s="53"/>
      <c r="U135" s="53"/>
      <c r="V135" s="53"/>
      <c r="W135" s="54">
        <f t="shared" si="7"/>
        <v>0</v>
      </c>
      <c r="Y135"/>
    </row>
    <row r="136" spans="1:25" hidden="1" x14ac:dyDescent="0.25">
      <c r="A136" s="22">
        <v>545</v>
      </c>
      <c r="B136" s="56">
        <v>133</v>
      </c>
      <c r="C136" s="48">
        <v>27</v>
      </c>
      <c r="D136" s="6" t="str">
        <f>VLOOKUP(A136,'09.kolo prezetácia '!A:G,2,FALSE)</f>
        <v>Martin</v>
      </c>
      <c r="E136" s="6" t="str">
        <f>VLOOKUP(A136,'09.kolo prezetácia '!A:G,3,FALSE)</f>
        <v>Kocaj</v>
      </c>
      <c r="F136" s="5" t="str">
        <f>CONCATENATE('09.kolo výsledky  KAT'!$D136," ",'09.kolo výsledky  KAT'!$E136)</f>
        <v>Martin Kocaj</v>
      </c>
      <c r="G136" s="6" t="str">
        <f>VLOOKUP(A136,'09.kolo prezetácia '!A:G,4,FALSE)</f>
        <v>Trenčín</v>
      </c>
      <c r="H136" s="65">
        <f>VLOOKUP(A136,'09.kolo prezetácia '!$A$2:$G$511,5,FALSE)</f>
        <v>1987</v>
      </c>
      <c r="I136" s="32" t="str">
        <f>VLOOKUP(A136,'09.kolo prezetácia '!$A$2:$G$511,7,FALSE)</f>
        <v>Muži B</v>
      </c>
      <c r="J136" s="21">
        <f>VLOOKUP('09.kolo výsledky  KAT'!$A136,'09.kolo stopky'!A:C,3,FALSE)</f>
        <v>3.0407986111111111E-2</v>
      </c>
      <c r="K136" s="21">
        <f t="shared" si="6"/>
        <v>3.8835231304101036E-3</v>
      </c>
      <c r="L136" s="21">
        <f t="shared" si="8"/>
        <v>1.0493402777777779E-2</v>
      </c>
      <c r="M136" s="22"/>
      <c r="N136" s="53"/>
      <c r="O136" s="53"/>
      <c r="P136" s="53"/>
      <c r="Q136" s="53"/>
      <c r="R136" s="53"/>
      <c r="S136" s="53"/>
      <c r="T136" s="53"/>
      <c r="U136" s="53"/>
      <c r="V136" s="53"/>
      <c r="W136" s="54">
        <f t="shared" si="7"/>
        <v>0</v>
      </c>
      <c r="Y136"/>
    </row>
    <row r="137" spans="1:25" hidden="1" x14ac:dyDescent="0.25">
      <c r="A137" s="22">
        <v>164</v>
      </c>
      <c r="B137" s="56">
        <v>134</v>
      </c>
      <c r="C137" s="48">
        <v>32</v>
      </c>
      <c r="D137" s="6" t="str">
        <f>VLOOKUP(A137,'09.kolo prezetácia '!A:G,2,FALSE)</f>
        <v>Dušan</v>
      </c>
      <c r="E137" s="6" t="str">
        <f>VLOOKUP(A137,'09.kolo prezetácia '!A:G,3,FALSE)</f>
        <v>JELÍNEK</v>
      </c>
      <c r="F137" s="5" t="str">
        <f>CONCATENATE('09.kolo výsledky  KAT'!$D137," ",'09.kolo výsledky  KAT'!$E137)</f>
        <v>Dušan JELÍNEK</v>
      </c>
      <c r="G137" s="6" t="str">
        <f>VLOOKUP(A137,'09.kolo prezetácia '!A:G,4,FALSE)</f>
        <v>Trenčín / Trenčín</v>
      </c>
      <c r="H137" s="65">
        <f>VLOOKUP(A137,'09.kolo prezetácia '!$A$2:$G$511,5,FALSE)</f>
        <v>1978</v>
      </c>
      <c r="I137" s="32" t="str">
        <f>VLOOKUP(A137,'09.kolo prezetácia '!$A$2:$G$511,7,FALSE)</f>
        <v>Muži C</v>
      </c>
      <c r="J137" s="21">
        <f>VLOOKUP('09.kolo výsledky  KAT'!$A137,'09.kolo stopky'!A:C,3,FALSE)</f>
        <v>3.0460300925925925E-2</v>
      </c>
      <c r="K137" s="21">
        <f t="shared" si="6"/>
        <v>3.8902044605269382E-3</v>
      </c>
      <c r="L137" s="21">
        <f t="shared" si="8"/>
        <v>1.0545717592592593E-2</v>
      </c>
      <c r="M137" s="22"/>
      <c r="N137" s="53"/>
      <c r="O137" s="53"/>
      <c r="P137" s="53"/>
      <c r="Q137" s="53"/>
      <c r="R137" s="53"/>
      <c r="S137" s="53"/>
      <c r="T137" s="53"/>
      <c r="U137" s="53"/>
      <c r="V137" s="53"/>
      <c r="W137" s="54">
        <f t="shared" si="7"/>
        <v>0</v>
      </c>
      <c r="Y137"/>
    </row>
    <row r="138" spans="1:25" hidden="1" x14ac:dyDescent="0.25">
      <c r="A138" s="22">
        <v>659</v>
      </c>
      <c r="B138" s="56">
        <v>135</v>
      </c>
      <c r="C138" s="48">
        <v>16</v>
      </c>
      <c r="D138" s="6" t="str">
        <f>VLOOKUP(A138,'09.kolo prezetácia '!A:G,2,FALSE)</f>
        <v>Klaudia</v>
      </c>
      <c r="E138" s="6" t="str">
        <f>VLOOKUP(A138,'09.kolo prezetácia '!A:G,3,FALSE)</f>
        <v>Vavrová</v>
      </c>
      <c r="F138" s="5" t="str">
        <f>CONCATENATE('09.kolo výsledky  KAT'!$D138," ",'09.kolo výsledky  KAT'!$E138)</f>
        <v>Klaudia Vavrová</v>
      </c>
      <c r="G138" s="6" t="str">
        <f>VLOOKUP(A138,'09.kolo prezetácia '!A:G,4,FALSE)</f>
        <v>Svinná / Svinná</v>
      </c>
      <c r="H138" s="65">
        <f>VLOOKUP(A138,'09.kolo prezetácia '!$A$2:$G$511,5,FALSE)</f>
        <v>1998</v>
      </c>
      <c r="I138" s="32" t="str">
        <f>VLOOKUP(A138,'09.kolo prezetácia '!$A$2:$G$511,7,FALSE)</f>
        <v>Ženy A</v>
      </c>
      <c r="J138" s="21">
        <f>VLOOKUP('09.kolo výsledky  KAT'!$A138,'09.kolo stopky'!A:C,3,FALSE)</f>
        <v>3.0512731481481484E-2</v>
      </c>
      <c r="K138" s="21">
        <f t="shared" si="6"/>
        <v>3.8969005723475713E-3</v>
      </c>
      <c r="L138" s="21">
        <f t="shared" si="8"/>
        <v>1.0598148148148152E-2</v>
      </c>
      <c r="M138" s="22"/>
      <c r="N138" s="53"/>
      <c r="O138" s="53"/>
      <c r="P138" s="53"/>
      <c r="Q138" s="53"/>
      <c r="R138" s="53"/>
      <c r="S138" s="53"/>
      <c r="T138" s="53"/>
      <c r="U138" s="53"/>
      <c r="V138" s="53"/>
      <c r="W138" s="54">
        <f t="shared" si="7"/>
        <v>0</v>
      </c>
      <c r="Y138"/>
    </row>
    <row r="139" spans="1:25" hidden="1" x14ac:dyDescent="0.25">
      <c r="A139" s="22">
        <v>674</v>
      </c>
      <c r="B139" s="56">
        <v>136</v>
      </c>
      <c r="C139" s="48">
        <v>16</v>
      </c>
      <c r="D139" s="6" t="str">
        <f>VLOOKUP(A139,'09.kolo prezetácia '!A:G,2,FALSE)</f>
        <v>Dana</v>
      </c>
      <c r="E139" s="6" t="str">
        <f>VLOOKUP(A139,'09.kolo prezetácia '!A:G,3,FALSE)</f>
        <v>Kubranova</v>
      </c>
      <c r="F139" s="5" t="str">
        <f>CONCATENATE('09.kolo výsledky  KAT'!$D139," ",'09.kolo výsledky  KAT'!$E139)</f>
        <v>Dana Kubranova</v>
      </c>
      <c r="G139" s="6" t="str">
        <f>VLOOKUP(A139,'09.kolo prezetácia '!A:G,4,FALSE)</f>
        <v>Trenc.Teplice</v>
      </c>
      <c r="H139" s="65">
        <f>VLOOKUP(A139,'09.kolo prezetácia '!$A$2:$G$511,5,FALSE)</f>
        <v>1981</v>
      </c>
      <c r="I139" s="32" t="str">
        <f>VLOOKUP(A139,'09.kolo prezetácia '!$A$2:$G$511,7,FALSE)</f>
        <v>Ženy B</v>
      </c>
      <c r="J139" s="21">
        <f>VLOOKUP('09.kolo výsledky  KAT'!$A139,'09.kolo stopky'!A:C,3,FALSE)</f>
        <v>3.0680671296296296E-2</v>
      </c>
      <c r="K139" s="21">
        <f t="shared" si="6"/>
        <v>3.9183488245589137E-3</v>
      </c>
      <c r="L139" s="21">
        <f t="shared" si="8"/>
        <v>1.0766087962962963E-2</v>
      </c>
      <c r="M139" s="22"/>
      <c r="N139" s="53"/>
      <c r="O139" s="53"/>
      <c r="P139" s="53"/>
      <c r="Q139" s="53"/>
      <c r="R139" s="53"/>
      <c r="S139" s="53"/>
      <c r="T139" s="53"/>
      <c r="U139" s="53"/>
      <c r="V139" s="53"/>
      <c r="W139" s="54">
        <f t="shared" si="7"/>
        <v>0</v>
      </c>
      <c r="Y139"/>
    </row>
    <row r="140" spans="1:25" hidden="1" x14ac:dyDescent="0.25">
      <c r="A140" s="22">
        <v>488</v>
      </c>
      <c r="B140" s="56">
        <v>137</v>
      </c>
      <c r="C140" s="48">
        <v>33</v>
      </c>
      <c r="D140" s="6" t="str">
        <f>VLOOKUP(A140,'09.kolo prezetácia '!A:G,2,FALSE)</f>
        <v>Radovan</v>
      </c>
      <c r="E140" s="6" t="str">
        <f>VLOOKUP(A140,'09.kolo prezetácia '!A:G,3,FALSE)</f>
        <v>Pagáč</v>
      </c>
      <c r="F140" s="5" t="str">
        <f>CONCATENATE('09.kolo výsledky  KAT'!$D140," ",'09.kolo výsledky  KAT'!$E140)</f>
        <v>Radovan Pagáč</v>
      </c>
      <c r="G140" s="6" t="str">
        <f>VLOOKUP(A140,'09.kolo prezetácia '!A:G,4,FALSE)</f>
        <v>Champion Club / Pruské</v>
      </c>
      <c r="H140" s="65">
        <f>VLOOKUP(A140,'09.kolo prezetácia '!$A$2:$G$511,5,FALSE)</f>
        <v>1978</v>
      </c>
      <c r="I140" s="32" t="str">
        <f>VLOOKUP(A140,'09.kolo prezetácia '!$A$2:$G$511,7,FALSE)</f>
        <v>Muži C</v>
      </c>
      <c r="J140" s="21">
        <f>VLOOKUP('09.kolo výsledky  KAT'!$A140,'09.kolo stopky'!A:C,3,FALSE)</f>
        <v>3.0684837962962962E-2</v>
      </c>
      <c r="K140" s="21">
        <f t="shared" si="6"/>
        <v>3.918880965895653E-3</v>
      </c>
      <c r="L140" s="21">
        <f t="shared" si="8"/>
        <v>1.077025462962963E-2</v>
      </c>
      <c r="M140" s="22"/>
      <c r="N140" s="53"/>
      <c r="O140" s="53"/>
      <c r="P140" s="53"/>
      <c r="Q140" s="53"/>
      <c r="R140" s="53"/>
      <c r="S140" s="53"/>
      <c r="T140" s="53"/>
      <c r="U140" s="53"/>
      <c r="V140" s="53"/>
      <c r="W140" s="54">
        <f t="shared" si="7"/>
        <v>0</v>
      </c>
      <c r="Y140"/>
    </row>
    <row r="141" spans="1:25" hidden="1" x14ac:dyDescent="0.25">
      <c r="A141" s="22">
        <v>662</v>
      </c>
      <c r="B141" s="56">
        <v>138</v>
      </c>
      <c r="C141" s="48">
        <v>34</v>
      </c>
      <c r="D141" s="6" t="str">
        <f>VLOOKUP(A141,'09.kolo prezetácia '!A:G,2,FALSE)</f>
        <v>Peter</v>
      </c>
      <c r="E141" s="6" t="str">
        <f>VLOOKUP(A141,'09.kolo prezetácia '!A:G,3,FALSE)</f>
        <v>Cibiri</v>
      </c>
      <c r="F141" s="5" t="str">
        <f>CONCATENATE('09.kolo výsledky  KAT'!$D141," ",'09.kolo výsledky  KAT'!$E141)</f>
        <v>Peter Cibiri</v>
      </c>
      <c r="G141" s="6" t="str">
        <f>VLOOKUP(A141,'09.kolo prezetácia '!A:G,4,FALSE)</f>
        <v>BN Tiraci BN / Veľké Chlievany</v>
      </c>
      <c r="H141" s="65">
        <f>VLOOKUP(A141,'09.kolo prezetácia '!$A$2:$G$511,5,FALSE)</f>
        <v>1983</v>
      </c>
      <c r="I141" s="32" t="str">
        <f>VLOOKUP(A141,'09.kolo prezetácia '!$A$2:$G$511,7,FALSE)</f>
        <v>Muži C</v>
      </c>
      <c r="J141" s="21">
        <f>VLOOKUP('09.kolo výsledky  KAT'!$A141,'09.kolo stopky'!A:C,3,FALSE)</f>
        <v>3.0847569444444445E-2</v>
      </c>
      <c r="K141" s="21">
        <f t="shared" si="6"/>
        <v>3.9396640414360723E-3</v>
      </c>
      <c r="L141" s="21">
        <f t="shared" si="8"/>
        <v>1.0932986111111112E-2</v>
      </c>
      <c r="M141" s="22"/>
      <c r="N141" s="53"/>
      <c r="O141" s="53"/>
      <c r="P141" s="53"/>
      <c r="Q141" s="53"/>
      <c r="R141" s="53"/>
      <c r="S141" s="53"/>
      <c r="T141" s="53"/>
      <c r="U141" s="53"/>
      <c r="V141" s="53"/>
      <c r="W141" s="54">
        <f t="shared" si="7"/>
        <v>0</v>
      </c>
      <c r="Y141"/>
    </row>
    <row r="142" spans="1:25" hidden="1" x14ac:dyDescent="0.25">
      <c r="A142" s="22">
        <v>682</v>
      </c>
      <c r="B142" s="56">
        <v>139</v>
      </c>
      <c r="C142" s="48">
        <v>35</v>
      </c>
      <c r="D142" s="6" t="str">
        <f>VLOOKUP(A142,'09.kolo prezetácia '!A:G,2,FALSE)</f>
        <v>Jaroslav</v>
      </c>
      <c r="E142" s="6" t="str">
        <f>VLOOKUP(A142,'09.kolo prezetácia '!A:G,3,FALSE)</f>
        <v>Gardian</v>
      </c>
      <c r="F142" s="5" t="str">
        <f>CONCATENATE('09.kolo výsledky  KAT'!$D142," ",'09.kolo výsledky  KAT'!$E142)</f>
        <v>Jaroslav Gardian</v>
      </c>
      <c r="G142" s="6" t="str">
        <f>VLOOKUP(A142,'09.kolo prezetácia '!A:G,4,FALSE)</f>
        <v>Playground</v>
      </c>
      <c r="H142" s="65">
        <f>VLOOKUP(A142,'09.kolo prezetácia '!$A$2:$G$511,5,FALSE)</f>
        <v>1984</v>
      </c>
      <c r="I142" s="32" t="str">
        <f>VLOOKUP(A142,'09.kolo prezetácia '!$A$2:$G$511,7,FALSE)</f>
        <v>Muži C</v>
      </c>
      <c r="J142" s="21">
        <f>VLOOKUP('09.kolo výsledky  KAT'!$A142,'09.kolo stopky'!A:C,3,FALSE)</f>
        <v>3.130173611111111E-2</v>
      </c>
      <c r="K142" s="21">
        <f t="shared" si="6"/>
        <v>3.9976674471406274E-3</v>
      </c>
      <c r="L142" s="21">
        <f t="shared" si="8"/>
        <v>1.1387152777777777E-2</v>
      </c>
      <c r="M142" s="22"/>
      <c r="N142" s="53"/>
      <c r="O142" s="53"/>
      <c r="P142" s="53"/>
      <c r="Q142" s="53"/>
      <c r="R142" s="53"/>
      <c r="S142" s="53"/>
      <c r="T142" s="53"/>
      <c r="U142" s="53"/>
      <c r="V142" s="53"/>
      <c r="W142" s="54">
        <f t="shared" si="7"/>
        <v>0</v>
      </c>
      <c r="Y142"/>
    </row>
    <row r="143" spans="1:25" hidden="1" x14ac:dyDescent="0.25">
      <c r="A143" s="22">
        <v>90</v>
      </c>
      <c r="B143" s="56">
        <v>140</v>
      </c>
      <c r="C143" s="48">
        <v>36</v>
      </c>
      <c r="D143" s="6" t="str">
        <f>VLOOKUP(A143,'09.kolo prezetácia '!A:G,2,FALSE)</f>
        <v>Michal</v>
      </c>
      <c r="E143" s="6" t="str">
        <f>VLOOKUP(A143,'09.kolo prezetácia '!A:G,3,FALSE)</f>
        <v>Vrba</v>
      </c>
      <c r="F143" s="5" t="str">
        <f>CONCATENATE('09.kolo výsledky  KAT'!$D143," ",'09.kolo výsledky  KAT'!$E143)</f>
        <v>Michal Vrba</v>
      </c>
      <c r="G143" s="6" t="str">
        <f>VLOOKUP(A143,'09.kolo prezetácia '!A:G,4,FALSE)</f>
        <v>Trenčín</v>
      </c>
      <c r="H143" s="65">
        <f>VLOOKUP(A143,'09.kolo prezetácia '!$A$2:$G$511,5,FALSE)</f>
        <v>1981</v>
      </c>
      <c r="I143" s="32" t="str">
        <f>VLOOKUP(A143,'09.kolo prezetácia '!$A$2:$G$511,7,FALSE)</f>
        <v>Muži C</v>
      </c>
      <c r="J143" s="21">
        <f>VLOOKUP('09.kolo výsledky  KAT'!$A143,'09.kolo stopky'!A:C,3,FALSE)</f>
        <v>3.1313541666666667E-2</v>
      </c>
      <c r="K143" s="21">
        <f t="shared" si="6"/>
        <v>3.9991751809280544E-3</v>
      </c>
      <c r="L143" s="21">
        <f t="shared" si="8"/>
        <v>1.1398958333333334E-2</v>
      </c>
      <c r="M143" s="22"/>
      <c r="N143" s="53"/>
      <c r="O143" s="53"/>
      <c r="P143" s="53"/>
      <c r="Q143" s="53"/>
      <c r="R143" s="53"/>
      <c r="S143" s="53"/>
      <c r="T143" s="53"/>
      <c r="U143" s="53"/>
      <c r="V143" s="53"/>
      <c r="W143" s="54">
        <f t="shared" si="7"/>
        <v>0</v>
      </c>
      <c r="Y143"/>
    </row>
    <row r="144" spans="1:25" x14ac:dyDescent="0.25">
      <c r="A144" s="22">
        <v>520</v>
      </c>
      <c r="B144" s="56">
        <v>141</v>
      </c>
      <c r="C144" s="48">
        <v>24</v>
      </c>
      <c r="D144" s="6" t="str">
        <f>VLOOKUP(A144,'09.kolo prezetácia '!A:G,2,FALSE)</f>
        <v>Pavol</v>
      </c>
      <c r="E144" s="6" t="str">
        <f>VLOOKUP(A144,'09.kolo prezetácia '!A:G,3,FALSE)</f>
        <v>Závodský</v>
      </c>
      <c r="F144" s="5" t="str">
        <f>CONCATENATE('09.kolo výsledky  KAT'!$D144," ",'09.kolo výsledky  KAT'!$E144)</f>
        <v>Pavol Závodský</v>
      </c>
      <c r="G144" s="6" t="str">
        <f>VLOOKUP(A144,'09.kolo prezetácia '!A:G,4,FALSE)</f>
        <v>Trencin / Trenčín</v>
      </c>
      <c r="H144" s="65">
        <f>VLOOKUP(A144,'09.kolo prezetácia '!$A$2:$G$511,5,FALSE)</f>
        <v>1995</v>
      </c>
      <c r="I144" s="32" t="str">
        <f>VLOOKUP(A144,'09.kolo prezetácia '!$A$2:$G$511,7,FALSE)</f>
        <v>Muži A</v>
      </c>
      <c r="J144" s="21">
        <f>VLOOKUP('09.kolo výsledky  KAT'!$A144,'09.kolo stopky'!A:C,3,FALSE)</f>
        <v>3.1397916666666671E-2</v>
      </c>
      <c r="K144" s="21">
        <f t="shared" si="6"/>
        <v>4.0099510429970203E-3</v>
      </c>
      <c r="L144" s="21">
        <f t="shared" si="8"/>
        <v>1.1483333333333338E-2</v>
      </c>
      <c r="M144" s="22"/>
      <c r="N144" s="53"/>
      <c r="O144" s="53"/>
      <c r="P144" s="53"/>
      <c r="Q144" s="53"/>
      <c r="R144" s="53"/>
      <c r="S144" s="53"/>
      <c r="T144" s="53"/>
      <c r="U144" s="53"/>
      <c r="V144" s="53"/>
      <c r="W144" s="54">
        <f t="shared" si="7"/>
        <v>0</v>
      </c>
      <c r="Y144"/>
    </row>
    <row r="145" spans="1:25" hidden="1" x14ac:dyDescent="0.25">
      <c r="A145" s="22">
        <v>206</v>
      </c>
      <c r="B145" s="56">
        <v>142</v>
      </c>
      <c r="C145" s="48">
        <v>37</v>
      </c>
      <c r="D145" s="6" t="str">
        <f>VLOOKUP(A145,'09.kolo prezetácia '!A:G,2,FALSE)</f>
        <v>Ľubomír</v>
      </c>
      <c r="E145" s="6" t="str">
        <f>VLOOKUP(A145,'09.kolo prezetácia '!A:G,3,FALSE)</f>
        <v>Samek</v>
      </c>
      <c r="F145" s="5" t="str">
        <f>CONCATENATE('09.kolo výsledky  KAT'!$D145," ",'09.kolo výsledky  KAT'!$E145)</f>
        <v>Ľubomír Samek</v>
      </c>
      <c r="G145" s="6" t="str">
        <f>VLOOKUP(A145,'09.kolo prezetácia '!A:G,4,FALSE)</f>
        <v>Chrome Antilopy / Kálnica</v>
      </c>
      <c r="H145" s="65">
        <f>VLOOKUP(A145,'09.kolo prezetácia '!$A$2:$G$511,5,FALSE)</f>
        <v>1980</v>
      </c>
      <c r="I145" s="32" t="str">
        <f>VLOOKUP(A145,'09.kolo prezetácia '!$A$2:$G$511,7,FALSE)</f>
        <v>Muži C</v>
      </c>
      <c r="J145" s="21">
        <f>VLOOKUP('09.kolo výsledky  KAT'!$A145,'09.kolo stopky'!A:C,3,FALSE)</f>
        <v>3.1514004629629631E-2</v>
      </c>
      <c r="K145" s="21">
        <f t="shared" si="6"/>
        <v>4.024777091906722E-3</v>
      </c>
      <c r="L145" s="21">
        <f t="shared" si="8"/>
        <v>1.1599421296296299E-2</v>
      </c>
      <c r="M145" s="22"/>
      <c r="N145" s="53"/>
      <c r="O145" s="53"/>
      <c r="P145" s="53"/>
      <c r="Q145" s="53"/>
      <c r="R145" s="53"/>
      <c r="S145" s="53"/>
      <c r="T145" s="53"/>
      <c r="U145" s="53"/>
      <c r="V145" s="53"/>
      <c r="W145" s="54">
        <f t="shared" si="7"/>
        <v>0</v>
      </c>
      <c r="Y145"/>
    </row>
    <row r="146" spans="1:25" hidden="1" x14ac:dyDescent="0.25">
      <c r="A146" s="22">
        <v>171</v>
      </c>
      <c r="B146" s="56">
        <v>143</v>
      </c>
      <c r="C146" s="48">
        <v>17</v>
      </c>
      <c r="D146" s="6" t="str">
        <f>VLOOKUP(A146,'09.kolo prezetácia '!A:G,2,FALSE)</f>
        <v>Martina</v>
      </c>
      <c r="E146" s="6" t="str">
        <f>VLOOKUP(A146,'09.kolo prezetácia '!A:G,3,FALSE)</f>
        <v>Riečická</v>
      </c>
      <c r="F146" s="5" t="str">
        <f>CONCATENATE('09.kolo výsledky  KAT'!$D146," ",'09.kolo výsledky  KAT'!$E146)</f>
        <v>Martina Riečická</v>
      </c>
      <c r="G146" s="6" t="str">
        <f>VLOOKUP(A146,'09.kolo prezetácia '!A:G,4,FALSE)</f>
        <v>Trenčín</v>
      </c>
      <c r="H146" s="65">
        <f>VLOOKUP(A146,'09.kolo prezetácia '!$A$2:$G$511,5,FALSE)</f>
        <v>1987</v>
      </c>
      <c r="I146" s="32" t="str">
        <f>VLOOKUP(A146,'09.kolo prezetácia '!$A$2:$G$511,7,FALSE)</f>
        <v>Ženy B</v>
      </c>
      <c r="J146" s="21">
        <f>VLOOKUP('09.kolo výsledky  KAT'!$A146,'09.kolo stopky'!A:C,3,FALSE)</f>
        <v>3.1538541666666663E-2</v>
      </c>
      <c r="K146" s="21">
        <f t="shared" ref="K146:K197" si="9">J146/$X$3</f>
        <v>4.0279108131119623E-3</v>
      </c>
      <c r="L146" s="21">
        <f t="shared" si="8"/>
        <v>1.162395833333333E-2</v>
      </c>
      <c r="M146" s="22"/>
      <c r="N146" s="53"/>
      <c r="O146" s="53"/>
      <c r="P146" s="53"/>
      <c r="Q146" s="53"/>
      <c r="R146" s="53"/>
      <c r="S146" s="53"/>
      <c r="T146" s="53"/>
      <c r="U146" s="53"/>
      <c r="V146" s="53"/>
      <c r="W146" s="54">
        <f t="shared" si="7"/>
        <v>0</v>
      </c>
      <c r="Y146"/>
    </row>
    <row r="147" spans="1:25" hidden="1" x14ac:dyDescent="0.25">
      <c r="A147" s="22">
        <v>494</v>
      </c>
      <c r="B147" s="56">
        <v>144</v>
      </c>
      <c r="C147" s="48">
        <v>13</v>
      </c>
      <c r="D147" s="6" t="str">
        <f>VLOOKUP(A147,'09.kolo prezetácia '!A:G,2,FALSE)</f>
        <v>Andrea</v>
      </c>
      <c r="E147" s="6" t="str">
        <f>VLOOKUP(A147,'09.kolo prezetácia '!A:G,3,FALSE)</f>
        <v>Campigottio</v>
      </c>
      <c r="F147" s="5" t="str">
        <f>CONCATENATE('09.kolo výsledky  KAT'!$D147," ",'09.kolo výsledky  KAT'!$E147)</f>
        <v>Andrea Campigottio</v>
      </c>
      <c r="G147" s="6" t="str">
        <f>VLOOKUP(A147,'09.kolo prezetácia '!A:G,4,FALSE)</f>
        <v>Bánovce nad Bebravou</v>
      </c>
      <c r="H147" s="65">
        <f>VLOOKUP(A147,'09.kolo prezetácia '!$A$2:$G$511,5,FALSE)</f>
        <v>1970</v>
      </c>
      <c r="I147" s="32" t="str">
        <f>VLOOKUP(A147,'09.kolo prezetácia '!$A$2:$G$511,7,FALSE)</f>
        <v>Muži D</v>
      </c>
      <c r="J147" s="21">
        <f>VLOOKUP('09.kolo výsledky  KAT'!$A147,'09.kolo stopky'!A:C,3,FALSE)</f>
        <v>3.1555902777777776E-2</v>
      </c>
      <c r="K147" s="21">
        <f t="shared" si="9"/>
        <v>4.0301280686817079E-3</v>
      </c>
      <c r="L147" s="21">
        <f t="shared" si="8"/>
        <v>1.1641319444444444E-2</v>
      </c>
      <c r="M147" s="22"/>
      <c r="N147" s="53"/>
      <c r="O147" s="53"/>
      <c r="P147" s="53"/>
      <c r="Q147" s="53"/>
      <c r="R147" s="53"/>
      <c r="S147" s="53"/>
      <c r="T147" s="53"/>
      <c r="U147" s="53"/>
      <c r="V147" s="53"/>
      <c r="W147" s="54">
        <f t="shared" si="7"/>
        <v>0</v>
      </c>
      <c r="Y147"/>
    </row>
    <row r="148" spans="1:25" hidden="1" x14ac:dyDescent="0.25">
      <c r="A148" s="22">
        <v>531</v>
      </c>
      <c r="B148" s="56">
        <v>145</v>
      </c>
      <c r="C148" s="48">
        <v>18</v>
      </c>
      <c r="D148" s="6" t="str">
        <f>VLOOKUP(A148,'09.kolo prezetácia '!A:G,2,FALSE)</f>
        <v>Livia</v>
      </c>
      <c r="E148" s="6" t="str">
        <f>VLOOKUP(A148,'09.kolo prezetácia '!A:G,3,FALSE)</f>
        <v>Csibreiova</v>
      </c>
      <c r="F148" s="5" t="str">
        <f>CONCATENATE('09.kolo výsledky  KAT'!$D148," ",'09.kolo výsledky  KAT'!$E148)</f>
        <v>Livia Csibreiova</v>
      </c>
      <c r="G148" s="6" t="str">
        <f>VLOOKUP(A148,'09.kolo prezetácia '!A:G,4,FALSE)</f>
        <v>Trenčín</v>
      </c>
      <c r="H148" s="65">
        <f>VLOOKUP(A148,'09.kolo prezetácia '!$A$2:$G$511,5,FALSE)</f>
        <v>1980</v>
      </c>
      <c r="I148" s="32" t="str">
        <f>VLOOKUP(A148,'09.kolo prezetácia '!$A$2:$G$511,7,FALSE)</f>
        <v>Ženy B</v>
      </c>
      <c r="J148" s="21">
        <f>VLOOKUP('09.kolo výsledky  KAT'!$A148,'09.kolo stopky'!A:C,3,FALSE)</f>
        <v>3.1624884259259259E-2</v>
      </c>
      <c r="K148" s="21">
        <f t="shared" si="9"/>
        <v>4.0389379641454989E-3</v>
      </c>
      <c r="L148" s="21">
        <f t="shared" si="8"/>
        <v>1.1710300925925926E-2</v>
      </c>
      <c r="M148" s="22"/>
      <c r="N148" s="53"/>
      <c r="O148" s="53"/>
      <c r="P148" s="53"/>
      <c r="Q148" s="53"/>
      <c r="R148" s="53"/>
      <c r="S148" s="53"/>
      <c r="T148" s="53"/>
      <c r="U148" s="53"/>
      <c r="V148" s="53"/>
      <c r="W148" s="54">
        <f t="shared" si="7"/>
        <v>0</v>
      </c>
      <c r="Y148"/>
    </row>
    <row r="149" spans="1:25" hidden="1" x14ac:dyDescent="0.25">
      <c r="A149" s="22">
        <v>528</v>
      </c>
      <c r="B149" s="56">
        <v>146</v>
      </c>
      <c r="C149" s="48">
        <v>17</v>
      </c>
      <c r="D149" s="6" t="str">
        <f>VLOOKUP(A149,'09.kolo prezetácia '!A:G,2,FALSE)</f>
        <v>Nicol</v>
      </c>
      <c r="E149" s="6" t="str">
        <f>VLOOKUP(A149,'09.kolo prezetácia '!A:G,3,FALSE)</f>
        <v>Ľahká</v>
      </c>
      <c r="F149" s="5" t="str">
        <f>CONCATENATE('09.kolo výsledky  KAT'!$D149," ",'09.kolo výsledky  KAT'!$E149)</f>
        <v>Nicol Ľahká</v>
      </c>
      <c r="G149" s="6" t="str">
        <f>VLOOKUP(A149,'09.kolo prezetácia '!A:G,4,FALSE)</f>
        <v>Trenčianske Stankovce</v>
      </c>
      <c r="H149" s="65">
        <f>VLOOKUP(A149,'09.kolo prezetácia '!$A$2:$G$511,5,FALSE)</f>
        <v>2003</v>
      </c>
      <c r="I149" s="32" t="str">
        <f>VLOOKUP(A149,'09.kolo prezetácia '!$A$2:$G$511,7,FALSE)</f>
        <v>Ženy A</v>
      </c>
      <c r="J149" s="21">
        <f>VLOOKUP('09.kolo výsledky  KAT'!$A149,'09.kolo stopky'!A:C,3,FALSE)</f>
        <v>3.1631944444444442E-2</v>
      </c>
      <c r="K149" s="21">
        <f t="shared" si="9"/>
        <v>4.039839648077196E-3</v>
      </c>
      <c r="L149" s="21">
        <f t="shared" si="8"/>
        <v>1.1717361111111109E-2</v>
      </c>
      <c r="M149" s="22"/>
      <c r="N149" s="53"/>
      <c r="O149" s="53"/>
      <c r="P149" s="53"/>
      <c r="Q149" s="53"/>
      <c r="R149" s="53"/>
      <c r="S149" s="53"/>
      <c r="T149" s="53"/>
      <c r="U149" s="53"/>
      <c r="V149" s="53"/>
      <c r="W149" s="54">
        <f t="shared" si="7"/>
        <v>0</v>
      </c>
      <c r="Y149"/>
    </row>
    <row r="150" spans="1:25" hidden="1" x14ac:dyDescent="0.25">
      <c r="A150" s="22">
        <v>40</v>
      </c>
      <c r="B150" s="56">
        <v>147</v>
      </c>
      <c r="C150" s="48">
        <v>19</v>
      </c>
      <c r="D150" s="6" t="str">
        <f>VLOOKUP(A150,'09.kolo prezetácia '!A:G,2,FALSE)</f>
        <v>Zuzana</v>
      </c>
      <c r="E150" s="6" t="str">
        <f>VLOOKUP(A150,'09.kolo prezetácia '!A:G,3,FALSE)</f>
        <v>Ťazimova</v>
      </c>
      <c r="F150" s="5" t="str">
        <f>CONCATENATE('09.kolo výsledky  KAT'!$D150," ",'09.kolo výsledky  KAT'!$E150)</f>
        <v>Zuzana Ťazimova</v>
      </c>
      <c r="G150" s="6" t="str">
        <f>VLOOKUP(A150,'09.kolo prezetácia '!A:G,4,FALSE)</f>
        <v>Champion club / Dubnica nad Vahom</v>
      </c>
      <c r="H150" s="65">
        <f>VLOOKUP(A150,'09.kolo prezetácia '!$A$2:$G$511,5,FALSE)</f>
        <v>1982</v>
      </c>
      <c r="I150" s="32" t="str">
        <f>VLOOKUP(A150,'09.kolo prezetácia '!$A$2:$G$511,7,FALSE)</f>
        <v>Ženy B</v>
      </c>
      <c r="J150" s="21">
        <f>VLOOKUP('09.kolo výsledky  KAT'!$A150,'09.kolo stopky'!A:C,3,FALSE)</f>
        <v>3.1676504629629627E-2</v>
      </c>
      <c r="K150" s="21">
        <f t="shared" si="9"/>
        <v>4.0455306040395435E-3</v>
      </c>
      <c r="L150" s="21">
        <f t="shared" si="8"/>
        <v>1.1761921296296295E-2</v>
      </c>
      <c r="M150" s="22"/>
      <c r="N150" s="53"/>
      <c r="O150" s="53"/>
      <c r="P150" s="53"/>
      <c r="Q150" s="53"/>
      <c r="R150" s="53"/>
      <c r="S150" s="53"/>
      <c r="T150" s="53"/>
      <c r="U150" s="53"/>
      <c r="V150" s="53"/>
      <c r="W150" s="54">
        <f t="shared" si="7"/>
        <v>0</v>
      </c>
      <c r="Y150"/>
    </row>
    <row r="151" spans="1:25" hidden="1" x14ac:dyDescent="0.25">
      <c r="A151" s="22">
        <v>645</v>
      </c>
      <c r="B151" s="56">
        <v>148</v>
      </c>
      <c r="C151" s="48">
        <v>18</v>
      </c>
      <c r="D151" s="6" t="str">
        <f>VLOOKUP(A151,'09.kolo prezetácia '!A:G,2,FALSE)</f>
        <v>Ella</v>
      </c>
      <c r="E151" s="6" t="str">
        <f>VLOOKUP(A151,'09.kolo prezetácia '!A:G,3,FALSE)</f>
        <v>Trochanová</v>
      </c>
      <c r="F151" s="5" t="str">
        <f>CONCATENATE('09.kolo výsledky  KAT'!$D151," ",'09.kolo výsledky  KAT'!$E151)</f>
        <v>Ella Trochanová</v>
      </c>
      <c r="G151" s="6" t="str">
        <f>VLOOKUP(A151,'09.kolo prezetácia '!A:G,4,FALSE)</f>
        <v>Ak Spartak Dubnica nad Váhom / Nová Dubnica</v>
      </c>
      <c r="H151" s="65">
        <f>VLOOKUP(A151,'09.kolo prezetácia '!$A$2:$G$511,5,FALSE)</f>
        <v>2013</v>
      </c>
      <c r="I151" s="32" t="str">
        <f>VLOOKUP(A151,'09.kolo prezetácia '!$A$2:$G$511,7,FALSE)</f>
        <v>Ženy A</v>
      </c>
      <c r="J151" s="21">
        <f>VLOOKUP('09.kolo výsledky  KAT'!$A151,'09.kolo stopky'!A:C,3,FALSE)</f>
        <v>3.1701504629629632E-2</v>
      </c>
      <c r="K151" s="21">
        <f t="shared" si="9"/>
        <v>4.0487234520599786E-3</v>
      </c>
      <c r="L151" s="21">
        <f t="shared" si="8"/>
        <v>1.1786921296296299E-2</v>
      </c>
      <c r="M151" s="22"/>
      <c r="N151" s="53"/>
      <c r="O151" s="53"/>
      <c r="P151" s="53"/>
      <c r="Q151" s="53"/>
      <c r="R151" s="53"/>
      <c r="S151" s="53"/>
      <c r="T151" s="53"/>
      <c r="U151" s="53"/>
      <c r="V151" s="53"/>
      <c r="W151" s="54">
        <f t="shared" si="7"/>
        <v>0</v>
      </c>
      <c r="Y151"/>
    </row>
    <row r="152" spans="1:25" hidden="1" x14ac:dyDescent="0.25">
      <c r="A152" s="22">
        <v>41</v>
      </c>
      <c r="B152" s="56">
        <v>149</v>
      </c>
      <c r="C152" s="48">
        <v>5</v>
      </c>
      <c r="D152" s="6" t="str">
        <f>VLOOKUP(A152,'09.kolo prezetácia '!A:G,2,FALSE)</f>
        <v>Naďa</v>
      </c>
      <c r="E152" s="6" t="str">
        <f>VLOOKUP(A152,'09.kolo prezetácia '!A:G,3,FALSE)</f>
        <v>Hodeková</v>
      </c>
      <c r="F152" s="5" t="str">
        <f>CONCATENATE('09.kolo výsledky  KAT'!$D152," ",'09.kolo výsledky  KAT'!$E152)</f>
        <v>Naďa Hodeková</v>
      </c>
      <c r="G152" s="6" t="str">
        <f>VLOOKUP(A152,'09.kolo prezetácia '!A:G,4,FALSE)</f>
        <v>Champion club / Dubnica nad Váhom</v>
      </c>
      <c r="H152" s="65">
        <f>VLOOKUP(A152,'09.kolo prezetácia '!$A$2:$G$511,5,FALSE)</f>
        <v>1975</v>
      </c>
      <c r="I152" s="32" t="str">
        <f>VLOOKUP(A152,'09.kolo prezetácia '!$A$2:$G$511,7,FALSE)</f>
        <v>Ženy C</v>
      </c>
      <c r="J152" s="21">
        <f>VLOOKUP('09.kolo výsledky  KAT'!$A152,'09.kolo stopky'!A:C,3,FALSE)</f>
        <v>3.172789351851852E-2</v>
      </c>
      <c r="K152" s="21">
        <f t="shared" si="9"/>
        <v>4.052093680525992E-3</v>
      </c>
      <c r="L152" s="21">
        <f t="shared" si="8"/>
        <v>1.1813310185185187E-2</v>
      </c>
      <c r="M152" s="22"/>
      <c r="N152" s="53"/>
      <c r="O152" s="53"/>
      <c r="P152" s="53"/>
      <c r="Q152" s="53"/>
      <c r="R152" s="53"/>
      <c r="S152" s="53"/>
      <c r="T152" s="53"/>
      <c r="U152" s="53"/>
      <c r="V152" s="53"/>
      <c r="W152" s="54">
        <f t="shared" si="7"/>
        <v>0</v>
      </c>
      <c r="Y152"/>
    </row>
    <row r="153" spans="1:25" hidden="1" x14ac:dyDescent="0.25">
      <c r="A153" s="22">
        <v>687</v>
      </c>
      <c r="B153" s="56">
        <v>150</v>
      </c>
      <c r="C153" s="48">
        <v>14</v>
      </c>
      <c r="D153" s="6" t="str">
        <f>VLOOKUP(A153,'09.kolo prezetácia '!A:G,2,FALSE)</f>
        <v>Dušan</v>
      </c>
      <c r="E153" s="6" t="str">
        <f>VLOOKUP(A153,'09.kolo prezetácia '!A:G,3,FALSE)</f>
        <v>Daniš st.</v>
      </c>
      <c r="F153" s="5" t="str">
        <f>CONCATENATE('09.kolo výsledky  KAT'!$D153," ",'09.kolo výsledky  KAT'!$E153)</f>
        <v>Dušan Daniš st.</v>
      </c>
      <c r="G153" s="6" t="str">
        <f>VLOOKUP(A153,'09.kolo prezetácia '!A:G,4,FALSE)</f>
        <v>Nová Dubnica</v>
      </c>
      <c r="H153" s="65">
        <f>VLOOKUP(A153,'09.kolo prezetácia '!$A$2:$G$511,5,FALSE)</f>
        <v>1968</v>
      </c>
      <c r="I153" s="32" t="str">
        <f>VLOOKUP(A153,'09.kolo prezetácia '!$A$2:$G$511,7,FALSE)</f>
        <v>Muži D</v>
      </c>
      <c r="J153" s="21">
        <f>VLOOKUP('09.kolo výsledky  KAT'!$A153,'09.kolo stopky'!A:C,3,FALSE)</f>
        <v>3.1733680555555553E-2</v>
      </c>
      <c r="K153" s="21">
        <f t="shared" si="9"/>
        <v>4.0528327657159075E-3</v>
      </c>
      <c r="L153" s="21">
        <f t="shared" si="8"/>
        <v>1.181909722222222E-2</v>
      </c>
      <c r="M153" s="22"/>
      <c r="N153" s="53"/>
      <c r="O153" s="53"/>
      <c r="P153" s="53"/>
      <c r="Q153" s="53"/>
      <c r="R153" s="53"/>
      <c r="S153" s="53"/>
      <c r="T153" s="53"/>
      <c r="U153" s="53"/>
      <c r="V153" s="53"/>
      <c r="W153" s="54">
        <f t="shared" si="7"/>
        <v>0</v>
      </c>
      <c r="Y153"/>
    </row>
    <row r="154" spans="1:25" hidden="1" x14ac:dyDescent="0.25">
      <c r="A154" s="22">
        <v>396</v>
      </c>
      <c r="B154" s="56">
        <v>151</v>
      </c>
      <c r="C154" s="48">
        <v>19</v>
      </c>
      <c r="D154" s="6" t="str">
        <f>VLOOKUP(A154,'09.kolo prezetácia '!A:G,2,FALSE)</f>
        <v>Denisa</v>
      </c>
      <c r="E154" s="6" t="str">
        <f>VLOOKUP(A154,'09.kolo prezetácia '!A:G,3,FALSE)</f>
        <v>Martinkova</v>
      </c>
      <c r="F154" s="5" t="str">
        <f>CONCATENATE('09.kolo výsledky  KAT'!$D154," ",'09.kolo výsledky  KAT'!$E154)</f>
        <v>Denisa Martinkova</v>
      </c>
      <c r="G154" s="6" t="str">
        <f>VLOOKUP(A154,'09.kolo prezetácia '!A:G,4,FALSE)</f>
        <v>FC Nám sa nechce / Trenčianske Stankovce</v>
      </c>
      <c r="H154" s="65">
        <f>VLOOKUP(A154,'09.kolo prezetácia '!$A$2:$G$511,5,FALSE)</f>
        <v>2000</v>
      </c>
      <c r="I154" s="32" t="str">
        <f>VLOOKUP(A154,'09.kolo prezetácia '!$A$2:$G$511,7,FALSE)</f>
        <v>Ženy A</v>
      </c>
      <c r="J154" s="21">
        <f>VLOOKUP('09.kolo výsledky  KAT'!$A154,'09.kolo stopky'!A:C,3,FALSE)</f>
        <v>3.1820717592592591E-2</v>
      </c>
      <c r="K154" s="21">
        <f t="shared" si="9"/>
        <v>4.0639486069722341E-3</v>
      </c>
      <c r="L154" s="21">
        <f t="shared" si="8"/>
        <v>1.1906134259259259E-2</v>
      </c>
      <c r="M154" s="22"/>
      <c r="N154" s="53"/>
      <c r="O154" s="53"/>
      <c r="P154" s="53"/>
      <c r="Q154" s="53"/>
      <c r="R154" s="53"/>
      <c r="S154" s="53"/>
      <c r="T154" s="53"/>
      <c r="U154" s="53"/>
      <c r="V154" s="53"/>
      <c r="W154" s="54">
        <f t="shared" si="7"/>
        <v>0</v>
      </c>
      <c r="Y154"/>
    </row>
    <row r="155" spans="1:25" hidden="1" x14ac:dyDescent="0.25">
      <c r="A155" s="22">
        <v>173</v>
      </c>
      <c r="B155" s="56">
        <v>152</v>
      </c>
      <c r="C155" s="48">
        <v>6</v>
      </c>
      <c r="D155" s="6" t="str">
        <f>VLOOKUP(A155,'09.kolo prezetácia '!A:G,2,FALSE)</f>
        <v>Mariana</v>
      </c>
      <c r="E155" s="6" t="str">
        <f>VLOOKUP(A155,'09.kolo prezetácia '!A:G,3,FALSE)</f>
        <v>Bednáriková</v>
      </c>
      <c r="F155" s="5" t="str">
        <f>CONCATENATE('09.kolo výsledky  KAT'!$D155," ",'09.kolo výsledky  KAT'!$E155)</f>
        <v>Mariana Bednáriková</v>
      </c>
      <c r="G155" s="6" t="str">
        <f>VLOOKUP(A155,'09.kolo prezetácia '!A:G,4,FALSE)</f>
        <v>RunForRest</v>
      </c>
      <c r="H155" s="65">
        <f>VLOOKUP(A155,'09.kolo prezetácia '!$A$2:$G$511,5,FALSE)</f>
        <v>1973</v>
      </c>
      <c r="I155" s="32" t="str">
        <f>VLOOKUP(A155,'09.kolo prezetácia '!$A$2:$G$511,7,FALSE)</f>
        <v>Ženy C</v>
      </c>
      <c r="J155" s="21">
        <f>VLOOKUP('09.kolo výsledky  KAT'!$A155,'09.kolo stopky'!A:C,3,FALSE)</f>
        <v>3.182638888888889E-2</v>
      </c>
      <c r="K155" s="21">
        <f t="shared" si="9"/>
        <v>4.0646729104583511E-3</v>
      </c>
      <c r="L155" s="21">
        <f t="shared" si="8"/>
        <v>1.1911805555555557E-2</v>
      </c>
      <c r="M155" s="22"/>
      <c r="N155" s="53"/>
      <c r="O155" s="53"/>
      <c r="P155" s="53"/>
      <c r="Q155" s="53"/>
      <c r="R155" s="53"/>
      <c r="S155" s="53"/>
      <c r="T155" s="53"/>
      <c r="U155" s="53"/>
      <c r="V155" s="53"/>
      <c r="W155" s="54">
        <f t="shared" si="7"/>
        <v>0</v>
      </c>
      <c r="Y155"/>
    </row>
    <row r="156" spans="1:25" hidden="1" x14ac:dyDescent="0.25">
      <c r="A156" s="22">
        <v>233</v>
      </c>
      <c r="B156" s="56">
        <v>153</v>
      </c>
      <c r="C156" s="48">
        <v>7</v>
      </c>
      <c r="D156" s="6" t="str">
        <f>VLOOKUP(A156,'09.kolo prezetácia '!A:G,2,FALSE)</f>
        <v>Erich</v>
      </c>
      <c r="E156" s="6" t="str">
        <f>VLOOKUP(A156,'09.kolo prezetácia '!A:G,3,FALSE)</f>
        <v>Vladár</v>
      </c>
      <c r="F156" s="5" t="str">
        <f>CONCATENATE('09.kolo výsledky  KAT'!$D156," ",'09.kolo výsledky  KAT'!$E156)</f>
        <v>Erich Vladár</v>
      </c>
      <c r="G156" s="6" t="str">
        <f>VLOOKUP(A156,'09.kolo prezetácia '!A:G,4,FALSE)</f>
        <v>EndorfinKubra / Trenčín</v>
      </c>
      <c r="H156" s="65">
        <f>VLOOKUP(A156,'09.kolo prezetácia '!$A$2:$G$511,5,FALSE)</f>
        <v>1964</v>
      </c>
      <c r="I156" s="32" t="str">
        <f>VLOOKUP(A156,'09.kolo prezetácia '!$A$2:$G$511,7,FALSE)</f>
        <v>Muži E</v>
      </c>
      <c r="J156" s="21">
        <f>VLOOKUP('09.kolo výsledky  KAT'!$A156,'09.kolo stopky'!A:C,3,FALSE)</f>
        <v>3.1834259259259257E-2</v>
      </c>
      <c r="K156" s="21">
        <f t="shared" si="9"/>
        <v>4.0656780663166359E-3</v>
      </c>
      <c r="L156" s="21">
        <f t="shared" si="8"/>
        <v>1.1919675925925924E-2</v>
      </c>
      <c r="M156" s="22"/>
      <c r="N156" s="53"/>
      <c r="O156" s="53"/>
      <c r="P156" s="53"/>
      <c r="Q156" s="53"/>
      <c r="R156" s="53"/>
      <c r="S156" s="53"/>
      <c r="T156" s="53"/>
      <c r="U156" s="53"/>
      <c r="V156" s="53"/>
      <c r="W156" s="54">
        <f t="shared" si="7"/>
        <v>0</v>
      </c>
      <c r="Y156"/>
    </row>
    <row r="157" spans="1:25" hidden="1" x14ac:dyDescent="0.25">
      <c r="A157" s="22">
        <v>66</v>
      </c>
      <c r="B157" s="56">
        <v>154</v>
      </c>
      <c r="C157" s="48">
        <v>38</v>
      </c>
      <c r="D157" s="6" t="str">
        <f>VLOOKUP(A157,'09.kolo prezetácia '!A:G,2,FALSE)</f>
        <v>Tomáš</v>
      </c>
      <c r="E157" s="6" t="str">
        <f>VLOOKUP(A157,'09.kolo prezetácia '!A:G,3,FALSE)</f>
        <v>Líška</v>
      </c>
      <c r="F157" s="5" t="str">
        <f>CONCATENATE('09.kolo výsledky  KAT'!$D157," ",'09.kolo výsledky  KAT'!$E157)</f>
        <v>Tomáš Líška</v>
      </c>
      <c r="G157" s="6" t="str">
        <f>VLOOKUP(A157,'09.kolo prezetácia '!A:G,4,FALSE)</f>
        <v>Opatová / Trenčín</v>
      </c>
      <c r="H157" s="65">
        <f>VLOOKUP(A157,'09.kolo prezetácia '!$A$2:$G$511,5,FALSE)</f>
        <v>1984</v>
      </c>
      <c r="I157" s="32" t="str">
        <f>VLOOKUP(A157,'09.kolo prezetácia '!$A$2:$G$511,7,FALSE)</f>
        <v>Muži C</v>
      </c>
      <c r="J157" s="21">
        <f>VLOOKUP('09.kolo výsledky  KAT'!$A157,'09.kolo stopky'!A:C,3,FALSE)</f>
        <v>3.1963541666666664E-2</v>
      </c>
      <c r="K157" s="21">
        <f t="shared" si="9"/>
        <v>4.0821892294593438E-3</v>
      </c>
      <c r="L157" s="21">
        <f t="shared" si="8"/>
        <v>1.2048958333333332E-2</v>
      </c>
      <c r="M157" s="22"/>
      <c r="N157" s="53"/>
      <c r="O157" s="53"/>
      <c r="P157" s="53"/>
      <c r="Q157" s="53"/>
      <c r="R157" s="53"/>
      <c r="S157" s="53"/>
      <c r="T157" s="53"/>
      <c r="U157" s="53"/>
      <c r="V157" s="53"/>
      <c r="W157" s="54">
        <f t="shared" si="7"/>
        <v>0</v>
      </c>
      <c r="Y157"/>
    </row>
    <row r="158" spans="1:25" hidden="1" x14ac:dyDescent="0.25">
      <c r="A158" s="22">
        <v>664</v>
      </c>
      <c r="B158" s="56">
        <v>155</v>
      </c>
      <c r="C158" s="48">
        <v>7</v>
      </c>
      <c r="D158" s="6" t="str">
        <f>VLOOKUP(A158,'09.kolo prezetácia '!A:G,2,FALSE)</f>
        <v>Paulína</v>
      </c>
      <c r="E158" s="6" t="str">
        <f>VLOOKUP(A158,'09.kolo prezetácia '!A:G,3,FALSE)</f>
        <v>Porošinová</v>
      </c>
      <c r="F158" s="5" t="str">
        <f>CONCATENATE('09.kolo výsledky  KAT'!$D158," ",'09.kolo výsledky  KAT'!$E158)</f>
        <v>Paulína Porošinová</v>
      </c>
      <c r="G158" s="6" t="str">
        <f>VLOOKUP(A158,'09.kolo prezetácia '!A:G,4,FALSE)</f>
        <v>Adamovské Kochanovce</v>
      </c>
      <c r="H158" s="65">
        <f>VLOOKUP(A158,'09.kolo prezetácia '!$A$2:$G$511,5,FALSE)</f>
        <v>1976</v>
      </c>
      <c r="I158" s="32" t="str">
        <f>VLOOKUP(A158,'09.kolo prezetácia '!$A$2:$G$511,7,FALSE)</f>
        <v>Ženy C</v>
      </c>
      <c r="J158" s="21">
        <f>VLOOKUP('09.kolo výsledky  KAT'!$A158,'09.kolo stopky'!A:C,3,FALSE)</f>
        <v>3.2457986111111108E-2</v>
      </c>
      <c r="K158" s="21">
        <f t="shared" si="9"/>
        <v>4.1453366680857095E-3</v>
      </c>
      <c r="L158" s="21">
        <f t="shared" si="8"/>
        <v>1.2543402777777775E-2</v>
      </c>
      <c r="M158" s="22"/>
      <c r="N158" s="53"/>
      <c r="O158" s="53"/>
      <c r="P158" s="53"/>
      <c r="Q158" s="53"/>
      <c r="R158" s="53"/>
      <c r="S158" s="53"/>
      <c r="T158" s="53"/>
      <c r="U158" s="53"/>
      <c r="V158" s="53"/>
      <c r="W158" s="54">
        <f t="shared" si="7"/>
        <v>0</v>
      </c>
      <c r="Y158"/>
    </row>
    <row r="159" spans="1:25" hidden="1" x14ac:dyDescent="0.25">
      <c r="A159" s="22">
        <v>665</v>
      </c>
      <c r="B159" s="56">
        <v>156</v>
      </c>
      <c r="C159" s="48">
        <v>20</v>
      </c>
      <c r="D159" s="6" t="str">
        <f>VLOOKUP(A159,'09.kolo prezetácia '!A:G,2,FALSE)</f>
        <v>Simona</v>
      </c>
      <c r="E159" s="6" t="str">
        <f>VLOOKUP(A159,'09.kolo prezetácia '!A:G,3,FALSE)</f>
        <v>Zverbíková</v>
      </c>
      <c r="F159" s="5" t="str">
        <f>CONCATENATE('09.kolo výsledky  KAT'!$D159," ",'09.kolo výsledky  KAT'!$E159)</f>
        <v>Simona Zverbíková</v>
      </c>
      <c r="G159" s="6" t="str">
        <f>VLOOKUP(A159,'09.kolo prezetácia '!A:G,4,FALSE)</f>
        <v>Bratislava</v>
      </c>
      <c r="H159" s="65">
        <f>VLOOKUP(A159,'09.kolo prezetácia '!$A$2:$G$511,5,FALSE)</f>
        <v>1994</v>
      </c>
      <c r="I159" s="32" t="str">
        <f>VLOOKUP(A159,'09.kolo prezetácia '!$A$2:$G$511,7,FALSE)</f>
        <v>Ženy A</v>
      </c>
      <c r="J159" s="21">
        <f>VLOOKUP('09.kolo výsledky  KAT'!$A159,'09.kolo stopky'!A:C,3,FALSE)</f>
        <v>3.2472800925925929E-2</v>
      </c>
      <c r="K159" s="21">
        <f t="shared" si="9"/>
        <v>4.1472287261718936E-3</v>
      </c>
      <c r="L159" s="21">
        <f t="shared" si="8"/>
        <v>1.2558217592592597E-2</v>
      </c>
      <c r="M159" s="22"/>
      <c r="N159" s="53"/>
      <c r="O159" s="53"/>
      <c r="P159" s="53"/>
      <c r="Q159" s="53"/>
      <c r="R159" s="53"/>
      <c r="S159" s="53"/>
      <c r="T159" s="53"/>
      <c r="U159" s="53"/>
      <c r="V159" s="53"/>
      <c r="W159" s="54">
        <f t="shared" si="7"/>
        <v>0</v>
      </c>
      <c r="Y159"/>
    </row>
    <row r="160" spans="1:25" hidden="1" x14ac:dyDescent="0.25">
      <c r="A160" s="22">
        <v>296</v>
      </c>
      <c r="B160" s="56">
        <v>157</v>
      </c>
      <c r="C160" s="48">
        <v>28</v>
      </c>
      <c r="D160" s="6" t="str">
        <f>VLOOKUP(A160,'09.kolo prezetácia '!A:G,2,FALSE)</f>
        <v>Milan</v>
      </c>
      <c r="E160" s="6" t="str">
        <f>VLOOKUP(A160,'09.kolo prezetácia '!A:G,3,FALSE)</f>
        <v>Trenčan</v>
      </c>
      <c r="F160" s="5" t="str">
        <f>CONCATENATE('09.kolo výsledky  KAT'!$D160," ",'09.kolo výsledky  KAT'!$E160)</f>
        <v>Milan Trenčan</v>
      </c>
      <c r="G160" s="6" t="str">
        <f>VLOOKUP(A160,'09.kolo prezetácia '!A:G,4,FALSE)</f>
        <v>Champion club / Ilava</v>
      </c>
      <c r="H160" s="65">
        <f>VLOOKUP(A160,'09.kolo prezetácia '!$A$2:$G$511,5,FALSE)</f>
        <v>1992</v>
      </c>
      <c r="I160" s="32" t="str">
        <f>VLOOKUP(A160,'09.kolo prezetácia '!$A$2:$G$511,7,FALSE)</f>
        <v>Muži B</v>
      </c>
      <c r="J160" s="21">
        <f>VLOOKUP('09.kolo výsledky  KAT'!$A160,'09.kolo stopky'!A:C,3,FALSE)</f>
        <v>3.2498842592592593E-2</v>
      </c>
      <c r="K160" s="21">
        <f t="shared" si="9"/>
        <v>4.1505546095265125E-3</v>
      </c>
      <c r="L160" s="21">
        <f t="shared" si="8"/>
        <v>1.258425925925926E-2</v>
      </c>
      <c r="M160" s="22"/>
      <c r="N160" s="53"/>
      <c r="O160" s="53"/>
      <c r="P160" s="53"/>
      <c r="Q160" s="53"/>
      <c r="R160" s="53"/>
      <c r="S160" s="53"/>
      <c r="T160" s="53"/>
      <c r="U160" s="53"/>
      <c r="V160" s="53"/>
      <c r="W160" s="54">
        <f t="shared" si="7"/>
        <v>0</v>
      </c>
      <c r="Y160"/>
    </row>
    <row r="161" spans="1:26" hidden="1" x14ac:dyDescent="0.25">
      <c r="A161" s="22">
        <v>43</v>
      </c>
      <c r="B161" s="56">
        <v>158</v>
      </c>
      <c r="C161" s="48">
        <v>8</v>
      </c>
      <c r="D161" s="6" t="str">
        <f>VLOOKUP(A161,'09.kolo prezetácia '!A:G,2,FALSE)</f>
        <v>Jana</v>
      </c>
      <c r="E161" s="6" t="str">
        <f>VLOOKUP(A161,'09.kolo prezetácia '!A:G,3,FALSE)</f>
        <v>Lesajová</v>
      </c>
      <c r="F161" s="5" t="str">
        <f>CONCATENATE('09.kolo výsledky  KAT'!$D161," ",'09.kolo výsledky  KAT'!$E161)</f>
        <v>Jana Lesajová</v>
      </c>
      <c r="G161" s="6" t="str">
        <f>VLOOKUP(A161,'09.kolo prezetácia '!A:G,4,FALSE)</f>
        <v>RunForRest / Trenčín</v>
      </c>
      <c r="H161" s="65">
        <f>VLOOKUP(A161,'09.kolo prezetácia '!$A$2:$G$511,5,FALSE)</f>
        <v>1978</v>
      </c>
      <c r="I161" s="32" t="str">
        <f>VLOOKUP(A161,'09.kolo prezetácia '!$A$2:$G$511,7,FALSE)</f>
        <v>Ženy C</v>
      </c>
      <c r="J161" s="21">
        <f>VLOOKUP('09.kolo výsledky  KAT'!$A161,'09.kolo stopky'!A:C,3,FALSE)</f>
        <v>3.2565856481481484E-2</v>
      </c>
      <c r="K161" s="21">
        <f t="shared" si="9"/>
        <v>4.1591132160257319E-3</v>
      </c>
      <c r="L161" s="21">
        <f t="shared" si="8"/>
        <v>1.2651273148148151E-2</v>
      </c>
      <c r="M161" s="22"/>
      <c r="N161" s="53"/>
      <c r="O161" s="53"/>
      <c r="P161" s="53"/>
      <c r="Q161" s="53"/>
      <c r="R161" s="53"/>
      <c r="S161" s="53"/>
      <c r="T161" s="53"/>
      <c r="U161" s="53"/>
      <c r="V161" s="53"/>
      <c r="W161" s="54">
        <f t="shared" si="7"/>
        <v>0</v>
      </c>
      <c r="Y161"/>
    </row>
    <row r="162" spans="1:26" hidden="1" x14ac:dyDescent="0.25">
      <c r="A162" s="22">
        <v>555</v>
      </c>
      <c r="B162" s="56">
        <v>159</v>
      </c>
      <c r="C162" s="48">
        <v>39</v>
      </c>
      <c r="D162" s="6" t="str">
        <f>VLOOKUP(A162,'09.kolo prezetácia '!A:G,2,FALSE)</f>
        <v>Jan</v>
      </c>
      <c r="E162" s="6" t="str">
        <f>VLOOKUP(A162,'09.kolo prezetácia '!A:G,3,FALSE)</f>
        <v>Pauer</v>
      </c>
      <c r="F162" s="5" t="str">
        <f>CONCATENATE('09.kolo výsledky  KAT'!$D162," ",'09.kolo výsledky  KAT'!$E162)</f>
        <v>Jan Pauer</v>
      </c>
      <c r="G162" s="6" t="str">
        <f>VLOOKUP(A162,'09.kolo prezetácia '!A:G,4,FALSE)</f>
        <v>VeSŠO / Trenčín/Orechové</v>
      </c>
      <c r="H162" s="65">
        <f>VLOOKUP(A162,'09.kolo prezetácia '!$A$2:$G$511,5,FALSE)</f>
        <v>1982</v>
      </c>
      <c r="I162" s="32" t="str">
        <f>VLOOKUP(A162,'09.kolo prezetácia '!$A$2:$G$511,7,FALSE)</f>
        <v>Muži C</v>
      </c>
      <c r="J162" s="21">
        <f>VLOOKUP('09.kolo výsledky  KAT'!$A162,'09.kolo stopky'!A:C,3,FALSE)</f>
        <v>3.2581944444444441E-2</v>
      </c>
      <c r="K162" s="21">
        <f t="shared" si="9"/>
        <v>4.1611678728536959E-3</v>
      </c>
      <c r="L162" s="21">
        <f t="shared" si="8"/>
        <v>1.2667361111111108E-2</v>
      </c>
      <c r="M162" s="22"/>
      <c r="N162" s="53"/>
      <c r="O162" s="53"/>
      <c r="P162" s="53"/>
      <c r="Q162" s="53"/>
      <c r="R162" s="53"/>
      <c r="S162" s="53"/>
      <c r="T162" s="53"/>
      <c r="U162" s="53"/>
      <c r="V162" s="53"/>
      <c r="W162" s="54">
        <f t="shared" si="7"/>
        <v>0</v>
      </c>
      <c r="Y162"/>
    </row>
    <row r="163" spans="1:26" hidden="1" x14ac:dyDescent="0.25">
      <c r="A163" s="22">
        <v>668</v>
      </c>
      <c r="B163" s="56">
        <v>160</v>
      </c>
      <c r="C163" s="48">
        <v>9</v>
      </c>
      <c r="D163" s="6" t="str">
        <f>VLOOKUP(A163,'09.kolo prezetácia '!A:G,2,FALSE)</f>
        <v>Monika</v>
      </c>
      <c r="E163" s="6" t="str">
        <f>VLOOKUP(A163,'09.kolo prezetácia '!A:G,3,FALSE)</f>
        <v>Spačková</v>
      </c>
      <c r="F163" s="5" t="str">
        <f>CONCATENATE('09.kolo výsledky  KAT'!$D163," ",'09.kolo výsledky  KAT'!$E163)</f>
        <v>Monika Spačková</v>
      </c>
      <c r="G163" s="6" t="str">
        <f>VLOOKUP(A163,'09.kolo prezetácia '!A:G,4,FALSE)</f>
        <v>Kostolná-Záriečie</v>
      </c>
      <c r="H163" s="65">
        <f>VLOOKUP(A163,'09.kolo prezetácia '!$A$2:$G$511,5,FALSE)</f>
        <v>1976</v>
      </c>
      <c r="I163" s="32" t="str">
        <f>VLOOKUP(A163,'09.kolo prezetácia '!$A$2:$G$511,7,FALSE)</f>
        <v>Ženy C</v>
      </c>
      <c r="J163" s="21">
        <f>VLOOKUP('09.kolo výsledky  KAT'!$A163,'09.kolo stopky'!A:C,3,FALSE)</f>
        <v>3.2689351851851851E-2</v>
      </c>
      <c r="K163" s="21">
        <f t="shared" si="9"/>
        <v>4.1748852939785253E-3</v>
      </c>
      <c r="L163" s="21">
        <f t="shared" si="8"/>
        <v>1.2774768518518519E-2</v>
      </c>
      <c r="M163" s="22"/>
      <c r="N163" s="53"/>
      <c r="O163" s="53"/>
      <c r="P163" s="53"/>
      <c r="Q163" s="53"/>
      <c r="R163" s="53"/>
      <c r="S163" s="53"/>
      <c r="T163" s="53"/>
      <c r="U163" s="53"/>
      <c r="V163" s="53"/>
      <c r="W163" s="54">
        <f t="shared" si="7"/>
        <v>0</v>
      </c>
      <c r="Y163"/>
    </row>
    <row r="164" spans="1:26" hidden="1" x14ac:dyDescent="0.25">
      <c r="A164" s="22">
        <v>639</v>
      </c>
      <c r="B164" s="56">
        <v>161</v>
      </c>
      <c r="C164" s="48">
        <v>21</v>
      </c>
      <c r="D164" s="6" t="str">
        <f>VLOOKUP(A164,'09.kolo prezetácia '!A:G,2,FALSE)</f>
        <v>Terézia</v>
      </c>
      <c r="E164" s="6" t="str">
        <f>VLOOKUP(A164,'09.kolo prezetácia '!A:G,3,FALSE)</f>
        <v>Apolenová</v>
      </c>
      <c r="F164" s="5" t="str">
        <f>CONCATENATE('09.kolo výsledky  KAT'!$D164," ",'09.kolo výsledky  KAT'!$E164)</f>
        <v>Terézia Apolenová</v>
      </c>
      <c r="G164" s="6" t="str">
        <f>VLOOKUP(A164,'09.kolo prezetácia '!A:G,4,FALSE)</f>
        <v>AK Dukla Trenčín / Veľká Hradná</v>
      </c>
      <c r="H164" s="65">
        <f>VLOOKUP(A164,'09.kolo prezetácia '!$A$2:$G$511,5,FALSE)</f>
        <v>2011</v>
      </c>
      <c r="I164" s="32" t="str">
        <f>VLOOKUP(A164,'09.kolo prezetácia '!$A$2:$G$511,7,FALSE)</f>
        <v>Ženy A</v>
      </c>
      <c r="J164" s="21">
        <f>VLOOKUP('09.kolo výsledky  KAT'!$A164,'09.kolo stopky'!A:C,3,FALSE)</f>
        <v>3.2962962962962965E-2</v>
      </c>
      <c r="K164" s="21">
        <f t="shared" si="9"/>
        <v>4.2098292417577223E-3</v>
      </c>
      <c r="L164" s="21">
        <f t="shared" si="8"/>
        <v>1.3048379629629632E-2</v>
      </c>
      <c r="M164" s="22"/>
      <c r="N164" s="53"/>
      <c r="O164" s="53"/>
      <c r="P164" s="53"/>
      <c r="Q164" s="53"/>
      <c r="R164" s="53"/>
      <c r="S164" s="53"/>
      <c r="T164" s="53"/>
      <c r="U164" s="53"/>
      <c r="V164" s="53"/>
      <c r="W164" s="54">
        <f t="shared" si="7"/>
        <v>0</v>
      </c>
    </row>
    <row r="165" spans="1:26" hidden="1" x14ac:dyDescent="0.25">
      <c r="A165" s="22">
        <v>392</v>
      </c>
      <c r="B165" s="56">
        <v>162</v>
      </c>
      <c r="C165" s="48">
        <v>22</v>
      </c>
      <c r="D165" s="6" t="str">
        <f>VLOOKUP(A165,'09.kolo prezetácia '!A:G,2,FALSE)</f>
        <v>Edita</v>
      </c>
      <c r="E165" s="6" t="str">
        <f>VLOOKUP(A165,'09.kolo prezetácia '!A:G,3,FALSE)</f>
        <v>Ježíková</v>
      </c>
      <c r="F165" s="5" t="str">
        <f>CONCATENATE('09.kolo výsledky  KAT'!$D165," ",'09.kolo výsledky  KAT'!$E165)</f>
        <v>Edita Ježíková</v>
      </c>
      <c r="G165" s="6" t="str">
        <f>VLOOKUP(A165,'09.kolo prezetácia '!A:G,4,FALSE)</f>
        <v>AK Dukla Trenčín / Veľká Hradná</v>
      </c>
      <c r="H165" s="65">
        <f>VLOOKUP(A165,'09.kolo prezetácia '!$A$2:$G$511,5,FALSE)</f>
        <v>2012</v>
      </c>
      <c r="I165" s="32" t="str">
        <f>VLOOKUP(A165,'09.kolo prezetácia '!$A$2:$G$511,7,FALSE)</f>
        <v>Ženy A</v>
      </c>
      <c r="J165" s="21">
        <f>VLOOKUP('09.kolo výsledky  KAT'!$A165,'09.kolo stopky'!A:C,3,FALSE)</f>
        <v>3.2962962962962965E-2</v>
      </c>
      <c r="K165" s="21">
        <f t="shared" si="9"/>
        <v>4.2098292417577223E-3</v>
      </c>
      <c r="L165" s="21">
        <f t="shared" si="8"/>
        <v>1.3048379629629632E-2</v>
      </c>
      <c r="M165" s="22"/>
      <c r="N165" s="53"/>
      <c r="O165" s="53"/>
      <c r="P165" s="53"/>
      <c r="Q165" s="53"/>
      <c r="R165" s="53"/>
      <c r="S165" s="53"/>
      <c r="T165" s="53"/>
      <c r="U165" s="53"/>
      <c r="V165" s="53"/>
      <c r="W165" s="54">
        <f t="shared" si="7"/>
        <v>0</v>
      </c>
    </row>
    <row r="166" spans="1:26" hidden="1" x14ac:dyDescent="0.25">
      <c r="A166" s="22">
        <v>308</v>
      </c>
      <c r="B166" s="56">
        <v>163</v>
      </c>
      <c r="C166" s="48">
        <v>23</v>
      </c>
      <c r="D166" s="6" t="str">
        <f>VLOOKUP(A166,'09.kolo prezetácia '!A:G,2,FALSE)</f>
        <v>Denisa</v>
      </c>
      <c r="E166" s="6" t="str">
        <f>VLOOKUP(A166,'09.kolo prezetácia '!A:G,3,FALSE)</f>
        <v>Janisková</v>
      </c>
      <c r="F166" s="5" t="str">
        <f>CONCATENATE('09.kolo výsledky  KAT'!$D166," ",'09.kolo výsledky  KAT'!$E166)</f>
        <v>Denisa Janisková</v>
      </c>
      <c r="G166" s="6" t="str">
        <f>VLOOKUP(A166,'09.kolo prezetácia '!A:G,4,FALSE)</f>
        <v>TRENČAN FAMILY / Žilina</v>
      </c>
      <c r="H166" s="65">
        <f>VLOOKUP(A166,'09.kolo prezetácia '!$A$2:$G$511,5,FALSE)</f>
        <v>1994</v>
      </c>
      <c r="I166" s="32" t="str">
        <f>VLOOKUP(A166,'09.kolo prezetácia '!$A$2:$G$511,7,FALSE)</f>
        <v>Ženy A</v>
      </c>
      <c r="J166" s="21">
        <f>VLOOKUP('09.kolo výsledky  KAT'!$A166,'09.kolo stopky'!A:C,3,FALSE)</f>
        <v>3.3214583333333332E-2</v>
      </c>
      <c r="K166" s="21">
        <f t="shared" si="9"/>
        <v>4.2419646658152406E-3</v>
      </c>
      <c r="L166" s="21">
        <f t="shared" si="8"/>
        <v>1.3299999999999999E-2</v>
      </c>
      <c r="M166" s="22"/>
      <c r="N166" s="53"/>
      <c r="O166" s="53"/>
      <c r="P166" s="53"/>
      <c r="Q166" s="53"/>
      <c r="R166" s="53"/>
      <c r="S166" s="53"/>
      <c r="T166" s="53"/>
      <c r="U166" s="53"/>
      <c r="V166" s="53"/>
      <c r="W166" s="54">
        <f t="shared" si="7"/>
        <v>0</v>
      </c>
    </row>
    <row r="167" spans="1:26" hidden="1" x14ac:dyDescent="0.25">
      <c r="A167" s="22">
        <v>663</v>
      </c>
      <c r="B167" s="56">
        <v>164</v>
      </c>
      <c r="C167" s="48">
        <v>40</v>
      </c>
      <c r="D167" s="6" t="str">
        <f>VLOOKUP(A167,'09.kolo prezetácia '!A:G,2,FALSE)</f>
        <v>Lubomir</v>
      </c>
      <c r="E167" s="6" t="str">
        <f>VLOOKUP(A167,'09.kolo prezetácia '!A:G,3,FALSE)</f>
        <v>Petrik</v>
      </c>
      <c r="F167" s="5" t="str">
        <f>CONCATENATE('09.kolo výsledky  KAT'!$D167," ",'09.kolo výsledky  KAT'!$E167)</f>
        <v>Lubomir Petrik</v>
      </c>
      <c r="G167" s="6" t="str">
        <f>VLOOKUP(A167,'09.kolo prezetácia '!A:G,4,FALSE)</f>
        <v>Trencin / Trencin</v>
      </c>
      <c r="H167" s="65">
        <f>VLOOKUP(A167,'09.kolo prezetácia '!$A$2:$G$511,5,FALSE)</f>
        <v>1977</v>
      </c>
      <c r="I167" s="32" t="str">
        <f>VLOOKUP(A167,'09.kolo prezetácia '!$A$2:$G$511,7,FALSE)</f>
        <v>Muži C</v>
      </c>
      <c r="J167" s="21">
        <f>VLOOKUP('09.kolo výsledky  KAT'!$A167,'09.kolo stopky'!A:C,3,FALSE)</f>
        <v>3.3252314814814818E-2</v>
      </c>
      <c r="K167" s="21">
        <f t="shared" si="9"/>
        <v>4.2467835012534889E-3</v>
      </c>
      <c r="L167" s="21">
        <f t="shared" si="8"/>
        <v>1.3337731481481485E-2</v>
      </c>
      <c r="M167" s="22"/>
      <c r="N167" s="53"/>
      <c r="O167" s="53"/>
      <c r="P167" s="53"/>
      <c r="Q167" s="53"/>
      <c r="R167" s="53"/>
      <c r="S167" s="53"/>
      <c r="T167" s="53"/>
      <c r="U167" s="53"/>
      <c r="V167" s="53"/>
      <c r="W167" s="54">
        <f t="shared" si="7"/>
        <v>0</v>
      </c>
    </row>
    <row r="168" spans="1:26" hidden="1" x14ac:dyDescent="0.25">
      <c r="A168" s="22">
        <v>198</v>
      </c>
      <c r="B168" s="56">
        <v>165</v>
      </c>
      <c r="C168" s="48">
        <v>20</v>
      </c>
      <c r="D168" s="6" t="str">
        <f>VLOOKUP(A168,'09.kolo prezetácia '!A:G,2,FALSE)</f>
        <v>Dominika</v>
      </c>
      <c r="E168" s="6" t="str">
        <f>VLOOKUP(A168,'09.kolo prezetácia '!A:G,3,FALSE)</f>
        <v>Pagáčová</v>
      </c>
      <c r="F168" s="5" t="str">
        <f>CONCATENATE('09.kolo výsledky  KAT'!$D168," ",'09.kolo výsledky  KAT'!$E168)</f>
        <v>Dominika Pagáčová</v>
      </c>
      <c r="G168" s="6" t="str">
        <f>VLOOKUP(A168,'09.kolo prezetácia '!A:G,4,FALSE)</f>
        <v>Nová Dubnica</v>
      </c>
      <c r="H168" s="65">
        <f>VLOOKUP(A168,'09.kolo prezetácia '!$A$2:$G$511,5,FALSE)</f>
        <v>1988</v>
      </c>
      <c r="I168" s="32" t="str">
        <f>VLOOKUP(A168,'09.kolo prezetácia '!$A$2:$G$511,7,FALSE)</f>
        <v>Ženy B</v>
      </c>
      <c r="J168" s="21">
        <f>VLOOKUP('09.kolo výsledky  KAT'!$A168,'09.kolo stopky'!A:C,3,FALSE)</f>
        <v>3.3326851851851851E-2</v>
      </c>
      <c r="K168" s="21">
        <f t="shared" si="9"/>
        <v>4.2563029184995976E-3</v>
      </c>
      <c r="L168" s="21">
        <f t="shared" si="8"/>
        <v>1.3412268518518518E-2</v>
      </c>
      <c r="M168" s="22"/>
      <c r="N168" s="53"/>
      <c r="O168" s="53"/>
      <c r="P168" s="53"/>
      <c r="Q168" s="53"/>
      <c r="R168" s="53"/>
      <c r="S168" s="53"/>
      <c r="T168" s="53"/>
      <c r="U168" s="53"/>
      <c r="V168" s="53"/>
      <c r="W168" s="54">
        <f t="shared" si="7"/>
        <v>0</v>
      </c>
    </row>
    <row r="169" spans="1:26" hidden="1" x14ac:dyDescent="0.25">
      <c r="A169" s="22">
        <v>200</v>
      </c>
      <c r="B169" s="56">
        <v>166</v>
      </c>
      <c r="C169" s="48">
        <v>29</v>
      </c>
      <c r="D169" s="6" t="str">
        <f>VLOOKUP(A169,'09.kolo prezetácia '!A:G,2,FALSE)</f>
        <v>Peter</v>
      </c>
      <c r="E169" s="6" t="str">
        <f>VLOOKUP(A169,'09.kolo prezetácia '!A:G,3,FALSE)</f>
        <v>Ťapajna</v>
      </c>
      <c r="F169" s="5" t="str">
        <f>CONCATENATE('09.kolo výsledky  KAT'!$D169," ",'09.kolo výsledky  KAT'!$E169)</f>
        <v>Peter Ťapajna</v>
      </c>
      <c r="G169" s="6" t="str">
        <f>VLOOKUP(A169,'09.kolo prezetácia '!A:G,4,FALSE)</f>
        <v>TIRáciBN / Bánovce nad Bebravou</v>
      </c>
      <c r="H169" s="65">
        <f>VLOOKUP(A169,'09.kolo prezetácia '!$A$2:$G$511,5,FALSE)</f>
        <v>1986</v>
      </c>
      <c r="I169" s="32" t="str">
        <f>VLOOKUP(A169,'09.kolo prezetácia '!$A$2:$G$511,7,FALSE)</f>
        <v>Muži B</v>
      </c>
      <c r="J169" s="21">
        <f>VLOOKUP('09.kolo výsledky  KAT'!$A169,'09.kolo stopky'!A:C,3,FALSE)</f>
        <v>3.3424305555555554E-2</v>
      </c>
      <c r="K169" s="21">
        <f t="shared" si="9"/>
        <v>4.2687491130977721E-3</v>
      </c>
      <c r="L169" s="21">
        <f t="shared" si="8"/>
        <v>1.3509722222222222E-2</v>
      </c>
      <c r="M169" s="22"/>
      <c r="N169" s="53"/>
      <c r="O169" s="53"/>
      <c r="P169" s="53"/>
      <c r="Q169" s="53"/>
      <c r="R169" s="53"/>
      <c r="S169" s="53"/>
      <c r="T169" s="53"/>
      <c r="U169" s="53"/>
      <c r="V169" s="53"/>
      <c r="W169" s="54">
        <f t="shared" si="7"/>
        <v>0</v>
      </c>
    </row>
    <row r="170" spans="1:26" hidden="1" x14ac:dyDescent="0.25">
      <c r="A170" s="22">
        <v>371</v>
      </c>
      <c r="B170" s="56">
        <v>167</v>
      </c>
      <c r="C170" s="48">
        <v>10</v>
      </c>
      <c r="D170" s="6" t="str">
        <f>VLOOKUP(A170,'09.kolo prezetácia '!A:G,2,FALSE)</f>
        <v>Gizka</v>
      </c>
      <c r="E170" s="6" t="str">
        <f>VLOOKUP(A170,'09.kolo prezetácia '!A:G,3,FALSE)</f>
        <v>Chrenková</v>
      </c>
      <c r="F170" s="5" t="str">
        <f>CONCATENATE('09.kolo výsledky  KAT'!$D170," ",'09.kolo výsledky  KAT'!$E170)</f>
        <v>Gizka Chrenková</v>
      </c>
      <c r="G170" s="6" t="str">
        <f>VLOOKUP(A170,'09.kolo prezetácia '!A:G,4,FALSE)</f>
        <v>Jogging klub DCA / Dubnica nad Váhom</v>
      </c>
      <c r="H170" s="65">
        <f>VLOOKUP(A170,'09.kolo prezetácia '!$A$2:$G$511,5,FALSE)</f>
        <v>1954</v>
      </c>
      <c r="I170" s="32" t="str">
        <f>VLOOKUP(A170,'09.kolo prezetácia '!$A$2:$G$511,7,FALSE)</f>
        <v>Ženy C</v>
      </c>
      <c r="J170" s="21">
        <f>VLOOKUP('09.kolo výsledky  KAT'!$A170,'09.kolo stopky'!A:C,3,FALSE)</f>
        <v>3.412037037037037E-2</v>
      </c>
      <c r="K170" s="21">
        <f t="shared" si="9"/>
        <v>4.3576462797407876E-3</v>
      </c>
      <c r="L170" s="21">
        <f t="shared" si="8"/>
        <v>1.4205787037037038E-2</v>
      </c>
      <c r="M170" s="22"/>
      <c r="N170" s="53"/>
      <c r="O170" s="53"/>
      <c r="P170" s="53"/>
      <c r="Q170" s="53"/>
      <c r="R170" s="53"/>
      <c r="S170" s="53"/>
      <c r="T170" s="53"/>
      <c r="U170" s="53"/>
      <c r="V170" s="53"/>
      <c r="W170" s="54">
        <f t="shared" si="7"/>
        <v>0</v>
      </c>
    </row>
    <row r="171" spans="1:26" hidden="1" x14ac:dyDescent="0.25">
      <c r="A171" s="22">
        <v>656</v>
      </c>
      <c r="B171" s="56">
        <v>168</v>
      </c>
      <c r="C171" s="48">
        <v>11</v>
      </c>
      <c r="D171" s="6" t="str">
        <f>VLOOKUP(A171,'09.kolo prezetácia '!A:G,2,FALSE)</f>
        <v>Alica</v>
      </c>
      <c r="E171" s="6" t="str">
        <f>VLOOKUP(A171,'09.kolo prezetácia '!A:G,3,FALSE)</f>
        <v>Nemčekova</v>
      </c>
      <c r="F171" s="5" t="str">
        <f>CONCATENATE('09.kolo výsledky  KAT'!$D171," ",'09.kolo výsledky  KAT'!$E171)</f>
        <v>Alica Nemčekova</v>
      </c>
      <c r="G171" s="6" t="str">
        <f>VLOOKUP(A171,'09.kolo prezetácia '!A:G,4,FALSE)</f>
        <v>Jogging klub DCA / Dubnica nad Váhom</v>
      </c>
      <c r="H171" s="65">
        <f>VLOOKUP(A171,'09.kolo prezetácia '!$A$2:$G$511,5,FALSE)</f>
        <v>1964</v>
      </c>
      <c r="I171" s="32" t="str">
        <f>VLOOKUP(A171,'09.kolo prezetácia '!$A$2:$G$511,7,FALSE)</f>
        <v>Ženy C</v>
      </c>
      <c r="J171" s="21">
        <f>VLOOKUP('09.kolo výsledky  KAT'!$A171,'09.kolo stopky'!A:C,3,FALSE)</f>
        <v>3.412037037037037E-2</v>
      </c>
      <c r="K171" s="21">
        <f t="shared" si="9"/>
        <v>4.3576462797407876E-3</v>
      </c>
      <c r="L171" s="21">
        <f t="shared" si="8"/>
        <v>1.4205787037037038E-2</v>
      </c>
      <c r="M171" s="22"/>
      <c r="N171" s="53"/>
      <c r="O171" s="53"/>
      <c r="P171" s="53"/>
      <c r="Q171" s="53"/>
      <c r="R171" s="53"/>
      <c r="S171" s="53"/>
      <c r="T171" s="53"/>
      <c r="U171" s="53"/>
      <c r="V171" s="53"/>
      <c r="W171" s="54">
        <f t="shared" si="7"/>
        <v>0</v>
      </c>
      <c r="Z171" s="61"/>
    </row>
    <row r="172" spans="1:26" hidden="1" x14ac:dyDescent="0.25">
      <c r="A172" s="22">
        <v>657</v>
      </c>
      <c r="B172" s="56">
        <v>169</v>
      </c>
      <c r="C172" s="48">
        <v>12</v>
      </c>
      <c r="D172" s="6" t="str">
        <f>VLOOKUP(A172,'09.kolo prezetácia '!A:G,2,FALSE)</f>
        <v>Monika</v>
      </c>
      <c r="E172" s="6" t="str">
        <f>VLOOKUP(A172,'09.kolo prezetácia '!A:G,3,FALSE)</f>
        <v>Habánková</v>
      </c>
      <c r="F172" s="5" t="str">
        <f>CONCATENATE('09.kolo výsledky  KAT'!$D172," ",'09.kolo výsledky  KAT'!$E172)</f>
        <v>Monika Habánková</v>
      </c>
      <c r="G172" s="6" t="str">
        <f>VLOOKUP(A172,'09.kolo prezetácia '!A:G,4,FALSE)</f>
        <v>Borisel / Chocholná-Velčice</v>
      </c>
      <c r="H172" s="65">
        <f>VLOOKUP(A172,'09.kolo prezetácia '!$A$2:$G$511,5,FALSE)</f>
        <v>1976</v>
      </c>
      <c r="I172" s="32" t="str">
        <f>VLOOKUP(A172,'09.kolo prezetácia '!$A$2:$G$511,7,FALSE)</f>
        <v>Ženy C</v>
      </c>
      <c r="J172" s="21">
        <f>VLOOKUP('09.kolo výsledky  KAT'!$A172,'09.kolo stopky'!A:C,3,FALSE)</f>
        <v>3.3739930555555554E-2</v>
      </c>
      <c r="K172" s="21">
        <f t="shared" si="9"/>
        <v>4.3090588193557544E-3</v>
      </c>
      <c r="L172" s="21">
        <f t="shared" si="8"/>
        <v>1.3825347222222222E-2</v>
      </c>
      <c r="M172" s="22"/>
      <c r="N172" s="53"/>
      <c r="O172" s="53"/>
      <c r="P172" s="53"/>
      <c r="Q172" s="53"/>
      <c r="R172" s="53"/>
      <c r="S172" s="53"/>
      <c r="T172" s="53"/>
      <c r="U172" s="53"/>
      <c r="V172" s="53"/>
      <c r="W172" s="54">
        <f t="shared" si="7"/>
        <v>0</v>
      </c>
      <c r="Y172" s="60"/>
    </row>
    <row r="173" spans="1:26" hidden="1" x14ac:dyDescent="0.25">
      <c r="A173" s="22">
        <v>97</v>
      </c>
      <c r="B173" s="56">
        <v>170</v>
      </c>
      <c r="C173" s="48">
        <v>21</v>
      </c>
      <c r="D173" s="6" t="str">
        <f>VLOOKUP(A173,'09.kolo prezetácia '!A:G,2,FALSE)</f>
        <v>Katarína</v>
      </c>
      <c r="E173" s="6" t="str">
        <f>VLOOKUP(A173,'09.kolo prezetácia '!A:G,3,FALSE)</f>
        <v>Mokráňová</v>
      </c>
      <c r="F173" s="5" t="str">
        <f>CONCATENATE('09.kolo výsledky  KAT'!$D173," ",'09.kolo výsledky  KAT'!$E173)</f>
        <v>Katarína Mokráňová</v>
      </c>
      <c r="G173" s="6" t="str">
        <f>VLOOKUP(A173,'09.kolo prezetácia '!A:G,4,FALSE)</f>
        <v>RunForRest / Trenčín</v>
      </c>
      <c r="H173" s="65">
        <f>VLOOKUP(A173,'09.kolo prezetácia '!$A$2:$G$511,5,FALSE)</f>
        <v>1982</v>
      </c>
      <c r="I173" s="32" t="str">
        <f>VLOOKUP(A173,'09.kolo prezetácia '!$A$2:$G$511,7,FALSE)</f>
        <v>Ženy B</v>
      </c>
      <c r="J173" s="21">
        <f>VLOOKUP('09.kolo výsledky  KAT'!$A173,'09.kolo stopky'!A:C,3,FALSE)</f>
        <v>3.393043981481482E-2</v>
      </c>
      <c r="K173" s="21">
        <f t="shared" si="9"/>
        <v>4.3333895038077672E-3</v>
      </c>
      <c r="L173" s="21">
        <f t="shared" si="8"/>
        <v>1.4015856481481487E-2</v>
      </c>
      <c r="M173" s="22"/>
      <c r="N173" s="53"/>
      <c r="O173" s="53"/>
      <c r="P173" s="53"/>
      <c r="Q173" s="53"/>
      <c r="R173" s="53"/>
      <c r="S173" s="53"/>
      <c r="T173" s="53"/>
      <c r="U173" s="53"/>
      <c r="V173" s="53"/>
      <c r="W173" s="54">
        <f t="shared" si="7"/>
        <v>0</v>
      </c>
      <c r="Y173" s="60"/>
    </row>
    <row r="174" spans="1:26" hidden="1" x14ac:dyDescent="0.25">
      <c r="A174" s="22">
        <v>147</v>
      </c>
      <c r="B174" s="56">
        <v>171</v>
      </c>
      <c r="C174" s="48">
        <v>22</v>
      </c>
      <c r="D174" s="6" t="str">
        <f>VLOOKUP(A174,'09.kolo prezetácia '!A:G,2,FALSE)</f>
        <v>Ľuboslava</v>
      </c>
      <c r="E174" s="6" t="str">
        <f>VLOOKUP(A174,'09.kolo prezetácia '!A:G,3,FALSE)</f>
        <v>Sokolová</v>
      </c>
      <c r="F174" s="5" t="str">
        <f>CONCATENATE('09.kolo výsledky  KAT'!$D174," ",'09.kolo výsledky  KAT'!$E174)</f>
        <v>Ľuboslava Sokolová</v>
      </c>
      <c r="G174" s="6" t="str">
        <f>VLOOKUP(A174,'09.kolo prezetácia '!A:G,4,FALSE)</f>
        <v>Trenčín</v>
      </c>
      <c r="H174" s="65">
        <f>VLOOKUP(A174,'09.kolo prezetácia '!$A$2:$G$511,5,FALSE)</f>
        <v>1987</v>
      </c>
      <c r="I174" s="32" t="str">
        <f>VLOOKUP(A174,'09.kolo prezetácia '!$A$2:$G$511,7,FALSE)</f>
        <v>Ženy B</v>
      </c>
      <c r="J174" s="21">
        <f>VLOOKUP('09.kolo výsledky  KAT'!$A174,'09.kolo stopky'!A:C,3,FALSE)</f>
        <v>3.3990740740740745E-2</v>
      </c>
      <c r="K174" s="21">
        <f t="shared" si="9"/>
        <v>4.341090771486685E-3</v>
      </c>
      <c r="L174" s="21">
        <f t="shared" si="8"/>
        <v>1.4076157407407412E-2</v>
      </c>
      <c r="M174" s="22"/>
      <c r="N174" s="53"/>
      <c r="O174" s="53"/>
      <c r="P174" s="53"/>
      <c r="Q174" s="53"/>
      <c r="R174" s="53"/>
      <c r="S174" s="53"/>
      <c r="T174" s="53"/>
      <c r="U174" s="53"/>
      <c r="V174" s="53"/>
      <c r="W174" s="54">
        <f t="shared" si="7"/>
        <v>0</v>
      </c>
    </row>
    <row r="175" spans="1:26" x14ac:dyDescent="0.25">
      <c r="A175" s="22">
        <v>383</v>
      </c>
      <c r="B175" s="56">
        <v>172</v>
      </c>
      <c r="C175" s="48">
        <v>25</v>
      </c>
      <c r="D175" s="6" t="str">
        <f>VLOOKUP(A175,'09.kolo prezetácia '!A:G,2,FALSE)</f>
        <v>Peter</v>
      </c>
      <c r="E175" s="6" t="str">
        <f>VLOOKUP(A175,'09.kolo prezetácia '!A:G,3,FALSE)</f>
        <v>Batka ml.</v>
      </c>
      <c r="F175" s="5" t="str">
        <f>CONCATENATE('09.kolo výsledky  KAT'!$D175," ",'09.kolo výsledky  KAT'!$E175)</f>
        <v>Peter Batka ml.</v>
      </c>
      <c r="G175" s="6" t="str">
        <f>VLOOKUP(A175,'09.kolo prezetácia '!A:G,4,FALSE)</f>
        <v>RunForRest / Trenčín</v>
      </c>
      <c r="H175" s="65">
        <f>VLOOKUP(A175,'09.kolo prezetácia '!$A$2:$G$511,5,FALSE)</f>
        <v>2012</v>
      </c>
      <c r="I175" s="32" t="str">
        <f>VLOOKUP(A175,'09.kolo prezetácia '!$A$2:$G$511,7,FALSE)</f>
        <v>Muži A</v>
      </c>
      <c r="J175" s="21">
        <f>VLOOKUP('09.kolo výsledky  KAT'!$A175,'09.kolo stopky'!A:C,3,FALSE)</f>
        <v>3.441076388888889E-2</v>
      </c>
      <c r="K175" s="21">
        <f t="shared" si="9"/>
        <v>4.3947335745707396E-3</v>
      </c>
      <c r="L175" s="21">
        <f t="shared" si="8"/>
        <v>1.4496180555555557E-2</v>
      </c>
      <c r="M175" s="22"/>
      <c r="N175" s="53"/>
      <c r="O175" s="53"/>
      <c r="P175" s="53"/>
      <c r="Q175" s="53"/>
      <c r="R175" s="53"/>
      <c r="S175" s="53"/>
      <c r="T175" s="53"/>
      <c r="U175" s="53"/>
      <c r="V175" s="53"/>
      <c r="W175" s="54">
        <f t="shared" si="7"/>
        <v>0</v>
      </c>
    </row>
    <row r="176" spans="1:26" hidden="1" x14ac:dyDescent="0.25">
      <c r="A176" s="22">
        <v>55</v>
      </c>
      <c r="B176" s="56">
        <v>173</v>
      </c>
      <c r="C176" s="48">
        <v>15</v>
      </c>
      <c r="D176" s="6" t="str">
        <f>VLOOKUP(A176,'09.kolo prezetácia '!A:G,2,FALSE)</f>
        <v>Peter</v>
      </c>
      <c r="E176" s="6" t="str">
        <f>VLOOKUP(A176,'09.kolo prezetácia '!A:G,3,FALSE)</f>
        <v>Batka</v>
      </c>
      <c r="F176" s="5" t="str">
        <f>CONCATENATE('09.kolo výsledky  KAT'!$D176," ",'09.kolo výsledky  KAT'!$E176)</f>
        <v>Peter Batka</v>
      </c>
      <c r="G176" s="6" t="str">
        <f>VLOOKUP(A176,'09.kolo prezetácia '!A:G,4,FALSE)</f>
        <v>RunForRest / Trenčín</v>
      </c>
      <c r="H176" s="65">
        <f>VLOOKUP(A176,'09.kolo prezetácia '!$A$2:$G$511,5,FALSE)</f>
        <v>1970</v>
      </c>
      <c r="I176" s="32" t="str">
        <f>VLOOKUP(A176,'09.kolo prezetácia '!$A$2:$G$511,7,FALSE)</f>
        <v>Muži D</v>
      </c>
      <c r="J176" s="21">
        <f>VLOOKUP('09.kolo výsledky  KAT'!$A176,'09.kolo stopky'!A:C,3,FALSE)</f>
        <v>3.4492245370370371E-2</v>
      </c>
      <c r="K176" s="21">
        <f t="shared" si="9"/>
        <v>4.4051398940447468E-3</v>
      </c>
      <c r="L176" s="21">
        <f t="shared" si="8"/>
        <v>1.4577662037037038E-2</v>
      </c>
      <c r="M176" s="22"/>
      <c r="N176" s="53"/>
      <c r="O176" s="53"/>
      <c r="P176" s="53"/>
      <c r="Q176" s="53"/>
      <c r="R176" s="53"/>
      <c r="S176" s="53"/>
      <c r="T176" s="53"/>
      <c r="U176" s="53"/>
      <c r="V176" s="53"/>
      <c r="W176" s="54">
        <f t="shared" si="7"/>
        <v>0</v>
      </c>
    </row>
    <row r="177" spans="1:23" hidden="1" x14ac:dyDescent="0.25">
      <c r="A177" s="22">
        <v>647</v>
      </c>
      <c r="B177" s="56">
        <v>174</v>
      </c>
      <c r="C177" s="48">
        <v>8</v>
      </c>
      <c r="D177" s="6" t="str">
        <f>VLOOKUP(A177,'09.kolo prezetácia '!A:G,2,FALSE)</f>
        <v>Jozef</v>
      </c>
      <c r="E177" s="6" t="str">
        <f>VLOOKUP(A177,'09.kolo prezetácia '!A:G,3,FALSE)</f>
        <v>Kudla</v>
      </c>
      <c r="F177" s="5" t="str">
        <f>CONCATENATE('09.kolo výsledky  KAT'!$D177," ",'09.kolo výsledky  KAT'!$E177)</f>
        <v>Jozef Kudla</v>
      </c>
      <c r="G177" s="6" t="str">
        <f>VLOOKUP(A177,'09.kolo prezetácia '!A:G,4,FALSE)</f>
        <v>Sokol / Trenčín</v>
      </c>
      <c r="H177" s="65">
        <f>VLOOKUP(A177,'09.kolo prezetácia '!$A$2:$G$511,5,FALSE)</f>
        <v>1947</v>
      </c>
      <c r="I177" s="32" t="str">
        <f>VLOOKUP(A177,'09.kolo prezetácia '!$A$2:$G$511,7,FALSE)</f>
        <v>Muži E</v>
      </c>
      <c r="J177" s="21">
        <f>VLOOKUP('09.kolo výsledky  KAT'!$A177,'09.kolo stopky'!A:C,3,FALSE)</f>
        <v>3.4498148148148146E-2</v>
      </c>
      <c r="K177" s="21">
        <f t="shared" si="9"/>
        <v>4.4058937609384608E-3</v>
      </c>
      <c r="L177" s="21">
        <f t="shared" si="8"/>
        <v>1.4583564814814813E-2</v>
      </c>
      <c r="M177" s="22"/>
      <c r="N177" s="53"/>
      <c r="O177" s="53"/>
      <c r="P177" s="53"/>
      <c r="Q177" s="53"/>
      <c r="R177" s="53"/>
      <c r="S177" s="53"/>
      <c r="T177" s="53"/>
      <c r="U177" s="53"/>
      <c r="V177" s="53"/>
      <c r="W177" s="54">
        <f t="shared" si="7"/>
        <v>0</v>
      </c>
    </row>
    <row r="178" spans="1:23" hidden="1" x14ac:dyDescent="0.25">
      <c r="A178" s="22">
        <v>59</v>
      </c>
      <c r="B178" s="56">
        <v>175</v>
      </c>
      <c r="C178" s="48">
        <v>16</v>
      </c>
      <c r="D178" s="6" t="str">
        <f>VLOOKUP(A178,'09.kolo prezetácia '!A:G,2,FALSE)</f>
        <v>Drahoslav</v>
      </c>
      <c r="E178" s="6" t="str">
        <f>VLOOKUP(A178,'09.kolo prezetácia '!A:G,3,FALSE)</f>
        <v>Masarik</v>
      </c>
      <c r="F178" s="5" t="str">
        <f>CONCATENATE('09.kolo výsledky  KAT'!$D178," ",'09.kolo výsledky  KAT'!$E178)</f>
        <v>Drahoslav Masarik</v>
      </c>
      <c r="G178" s="6" t="str">
        <f>VLOOKUP(A178,'09.kolo prezetácia '!A:G,4,FALSE)</f>
        <v>Štvorlístok / Trenčín</v>
      </c>
      <c r="H178" s="65">
        <f>VLOOKUP(A178,'09.kolo prezetácia '!$A$2:$G$511,5,FALSE)</f>
        <v>1967</v>
      </c>
      <c r="I178" s="32" t="str">
        <f>VLOOKUP(A178,'09.kolo prezetácia '!$A$2:$G$511,7,FALSE)</f>
        <v>Muži D</v>
      </c>
      <c r="J178" s="21">
        <f>VLOOKUP('09.kolo výsledky  KAT'!$A178,'09.kolo stopky'!A:C,3,FALSE)</f>
        <v>3.4630555555555553E-2</v>
      </c>
      <c r="K178" s="21">
        <f t="shared" si="9"/>
        <v>4.4228040300837235E-3</v>
      </c>
      <c r="L178" s="21">
        <f t="shared" si="8"/>
        <v>1.4715972222222221E-2</v>
      </c>
      <c r="M178" s="22"/>
      <c r="N178" s="53"/>
      <c r="O178" s="53"/>
      <c r="P178" s="53"/>
      <c r="Q178" s="53"/>
      <c r="R178" s="53"/>
      <c r="S178" s="53"/>
      <c r="T178" s="53"/>
      <c r="U178" s="53"/>
      <c r="V178" s="53"/>
      <c r="W178" s="54">
        <f t="shared" si="7"/>
        <v>0</v>
      </c>
    </row>
    <row r="179" spans="1:23" hidden="1" x14ac:dyDescent="0.25">
      <c r="A179" s="22">
        <v>635</v>
      </c>
      <c r="B179" s="56">
        <v>176</v>
      </c>
      <c r="C179" s="48">
        <v>24</v>
      </c>
      <c r="D179" s="6" t="str">
        <f>VLOOKUP(A179,'09.kolo prezetácia '!A:G,2,FALSE)</f>
        <v>Sára</v>
      </c>
      <c r="E179" s="6" t="str">
        <f>VLOOKUP(A179,'09.kolo prezetácia '!A:G,3,FALSE)</f>
        <v>Petríková</v>
      </c>
      <c r="F179" s="5" t="str">
        <f>CONCATENATE('09.kolo výsledky  KAT'!$D179," ",'09.kolo výsledky  KAT'!$E179)</f>
        <v>Sára Petríková</v>
      </c>
      <c r="G179" s="6" t="str">
        <f>VLOOKUP(A179,'09.kolo prezetácia '!A:G,4,FALSE)</f>
        <v>AK Dukla Trenčín / Veľká Hradná</v>
      </c>
      <c r="H179" s="65">
        <f>VLOOKUP(A179,'09.kolo prezetácia '!$A$2:$G$511,5,FALSE)</f>
        <v>2011</v>
      </c>
      <c r="I179" s="32" t="str">
        <f>VLOOKUP(A179,'09.kolo prezetácia '!$A$2:$G$511,7,FALSE)</f>
        <v>Ženy A</v>
      </c>
      <c r="J179" s="21">
        <f>VLOOKUP('09.kolo výsledky  KAT'!$A179,'09.kolo stopky'!A:C,3,FALSE)</f>
        <v>3.4641203703703702E-2</v>
      </c>
      <c r="K179" s="21">
        <f t="shared" si="9"/>
        <v>4.4241639468331675E-3</v>
      </c>
      <c r="L179" s="21">
        <f t="shared" si="8"/>
        <v>1.4726620370370369E-2</v>
      </c>
      <c r="M179" s="22"/>
      <c r="N179" s="53"/>
      <c r="O179" s="53"/>
      <c r="P179" s="53"/>
      <c r="Q179" s="53"/>
      <c r="R179" s="53"/>
      <c r="S179" s="53"/>
      <c r="T179" s="53"/>
      <c r="U179" s="53"/>
      <c r="V179" s="53"/>
      <c r="W179" s="54">
        <f t="shared" si="7"/>
        <v>0</v>
      </c>
    </row>
    <row r="180" spans="1:23" hidden="1" x14ac:dyDescent="0.25">
      <c r="A180" s="22">
        <v>649</v>
      </c>
      <c r="B180" s="56">
        <v>177</v>
      </c>
      <c r="C180" s="48">
        <v>25</v>
      </c>
      <c r="D180" s="6" t="str">
        <f>VLOOKUP(A180,'09.kolo prezetácia '!A:G,2,FALSE)</f>
        <v>Kristína</v>
      </c>
      <c r="E180" s="6" t="str">
        <f>VLOOKUP(A180,'09.kolo prezetácia '!A:G,3,FALSE)</f>
        <v>Kadlecová</v>
      </c>
      <c r="F180" s="5" t="str">
        <f>CONCATENATE('09.kolo výsledky  KAT'!$D180," ",'09.kolo výsledky  KAT'!$E180)</f>
        <v>Kristína Kadlecová</v>
      </c>
      <c r="G180" s="6" t="str">
        <f>VLOOKUP(A180,'09.kolo prezetácia '!A:G,4,FALSE)</f>
        <v>Trenčín</v>
      </c>
      <c r="H180" s="65">
        <f>VLOOKUP(A180,'09.kolo prezetácia '!$A$2:$G$511,5,FALSE)</f>
        <v>1989</v>
      </c>
      <c r="I180" s="32" t="str">
        <f>VLOOKUP(A180,'09.kolo prezetácia '!$A$2:$G$511,7,FALSE)</f>
        <v>Ženy A</v>
      </c>
      <c r="J180" s="21">
        <f>VLOOKUP('09.kolo výsledky  KAT'!$A180,'09.kolo stopky'!A:C,3,FALSE)</f>
        <v>3.4687962962962962E-2</v>
      </c>
      <c r="K180" s="21">
        <f t="shared" si="9"/>
        <v>4.4301357551676836E-3</v>
      </c>
      <c r="L180" s="21">
        <f t="shared" si="8"/>
        <v>1.4773379629629629E-2</v>
      </c>
      <c r="M180" s="22"/>
      <c r="N180" s="53"/>
      <c r="O180" s="53"/>
      <c r="P180" s="53"/>
      <c r="Q180" s="53"/>
      <c r="R180" s="53"/>
      <c r="S180" s="53"/>
      <c r="T180" s="53"/>
      <c r="U180" s="53"/>
      <c r="V180" s="53"/>
      <c r="W180" s="54">
        <f t="shared" si="7"/>
        <v>0</v>
      </c>
    </row>
    <row r="181" spans="1:23" hidden="1" x14ac:dyDescent="0.25">
      <c r="A181" s="22">
        <v>625</v>
      </c>
      <c r="B181" s="56">
        <v>178</v>
      </c>
      <c r="C181" s="48">
        <v>9</v>
      </c>
      <c r="D181" s="6" t="str">
        <f>VLOOKUP(A181,'09.kolo prezetácia '!A:G,2,FALSE)</f>
        <v>jan</v>
      </c>
      <c r="E181" s="6" t="str">
        <f>VLOOKUP(A181,'09.kolo prezetácia '!A:G,3,FALSE)</f>
        <v>varmuza</v>
      </c>
      <c r="F181" s="5" t="str">
        <f>CONCATENATE('09.kolo výsledky  KAT'!$D181," ",'09.kolo výsledky  KAT'!$E181)</f>
        <v>jan varmuza</v>
      </c>
      <c r="G181" s="6" t="str">
        <f>VLOOKUP(A181,'09.kolo prezetácia '!A:G,4,FALSE)</f>
        <v>sk bradlan brezova / brezova pod bradlom</v>
      </c>
      <c r="H181" s="65">
        <f>VLOOKUP(A181,'09.kolo prezetácia '!$A$2:$G$511,5,FALSE)</f>
        <v>1952</v>
      </c>
      <c r="I181" s="32" t="str">
        <f>VLOOKUP(A181,'09.kolo prezetácia '!$A$2:$G$511,7,FALSE)</f>
        <v>Muži E</v>
      </c>
      <c r="J181" s="21">
        <f>VLOOKUP('09.kolo výsledky  KAT'!$A181,'09.kolo stopky'!A:C,3,FALSE)</f>
        <v>3.4784259259259258E-2</v>
      </c>
      <c r="K181" s="21">
        <f t="shared" si="9"/>
        <v>4.4424341327278741E-3</v>
      </c>
      <c r="L181" s="21">
        <f t="shared" si="8"/>
        <v>1.4869675925925925E-2</v>
      </c>
      <c r="M181" s="22"/>
      <c r="N181" s="53"/>
      <c r="O181" s="53"/>
      <c r="P181" s="53"/>
      <c r="Q181" s="53"/>
      <c r="R181" s="53"/>
      <c r="S181" s="53"/>
      <c r="T181" s="53"/>
      <c r="U181" s="53"/>
      <c r="V181" s="53"/>
      <c r="W181" s="54">
        <f t="shared" si="7"/>
        <v>0</v>
      </c>
    </row>
    <row r="182" spans="1:23" hidden="1" x14ac:dyDescent="0.25">
      <c r="A182" s="22">
        <v>599</v>
      </c>
      <c r="B182" s="56">
        <v>179</v>
      </c>
      <c r="C182" s="48">
        <v>13</v>
      </c>
      <c r="D182" s="6" t="str">
        <f>VLOOKUP(A182,'09.kolo prezetácia '!A:G,2,FALSE)</f>
        <v>margita</v>
      </c>
      <c r="E182" s="6" t="str">
        <f>VLOOKUP(A182,'09.kolo prezetácia '!A:G,3,FALSE)</f>
        <v>varmuzova</v>
      </c>
      <c r="F182" s="5" t="str">
        <f>CONCATENATE('09.kolo výsledky  KAT'!$D182," ",'09.kolo výsledky  KAT'!$E182)</f>
        <v>margita varmuzova</v>
      </c>
      <c r="G182" s="6" t="str">
        <f>VLOOKUP(A182,'09.kolo prezetácia '!A:G,4,FALSE)</f>
        <v>sk bradlan brezova / Brezova pod bradlom</v>
      </c>
      <c r="H182" s="65">
        <f>VLOOKUP(A182,'09.kolo prezetácia '!$A$2:$G$511,5,FALSE)</f>
        <v>1953</v>
      </c>
      <c r="I182" s="32" t="str">
        <f>VLOOKUP(A182,'09.kolo prezetácia '!$A$2:$G$511,7,FALSE)</f>
        <v>Ženy C</v>
      </c>
      <c r="J182" s="21">
        <f>VLOOKUP('09.kolo výsledky  KAT'!$A182,'09.kolo stopky'!A:C,3,FALSE)</f>
        <v>3.4789351851851856E-2</v>
      </c>
      <c r="K182" s="21">
        <f t="shared" si="9"/>
        <v>4.4430845276950005E-3</v>
      </c>
      <c r="L182" s="21">
        <f t="shared" si="8"/>
        <v>1.4874768518518523E-2</v>
      </c>
      <c r="M182" s="22"/>
      <c r="N182" s="53"/>
      <c r="O182" s="53"/>
      <c r="P182" s="53"/>
      <c r="Q182" s="53"/>
      <c r="R182" s="53"/>
      <c r="S182" s="53"/>
      <c r="T182" s="53"/>
      <c r="U182" s="53"/>
      <c r="V182" s="53"/>
      <c r="W182" s="54">
        <f t="shared" si="7"/>
        <v>0</v>
      </c>
    </row>
    <row r="183" spans="1:23" hidden="1" x14ac:dyDescent="0.25">
      <c r="A183" s="22">
        <v>692</v>
      </c>
      <c r="B183" s="56">
        <v>180</v>
      </c>
      <c r="C183" s="48">
        <v>23</v>
      </c>
      <c r="D183" s="6" t="str">
        <f>VLOOKUP(A183,'09.kolo prezetácia '!A:G,2,FALSE)</f>
        <v>Martina</v>
      </c>
      <c r="E183" s="6" t="str">
        <f>VLOOKUP(A183,'09.kolo prezetácia '!A:G,3,FALSE)</f>
        <v>Jakubská</v>
      </c>
      <c r="F183" s="5" t="str">
        <f>CONCATENATE('09.kolo výsledky  KAT'!$D183," ",'09.kolo výsledky  KAT'!$E183)</f>
        <v>Martina Jakubská</v>
      </c>
      <c r="G183" s="6" t="str">
        <f>VLOOKUP(A183,'09.kolo prezetácia '!A:G,4,FALSE)</f>
        <v>Trencin</v>
      </c>
      <c r="H183" s="65">
        <f>VLOOKUP(A183,'09.kolo prezetácia '!$A$2:$G$511,5,FALSE)</f>
        <v>1982</v>
      </c>
      <c r="I183" s="32" t="str">
        <f>VLOOKUP(A183,'09.kolo prezetácia '!$A$2:$G$511,7,FALSE)</f>
        <v>Ženy B</v>
      </c>
      <c r="J183" s="21">
        <f>VLOOKUP('09.kolo výsledky  KAT'!$A183,'09.kolo stopky'!A:C,3,FALSE)</f>
        <v>3.4797569444444447E-2</v>
      </c>
      <c r="K183" s="21">
        <f t="shared" si="9"/>
        <v>4.4441340286646806E-3</v>
      </c>
      <c r="L183" s="21">
        <f t="shared" si="8"/>
        <v>1.4882986111111114E-2</v>
      </c>
      <c r="M183" s="22"/>
      <c r="N183" s="53"/>
      <c r="O183" s="53"/>
      <c r="P183" s="53"/>
      <c r="Q183" s="53"/>
      <c r="R183" s="53"/>
      <c r="S183" s="53"/>
      <c r="T183" s="53"/>
      <c r="U183" s="53"/>
      <c r="V183" s="53"/>
      <c r="W183" s="54">
        <f t="shared" ref="W183:W246" si="10">SUM(M183:V183)</f>
        <v>0</v>
      </c>
    </row>
    <row r="184" spans="1:23" x14ac:dyDescent="0.25">
      <c r="A184" s="22">
        <v>529</v>
      </c>
      <c r="B184" s="56">
        <v>181</v>
      </c>
      <c r="C184" s="48">
        <v>26</v>
      </c>
      <c r="D184" s="6" t="str">
        <f>VLOOKUP(A184,'09.kolo prezetácia '!A:G,2,FALSE)</f>
        <v>Rudolf</v>
      </c>
      <c r="E184" s="6" t="str">
        <f>VLOOKUP(A184,'09.kolo prezetácia '!A:G,3,FALSE)</f>
        <v>Riečický</v>
      </c>
      <c r="F184" s="5" t="str">
        <f>CONCATENATE('09.kolo výsledky  KAT'!$D184," ",'09.kolo výsledky  KAT'!$E184)</f>
        <v>Rudolf Riečický</v>
      </c>
      <c r="G184" s="6" t="str">
        <f>VLOOKUP(A184,'09.kolo prezetácia '!A:G,4,FALSE)</f>
        <v>Polsky Parlament / Trenčín</v>
      </c>
      <c r="H184" s="65">
        <f>VLOOKUP(A184,'09.kolo prezetácia '!$A$2:$G$511,5,FALSE)</f>
        <v>1998</v>
      </c>
      <c r="I184" s="32" t="str">
        <f>VLOOKUP(A184,'09.kolo prezetácia '!$A$2:$G$511,7,FALSE)</f>
        <v>Muži A</v>
      </c>
      <c r="J184" s="21">
        <f>VLOOKUP('09.kolo výsledky  KAT'!$A184,'09.kolo stopky'!A:C,3,FALSE)</f>
        <v>3.4813888888888887E-2</v>
      </c>
      <c r="K184" s="21">
        <f t="shared" si="9"/>
        <v>4.4462182489002407E-3</v>
      </c>
      <c r="L184" s="21">
        <f t="shared" si="8"/>
        <v>1.4899305555555555E-2</v>
      </c>
      <c r="M184" s="22"/>
      <c r="N184" s="53"/>
      <c r="O184" s="53"/>
      <c r="P184" s="53"/>
      <c r="Q184" s="53"/>
      <c r="R184" s="53"/>
      <c r="S184" s="53"/>
      <c r="T184" s="53"/>
      <c r="U184" s="53"/>
      <c r="V184" s="53"/>
      <c r="W184" s="54">
        <f t="shared" si="10"/>
        <v>0</v>
      </c>
    </row>
    <row r="185" spans="1:23" hidden="1" x14ac:dyDescent="0.25">
      <c r="A185" s="22">
        <v>632</v>
      </c>
      <c r="B185" s="56">
        <v>182</v>
      </c>
      <c r="C185" s="48">
        <v>26</v>
      </c>
      <c r="D185" s="6" t="str">
        <f>VLOOKUP(A185,'09.kolo prezetácia '!A:G,2,FALSE)</f>
        <v>Martina</v>
      </c>
      <c r="E185" s="6" t="str">
        <f>VLOOKUP(A185,'09.kolo prezetácia '!A:G,3,FALSE)</f>
        <v>Králiková</v>
      </c>
      <c r="F185" s="5" t="str">
        <f>CONCATENATE('09.kolo výsledky  KAT'!$D185," ",'09.kolo výsledky  KAT'!$E185)</f>
        <v>Martina Králiková</v>
      </c>
      <c r="G185" s="6" t="str">
        <f>VLOOKUP(A185,'09.kolo prezetácia '!A:G,4,FALSE)</f>
        <v>Behaj s Andy / Považská Bystrica</v>
      </c>
      <c r="H185" s="65">
        <f>VLOOKUP(A185,'09.kolo prezetácia '!$A$2:$G$511,5,FALSE)</f>
        <v>1995</v>
      </c>
      <c r="I185" s="32" t="str">
        <f>VLOOKUP(A185,'09.kolo prezetácia '!$A$2:$G$511,7,FALSE)</f>
        <v>Ženy A</v>
      </c>
      <c r="J185" s="21">
        <f>VLOOKUP('09.kolo výsledky  KAT'!$A185,'09.kolo stopky'!A:C,3,FALSE)</f>
        <v>3.4822106481481485E-2</v>
      </c>
      <c r="K185" s="21">
        <f t="shared" si="9"/>
        <v>4.4472677498699218E-3</v>
      </c>
      <c r="L185" s="21">
        <f t="shared" si="8"/>
        <v>1.4907523148148152E-2</v>
      </c>
      <c r="M185" s="22"/>
      <c r="N185" s="53"/>
      <c r="O185" s="53"/>
      <c r="P185" s="53"/>
      <c r="Q185" s="53"/>
      <c r="R185" s="53"/>
      <c r="S185" s="53"/>
      <c r="T185" s="53"/>
      <c r="U185" s="53"/>
      <c r="V185" s="53"/>
      <c r="W185" s="54">
        <f t="shared" si="10"/>
        <v>0</v>
      </c>
    </row>
    <row r="186" spans="1:23" hidden="1" x14ac:dyDescent="0.25">
      <c r="A186" s="22">
        <v>684</v>
      </c>
      <c r="B186" s="56">
        <v>183</v>
      </c>
      <c r="C186" s="48">
        <v>27</v>
      </c>
      <c r="D186" s="6" t="str">
        <f>VLOOKUP(A186,'09.kolo prezetácia '!A:G,2,FALSE)</f>
        <v>Zsuzsanna</v>
      </c>
      <c r="E186" s="6" t="str">
        <f>VLOOKUP(A186,'09.kolo prezetácia '!A:G,3,FALSE)</f>
        <v>Kovacs</v>
      </c>
      <c r="F186" s="5" t="str">
        <f>CONCATENATE('09.kolo výsledky  KAT'!$D186," ",'09.kolo výsledky  KAT'!$E186)</f>
        <v>Zsuzsanna Kovacs</v>
      </c>
      <c r="G186" s="6" t="str">
        <f>VLOOKUP(A186,'09.kolo prezetácia '!A:G,4,FALSE)</f>
        <v>Erd</v>
      </c>
      <c r="H186" s="65">
        <f>VLOOKUP(A186,'09.kolo prezetácia '!$A$2:$G$511,5,FALSE)</f>
        <v>1997</v>
      </c>
      <c r="I186" s="32" t="str">
        <f>VLOOKUP(A186,'09.kolo prezetácia '!$A$2:$G$511,7,FALSE)</f>
        <v>Ženy A</v>
      </c>
      <c r="J186" s="21">
        <f>VLOOKUP('09.kolo výsledky  KAT'!$A186,'09.kolo stopky'!A:C,3,FALSE)</f>
        <v>3.4981134259259257E-2</v>
      </c>
      <c r="K186" s="21">
        <f t="shared" si="9"/>
        <v>4.467577810888794E-3</v>
      </c>
      <c r="L186" s="21">
        <f t="shared" si="8"/>
        <v>1.5066550925925924E-2</v>
      </c>
      <c r="M186" s="22"/>
      <c r="N186" s="53"/>
      <c r="O186" s="53"/>
      <c r="P186" s="53"/>
      <c r="Q186" s="53"/>
      <c r="R186" s="53"/>
      <c r="S186" s="53"/>
      <c r="T186" s="53"/>
      <c r="U186" s="53"/>
      <c r="V186" s="53"/>
      <c r="W186" s="54">
        <f t="shared" si="10"/>
        <v>0</v>
      </c>
    </row>
    <row r="187" spans="1:23" hidden="1" x14ac:dyDescent="0.25">
      <c r="A187" s="22">
        <v>45</v>
      </c>
      <c r="B187" s="56">
        <v>184</v>
      </c>
      <c r="C187" s="48">
        <v>10</v>
      </c>
      <c r="D187" s="6" t="str">
        <f>VLOOKUP(A187,'09.kolo prezetácia '!A:G,2,FALSE)</f>
        <v>Marián</v>
      </c>
      <c r="E187" s="6" t="str">
        <f>VLOOKUP(A187,'09.kolo prezetácia '!A:G,3,FALSE)</f>
        <v>Adamkovic</v>
      </c>
      <c r="F187" s="5" t="str">
        <f>CONCATENATE('09.kolo výsledky  KAT'!$D187," ",'09.kolo výsledky  KAT'!$E187)</f>
        <v>Marián Adamkovic</v>
      </c>
      <c r="G187" s="6" t="str">
        <f>VLOOKUP(A187,'09.kolo prezetácia '!A:G,4,FALSE)</f>
        <v>Banovce nad bebravou</v>
      </c>
      <c r="H187" s="65">
        <f>VLOOKUP(A187,'09.kolo prezetácia '!$A$2:$G$511,5,FALSE)</f>
        <v>1964</v>
      </c>
      <c r="I187" s="32" t="str">
        <f>VLOOKUP(A187,'09.kolo prezetácia '!$A$2:$G$511,7,FALSE)</f>
        <v>Muži E</v>
      </c>
      <c r="J187" s="21">
        <f>VLOOKUP('09.kolo výsledky  KAT'!$A187,'09.kolo stopky'!A:C,3,FALSE)</f>
        <v>3.5000000000000003E-2</v>
      </c>
      <c r="K187" s="21">
        <f t="shared" si="9"/>
        <v>4.469987228607919E-3</v>
      </c>
      <c r="L187" s="21">
        <f t="shared" si="8"/>
        <v>1.5085416666666671E-2</v>
      </c>
      <c r="M187" s="22"/>
      <c r="N187" s="53"/>
      <c r="O187" s="53"/>
      <c r="P187" s="53"/>
      <c r="Q187" s="53"/>
      <c r="R187" s="53"/>
      <c r="S187" s="53"/>
      <c r="T187" s="53"/>
      <c r="U187" s="53"/>
      <c r="V187" s="53"/>
      <c r="W187" s="54">
        <f t="shared" si="10"/>
        <v>0</v>
      </c>
    </row>
    <row r="188" spans="1:23" hidden="1" x14ac:dyDescent="0.25">
      <c r="A188" s="84">
        <v>56</v>
      </c>
      <c r="B188" s="56">
        <v>185</v>
      </c>
      <c r="C188" s="48">
        <v>11</v>
      </c>
      <c r="D188" s="6" t="str">
        <f>VLOOKUP(A188,'09.kolo prezetácia '!A:G,2,FALSE)</f>
        <v>Jozef</v>
      </c>
      <c r="E188" s="6" t="str">
        <f>VLOOKUP(A188,'09.kolo prezetácia '!A:G,3,FALSE)</f>
        <v>Masarik</v>
      </c>
      <c r="F188" s="5" t="str">
        <f>CONCATENATE('09.kolo výsledky  KAT'!$D188," ",'09.kolo výsledky  KAT'!$E188)</f>
        <v>Jozef Masarik</v>
      </c>
      <c r="G188" s="6" t="str">
        <f>VLOOKUP(A188,'09.kolo prezetácia '!A:G,4,FALSE)</f>
        <v>Viestanski tulaci Kocovce</v>
      </c>
      <c r="H188" s="65">
        <f>VLOOKUP(A188,'09.kolo prezetácia '!$A$2:$G$511,5,FALSE)</f>
        <v>1956</v>
      </c>
      <c r="I188" s="32" t="str">
        <f>VLOOKUP(A188,'09.kolo prezetácia '!$A$2:$G$511,7,FALSE)</f>
        <v>Muži E</v>
      </c>
      <c r="J188" s="21">
        <f>VLOOKUP('09.kolo výsledky  KAT'!$A188,'09.kolo stopky'!A:C,3,FALSE)</f>
        <v>3.7245370370370373E-2</v>
      </c>
      <c r="K188" s="21">
        <f t="shared" si="9"/>
        <v>4.756752282295067E-3</v>
      </c>
      <c r="L188" s="21">
        <f t="shared" si="8"/>
        <v>1.733078703703704E-2</v>
      </c>
      <c r="M188" s="22"/>
      <c r="N188" s="53"/>
      <c r="O188" s="53"/>
      <c r="P188" s="53"/>
      <c r="Q188" s="53"/>
      <c r="R188" s="53"/>
      <c r="S188" s="53"/>
      <c r="T188" s="53"/>
      <c r="U188" s="53"/>
      <c r="V188" s="53"/>
      <c r="W188" s="54">
        <f t="shared" si="10"/>
        <v>0</v>
      </c>
    </row>
    <row r="189" spans="1:23" hidden="1" x14ac:dyDescent="0.25">
      <c r="A189" s="22">
        <v>681</v>
      </c>
      <c r="B189" s="56">
        <v>186</v>
      </c>
      <c r="C189" s="48">
        <v>24</v>
      </c>
      <c r="D189" s="6" t="str">
        <f>VLOOKUP(A189,'09.kolo prezetácia '!A:G,2,FALSE)</f>
        <v>Jana</v>
      </c>
      <c r="E189" s="6" t="str">
        <f>VLOOKUP(A189,'09.kolo prezetácia '!A:G,3,FALSE)</f>
        <v>Gardianová</v>
      </c>
      <c r="F189" s="5" t="str">
        <f>CONCATENATE('09.kolo výsledky  KAT'!$D189," ",'09.kolo výsledky  KAT'!$E189)</f>
        <v>Jana Gardianová</v>
      </c>
      <c r="G189" s="6" t="str">
        <f>VLOOKUP(A189,'09.kolo prezetácia '!A:G,4,FALSE)</f>
        <v>Playground</v>
      </c>
      <c r="H189" s="65">
        <f>VLOOKUP(A189,'09.kolo prezetácia '!$A$2:$G$511,5,FALSE)</f>
        <v>1988</v>
      </c>
      <c r="I189" s="32" t="str">
        <f>VLOOKUP(A189,'09.kolo prezetácia '!$A$2:$G$511,7,FALSE)</f>
        <v>Ženy B</v>
      </c>
      <c r="J189" s="21">
        <f>VLOOKUP('09.kolo výsledky  KAT'!$A189,'09.kolo stopky'!A:C,3,FALSE)</f>
        <v>3.7711574074074078E-2</v>
      </c>
      <c r="K189" s="21">
        <f t="shared" si="9"/>
        <v>4.8162929851946461E-3</v>
      </c>
      <c r="L189" s="21">
        <f t="shared" si="8"/>
        <v>1.7796990740740745E-2</v>
      </c>
      <c r="M189" s="22"/>
      <c r="N189" s="53"/>
      <c r="O189" s="53"/>
      <c r="P189" s="53"/>
      <c r="Q189" s="53"/>
      <c r="R189" s="53"/>
      <c r="S189" s="53"/>
      <c r="T189" s="53"/>
      <c r="U189" s="53"/>
      <c r="V189" s="53"/>
      <c r="W189" s="54">
        <f t="shared" si="10"/>
        <v>0</v>
      </c>
    </row>
    <row r="190" spans="1:23" hidden="1" x14ac:dyDescent="0.25">
      <c r="A190" s="22">
        <v>679</v>
      </c>
      <c r="B190" s="56">
        <v>187</v>
      </c>
      <c r="C190" s="48">
        <v>25</v>
      </c>
      <c r="D190" s="6" t="str">
        <f>VLOOKUP(A190,'09.kolo prezetácia '!A:G,2,FALSE)</f>
        <v>Zuzana</v>
      </c>
      <c r="E190" s="6" t="str">
        <f>VLOOKUP(A190,'09.kolo prezetácia '!A:G,3,FALSE)</f>
        <v>Forbaková</v>
      </c>
      <c r="F190" s="5" t="str">
        <f>CONCATENATE('09.kolo výsledky  KAT'!$D190," ",'09.kolo výsledky  KAT'!$E190)</f>
        <v>Zuzana Forbaková</v>
      </c>
      <c r="G190" s="6" t="str">
        <f>VLOOKUP(A190,'09.kolo prezetácia '!A:G,4,FALSE)</f>
        <v>Playground</v>
      </c>
      <c r="H190" s="65">
        <f>VLOOKUP(A190,'09.kolo prezetácia '!$A$2:$G$511,5,FALSE)</f>
        <v>1984</v>
      </c>
      <c r="I190" s="32" t="str">
        <f>VLOOKUP(A190,'09.kolo prezetácia '!$A$2:$G$511,7,FALSE)</f>
        <v>Ženy B</v>
      </c>
      <c r="J190" s="21">
        <f>VLOOKUP('09.kolo výsledky  KAT'!$A190,'09.kolo stopky'!A:C,3,FALSE)</f>
        <v>3.7725925925925927E-2</v>
      </c>
      <c r="K190" s="21">
        <f t="shared" si="9"/>
        <v>4.8181259164656355E-3</v>
      </c>
      <c r="L190" s="21">
        <f t="shared" si="8"/>
        <v>1.7811342592592594E-2</v>
      </c>
      <c r="M190" s="22"/>
      <c r="N190" s="53"/>
      <c r="O190" s="53"/>
      <c r="P190" s="53"/>
      <c r="Q190" s="53"/>
      <c r="R190" s="53"/>
      <c r="S190" s="53"/>
      <c r="T190" s="53"/>
      <c r="U190" s="53"/>
      <c r="V190" s="53"/>
      <c r="W190" s="54">
        <f t="shared" si="10"/>
        <v>0</v>
      </c>
    </row>
    <row r="191" spans="1:23" hidden="1" x14ac:dyDescent="0.25">
      <c r="A191" s="22">
        <v>666</v>
      </c>
      <c r="B191" s="56">
        <v>188</v>
      </c>
      <c r="C191" s="48">
        <v>14</v>
      </c>
      <c r="D191" s="6" t="str">
        <f>VLOOKUP(A191,'09.kolo prezetácia '!A:G,2,FALSE)</f>
        <v>Miroslava</v>
      </c>
      <c r="E191" s="6" t="str">
        <f>VLOOKUP(A191,'09.kolo prezetácia '!A:G,3,FALSE)</f>
        <v>Zverbíková</v>
      </c>
      <c r="F191" s="5" t="str">
        <f>CONCATENATE('09.kolo výsledky  KAT'!$D191," ",'09.kolo výsledky  KAT'!$E191)</f>
        <v>Miroslava Zverbíková</v>
      </c>
      <c r="G191" s="6" t="str">
        <f>VLOOKUP(A191,'09.kolo prezetácia '!A:G,4,FALSE)</f>
        <v>Trenčianska Turná</v>
      </c>
      <c r="H191" s="65">
        <f>VLOOKUP(A191,'09.kolo prezetácia '!$A$2:$G$511,5,FALSE)</f>
        <v>1972</v>
      </c>
      <c r="I191" s="32" t="str">
        <f>VLOOKUP(A191,'09.kolo prezetácia '!$A$2:$G$511,7,FALSE)</f>
        <v>Ženy C</v>
      </c>
      <c r="J191" s="21">
        <f>VLOOKUP('09.kolo výsledky  KAT'!$A191,'09.kolo stopky'!A:C,3,FALSE)</f>
        <v>3.7905208333333336E-2</v>
      </c>
      <c r="K191" s="21">
        <f t="shared" si="9"/>
        <v>4.8410227756492128E-3</v>
      </c>
      <c r="L191" s="21">
        <f t="shared" si="8"/>
        <v>1.7990625000000003E-2</v>
      </c>
      <c r="M191" s="22"/>
      <c r="N191" s="53"/>
      <c r="O191" s="53"/>
      <c r="P191" s="53"/>
      <c r="Q191" s="53"/>
      <c r="R191" s="53"/>
      <c r="S191" s="53"/>
      <c r="T191" s="53"/>
      <c r="U191" s="53"/>
      <c r="V191" s="53"/>
      <c r="W191" s="54">
        <f t="shared" si="10"/>
        <v>0</v>
      </c>
    </row>
    <row r="192" spans="1:23" hidden="1" x14ac:dyDescent="0.25">
      <c r="A192" s="22">
        <v>123</v>
      </c>
      <c r="B192" s="56">
        <v>189</v>
      </c>
      <c r="C192" s="48">
        <v>17</v>
      </c>
      <c r="D192" s="6" t="str">
        <f>VLOOKUP(A192,'09.kolo prezetácia '!A:G,2,FALSE)</f>
        <v>Andrej</v>
      </c>
      <c r="E192" s="6" t="str">
        <f>VLOOKUP(A192,'09.kolo prezetácia '!A:G,3,FALSE)</f>
        <v>Spusta</v>
      </c>
      <c r="F192" s="5" t="str">
        <f>CONCATENATE('09.kolo výsledky  KAT'!$D192," ",'09.kolo výsledky  KAT'!$E192)</f>
        <v>Andrej Spusta</v>
      </c>
      <c r="G192" s="6" t="str">
        <f>VLOOKUP(A192,'09.kolo prezetácia '!A:G,4,FALSE)</f>
        <v>Trenčianske tulene / Trenčín</v>
      </c>
      <c r="H192" s="65">
        <f>VLOOKUP(A192,'09.kolo prezetácia '!$A$2:$G$511,5,FALSE)</f>
        <v>1972</v>
      </c>
      <c r="I192" s="32" t="str">
        <f>VLOOKUP(A192,'09.kolo prezetácia '!$A$2:$G$511,7,FALSE)</f>
        <v>Muži D</v>
      </c>
      <c r="J192" s="21">
        <f>VLOOKUP('09.kolo výsledky  KAT'!$A192,'09.kolo stopky'!A:C,3,FALSE)</f>
        <v>3.8275462962962963E-2</v>
      </c>
      <c r="K192" s="21">
        <f t="shared" si="9"/>
        <v>4.888309446099995E-3</v>
      </c>
      <c r="L192" s="21">
        <f t="shared" si="8"/>
        <v>1.836087962962963E-2</v>
      </c>
      <c r="M192" s="22"/>
      <c r="N192" s="53"/>
      <c r="O192" s="53"/>
      <c r="P192" s="53"/>
      <c r="Q192" s="53"/>
      <c r="R192" s="53"/>
      <c r="S192" s="53"/>
      <c r="T192" s="53"/>
      <c r="U192" s="53"/>
      <c r="V192" s="53"/>
      <c r="W192" s="54">
        <f t="shared" si="10"/>
        <v>0</v>
      </c>
    </row>
    <row r="193" spans="1:23" hidden="1" x14ac:dyDescent="0.25">
      <c r="A193" s="22">
        <v>126</v>
      </c>
      <c r="B193" s="56">
        <v>190</v>
      </c>
      <c r="C193" s="48">
        <v>15</v>
      </c>
      <c r="D193" s="6" t="str">
        <f>VLOOKUP(A193,'09.kolo prezetácia '!A:G,2,FALSE)</f>
        <v>Ivana</v>
      </c>
      <c r="E193" s="6" t="str">
        <f>VLOOKUP(A193,'09.kolo prezetácia '!A:G,3,FALSE)</f>
        <v>Ondrejičková</v>
      </c>
      <c r="F193" s="5" t="str">
        <f>CONCATENATE('09.kolo výsledky  KAT'!$D193," ",'09.kolo výsledky  KAT'!$E193)</f>
        <v>Ivana Ondrejičková</v>
      </c>
      <c r="G193" s="6" t="str">
        <f>VLOOKUP(A193,'09.kolo prezetácia '!A:G,4,FALSE)</f>
        <v>Liešťany</v>
      </c>
      <c r="H193" s="65">
        <f>VLOOKUP(A193,'09.kolo prezetácia '!$A$2:$G$511,5,FALSE)</f>
        <v>1978</v>
      </c>
      <c r="I193" s="32" t="str">
        <f>VLOOKUP(A193,'09.kolo prezetácia '!$A$2:$G$511,7,FALSE)</f>
        <v>Ženy C</v>
      </c>
      <c r="J193" s="21">
        <f>VLOOKUP('09.kolo výsledky  KAT'!$A193,'09.kolo stopky'!A:C,3,FALSE)</f>
        <v>3.8657407407407404E-2</v>
      </c>
      <c r="K193" s="21">
        <f t="shared" si="9"/>
        <v>4.9370890686344067E-3</v>
      </c>
      <c r="L193" s="21">
        <f t="shared" si="8"/>
        <v>1.8742824074074071E-2</v>
      </c>
      <c r="M193" s="22"/>
      <c r="N193" s="53"/>
      <c r="O193" s="53"/>
      <c r="P193" s="53"/>
      <c r="Q193" s="53"/>
      <c r="R193" s="53"/>
      <c r="S193" s="53"/>
      <c r="T193" s="53"/>
      <c r="U193" s="53"/>
      <c r="V193" s="53"/>
      <c r="W193" s="54">
        <f t="shared" si="10"/>
        <v>0</v>
      </c>
    </row>
    <row r="194" spans="1:23" hidden="1" x14ac:dyDescent="0.25">
      <c r="A194" s="22">
        <v>88</v>
      </c>
      <c r="B194" s="56">
        <v>191</v>
      </c>
      <c r="C194" s="48">
        <v>12</v>
      </c>
      <c r="D194" s="6" t="str">
        <f>VLOOKUP(A194,'09.kolo prezetácia '!A:G,2,FALSE)</f>
        <v>Ján</v>
      </c>
      <c r="E194" s="6" t="str">
        <f>VLOOKUP(A194,'09.kolo prezetácia '!A:G,3,FALSE)</f>
        <v>Klimek</v>
      </c>
      <c r="F194" s="5" t="str">
        <f>CONCATENATE('09.kolo výsledky  KAT'!$D194," ",'09.kolo výsledky  KAT'!$E194)</f>
        <v>Ján Klimek</v>
      </c>
      <c r="G194" s="6" t="str">
        <f>VLOOKUP(A194,'09.kolo prezetácia '!A:G,4,FALSE)</f>
        <v>Čachtice</v>
      </c>
      <c r="H194" s="65">
        <f>VLOOKUP(A194,'09.kolo prezetácia '!$A$2:$G$511,5,FALSE)</f>
        <v>1944</v>
      </c>
      <c r="I194" s="32" t="str">
        <f>VLOOKUP(A194,'09.kolo prezetácia '!$A$2:$G$511,7,FALSE)</f>
        <v>Muži E</v>
      </c>
      <c r="J194" s="21">
        <f>VLOOKUP('09.kolo výsledky  KAT'!$A194,'09.kolo stopky'!A:C,3,FALSE)</f>
        <v>3.9085648148148147E-2</v>
      </c>
      <c r="K194" s="21">
        <f t="shared" si="9"/>
        <v>4.9917813726881415E-3</v>
      </c>
      <c r="L194" s="21">
        <f t="shared" si="8"/>
        <v>1.9171064814814814E-2</v>
      </c>
      <c r="M194" s="22"/>
      <c r="N194" s="53"/>
      <c r="O194" s="53"/>
      <c r="P194" s="53"/>
      <c r="Q194" s="53"/>
      <c r="R194" s="53"/>
      <c r="S194" s="53"/>
      <c r="T194" s="53"/>
      <c r="U194" s="53"/>
      <c r="V194" s="53"/>
      <c r="W194" s="54">
        <f t="shared" si="10"/>
        <v>0</v>
      </c>
    </row>
    <row r="195" spans="1:23" hidden="1" x14ac:dyDescent="0.25">
      <c r="A195" s="22">
        <v>37</v>
      </c>
      <c r="B195" s="56">
        <v>192</v>
      </c>
      <c r="C195" s="48">
        <v>26</v>
      </c>
      <c r="D195" s="6" t="str">
        <f>VLOOKUP(A195,'09.kolo prezetácia '!A:G,2,FALSE)</f>
        <v>Eva</v>
      </c>
      <c r="E195" s="6" t="str">
        <f>VLOOKUP(A195,'09.kolo prezetácia '!A:G,3,FALSE)</f>
        <v>Bezecná</v>
      </c>
      <c r="F195" s="5" t="str">
        <f>CONCATENATE('09.kolo výsledky  KAT'!$D195," ",'09.kolo výsledky  KAT'!$E195)</f>
        <v>Eva Bezecná</v>
      </c>
      <c r="G195" s="6" t="str">
        <f>VLOOKUP(A195,'09.kolo prezetácia '!A:G,4,FALSE)</f>
        <v>Champion club / Dubnica nad Váhom</v>
      </c>
      <c r="H195" s="65">
        <f>VLOOKUP(A195,'09.kolo prezetácia '!$A$2:$G$511,5,FALSE)</f>
        <v>1980</v>
      </c>
      <c r="I195" s="32" t="str">
        <f>VLOOKUP(A195,'09.kolo prezetácia '!$A$2:$G$511,7,FALSE)</f>
        <v>Ženy B</v>
      </c>
      <c r="J195" s="21">
        <f>VLOOKUP('09.kolo výsledky  KAT'!$A195,'09.kolo stopky'!A:C,3,FALSE)</f>
        <v>4.1006944444444443E-2</v>
      </c>
      <c r="K195" s="21">
        <f t="shared" si="9"/>
        <v>5.2371576557400309E-3</v>
      </c>
      <c r="L195" s="21">
        <f t="shared" si="8"/>
        <v>2.109236111111111E-2</v>
      </c>
      <c r="M195" s="22"/>
      <c r="N195" s="53"/>
      <c r="O195" s="53"/>
      <c r="P195" s="53"/>
      <c r="Q195" s="53"/>
      <c r="R195" s="53"/>
      <c r="S195" s="53"/>
      <c r="T195" s="53"/>
      <c r="U195" s="53"/>
      <c r="V195" s="53"/>
      <c r="W195" s="54">
        <f t="shared" si="10"/>
        <v>0</v>
      </c>
    </row>
    <row r="196" spans="1:23" hidden="1" x14ac:dyDescent="0.25">
      <c r="A196" s="22">
        <v>671</v>
      </c>
      <c r="B196" s="56">
        <v>193</v>
      </c>
      <c r="C196" s="48">
        <v>13</v>
      </c>
      <c r="D196" s="6" t="str">
        <f>VLOOKUP(A196,'09.kolo prezetácia '!A:G,2,FALSE)</f>
        <v>Rudolf</v>
      </c>
      <c r="E196" s="6" t="str">
        <f>VLOOKUP(A196,'09.kolo prezetácia '!A:G,3,FALSE)</f>
        <v>Sopko</v>
      </c>
      <c r="F196" s="5" t="str">
        <f>CONCATENATE('09.kolo výsledky  KAT'!$D196," ",'09.kolo výsledky  KAT'!$E196)</f>
        <v>Rudolf Sopko</v>
      </c>
      <c r="G196" s="6" t="str">
        <f>VLOOKUP(A196,'09.kolo prezetácia '!A:G,4,FALSE)</f>
        <v>Trenčín</v>
      </c>
      <c r="H196" s="65">
        <f>VLOOKUP(A196,'09.kolo prezetácia '!$A$2:$G$511,5,FALSE)</f>
        <v>1943</v>
      </c>
      <c r="I196" s="32" t="str">
        <f>VLOOKUP(A196,'09.kolo prezetácia '!$A$2:$G$511,7,FALSE)</f>
        <v>Muži E</v>
      </c>
      <c r="J196" s="21">
        <f>VLOOKUP('09.kolo výsledky  KAT'!$A196,'09.kolo stopky'!A:C,3,FALSE)</f>
        <v>4.2878703703703704E-2</v>
      </c>
      <c r="K196" s="21">
        <f t="shared" si="9"/>
        <v>5.476207369566246E-3</v>
      </c>
      <c r="L196" s="21">
        <f t="shared" si="8"/>
        <v>2.2964120370370371E-2</v>
      </c>
      <c r="M196" s="22"/>
      <c r="N196" s="53"/>
      <c r="O196" s="53"/>
      <c r="P196" s="53"/>
      <c r="Q196" s="53"/>
      <c r="R196" s="53"/>
      <c r="S196" s="53"/>
      <c r="T196" s="53"/>
      <c r="U196" s="53"/>
      <c r="V196" s="53"/>
      <c r="W196" s="54">
        <f t="shared" si="10"/>
        <v>0</v>
      </c>
    </row>
    <row r="197" spans="1:23" hidden="1" x14ac:dyDescent="0.25">
      <c r="A197" s="22">
        <v>324</v>
      </c>
      <c r="B197" s="56">
        <v>194</v>
      </c>
      <c r="C197" s="48">
        <v>16</v>
      </c>
      <c r="D197" s="6" t="str">
        <f>VLOOKUP(A197,'09.kolo prezetácia '!A:G,2,FALSE)</f>
        <v>Jana</v>
      </c>
      <c r="E197" s="6" t="str">
        <f>VLOOKUP(A197,'09.kolo prezetácia '!A:G,3,FALSE)</f>
        <v>Masariková</v>
      </c>
      <c r="F197" s="5" t="str">
        <f>CONCATENATE('09.kolo výsledky  KAT'!$D197," ",'09.kolo výsledky  KAT'!$E197)</f>
        <v>Jana Masariková</v>
      </c>
      <c r="G197" s="6" t="str">
        <f>VLOOKUP(A197,'09.kolo prezetácia '!A:G,4,FALSE)</f>
        <v>Štvorlístok / Trenčín</v>
      </c>
      <c r="H197" s="65">
        <f>VLOOKUP(A197,'09.kolo prezetácia '!$A$2:$G$511,5,FALSE)</f>
        <v>1968</v>
      </c>
      <c r="I197" s="32" t="str">
        <f>VLOOKUP(A197,'09.kolo prezetácia '!$A$2:$G$511,7,FALSE)</f>
        <v>Ženy C</v>
      </c>
      <c r="J197" s="21">
        <f>VLOOKUP('09.kolo výsledky  KAT'!$A197,'09.kolo stopky'!A:C,3,FALSE)</f>
        <v>5.7943171296296295E-2</v>
      </c>
      <c r="K197" s="21">
        <f t="shared" si="9"/>
        <v>7.4001495908424383E-3</v>
      </c>
      <c r="L197" s="21">
        <f>J197-Y$3</f>
        <v>3.8028587962962962E-2</v>
      </c>
      <c r="M197" s="22"/>
      <c r="N197" s="53"/>
      <c r="O197" s="53"/>
      <c r="P197" s="53"/>
      <c r="Q197" s="53"/>
      <c r="R197" s="53"/>
      <c r="S197" s="53"/>
      <c r="T197" s="53"/>
      <c r="U197" s="53"/>
      <c r="V197" s="53"/>
      <c r="W197" s="54">
        <f t="shared" si="10"/>
        <v>0</v>
      </c>
    </row>
    <row r="198" spans="1:23" hidden="1" x14ac:dyDescent="0.25">
      <c r="A198" s="22"/>
      <c r="B198" s="56"/>
      <c r="C198" s="48"/>
      <c r="D198" s="6"/>
      <c r="E198" s="6"/>
      <c r="F198" s="5"/>
      <c r="G198" s="6"/>
      <c r="H198" s="65"/>
      <c r="I198" s="32"/>
      <c r="J198" s="21"/>
      <c r="K198" s="21"/>
      <c r="L198" s="21"/>
      <c r="M198" s="22"/>
      <c r="N198" s="53"/>
      <c r="O198" s="53"/>
      <c r="P198" s="53"/>
      <c r="Q198" s="53"/>
      <c r="R198" s="53"/>
      <c r="S198" s="53"/>
      <c r="T198" s="53"/>
      <c r="U198" s="53"/>
      <c r="V198" s="53"/>
      <c r="W198" s="54">
        <f t="shared" si="10"/>
        <v>0</v>
      </c>
    </row>
    <row r="199" spans="1:23" hidden="1" x14ac:dyDescent="0.25">
      <c r="A199" s="22"/>
      <c r="B199" s="56"/>
      <c r="C199" s="48"/>
      <c r="D199" s="6"/>
      <c r="E199" s="6"/>
      <c r="F199" s="5"/>
      <c r="G199" s="6"/>
      <c r="H199" s="65"/>
      <c r="I199" s="32"/>
      <c r="J199" s="21"/>
      <c r="K199" s="21"/>
      <c r="L199" s="21"/>
      <c r="M199" s="22"/>
      <c r="N199" s="53"/>
      <c r="O199" s="53"/>
      <c r="P199" s="53"/>
      <c r="Q199" s="53"/>
      <c r="R199" s="53"/>
      <c r="S199" s="53"/>
      <c r="T199" s="53"/>
      <c r="U199" s="53"/>
      <c r="V199" s="53"/>
      <c r="W199" s="54">
        <f t="shared" si="10"/>
        <v>0</v>
      </c>
    </row>
    <row r="200" spans="1:23" hidden="1" x14ac:dyDescent="0.25">
      <c r="A200" s="22"/>
      <c r="B200" s="56"/>
      <c r="C200" s="48"/>
      <c r="D200" s="6"/>
      <c r="E200" s="6"/>
      <c r="F200" s="5"/>
      <c r="G200" s="6"/>
      <c r="H200" s="65"/>
      <c r="I200" s="32"/>
      <c r="J200" s="21"/>
      <c r="K200" s="21"/>
      <c r="L200" s="21"/>
      <c r="M200" s="22"/>
      <c r="N200" s="53"/>
      <c r="O200" s="53"/>
      <c r="P200" s="53"/>
      <c r="Q200" s="53"/>
      <c r="R200" s="53"/>
      <c r="S200" s="53"/>
      <c r="T200" s="53"/>
      <c r="U200" s="53"/>
      <c r="V200" s="53"/>
      <c r="W200" s="54">
        <f t="shared" si="10"/>
        <v>0</v>
      </c>
    </row>
    <row r="201" spans="1:23" hidden="1" x14ac:dyDescent="0.25">
      <c r="A201" s="22"/>
      <c r="B201" s="56"/>
      <c r="C201" s="48"/>
      <c r="D201" s="6"/>
      <c r="E201" s="6"/>
      <c r="F201" s="5"/>
      <c r="G201" s="6"/>
      <c r="H201" s="65"/>
      <c r="I201" s="32"/>
      <c r="J201" s="21"/>
      <c r="K201" s="21"/>
      <c r="L201" s="21"/>
      <c r="M201" s="22"/>
      <c r="N201" s="53"/>
      <c r="O201" s="53"/>
      <c r="P201" s="53"/>
      <c r="Q201" s="53"/>
      <c r="R201" s="53"/>
      <c r="S201" s="53"/>
      <c r="T201" s="53"/>
      <c r="U201" s="53"/>
      <c r="V201" s="53"/>
      <c r="W201" s="54">
        <f t="shared" si="10"/>
        <v>0</v>
      </c>
    </row>
    <row r="202" spans="1:23" hidden="1" x14ac:dyDescent="0.25">
      <c r="A202" s="22"/>
      <c r="B202" s="56"/>
      <c r="C202" s="48"/>
      <c r="D202" s="6"/>
      <c r="E202" s="6"/>
      <c r="F202" s="5"/>
      <c r="G202" s="6"/>
      <c r="H202" s="65"/>
      <c r="I202" s="32"/>
      <c r="J202" s="21"/>
      <c r="K202" s="21"/>
      <c r="L202" s="21"/>
      <c r="M202" s="22"/>
      <c r="N202" s="53"/>
      <c r="O202" s="53"/>
      <c r="P202" s="53"/>
      <c r="Q202" s="53"/>
      <c r="R202" s="53"/>
      <c r="S202" s="53"/>
      <c r="T202" s="53"/>
      <c r="U202" s="53"/>
      <c r="V202" s="53"/>
      <c r="W202" s="54">
        <f t="shared" si="10"/>
        <v>0</v>
      </c>
    </row>
    <row r="203" spans="1:23" hidden="1" x14ac:dyDescent="0.25">
      <c r="A203" s="22"/>
      <c r="B203" s="56"/>
      <c r="C203" s="48"/>
      <c r="D203" s="6"/>
      <c r="E203" s="6"/>
      <c r="F203" s="5"/>
      <c r="G203" s="6"/>
      <c r="H203" s="65"/>
      <c r="I203" s="32"/>
      <c r="J203" s="21"/>
      <c r="K203" s="21"/>
      <c r="L203" s="21"/>
      <c r="M203" s="22"/>
      <c r="N203" s="53"/>
      <c r="O203" s="53"/>
      <c r="P203" s="53"/>
      <c r="Q203" s="53"/>
      <c r="R203" s="53"/>
      <c r="S203" s="53"/>
      <c r="T203" s="53"/>
      <c r="U203" s="53"/>
      <c r="V203" s="53"/>
      <c r="W203" s="54">
        <f t="shared" si="10"/>
        <v>0</v>
      </c>
    </row>
    <row r="204" spans="1:23" hidden="1" x14ac:dyDescent="0.25">
      <c r="A204" s="22"/>
      <c r="B204" s="56"/>
      <c r="C204" s="48"/>
      <c r="D204" s="6"/>
      <c r="E204" s="6"/>
      <c r="F204" s="5"/>
      <c r="G204" s="6"/>
      <c r="H204" s="65"/>
      <c r="I204" s="32"/>
      <c r="J204" s="21"/>
      <c r="K204" s="21"/>
      <c r="L204" s="21"/>
      <c r="M204" s="22"/>
      <c r="N204" s="53"/>
      <c r="O204" s="53"/>
      <c r="P204" s="53"/>
      <c r="Q204" s="53"/>
      <c r="R204" s="53"/>
      <c r="S204" s="53"/>
      <c r="T204" s="53"/>
      <c r="U204" s="53"/>
      <c r="V204" s="53"/>
      <c r="W204" s="54">
        <f t="shared" si="10"/>
        <v>0</v>
      </c>
    </row>
    <row r="205" spans="1:23" hidden="1" x14ac:dyDescent="0.25">
      <c r="A205" s="22"/>
      <c r="B205" s="56"/>
      <c r="C205" s="48"/>
      <c r="D205" s="6"/>
      <c r="E205" s="6"/>
      <c r="F205" s="5"/>
      <c r="G205" s="6"/>
      <c r="H205" s="65"/>
      <c r="I205" s="32"/>
      <c r="J205" s="21"/>
      <c r="K205" s="21"/>
      <c r="L205" s="21"/>
      <c r="M205" s="22"/>
      <c r="N205" s="53"/>
      <c r="O205" s="53"/>
      <c r="P205" s="53"/>
      <c r="Q205" s="53"/>
      <c r="R205" s="53"/>
      <c r="S205" s="53"/>
      <c r="T205" s="53"/>
      <c r="U205" s="53"/>
      <c r="V205" s="53"/>
      <c r="W205" s="54">
        <f t="shared" si="10"/>
        <v>0</v>
      </c>
    </row>
    <row r="206" spans="1:23" hidden="1" x14ac:dyDescent="0.25">
      <c r="A206" s="22"/>
      <c r="B206" s="56"/>
      <c r="C206" s="48"/>
      <c r="D206" s="6"/>
      <c r="E206" s="6"/>
      <c r="F206" s="5"/>
      <c r="G206" s="6"/>
      <c r="H206" s="65"/>
      <c r="I206" s="32"/>
      <c r="J206" s="21"/>
      <c r="K206" s="21"/>
      <c r="L206" s="21"/>
      <c r="M206" s="22"/>
      <c r="N206" s="53"/>
      <c r="O206" s="53"/>
      <c r="P206" s="53"/>
      <c r="Q206" s="53"/>
      <c r="R206" s="53"/>
      <c r="S206" s="53"/>
      <c r="T206" s="53"/>
      <c r="U206" s="53"/>
      <c r="V206" s="53"/>
      <c r="W206" s="54">
        <f t="shared" si="10"/>
        <v>0</v>
      </c>
    </row>
    <row r="207" spans="1:23" hidden="1" x14ac:dyDescent="0.25">
      <c r="A207" s="22"/>
      <c r="B207" s="56"/>
      <c r="C207" s="48"/>
      <c r="D207" s="6"/>
      <c r="E207" s="6"/>
      <c r="F207" s="5"/>
      <c r="G207" s="6"/>
      <c r="H207" s="65"/>
      <c r="I207" s="32"/>
      <c r="J207" s="21"/>
      <c r="K207" s="21"/>
      <c r="L207" s="21"/>
      <c r="M207" s="22"/>
      <c r="N207" s="53"/>
      <c r="O207" s="53"/>
      <c r="P207" s="53"/>
      <c r="Q207" s="53"/>
      <c r="R207" s="53"/>
      <c r="S207" s="53"/>
      <c r="T207" s="53"/>
      <c r="U207" s="53"/>
      <c r="V207" s="53"/>
      <c r="W207" s="54">
        <f t="shared" si="10"/>
        <v>0</v>
      </c>
    </row>
    <row r="208" spans="1:23" hidden="1" x14ac:dyDescent="0.25">
      <c r="A208" s="22"/>
      <c r="B208" s="56"/>
      <c r="C208" s="48"/>
      <c r="D208" s="6"/>
      <c r="E208" s="6"/>
      <c r="F208" s="5"/>
      <c r="G208" s="6"/>
      <c r="H208" s="65"/>
      <c r="I208" s="32"/>
      <c r="J208" s="21"/>
      <c r="K208" s="21"/>
      <c r="L208" s="21"/>
      <c r="M208" s="22"/>
      <c r="N208" s="53"/>
      <c r="O208" s="53"/>
      <c r="P208" s="53"/>
      <c r="Q208" s="53"/>
      <c r="R208" s="53"/>
      <c r="S208" s="53"/>
      <c r="T208" s="53"/>
      <c r="U208" s="53"/>
      <c r="V208" s="53"/>
      <c r="W208" s="54">
        <f t="shared" si="10"/>
        <v>0</v>
      </c>
    </row>
    <row r="209" spans="1:23" hidden="1" x14ac:dyDescent="0.25">
      <c r="A209" s="22"/>
      <c r="B209" s="56"/>
      <c r="C209" s="48"/>
      <c r="D209" s="6"/>
      <c r="E209" s="6"/>
      <c r="F209" s="5"/>
      <c r="G209" s="6"/>
      <c r="H209" s="65"/>
      <c r="I209" s="32"/>
      <c r="J209" s="21"/>
      <c r="K209" s="21"/>
      <c r="L209" s="21"/>
      <c r="M209" s="22"/>
      <c r="N209" s="53"/>
      <c r="O209" s="53"/>
      <c r="P209" s="53"/>
      <c r="Q209" s="53"/>
      <c r="R209" s="53"/>
      <c r="S209" s="53"/>
      <c r="T209" s="53"/>
      <c r="U209" s="53"/>
      <c r="V209" s="53"/>
      <c r="W209" s="54">
        <f t="shared" si="10"/>
        <v>0</v>
      </c>
    </row>
    <row r="210" spans="1:23" hidden="1" x14ac:dyDescent="0.25">
      <c r="A210" s="22"/>
      <c r="B210" s="56"/>
      <c r="C210" s="48"/>
      <c r="D210" s="6"/>
      <c r="E210" s="6"/>
      <c r="F210" s="5"/>
      <c r="G210" s="6"/>
      <c r="H210" s="65"/>
      <c r="I210" s="32"/>
      <c r="J210" s="21"/>
      <c r="K210" s="21"/>
      <c r="L210" s="21"/>
      <c r="M210" s="22"/>
      <c r="N210" s="53"/>
      <c r="O210" s="53"/>
      <c r="P210" s="53"/>
      <c r="Q210" s="53"/>
      <c r="R210" s="53"/>
      <c r="S210" s="53"/>
      <c r="T210" s="53"/>
      <c r="U210" s="53"/>
      <c r="V210" s="53"/>
      <c r="W210" s="54">
        <f t="shared" si="10"/>
        <v>0</v>
      </c>
    </row>
    <row r="211" spans="1:23" hidden="1" x14ac:dyDescent="0.25">
      <c r="A211" s="22"/>
      <c r="B211" s="56"/>
      <c r="C211" s="48"/>
      <c r="D211" s="6"/>
      <c r="E211" s="6"/>
      <c r="F211" s="5"/>
      <c r="G211" s="6"/>
      <c r="H211" s="65"/>
      <c r="I211" s="32"/>
      <c r="J211" s="21"/>
      <c r="K211" s="21"/>
      <c r="L211" s="21"/>
      <c r="M211" s="22"/>
      <c r="N211" s="53"/>
      <c r="O211" s="53"/>
      <c r="P211" s="53"/>
      <c r="Q211" s="53"/>
      <c r="R211" s="53"/>
      <c r="S211" s="53"/>
      <c r="T211" s="53"/>
      <c r="U211" s="53"/>
      <c r="V211" s="53"/>
      <c r="W211" s="54">
        <f t="shared" si="10"/>
        <v>0</v>
      </c>
    </row>
    <row r="212" spans="1:23" hidden="1" x14ac:dyDescent="0.25">
      <c r="A212" s="22"/>
      <c r="B212" s="56"/>
      <c r="C212" s="48"/>
      <c r="D212" s="6"/>
      <c r="E212" s="6"/>
      <c r="F212" s="5"/>
      <c r="G212" s="6"/>
      <c r="H212" s="65"/>
      <c r="I212" s="32"/>
      <c r="J212" s="21"/>
      <c r="K212" s="21"/>
      <c r="L212" s="21"/>
      <c r="M212" s="22"/>
      <c r="N212" s="53"/>
      <c r="O212" s="53"/>
      <c r="P212" s="53"/>
      <c r="Q212" s="53"/>
      <c r="R212" s="53"/>
      <c r="S212" s="53"/>
      <c r="T212" s="53"/>
      <c r="U212" s="53"/>
      <c r="V212" s="53"/>
      <c r="W212" s="54">
        <f t="shared" si="10"/>
        <v>0</v>
      </c>
    </row>
    <row r="213" spans="1:23" hidden="1" x14ac:dyDescent="0.25">
      <c r="A213" s="22"/>
      <c r="B213" s="56"/>
      <c r="C213" s="48"/>
      <c r="D213" s="6"/>
      <c r="E213" s="6"/>
      <c r="F213" s="5"/>
      <c r="G213" s="6"/>
      <c r="H213" s="65"/>
      <c r="I213" s="32"/>
      <c r="J213" s="21"/>
      <c r="K213" s="21"/>
      <c r="L213" s="21"/>
      <c r="M213" s="22"/>
      <c r="N213" s="53"/>
      <c r="O213" s="53"/>
      <c r="P213" s="53"/>
      <c r="Q213" s="53"/>
      <c r="R213" s="53"/>
      <c r="S213" s="53"/>
      <c r="T213" s="53"/>
      <c r="U213" s="53"/>
      <c r="V213" s="53"/>
      <c r="W213" s="54">
        <f t="shared" si="10"/>
        <v>0</v>
      </c>
    </row>
    <row r="214" spans="1:23" hidden="1" x14ac:dyDescent="0.25">
      <c r="A214" s="22"/>
      <c r="B214" s="56"/>
      <c r="C214" s="48"/>
      <c r="D214" s="6"/>
      <c r="E214" s="6"/>
      <c r="F214" s="5"/>
      <c r="G214" s="6"/>
      <c r="H214" s="65"/>
      <c r="I214" s="32"/>
      <c r="J214" s="21"/>
      <c r="K214" s="21"/>
      <c r="L214" s="21"/>
      <c r="M214" s="22"/>
      <c r="N214" s="53"/>
      <c r="O214" s="53"/>
      <c r="P214" s="53"/>
      <c r="Q214" s="53"/>
      <c r="R214" s="53"/>
      <c r="S214" s="53"/>
      <c r="T214" s="53"/>
      <c r="U214" s="53"/>
      <c r="V214" s="53"/>
      <c r="W214" s="54">
        <f t="shared" si="10"/>
        <v>0</v>
      </c>
    </row>
    <row r="215" spans="1:23" hidden="1" x14ac:dyDescent="0.25">
      <c r="A215" s="22"/>
      <c r="B215" s="56"/>
      <c r="C215" s="48"/>
      <c r="D215" s="6"/>
      <c r="E215" s="6"/>
      <c r="F215" s="5"/>
      <c r="G215" s="6"/>
      <c r="H215" s="65"/>
      <c r="I215" s="32"/>
      <c r="J215" s="82"/>
      <c r="K215" s="82"/>
      <c r="L215" s="82"/>
      <c r="M215" s="22"/>
      <c r="N215" s="53"/>
      <c r="O215" s="53"/>
      <c r="P215" s="53"/>
      <c r="Q215" s="53"/>
      <c r="R215" s="53"/>
      <c r="S215" s="53"/>
      <c r="T215" s="53"/>
      <c r="U215" s="53"/>
      <c r="V215" s="53"/>
      <c r="W215" s="54">
        <f t="shared" si="10"/>
        <v>0</v>
      </c>
    </row>
    <row r="216" spans="1:23" hidden="1" x14ac:dyDescent="0.25">
      <c r="A216" s="22"/>
      <c r="B216" s="56"/>
      <c r="C216" s="48"/>
      <c r="D216" s="6"/>
      <c r="E216" s="6"/>
      <c r="F216" s="5"/>
      <c r="G216" s="6"/>
      <c r="H216" s="65"/>
      <c r="I216" s="32"/>
      <c r="J216" s="21"/>
      <c r="K216" s="21"/>
      <c r="L216" s="21"/>
      <c r="M216" s="22"/>
      <c r="N216" s="53"/>
      <c r="O216" s="53"/>
      <c r="P216" s="53"/>
      <c r="Q216" s="53"/>
      <c r="R216" s="53"/>
      <c r="S216" s="53"/>
      <c r="T216" s="53"/>
      <c r="U216" s="53"/>
      <c r="V216" s="53"/>
      <c r="W216" s="54">
        <f t="shared" si="10"/>
        <v>0</v>
      </c>
    </row>
    <row r="217" spans="1:23" hidden="1" x14ac:dyDescent="0.25">
      <c r="A217" s="22"/>
      <c r="B217" s="56"/>
      <c r="C217" s="48"/>
      <c r="D217" s="6"/>
      <c r="E217" s="6"/>
      <c r="F217" s="5"/>
      <c r="G217" s="6"/>
      <c r="H217" s="65"/>
      <c r="I217" s="32"/>
      <c r="J217" s="21"/>
      <c r="K217" s="21"/>
      <c r="L217" s="21"/>
      <c r="M217" s="22"/>
      <c r="N217" s="53"/>
      <c r="O217" s="53"/>
      <c r="P217" s="53"/>
      <c r="Q217" s="53"/>
      <c r="R217" s="53"/>
      <c r="S217" s="53"/>
      <c r="T217" s="53"/>
      <c r="U217" s="53"/>
      <c r="V217" s="53"/>
      <c r="W217" s="54">
        <f t="shared" si="10"/>
        <v>0</v>
      </c>
    </row>
    <row r="218" spans="1:23" hidden="1" x14ac:dyDescent="0.25">
      <c r="A218" s="22"/>
      <c r="B218" s="56"/>
      <c r="C218" s="48"/>
      <c r="D218" s="6"/>
      <c r="E218" s="6"/>
      <c r="F218" s="5"/>
      <c r="G218" s="6"/>
      <c r="H218" s="65"/>
      <c r="I218" s="32"/>
      <c r="J218" s="21"/>
      <c r="K218" s="21"/>
      <c r="L218" s="21"/>
      <c r="M218" s="22"/>
      <c r="N218" s="53"/>
      <c r="O218" s="53"/>
      <c r="P218" s="53"/>
      <c r="Q218" s="53"/>
      <c r="R218" s="53"/>
      <c r="S218" s="53"/>
      <c r="T218" s="53"/>
      <c r="U218" s="53"/>
      <c r="V218" s="53"/>
      <c r="W218" s="54">
        <f t="shared" si="10"/>
        <v>0</v>
      </c>
    </row>
    <row r="219" spans="1:23" hidden="1" x14ac:dyDescent="0.25">
      <c r="A219" s="22"/>
      <c r="B219" s="56"/>
      <c r="C219" s="48"/>
      <c r="D219" s="6"/>
      <c r="E219" s="6"/>
      <c r="F219" s="5"/>
      <c r="G219" s="6"/>
      <c r="H219" s="65"/>
      <c r="I219" s="32"/>
      <c r="J219" s="21"/>
      <c r="K219" s="21"/>
      <c r="L219" s="21"/>
      <c r="M219" s="22"/>
      <c r="N219" s="53"/>
      <c r="O219" s="53"/>
      <c r="P219" s="53"/>
      <c r="Q219" s="53"/>
      <c r="R219" s="53"/>
      <c r="S219" s="53"/>
      <c r="T219" s="53"/>
      <c r="U219" s="53"/>
      <c r="V219" s="53"/>
      <c r="W219" s="54">
        <f t="shared" si="10"/>
        <v>0</v>
      </c>
    </row>
    <row r="220" spans="1:23" hidden="1" x14ac:dyDescent="0.25">
      <c r="A220" s="22"/>
      <c r="B220" s="56"/>
      <c r="C220" s="48"/>
      <c r="D220" s="6"/>
      <c r="E220" s="6"/>
      <c r="F220" s="5"/>
      <c r="G220" s="6"/>
      <c r="H220" s="65"/>
      <c r="I220" s="32"/>
      <c r="J220" s="21"/>
      <c r="K220" s="21"/>
      <c r="L220" s="21"/>
      <c r="M220" s="22"/>
      <c r="N220" s="53"/>
      <c r="O220" s="53"/>
      <c r="P220" s="53"/>
      <c r="Q220" s="53"/>
      <c r="R220" s="53"/>
      <c r="S220" s="53"/>
      <c r="T220" s="53"/>
      <c r="U220" s="53"/>
      <c r="V220" s="53"/>
      <c r="W220" s="54">
        <f t="shared" si="10"/>
        <v>0</v>
      </c>
    </row>
    <row r="221" spans="1:23" hidden="1" x14ac:dyDescent="0.25">
      <c r="A221" s="22"/>
      <c r="B221" s="56"/>
      <c r="C221" s="48"/>
      <c r="D221" s="6"/>
      <c r="E221" s="6"/>
      <c r="F221" s="5"/>
      <c r="G221" s="6"/>
      <c r="H221" s="65"/>
      <c r="I221" s="32"/>
      <c r="J221" s="21"/>
      <c r="K221" s="21"/>
      <c r="L221" s="21"/>
      <c r="M221" s="22"/>
      <c r="N221" s="53"/>
      <c r="O221" s="53"/>
      <c r="P221" s="53"/>
      <c r="Q221" s="53"/>
      <c r="R221" s="53"/>
      <c r="S221" s="53"/>
      <c r="T221" s="53"/>
      <c r="U221" s="53"/>
      <c r="V221" s="53"/>
      <c r="W221" s="54">
        <f t="shared" si="10"/>
        <v>0</v>
      </c>
    </row>
    <row r="222" spans="1:23" hidden="1" x14ac:dyDescent="0.25">
      <c r="A222" s="22"/>
      <c r="B222" s="56"/>
      <c r="C222" s="48"/>
      <c r="D222" s="6"/>
      <c r="E222" s="6"/>
      <c r="F222" s="5"/>
      <c r="G222" s="6"/>
      <c r="H222" s="65"/>
      <c r="I222" s="32"/>
      <c r="J222" s="21"/>
      <c r="K222" s="21"/>
      <c r="L222" s="21"/>
      <c r="M222" s="22"/>
      <c r="N222" s="53"/>
      <c r="O222" s="53"/>
      <c r="P222" s="53"/>
      <c r="Q222" s="53"/>
      <c r="R222" s="53"/>
      <c r="S222" s="53"/>
      <c r="T222" s="53"/>
      <c r="U222" s="53"/>
      <c r="V222" s="53"/>
      <c r="W222" s="54">
        <f t="shared" si="10"/>
        <v>0</v>
      </c>
    </row>
    <row r="223" spans="1:23" hidden="1" x14ac:dyDescent="0.25">
      <c r="A223" s="22"/>
      <c r="B223" s="56"/>
      <c r="C223" s="48"/>
      <c r="D223" s="6"/>
      <c r="E223" s="6"/>
      <c r="F223" s="5"/>
      <c r="G223" s="6"/>
      <c r="H223" s="65"/>
      <c r="I223" s="32"/>
      <c r="J223" s="21"/>
      <c r="K223" s="21"/>
      <c r="L223" s="21"/>
      <c r="M223" s="22"/>
      <c r="N223" s="53"/>
      <c r="O223" s="53"/>
      <c r="P223" s="53"/>
      <c r="Q223" s="53"/>
      <c r="R223" s="53"/>
      <c r="S223" s="53"/>
      <c r="T223" s="53"/>
      <c r="U223" s="53"/>
      <c r="V223" s="53"/>
      <c r="W223" s="54">
        <f t="shared" si="10"/>
        <v>0</v>
      </c>
    </row>
    <row r="224" spans="1:23" hidden="1" x14ac:dyDescent="0.25">
      <c r="A224" s="22"/>
      <c r="B224" s="56"/>
      <c r="C224" s="48"/>
      <c r="D224" s="6"/>
      <c r="E224" s="6"/>
      <c r="F224" s="5"/>
      <c r="G224" s="6"/>
      <c r="H224" s="65"/>
      <c r="I224" s="32"/>
      <c r="J224" s="21"/>
      <c r="K224" s="21"/>
      <c r="L224" s="21"/>
      <c r="M224" s="22"/>
      <c r="N224" s="53"/>
      <c r="O224" s="53"/>
      <c r="P224" s="53"/>
      <c r="Q224" s="53"/>
      <c r="R224" s="53"/>
      <c r="S224" s="53"/>
      <c r="T224" s="53"/>
      <c r="U224" s="53"/>
      <c r="V224" s="53"/>
      <c r="W224" s="54">
        <f t="shared" si="10"/>
        <v>0</v>
      </c>
    </row>
    <row r="225" spans="1:23" hidden="1" x14ac:dyDescent="0.25">
      <c r="A225" s="22"/>
      <c r="B225" s="56"/>
      <c r="C225" s="48"/>
      <c r="D225" s="6"/>
      <c r="E225" s="6"/>
      <c r="F225" s="5"/>
      <c r="G225" s="6"/>
      <c r="H225" s="65"/>
      <c r="I225" s="32"/>
      <c r="J225" s="21"/>
      <c r="K225" s="21"/>
      <c r="L225" s="21"/>
      <c r="M225" s="22"/>
      <c r="N225" s="53"/>
      <c r="O225" s="53"/>
      <c r="P225" s="53"/>
      <c r="Q225" s="53"/>
      <c r="R225" s="53"/>
      <c r="S225" s="53"/>
      <c r="T225" s="53"/>
      <c r="U225" s="53"/>
      <c r="V225" s="53"/>
      <c r="W225" s="54">
        <f t="shared" si="10"/>
        <v>0</v>
      </c>
    </row>
    <row r="226" spans="1:23" hidden="1" x14ac:dyDescent="0.25">
      <c r="A226" s="22"/>
      <c r="B226" s="56"/>
      <c r="C226" s="48"/>
      <c r="D226" s="6"/>
      <c r="E226" s="6"/>
      <c r="F226" s="5"/>
      <c r="G226" s="6"/>
      <c r="H226" s="65"/>
      <c r="I226" s="32"/>
      <c r="J226" s="21"/>
      <c r="K226" s="21"/>
      <c r="L226" s="21"/>
      <c r="M226" s="22"/>
      <c r="N226" s="53"/>
      <c r="O226" s="53"/>
      <c r="P226" s="53"/>
      <c r="Q226" s="53"/>
      <c r="R226" s="53"/>
      <c r="S226" s="53"/>
      <c r="T226" s="53"/>
      <c r="U226" s="53"/>
      <c r="V226" s="53"/>
      <c r="W226" s="54">
        <f t="shared" si="10"/>
        <v>0</v>
      </c>
    </row>
    <row r="227" spans="1:23" hidden="1" x14ac:dyDescent="0.25">
      <c r="A227" s="22"/>
      <c r="B227" s="56"/>
      <c r="C227" s="48"/>
      <c r="D227" s="6"/>
      <c r="E227" s="6"/>
      <c r="F227" s="5"/>
      <c r="G227" s="6"/>
      <c r="H227" s="65"/>
      <c r="I227" s="32"/>
      <c r="J227" s="21"/>
      <c r="K227" s="21"/>
      <c r="L227" s="21"/>
      <c r="M227" s="22"/>
      <c r="N227" s="53"/>
      <c r="O227" s="53"/>
      <c r="P227" s="53"/>
      <c r="Q227" s="53"/>
      <c r="R227" s="53"/>
      <c r="S227" s="53"/>
      <c r="T227" s="53"/>
      <c r="U227" s="53"/>
      <c r="V227" s="53"/>
      <c r="W227" s="54">
        <f t="shared" si="10"/>
        <v>0</v>
      </c>
    </row>
    <row r="228" spans="1:23" hidden="1" x14ac:dyDescent="0.25">
      <c r="A228" s="22"/>
      <c r="B228" s="56"/>
      <c r="C228" s="48"/>
      <c r="D228" s="6"/>
      <c r="E228" s="6"/>
      <c r="F228" s="5"/>
      <c r="G228" s="6"/>
      <c r="H228" s="65"/>
      <c r="I228" s="32"/>
      <c r="J228" s="21"/>
      <c r="K228" s="21"/>
      <c r="L228" s="21"/>
      <c r="M228" s="22"/>
      <c r="N228" s="53"/>
      <c r="O228" s="53"/>
      <c r="P228" s="53"/>
      <c r="Q228" s="53"/>
      <c r="R228" s="53"/>
      <c r="S228" s="53"/>
      <c r="T228" s="53"/>
      <c r="U228" s="53"/>
      <c r="V228" s="53"/>
      <c r="W228" s="54">
        <f t="shared" si="10"/>
        <v>0</v>
      </c>
    </row>
    <row r="229" spans="1:23" hidden="1" x14ac:dyDescent="0.25">
      <c r="A229" s="22"/>
      <c r="B229" s="56"/>
      <c r="C229" s="48"/>
      <c r="D229" s="6"/>
      <c r="E229" s="6"/>
      <c r="F229" s="5"/>
      <c r="G229" s="6"/>
      <c r="H229" s="65"/>
      <c r="I229" s="32"/>
      <c r="J229" s="21"/>
      <c r="K229" s="21"/>
      <c r="L229" s="21"/>
      <c r="M229" s="22"/>
      <c r="N229" s="53"/>
      <c r="O229" s="53"/>
      <c r="P229" s="53"/>
      <c r="Q229" s="53"/>
      <c r="R229" s="53"/>
      <c r="S229" s="53"/>
      <c r="T229" s="53"/>
      <c r="U229" s="53"/>
      <c r="V229" s="53"/>
      <c r="W229" s="54">
        <f t="shared" si="10"/>
        <v>0</v>
      </c>
    </row>
    <row r="230" spans="1:23" hidden="1" x14ac:dyDescent="0.25">
      <c r="A230" s="22"/>
      <c r="B230" s="56"/>
      <c r="C230" s="48"/>
      <c r="D230" s="6"/>
      <c r="E230" s="6"/>
      <c r="F230" s="5"/>
      <c r="G230" s="6"/>
      <c r="H230" s="65"/>
      <c r="I230" s="32"/>
      <c r="J230" s="21"/>
      <c r="K230" s="21"/>
      <c r="L230" s="21"/>
      <c r="M230" s="22"/>
      <c r="N230" s="53"/>
      <c r="O230" s="53"/>
      <c r="P230" s="53"/>
      <c r="Q230" s="53"/>
      <c r="R230" s="53"/>
      <c r="S230" s="53"/>
      <c r="T230" s="53"/>
      <c r="U230" s="53"/>
      <c r="V230" s="53"/>
      <c r="W230" s="54">
        <f t="shared" si="10"/>
        <v>0</v>
      </c>
    </row>
    <row r="231" spans="1:23" hidden="1" x14ac:dyDescent="0.25">
      <c r="A231" s="22"/>
      <c r="B231" s="56"/>
      <c r="C231" s="48"/>
      <c r="D231" s="6"/>
      <c r="E231" s="6"/>
      <c r="F231" s="5"/>
      <c r="G231" s="6"/>
      <c r="H231" s="65"/>
      <c r="I231" s="32"/>
      <c r="J231" s="21"/>
      <c r="K231" s="21"/>
      <c r="L231" s="21"/>
      <c r="M231" s="22"/>
      <c r="N231" s="53"/>
      <c r="O231" s="53"/>
      <c r="P231" s="53"/>
      <c r="Q231" s="53"/>
      <c r="R231" s="53"/>
      <c r="S231" s="53"/>
      <c r="T231" s="53"/>
      <c r="U231" s="53"/>
      <c r="V231" s="53"/>
      <c r="W231" s="54">
        <f t="shared" si="10"/>
        <v>0</v>
      </c>
    </row>
    <row r="232" spans="1:23" hidden="1" x14ac:dyDescent="0.25">
      <c r="A232" s="22"/>
      <c r="B232" s="56"/>
      <c r="C232" s="48"/>
      <c r="D232" s="6"/>
      <c r="E232" s="6"/>
      <c r="F232" s="5"/>
      <c r="G232" s="6"/>
      <c r="H232" s="65"/>
      <c r="I232" s="32"/>
      <c r="J232" s="21"/>
      <c r="K232" s="21"/>
      <c r="L232" s="21"/>
      <c r="M232" s="22"/>
      <c r="N232" s="53"/>
      <c r="O232" s="53"/>
      <c r="P232" s="53"/>
      <c r="Q232" s="53"/>
      <c r="R232" s="53"/>
      <c r="S232" s="53"/>
      <c r="T232" s="53"/>
      <c r="U232" s="53"/>
      <c r="V232" s="53"/>
      <c r="W232" s="54">
        <f t="shared" si="10"/>
        <v>0</v>
      </c>
    </row>
    <row r="233" spans="1:23" hidden="1" x14ac:dyDescent="0.25">
      <c r="A233" s="22"/>
      <c r="B233" s="56"/>
      <c r="C233" s="48"/>
      <c r="D233" s="6"/>
      <c r="E233" s="6"/>
      <c r="F233" s="5"/>
      <c r="G233" s="6"/>
      <c r="H233" s="65"/>
      <c r="I233" s="32"/>
      <c r="J233" s="21"/>
      <c r="K233" s="21"/>
      <c r="L233" s="21"/>
      <c r="M233" s="22"/>
      <c r="N233" s="53"/>
      <c r="O233" s="53"/>
      <c r="P233" s="53"/>
      <c r="Q233" s="53"/>
      <c r="R233" s="53"/>
      <c r="S233" s="53"/>
      <c r="T233" s="53"/>
      <c r="U233" s="53"/>
      <c r="V233" s="53"/>
      <c r="W233" s="54">
        <f t="shared" si="10"/>
        <v>0</v>
      </c>
    </row>
    <row r="234" spans="1:23" hidden="1" x14ac:dyDescent="0.25">
      <c r="A234" s="22"/>
      <c r="B234" s="56"/>
      <c r="C234" s="48"/>
      <c r="D234" s="6"/>
      <c r="E234" s="6"/>
      <c r="F234" s="5"/>
      <c r="G234" s="6"/>
      <c r="H234" s="65"/>
      <c r="I234" s="32"/>
      <c r="J234" s="21"/>
      <c r="K234" s="21"/>
      <c r="L234" s="21"/>
      <c r="M234" s="22"/>
      <c r="N234" s="53"/>
      <c r="O234" s="53"/>
      <c r="P234" s="53"/>
      <c r="Q234" s="53"/>
      <c r="R234" s="53"/>
      <c r="S234" s="53"/>
      <c r="T234" s="53"/>
      <c r="U234" s="53"/>
      <c r="V234" s="53"/>
      <c r="W234" s="54">
        <f t="shared" si="10"/>
        <v>0</v>
      </c>
    </row>
    <row r="235" spans="1:23" hidden="1" x14ac:dyDescent="0.25">
      <c r="A235" s="22"/>
      <c r="B235" s="56"/>
      <c r="C235" s="48"/>
      <c r="D235" s="6"/>
      <c r="E235" s="6"/>
      <c r="F235" s="5"/>
      <c r="G235" s="6"/>
      <c r="H235" s="65"/>
      <c r="I235" s="32"/>
      <c r="J235" s="21"/>
      <c r="K235" s="21"/>
      <c r="L235" s="21"/>
      <c r="M235" s="22"/>
      <c r="N235" s="53"/>
      <c r="O235" s="53"/>
      <c r="P235" s="53"/>
      <c r="Q235" s="53"/>
      <c r="R235" s="53"/>
      <c r="S235" s="53"/>
      <c r="T235" s="53"/>
      <c r="U235" s="53"/>
      <c r="V235" s="53"/>
      <c r="W235" s="54">
        <f t="shared" si="10"/>
        <v>0</v>
      </c>
    </row>
    <row r="236" spans="1:23" hidden="1" x14ac:dyDescent="0.25">
      <c r="A236" s="22"/>
      <c r="B236" s="56"/>
      <c r="C236" s="48"/>
      <c r="D236" s="6"/>
      <c r="E236" s="6"/>
      <c r="F236" s="5"/>
      <c r="G236" s="6"/>
      <c r="H236" s="65"/>
      <c r="I236" s="32"/>
      <c r="J236" s="21"/>
      <c r="K236" s="21"/>
      <c r="L236" s="21"/>
      <c r="M236" s="22"/>
      <c r="N236" s="53"/>
      <c r="O236" s="53"/>
      <c r="P236" s="53"/>
      <c r="Q236" s="53"/>
      <c r="R236" s="53"/>
      <c r="S236" s="53"/>
      <c r="T236" s="53"/>
      <c r="U236" s="53"/>
      <c r="V236" s="53"/>
      <c r="W236" s="54">
        <f t="shared" si="10"/>
        <v>0</v>
      </c>
    </row>
    <row r="237" spans="1:23" hidden="1" x14ac:dyDescent="0.25">
      <c r="A237" s="22"/>
      <c r="B237" s="56"/>
      <c r="C237" s="48"/>
      <c r="D237" s="6"/>
      <c r="E237" s="6"/>
      <c r="F237" s="5"/>
      <c r="G237" s="6"/>
      <c r="H237" s="65"/>
      <c r="I237" s="32"/>
      <c r="J237" s="21"/>
      <c r="K237" s="21"/>
      <c r="L237" s="21"/>
      <c r="M237" s="22"/>
      <c r="N237" s="53"/>
      <c r="O237" s="53"/>
      <c r="P237" s="53"/>
      <c r="Q237" s="53"/>
      <c r="R237" s="53"/>
      <c r="S237" s="53"/>
      <c r="T237" s="53"/>
      <c r="U237" s="53"/>
      <c r="V237" s="53"/>
      <c r="W237" s="54">
        <f t="shared" si="10"/>
        <v>0</v>
      </c>
    </row>
    <row r="238" spans="1:23" hidden="1" x14ac:dyDescent="0.25">
      <c r="A238" s="22"/>
      <c r="B238" s="56"/>
      <c r="C238" s="48"/>
      <c r="D238" s="6"/>
      <c r="E238" s="6"/>
      <c r="F238" s="5"/>
      <c r="G238" s="6"/>
      <c r="H238" s="65"/>
      <c r="I238" s="32"/>
      <c r="J238" s="21"/>
      <c r="K238" s="21"/>
      <c r="L238" s="21"/>
      <c r="M238" s="22"/>
      <c r="N238" s="53"/>
      <c r="O238" s="53"/>
      <c r="P238" s="53"/>
      <c r="Q238" s="53"/>
      <c r="R238" s="53"/>
      <c r="S238" s="53"/>
      <c r="T238" s="53"/>
      <c r="U238" s="53"/>
      <c r="V238" s="53"/>
      <c r="W238" s="54">
        <f t="shared" si="10"/>
        <v>0</v>
      </c>
    </row>
    <row r="239" spans="1:23" hidden="1" x14ac:dyDescent="0.25">
      <c r="A239" s="22"/>
      <c r="B239" s="56"/>
      <c r="C239" s="48"/>
      <c r="D239" s="6"/>
      <c r="E239" s="6"/>
      <c r="F239" s="5"/>
      <c r="G239" s="6"/>
      <c r="H239" s="65"/>
      <c r="I239" s="32"/>
      <c r="J239" s="21"/>
      <c r="K239" s="21"/>
      <c r="L239" s="21"/>
      <c r="M239" s="22"/>
      <c r="N239" s="53"/>
      <c r="O239" s="53"/>
      <c r="P239" s="53"/>
      <c r="Q239" s="53"/>
      <c r="R239" s="53"/>
      <c r="S239" s="53"/>
      <c r="T239" s="53"/>
      <c r="U239" s="53"/>
      <c r="V239" s="53"/>
      <c r="W239" s="54">
        <f t="shared" si="10"/>
        <v>0</v>
      </c>
    </row>
    <row r="240" spans="1:23" hidden="1" x14ac:dyDescent="0.25">
      <c r="A240" s="22"/>
      <c r="B240" s="56"/>
      <c r="C240" s="48"/>
      <c r="D240" s="6"/>
      <c r="E240" s="6"/>
      <c r="F240" s="5"/>
      <c r="G240" s="6"/>
      <c r="H240" s="65"/>
      <c r="I240" s="32"/>
      <c r="J240" s="21"/>
      <c r="K240" s="21"/>
      <c r="L240" s="21"/>
      <c r="M240" s="22"/>
      <c r="N240" s="53"/>
      <c r="O240" s="53"/>
      <c r="P240" s="53"/>
      <c r="Q240" s="53"/>
      <c r="R240" s="53"/>
      <c r="S240" s="53"/>
      <c r="T240" s="53"/>
      <c r="U240" s="53"/>
      <c r="V240" s="53"/>
      <c r="W240" s="54">
        <f t="shared" si="10"/>
        <v>0</v>
      </c>
    </row>
    <row r="241" spans="1:23" hidden="1" x14ac:dyDescent="0.25">
      <c r="A241" s="22"/>
      <c r="B241" s="56"/>
      <c r="C241" s="48"/>
      <c r="D241" s="6"/>
      <c r="E241" s="6"/>
      <c r="F241" s="5"/>
      <c r="G241" s="6"/>
      <c r="H241" s="65"/>
      <c r="I241" s="32"/>
      <c r="J241" s="21"/>
      <c r="K241" s="21"/>
      <c r="L241" s="21"/>
      <c r="M241" s="22"/>
      <c r="N241" s="53"/>
      <c r="O241" s="53"/>
      <c r="P241" s="53"/>
      <c r="Q241" s="53"/>
      <c r="R241" s="53"/>
      <c r="S241" s="53"/>
      <c r="T241" s="53"/>
      <c r="U241" s="53"/>
      <c r="V241" s="53"/>
      <c r="W241" s="54">
        <f t="shared" si="10"/>
        <v>0</v>
      </c>
    </row>
    <row r="242" spans="1:23" hidden="1" x14ac:dyDescent="0.25">
      <c r="A242" s="22"/>
      <c r="B242" s="56"/>
      <c r="C242" s="48"/>
      <c r="D242" s="6"/>
      <c r="E242" s="6"/>
      <c r="F242" s="5"/>
      <c r="G242" s="6"/>
      <c r="H242" s="65"/>
      <c r="I242" s="32"/>
      <c r="J242" s="21"/>
      <c r="K242" s="21"/>
      <c r="L242" s="21"/>
      <c r="M242" s="22"/>
      <c r="N242" s="53"/>
      <c r="O242" s="53"/>
      <c r="P242" s="53"/>
      <c r="Q242" s="53"/>
      <c r="R242" s="53"/>
      <c r="S242" s="53"/>
      <c r="T242" s="53"/>
      <c r="U242" s="53"/>
      <c r="V242" s="53"/>
      <c r="W242" s="54">
        <f t="shared" si="10"/>
        <v>0</v>
      </c>
    </row>
    <row r="243" spans="1:23" hidden="1" x14ac:dyDescent="0.25">
      <c r="A243" s="22"/>
      <c r="B243" s="56"/>
      <c r="C243" s="48"/>
      <c r="D243" s="6"/>
      <c r="E243" s="6"/>
      <c r="F243" s="5"/>
      <c r="G243" s="6"/>
      <c r="H243" s="65"/>
      <c r="I243" s="32"/>
      <c r="J243" s="21"/>
      <c r="K243" s="21"/>
      <c r="L243" s="21"/>
      <c r="M243" s="22"/>
      <c r="N243" s="53"/>
      <c r="O243" s="53"/>
      <c r="P243" s="53"/>
      <c r="Q243" s="53"/>
      <c r="R243" s="53"/>
      <c r="S243" s="53"/>
      <c r="T243" s="53"/>
      <c r="U243" s="53"/>
      <c r="V243" s="53"/>
      <c r="W243" s="54">
        <f t="shared" si="10"/>
        <v>0</v>
      </c>
    </row>
    <row r="244" spans="1:23" hidden="1" x14ac:dyDescent="0.25">
      <c r="A244" s="22"/>
      <c r="B244" s="56"/>
      <c r="C244" s="48"/>
      <c r="D244" s="6"/>
      <c r="E244" s="6"/>
      <c r="F244" s="5"/>
      <c r="G244" s="6"/>
      <c r="H244" s="65"/>
      <c r="I244" s="32"/>
      <c r="J244" s="21"/>
      <c r="K244" s="21"/>
      <c r="L244" s="21"/>
      <c r="M244" s="22"/>
      <c r="N244" s="53"/>
      <c r="O244" s="53"/>
      <c r="P244" s="53"/>
      <c r="Q244" s="53"/>
      <c r="R244" s="53"/>
      <c r="S244" s="53"/>
      <c r="T244" s="53"/>
      <c r="U244" s="53"/>
      <c r="V244" s="53"/>
      <c r="W244" s="54">
        <f t="shared" si="10"/>
        <v>0</v>
      </c>
    </row>
    <row r="245" spans="1:23" hidden="1" x14ac:dyDescent="0.25">
      <c r="A245" s="22"/>
      <c r="B245" s="56"/>
      <c r="C245" s="48"/>
      <c r="D245" s="6"/>
      <c r="E245" s="6"/>
      <c r="F245" s="5"/>
      <c r="G245" s="6"/>
      <c r="H245" s="65"/>
      <c r="I245" s="32"/>
      <c r="J245" s="21"/>
      <c r="K245" s="21"/>
      <c r="L245" s="21"/>
      <c r="M245" s="22"/>
      <c r="N245" s="53"/>
      <c r="O245" s="53"/>
      <c r="P245" s="53"/>
      <c r="Q245" s="53"/>
      <c r="R245" s="53"/>
      <c r="S245" s="53"/>
      <c r="T245" s="53"/>
      <c r="U245" s="53"/>
      <c r="V245" s="53"/>
      <c r="W245" s="54">
        <f t="shared" si="10"/>
        <v>0</v>
      </c>
    </row>
    <row r="246" spans="1:23" hidden="1" x14ac:dyDescent="0.25">
      <c r="A246" s="22"/>
      <c r="B246" s="56"/>
      <c r="C246" s="48"/>
      <c r="D246" s="6"/>
      <c r="E246" s="6"/>
      <c r="F246" s="5"/>
      <c r="G246" s="6"/>
      <c r="H246" s="65"/>
      <c r="I246" s="32"/>
      <c r="J246" s="21"/>
      <c r="K246" s="21"/>
      <c r="L246" s="21"/>
      <c r="M246" s="22"/>
      <c r="N246" s="53"/>
      <c r="O246" s="53"/>
      <c r="P246" s="53"/>
      <c r="Q246" s="53"/>
      <c r="R246" s="53"/>
      <c r="S246" s="53"/>
      <c r="T246" s="53"/>
      <c r="U246" s="53"/>
      <c r="V246" s="53"/>
      <c r="W246" s="54">
        <f t="shared" si="10"/>
        <v>0</v>
      </c>
    </row>
    <row r="247" spans="1:23" hidden="1" x14ac:dyDescent="0.25">
      <c r="A247" s="22"/>
      <c r="B247" s="56"/>
      <c r="C247" s="48"/>
      <c r="D247" s="6"/>
      <c r="E247" s="6"/>
      <c r="F247" s="5"/>
      <c r="G247" s="6"/>
      <c r="H247" s="65"/>
      <c r="I247" s="32"/>
      <c r="J247" s="21"/>
      <c r="K247" s="21"/>
      <c r="L247" s="21"/>
      <c r="M247" s="22"/>
      <c r="N247" s="53"/>
      <c r="O247" s="53"/>
      <c r="P247" s="53"/>
      <c r="Q247" s="53"/>
      <c r="R247" s="53"/>
      <c r="S247" s="53"/>
      <c r="T247" s="53"/>
      <c r="U247" s="53"/>
      <c r="V247" s="53"/>
      <c r="W247" s="54">
        <f>SUM(M247:V247)</f>
        <v>0</v>
      </c>
    </row>
    <row r="248" spans="1:23" hidden="1" x14ac:dyDescent="0.25">
      <c r="A248" s="22"/>
      <c r="B248" s="56"/>
      <c r="C248" s="48"/>
      <c r="D248" s="6"/>
      <c r="E248" s="6"/>
      <c r="F248" s="5"/>
      <c r="G248" s="6"/>
      <c r="H248" s="65"/>
      <c r="I248" s="32"/>
      <c r="J248" s="21"/>
      <c r="K248" s="21"/>
      <c r="L248" s="21"/>
      <c r="M248" s="22"/>
      <c r="N248" s="53"/>
      <c r="O248" s="53"/>
      <c r="P248" s="53"/>
      <c r="Q248" s="53"/>
      <c r="R248" s="53"/>
      <c r="S248" s="53"/>
      <c r="T248" s="53"/>
      <c r="U248" s="53"/>
      <c r="V248" s="53"/>
      <c r="W248" s="54">
        <f>SUM(M248:V248)</f>
        <v>0</v>
      </c>
    </row>
    <row r="249" spans="1:23" hidden="1" x14ac:dyDescent="0.25">
      <c r="A249" s="22"/>
      <c r="B249" s="56"/>
      <c r="C249" s="48"/>
      <c r="D249" s="6"/>
      <c r="E249" s="6"/>
      <c r="F249" s="5"/>
      <c r="G249" s="6"/>
      <c r="H249" s="65"/>
      <c r="I249" s="32"/>
      <c r="J249" s="21"/>
      <c r="K249" s="21"/>
      <c r="L249" s="21"/>
      <c r="M249" s="22"/>
      <c r="N249" s="53"/>
      <c r="O249" s="53"/>
      <c r="P249" s="53"/>
      <c r="Q249" s="53"/>
      <c r="R249" s="53"/>
      <c r="S249" s="53"/>
      <c r="T249" s="53"/>
      <c r="U249" s="53"/>
      <c r="V249" s="53"/>
      <c r="W249" s="54">
        <f>SUM(M249:V249)</f>
        <v>0</v>
      </c>
    </row>
    <row r="250" spans="1:23" hidden="1" x14ac:dyDescent="0.25">
      <c r="A250" s="22"/>
      <c r="B250" s="56"/>
      <c r="C250" s="48"/>
      <c r="D250" s="6"/>
      <c r="E250" s="6"/>
      <c r="F250" s="5"/>
      <c r="G250" s="6"/>
      <c r="H250" s="65"/>
      <c r="I250" s="32"/>
      <c r="J250" s="21"/>
      <c r="K250" s="21"/>
      <c r="L250" s="21"/>
      <c r="M250" s="30"/>
      <c r="N250" s="65"/>
      <c r="O250" s="65"/>
      <c r="P250" s="65"/>
      <c r="Q250" s="65"/>
      <c r="R250" s="65"/>
      <c r="S250" s="65"/>
      <c r="T250" s="65"/>
      <c r="U250" s="65"/>
      <c r="V250" s="65"/>
      <c r="W250" s="66">
        <f>SUM(M250:V250)</f>
        <v>0</v>
      </c>
    </row>
    <row r="251" spans="1:23" hidden="1" x14ac:dyDescent="0.25">
      <c r="A251" s="22"/>
      <c r="B251" s="56"/>
      <c r="C251" s="48"/>
      <c r="D251" s="6"/>
      <c r="E251" s="6"/>
      <c r="F251" s="5"/>
      <c r="G251" s="6"/>
      <c r="H251" s="65"/>
      <c r="I251" s="32"/>
      <c r="J251" s="21"/>
      <c r="K251" s="21"/>
      <c r="L251" s="21"/>
      <c r="M251" s="22"/>
      <c r="N251" s="53"/>
      <c r="O251" s="53"/>
      <c r="P251" s="53"/>
      <c r="Q251" s="53"/>
      <c r="R251" s="53"/>
      <c r="S251" s="53"/>
      <c r="T251" s="53"/>
      <c r="U251" s="53"/>
      <c r="V251" s="53"/>
      <c r="W251" s="54">
        <f>SUM(M251:V251)</f>
        <v>0</v>
      </c>
    </row>
    <row r="252" spans="1:23" hidden="1" x14ac:dyDescent="0.25">
      <c r="A252" s="22"/>
      <c r="B252" s="56"/>
      <c r="C252" s="48"/>
      <c r="D252" s="6"/>
      <c r="E252" s="6"/>
      <c r="F252" s="5"/>
      <c r="G252" s="6"/>
      <c r="H252" s="65"/>
      <c r="I252" s="32"/>
      <c r="J252" s="21"/>
      <c r="K252" s="21"/>
      <c r="L252" s="21"/>
      <c r="M252" s="22"/>
      <c r="N252" s="53"/>
      <c r="O252" s="53"/>
      <c r="P252" s="53"/>
      <c r="Q252" s="53"/>
      <c r="R252" s="53"/>
      <c r="S252" s="53"/>
      <c r="T252" s="53"/>
      <c r="U252" s="53"/>
      <c r="V252" s="53"/>
      <c r="W252" s="54">
        <f t="shared" ref="W252:W258" si="11">SUM(M252:V252)</f>
        <v>0</v>
      </c>
    </row>
    <row r="253" spans="1:23" hidden="1" x14ac:dyDescent="0.25">
      <c r="A253" s="22"/>
      <c r="B253" s="56"/>
      <c r="C253" s="48"/>
      <c r="D253" s="6"/>
      <c r="E253" s="6"/>
      <c r="F253" s="5"/>
      <c r="G253" s="6"/>
      <c r="H253" s="65"/>
      <c r="I253" s="32"/>
      <c r="J253" s="21"/>
      <c r="K253" s="21"/>
      <c r="L253" s="21"/>
      <c r="M253" s="22"/>
      <c r="N253" s="53"/>
      <c r="O253" s="53"/>
      <c r="P253" s="53"/>
      <c r="Q253" s="53"/>
      <c r="R253" s="53"/>
      <c r="S253" s="53"/>
      <c r="T253" s="53"/>
      <c r="U253" s="53"/>
      <c r="V253" s="53"/>
      <c r="W253" s="54">
        <f t="shared" si="11"/>
        <v>0</v>
      </c>
    </row>
    <row r="254" spans="1:23" hidden="1" x14ac:dyDescent="0.25">
      <c r="A254" s="22"/>
      <c r="B254" s="56"/>
      <c r="C254" s="48"/>
      <c r="D254" s="6"/>
      <c r="E254" s="6"/>
      <c r="F254" s="5"/>
      <c r="G254" s="6"/>
      <c r="H254" s="65"/>
      <c r="I254" s="32"/>
      <c r="J254" s="21"/>
      <c r="K254" s="21"/>
      <c r="L254" s="21"/>
      <c r="M254" s="22"/>
      <c r="N254" s="53"/>
      <c r="O254" s="53"/>
      <c r="P254" s="53"/>
      <c r="Q254" s="53"/>
      <c r="R254" s="53"/>
      <c r="S254" s="53"/>
      <c r="T254" s="53"/>
      <c r="U254" s="53"/>
      <c r="V254" s="53"/>
      <c r="W254" s="54">
        <f t="shared" si="11"/>
        <v>0</v>
      </c>
    </row>
    <row r="255" spans="1:23" hidden="1" x14ac:dyDescent="0.25">
      <c r="A255" s="22"/>
      <c r="B255" s="56"/>
      <c r="C255" s="48"/>
      <c r="D255" s="6"/>
      <c r="E255" s="6"/>
      <c r="F255" s="5"/>
      <c r="G255" s="6"/>
      <c r="H255" s="65"/>
      <c r="I255" s="32"/>
      <c r="J255" s="21"/>
      <c r="K255" s="21"/>
      <c r="L255" s="21"/>
      <c r="M255" s="22"/>
      <c r="N255" s="53"/>
      <c r="O255" s="53"/>
      <c r="P255" s="53"/>
      <c r="Q255" s="53"/>
      <c r="R255" s="53"/>
      <c r="S255" s="53"/>
      <c r="T255" s="53"/>
      <c r="U255" s="53"/>
      <c r="V255" s="53"/>
      <c r="W255" s="54">
        <f t="shared" si="11"/>
        <v>0</v>
      </c>
    </row>
    <row r="256" spans="1:23" hidden="1" x14ac:dyDescent="0.25">
      <c r="A256" s="22"/>
      <c r="B256" s="56"/>
      <c r="C256" s="48"/>
      <c r="D256" s="6"/>
      <c r="E256" s="6"/>
      <c r="F256" s="5"/>
      <c r="G256" s="6"/>
      <c r="H256" s="65"/>
      <c r="I256" s="32"/>
      <c r="J256" s="21"/>
      <c r="K256" s="21"/>
      <c r="L256" s="21"/>
      <c r="M256" s="22"/>
      <c r="N256" s="53"/>
      <c r="O256" s="53"/>
      <c r="P256" s="53"/>
      <c r="Q256" s="53"/>
      <c r="R256" s="53"/>
      <c r="S256" s="53"/>
      <c r="T256" s="53"/>
      <c r="U256" s="53"/>
      <c r="V256" s="53"/>
      <c r="W256" s="54">
        <f t="shared" si="11"/>
        <v>0</v>
      </c>
    </row>
    <row r="257" spans="1:23" hidden="1" x14ac:dyDescent="0.25">
      <c r="A257" s="22"/>
      <c r="B257" s="56"/>
      <c r="C257" s="48"/>
      <c r="D257" s="6"/>
      <c r="E257" s="6"/>
      <c r="F257" s="5"/>
      <c r="G257" s="6"/>
      <c r="H257" s="65"/>
      <c r="I257" s="32"/>
      <c r="J257" s="21"/>
      <c r="K257" s="21"/>
      <c r="L257" s="21"/>
      <c r="M257" s="22"/>
      <c r="N257" s="53"/>
      <c r="O257" s="53"/>
      <c r="P257" s="53"/>
      <c r="Q257" s="53"/>
      <c r="R257" s="53"/>
      <c r="S257" s="53"/>
      <c r="T257" s="53"/>
      <c r="U257" s="53"/>
      <c r="V257" s="53"/>
      <c r="W257" s="54">
        <f t="shared" si="11"/>
        <v>0</v>
      </c>
    </row>
    <row r="258" spans="1:23" hidden="1" x14ac:dyDescent="0.25">
      <c r="A258" s="22"/>
      <c r="B258" s="56"/>
      <c r="C258" s="48"/>
      <c r="D258" s="6"/>
      <c r="E258" s="6"/>
      <c r="F258" s="5"/>
      <c r="G258" s="6"/>
      <c r="H258" s="65"/>
      <c r="I258" s="32"/>
      <c r="J258" s="21"/>
      <c r="K258" s="21"/>
      <c r="L258" s="21"/>
      <c r="M258" s="22"/>
      <c r="N258" s="53"/>
      <c r="O258" s="53"/>
      <c r="P258" s="53"/>
      <c r="Q258" s="53"/>
      <c r="R258" s="53"/>
      <c r="S258" s="53"/>
      <c r="T258" s="53"/>
      <c r="U258" s="53"/>
      <c r="V258" s="53"/>
      <c r="W258" s="54">
        <f t="shared" si="11"/>
        <v>0</v>
      </c>
    </row>
    <row r="259" spans="1:23" hidden="1" x14ac:dyDescent="0.25">
      <c r="A259" s="22"/>
      <c r="B259" s="56"/>
      <c r="C259" s="48"/>
      <c r="D259" s="6"/>
      <c r="E259" s="6"/>
      <c r="F259" s="5"/>
      <c r="G259" s="6"/>
      <c r="H259" s="65"/>
      <c r="I259" s="32"/>
      <c r="J259" s="21"/>
      <c r="K259" s="21"/>
      <c r="L259" s="21"/>
      <c r="M259" s="22"/>
      <c r="N259" s="53"/>
      <c r="O259" s="53"/>
      <c r="P259" s="53"/>
      <c r="Q259" s="53"/>
      <c r="R259" s="53"/>
      <c r="S259" s="53"/>
      <c r="T259" s="53"/>
      <c r="U259" s="53"/>
      <c r="V259" s="53"/>
      <c r="W259" s="54">
        <f>SUM(M259:V259)</f>
        <v>0</v>
      </c>
    </row>
    <row r="260" spans="1:23" hidden="1" x14ac:dyDescent="0.25">
      <c r="A260" s="22"/>
      <c r="B260" s="56"/>
      <c r="C260" s="48"/>
      <c r="D260" s="6"/>
      <c r="E260" s="6"/>
      <c r="F260" s="5"/>
      <c r="G260" s="6"/>
      <c r="H260" s="65"/>
      <c r="I260" s="32"/>
      <c r="J260" s="21"/>
      <c r="K260" s="21"/>
      <c r="L260" s="21"/>
      <c r="M260" s="22"/>
      <c r="N260" s="53"/>
      <c r="O260" s="53"/>
      <c r="P260" s="53"/>
      <c r="Q260" s="53"/>
      <c r="R260" s="53"/>
      <c r="S260" s="53"/>
      <c r="T260" s="53"/>
      <c r="U260" s="53"/>
      <c r="V260" s="53"/>
      <c r="W260" s="54">
        <f>SUM(M260:V260)</f>
        <v>0</v>
      </c>
    </row>
    <row r="261" spans="1:23" hidden="1" x14ac:dyDescent="0.25">
      <c r="A261" s="22"/>
      <c r="B261" s="56"/>
      <c r="C261" s="48"/>
      <c r="D261" s="6"/>
      <c r="E261" s="6"/>
      <c r="F261" s="5"/>
      <c r="G261" s="6"/>
      <c r="H261" s="65"/>
      <c r="I261" s="32"/>
      <c r="J261" s="21"/>
      <c r="K261" s="21"/>
      <c r="L261" s="21"/>
      <c r="M261" s="22"/>
      <c r="N261" s="53"/>
      <c r="O261" s="53"/>
      <c r="P261" s="53"/>
      <c r="Q261" s="53"/>
      <c r="R261" s="53"/>
      <c r="S261" s="53"/>
      <c r="T261" s="53"/>
      <c r="U261" s="53"/>
      <c r="V261" s="53"/>
      <c r="W261" s="54">
        <f>SUM(M261:V261)</f>
        <v>0</v>
      </c>
    </row>
    <row r="262" spans="1:23" hidden="1" x14ac:dyDescent="0.25">
      <c r="A262" s="22"/>
      <c r="B262" s="56"/>
      <c r="C262" s="48"/>
      <c r="D262" s="6"/>
      <c r="E262" s="6"/>
      <c r="F262" s="5"/>
      <c r="G262" s="6"/>
      <c r="H262" s="65"/>
      <c r="I262" s="32"/>
      <c r="J262" s="21"/>
      <c r="K262" s="21"/>
      <c r="L262" s="21"/>
      <c r="M262" s="22"/>
      <c r="N262" s="75"/>
      <c r="O262" s="75"/>
      <c r="P262" s="75"/>
      <c r="Q262" s="75"/>
      <c r="R262" s="75"/>
      <c r="S262" s="75"/>
      <c r="T262" s="75"/>
      <c r="U262" s="75"/>
      <c r="V262" s="75"/>
      <c r="W262" s="77">
        <f t="shared" ref="W262:W280" si="12">SUM(M262:V262)</f>
        <v>0</v>
      </c>
    </row>
    <row r="263" spans="1:23" hidden="1" x14ac:dyDescent="0.25">
      <c r="A263" s="22"/>
      <c r="B263" s="56"/>
      <c r="C263" s="48"/>
      <c r="D263" s="6"/>
      <c r="E263" s="6"/>
      <c r="F263" s="5"/>
      <c r="G263" s="6"/>
      <c r="H263" s="65"/>
      <c r="I263" s="32"/>
      <c r="J263" s="21"/>
      <c r="K263" s="21"/>
      <c r="L263" s="21"/>
      <c r="M263" s="22"/>
      <c r="N263" s="75"/>
      <c r="O263" s="75"/>
      <c r="P263" s="75"/>
      <c r="Q263" s="75"/>
      <c r="R263" s="75"/>
      <c r="S263" s="75"/>
      <c r="T263" s="75"/>
      <c r="U263" s="75"/>
      <c r="V263" s="75"/>
      <c r="W263" s="77">
        <f t="shared" si="12"/>
        <v>0</v>
      </c>
    </row>
    <row r="264" spans="1:23" hidden="1" x14ac:dyDescent="0.25">
      <c r="A264" s="22"/>
      <c r="B264" s="56"/>
      <c r="C264" s="48"/>
      <c r="D264" s="6"/>
      <c r="E264" s="6"/>
      <c r="F264" s="5"/>
      <c r="G264" s="6"/>
      <c r="H264" s="65"/>
      <c r="I264" s="32"/>
      <c r="J264" s="21"/>
      <c r="K264" s="21"/>
      <c r="L264" s="21"/>
      <c r="M264" s="22"/>
      <c r="N264" s="75"/>
      <c r="O264" s="75"/>
      <c r="P264" s="75"/>
      <c r="Q264" s="75"/>
      <c r="R264" s="75"/>
      <c r="S264" s="75"/>
      <c r="T264" s="75"/>
      <c r="U264" s="75"/>
      <c r="V264" s="75"/>
      <c r="W264" s="77">
        <f t="shared" si="12"/>
        <v>0</v>
      </c>
    </row>
    <row r="265" spans="1:23" hidden="1" x14ac:dyDescent="0.25">
      <c r="A265" s="22"/>
      <c r="B265" s="56"/>
      <c r="C265" s="48"/>
      <c r="D265" s="6"/>
      <c r="E265" s="6"/>
      <c r="F265" s="5"/>
      <c r="G265" s="6"/>
      <c r="H265" s="65"/>
      <c r="I265" s="32"/>
      <c r="J265" s="21"/>
      <c r="K265" s="21"/>
      <c r="L265" s="21"/>
      <c r="M265" s="22"/>
      <c r="N265" s="75"/>
      <c r="O265" s="75"/>
      <c r="P265" s="75"/>
      <c r="Q265" s="75"/>
      <c r="R265" s="75"/>
      <c r="S265" s="75"/>
      <c r="T265" s="75"/>
      <c r="U265" s="75"/>
      <c r="V265" s="75"/>
      <c r="W265" s="77">
        <f t="shared" si="12"/>
        <v>0</v>
      </c>
    </row>
    <row r="266" spans="1:23" hidden="1" x14ac:dyDescent="0.25">
      <c r="A266" s="22"/>
      <c r="B266" s="56"/>
      <c r="C266" s="48"/>
      <c r="D266" s="6"/>
      <c r="E266" s="6"/>
      <c r="F266" s="5"/>
      <c r="G266" s="6"/>
      <c r="H266" s="65"/>
      <c r="I266" s="32"/>
      <c r="J266" s="21"/>
      <c r="K266" s="21"/>
      <c r="L266" s="21"/>
      <c r="M266" s="22"/>
      <c r="N266" s="75"/>
      <c r="O266" s="75"/>
      <c r="P266" s="75"/>
      <c r="Q266" s="75"/>
      <c r="R266" s="75"/>
      <c r="S266" s="75"/>
      <c r="T266" s="75"/>
      <c r="U266" s="75"/>
      <c r="V266" s="75"/>
      <c r="W266" s="77">
        <f t="shared" si="12"/>
        <v>0</v>
      </c>
    </row>
    <row r="267" spans="1:23" hidden="1" x14ac:dyDescent="0.25">
      <c r="A267" s="22"/>
      <c r="B267" s="56"/>
      <c r="C267" s="48"/>
      <c r="D267" s="6"/>
      <c r="E267" s="6"/>
      <c r="F267" s="5"/>
      <c r="G267" s="6"/>
      <c r="H267" s="65"/>
      <c r="I267" s="32"/>
      <c r="J267" s="21"/>
      <c r="K267" s="21"/>
      <c r="L267" s="21"/>
      <c r="M267" s="22"/>
      <c r="N267" s="75"/>
      <c r="O267" s="75"/>
      <c r="P267" s="75"/>
      <c r="Q267" s="75"/>
      <c r="R267" s="75"/>
      <c r="S267" s="75"/>
      <c r="T267" s="75"/>
      <c r="U267" s="75"/>
      <c r="V267" s="75"/>
      <c r="W267" s="77">
        <f t="shared" si="12"/>
        <v>0</v>
      </c>
    </row>
    <row r="268" spans="1:23" hidden="1" x14ac:dyDescent="0.25">
      <c r="A268" s="22"/>
      <c r="B268" s="56"/>
      <c r="C268" s="48"/>
      <c r="D268" s="6"/>
      <c r="E268" s="6"/>
      <c r="F268" s="5"/>
      <c r="G268" s="6"/>
      <c r="H268" s="65"/>
      <c r="I268" s="32"/>
      <c r="J268" s="21"/>
      <c r="K268" s="21"/>
      <c r="L268" s="21"/>
      <c r="M268" s="22"/>
      <c r="N268" s="75"/>
      <c r="O268" s="75"/>
      <c r="P268" s="75"/>
      <c r="Q268" s="75"/>
      <c r="R268" s="75"/>
      <c r="S268" s="75"/>
      <c r="T268" s="75"/>
      <c r="U268" s="75"/>
      <c r="V268" s="75"/>
      <c r="W268" s="77">
        <f t="shared" si="12"/>
        <v>0</v>
      </c>
    </row>
    <row r="269" spans="1:23" hidden="1" x14ac:dyDescent="0.25">
      <c r="A269" s="22"/>
      <c r="B269" s="56"/>
      <c r="C269" s="48"/>
      <c r="D269" s="6"/>
      <c r="E269" s="6"/>
      <c r="F269" s="5"/>
      <c r="G269" s="6"/>
      <c r="H269" s="65"/>
      <c r="I269" s="32"/>
      <c r="J269" s="21"/>
      <c r="K269" s="21"/>
      <c r="L269" s="21"/>
      <c r="M269" s="22"/>
      <c r="N269" s="75"/>
      <c r="O269" s="75"/>
      <c r="P269" s="75"/>
      <c r="Q269" s="75"/>
      <c r="R269" s="75"/>
      <c r="S269" s="75"/>
      <c r="T269" s="75"/>
      <c r="U269" s="75"/>
      <c r="V269" s="75"/>
      <c r="W269" s="77">
        <f t="shared" si="12"/>
        <v>0</v>
      </c>
    </row>
    <row r="270" spans="1:23" hidden="1" x14ac:dyDescent="0.25">
      <c r="A270" s="22"/>
      <c r="B270" s="56"/>
      <c r="C270" s="48"/>
      <c r="D270" s="6"/>
      <c r="E270" s="6"/>
      <c r="F270" s="5"/>
      <c r="G270" s="6"/>
      <c r="H270" s="65"/>
      <c r="I270" s="32"/>
      <c r="J270" s="21"/>
      <c r="K270" s="21"/>
      <c r="L270" s="21"/>
      <c r="M270" s="22"/>
      <c r="N270" s="75"/>
      <c r="O270" s="75"/>
      <c r="P270" s="75"/>
      <c r="Q270" s="75"/>
      <c r="R270" s="75"/>
      <c r="S270" s="75"/>
      <c r="T270" s="75"/>
      <c r="U270" s="75"/>
      <c r="V270" s="75"/>
      <c r="W270" s="77">
        <f t="shared" si="12"/>
        <v>0</v>
      </c>
    </row>
    <row r="271" spans="1:23" hidden="1" x14ac:dyDescent="0.25">
      <c r="A271" s="22"/>
      <c r="B271" s="56"/>
      <c r="C271" s="48"/>
      <c r="D271" s="6"/>
      <c r="E271" s="6"/>
      <c r="F271" s="5"/>
      <c r="G271" s="6"/>
      <c r="H271" s="65"/>
      <c r="I271" s="32"/>
      <c r="J271" s="21"/>
      <c r="K271" s="21"/>
      <c r="L271" s="21"/>
      <c r="M271" s="22"/>
      <c r="N271" s="75"/>
      <c r="O271" s="75"/>
      <c r="P271" s="75"/>
      <c r="Q271" s="75"/>
      <c r="R271" s="75"/>
      <c r="S271" s="75"/>
      <c r="T271" s="75"/>
      <c r="U271" s="75"/>
      <c r="V271" s="75"/>
      <c r="W271" s="77">
        <f t="shared" si="12"/>
        <v>0</v>
      </c>
    </row>
    <row r="272" spans="1:23" hidden="1" x14ac:dyDescent="0.25">
      <c r="A272" s="22"/>
      <c r="B272" s="56"/>
      <c r="C272" s="48"/>
      <c r="D272" s="6"/>
      <c r="E272" s="6"/>
      <c r="F272" s="5"/>
      <c r="G272" s="6"/>
      <c r="H272" s="65"/>
      <c r="I272" s="32"/>
      <c r="J272" s="21"/>
      <c r="K272" s="21"/>
      <c r="L272" s="21"/>
      <c r="M272" s="22"/>
      <c r="N272" s="75"/>
      <c r="O272" s="75"/>
      <c r="P272" s="75"/>
      <c r="Q272" s="75"/>
      <c r="R272" s="75"/>
      <c r="S272" s="75"/>
      <c r="T272" s="75"/>
      <c r="U272" s="75"/>
      <c r="V272" s="75"/>
      <c r="W272" s="77">
        <f t="shared" si="12"/>
        <v>0</v>
      </c>
    </row>
    <row r="273" spans="1:23" hidden="1" x14ac:dyDescent="0.25">
      <c r="A273" s="22"/>
      <c r="B273" s="56"/>
      <c r="C273" s="48"/>
      <c r="D273" s="6"/>
      <c r="E273" s="6"/>
      <c r="F273" s="5"/>
      <c r="G273" s="6"/>
      <c r="H273" s="65"/>
      <c r="I273" s="32"/>
      <c r="J273" s="21"/>
      <c r="K273" s="21"/>
      <c r="L273" s="21"/>
      <c r="M273" s="22"/>
      <c r="N273" s="75"/>
      <c r="O273" s="75"/>
      <c r="P273" s="75"/>
      <c r="Q273" s="75"/>
      <c r="R273" s="75"/>
      <c r="S273" s="75"/>
      <c r="T273" s="75"/>
      <c r="U273" s="75"/>
      <c r="V273" s="75"/>
      <c r="W273" s="77">
        <f t="shared" si="12"/>
        <v>0</v>
      </c>
    </row>
    <row r="274" spans="1:23" hidden="1" x14ac:dyDescent="0.25">
      <c r="A274" s="22"/>
      <c r="B274" s="56"/>
      <c r="C274" s="48"/>
      <c r="D274" s="6"/>
      <c r="E274" s="6"/>
      <c r="F274" s="5"/>
      <c r="G274" s="6"/>
      <c r="H274" s="65"/>
      <c r="I274" s="32"/>
      <c r="J274" s="21"/>
      <c r="K274" s="21"/>
      <c r="L274" s="21"/>
      <c r="M274" s="22"/>
      <c r="N274" s="75"/>
      <c r="O274" s="75"/>
      <c r="P274" s="75"/>
      <c r="Q274" s="75"/>
      <c r="R274" s="75"/>
      <c r="S274" s="75"/>
      <c r="T274" s="75"/>
      <c r="U274" s="75"/>
      <c r="V274" s="75"/>
      <c r="W274" s="77">
        <f t="shared" si="12"/>
        <v>0</v>
      </c>
    </row>
    <row r="275" spans="1:23" hidden="1" x14ac:dyDescent="0.25">
      <c r="A275" s="22"/>
      <c r="B275" s="56"/>
      <c r="C275" s="48"/>
      <c r="D275" s="6"/>
      <c r="E275" s="6"/>
      <c r="F275" s="5"/>
      <c r="G275" s="6"/>
      <c r="H275" s="65"/>
      <c r="I275" s="32"/>
      <c r="J275" s="21"/>
      <c r="K275" s="21"/>
      <c r="L275" s="21"/>
      <c r="M275" s="22"/>
      <c r="N275" s="75"/>
      <c r="O275" s="75"/>
      <c r="P275" s="75"/>
      <c r="Q275" s="75"/>
      <c r="R275" s="75"/>
      <c r="S275" s="75"/>
      <c r="T275" s="75"/>
      <c r="U275" s="75"/>
      <c r="V275" s="75"/>
      <c r="W275" s="77">
        <f t="shared" si="12"/>
        <v>0</v>
      </c>
    </row>
    <row r="276" spans="1:23" hidden="1" x14ac:dyDescent="0.25">
      <c r="A276" s="22"/>
      <c r="B276" s="56"/>
      <c r="C276" s="48"/>
      <c r="D276" s="6"/>
      <c r="E276" s="6"/>
      <c r="F276" s="5"/>
      <c r="G276" s="6"/>
      <c r="H276" s="65"/>
      <c r="I276" s="32"/>
      <c r="J276" s="21"/>
      <c r="K276" s="21"/>
      <c r="L276" s="21"/>
      <c r="M276" s="22"/>
      <c r="N276" s="75"/>
      <c r="O276" s="75"/>
      <c r="P276" s="75"/>
      <c r="Q276" s="75"/>
      <c r="R276" s="75"/>
      <c r="S276" s="75"/>
      <c r="T276" s="75"/>
      <c r="U276" s="75"/>
      <c r="V276" s="75"/>
      <c r="W276" s="77">
        <f t="shared" si="12"/>
        <v>0</v>
      </c>
    </row>
    <row r="277" spans="1:23" hidden="1" x14ac:dyDescent="0.25">
      <c r="A277" s="22"/>
      <c r="B277" s="56"/>
      <c r="C277" s="48"/>
      <c r="D277" s="6"/>
      <c r="E277" s="6"/>
      <c r="F277" s="5"/>
      <c r="G277" s="6"/>
      <c r="H277" s="65"/>
      <c r="I277" s="32"/>
      <c r="J277" s="21"/>
      <c r="K277" s="21"/>
      <c r="L277" s="21"/>
      <c r="M277" s="22"/>
      <c r="N277" s="75"/>
      <c r="O277" s="75"/>
      <c r="P277" s="75"/>
      <c r="Q277" s="75"/>
      <c r="R277" s="75"/>
      <c r="S277" s="75"/>
      <c r="T277" s="75"/>
      <c r="U277" s="75"/>
      <c r="V277" s="75"/>
      <c r="W277" s="77">
        <f t="shared" si="12"/>
        <v>0</v>
      </c>
    </row>
    <row r="278" spans="1:23" hidden="1" x14ac:dyDescent="0.25">
      <c r="A278" s="22"/>
      <c r="B278" s="56"/>
      <c r="C278" s="48"/>
      <c r="D278" s="6"/>
      <c r="E278" s="6"/>
      <c r="F278" s="5"/>
      <c r="G278" s="6"/>
      <c r="H278" s="65"/>
      <c r="I278" s="32"/>
      <c r="J278" s="21"/>
      <c r="K278" s="21"/>
      <c r="L278" s="21"/>
      <c r="M278" s="22"/>
      <c r="N278" s="75"/>
      <c r="O278" s="75"/>
      <c r="P278" s="75"/>
      <c r="Q278" s="75"/>
      <c r="R278" s="75"/>
      <c r="S278" s="75"/>
      <c r="T278" s="75"/>
      <c r="U278" s="75"/>
      <c r="V278" s="75"/>
      <c r="W278" s="77">
        <f t="shared" si="12"/>
        <v>0</v>
      </c>
    </row>
    <row r="279" spans="1:23" hidden="1" x14ac:dyDescent="0.25">
      <c r="A279" s="22"/>
      <c r="B279" s="56"/>
      <c r="C279" s="48"/>
      <c r="D279" s="6"/>
      <c r="E279" s="6"/>
      <c r="F279" s="5"/>
      <c r="G279" s="6"/>
      <c r="H279" s="65"/>
      <c r="I279" s="32"/>
      <c r="J279" s="76"/>
      <c r="K279" s="76"/>
      <c r="L279" s="76"/>
      <c r="M279" s="22"/>
      <c r="N279" s="75"/>
      <c r="O279" s="75"/>
      <c r="P279" s="75"/>
      <c r="Q279" s="75"/>
      <c r="R279" s="75"/>
      <c r="S279" s="75"/>
      <c r="T279" s="75"/>
      <c r="U279" s="75"/>
      <c r="V279" s="75"/>
      <c r="W279" s="77">
        <f t="shared" si="12"/>
        <v>0</v>
      </c>
    </row>
    <row r="280" spans="1:23" hidden="1" x14ac:dyDescent="0.25">
      <c r="A280" s="22"/>
      <c r="B280" s="56"/>
      <c r="C280" s="48"/>
      <c r="D280" s="6"/>
      <c r="E280" s="6"/>
      <c r="F280" s="5"/>
      <c r="G280" s="6"/>
      <c r="H280" s="65"/>
      <c r="I280" s="32"/>
      <c r="J280" s="76"/>
      <c r="K280" s="76"/>
      <c r="L280" s="76"/>
      <c r="M280" s="22"/>
      <c r="N280" s="75"/>
      <c r="O280" s="75"/>
      <c r="P280" s="75"/>
      <c r="Q280" s="75"/>
      <c r="R280" s="75"/>
      <c r="S280" s="75"/>
      <c r="T280" s="75"/>
      <c r="U280" s="75"/>
      <c r="V280" s="75"/>
      <c r="W280" s="77">
        <f t="shared" si="12"/>
        <v>0</v>
      </c>
    </row>
  </sheetData>
  <sheetCalcPr fullCalcOnLoad="1"/>
  <mergeCells count="1">
    <mergeCell ref="A1:L1"/>
  </mergeCells>
  <conditionalFormatting sqref="Z1:Z2 Z164:Z170 X3:X163 Z172:Z65536">
    <cfRule type="cellIs" dxfId="99" priority="12" operator="lessThan">
      <formula>0</formula>
    </cfRule>
  </conditionalFormatting>
  <conditionalFormatting sqref="A216:A279">
    <cfRule type="duplicateValues" dxfId="98" priority="8" stopIfTrue="1"/>
  </conditionalFormatting>
  <conditionalFormatting sqref="A280">
    <cfRule type="duplicateValues" dxfId="97" priority="9" stopIfTrue="1"/>
  </conditionalFormatting>
  <conditionalFormatting sqref="A216:A280">
    <cfRule type="duplicateValues" dxfId="96" priority="10" stopIfTrue="1"/>
  </conditionalFormatting>
  <conditionalFormatting sqref="A216:A280">
    <cfRule type="duplicateValues" dxfId="95" priority="11" stopIfTrue="1"/>
  </conditionalFormatting>
  <conditionalFormatting sqref="A198:A215">
    <cfRule type="duplicateValues" dxfId="94" priority="5" stopIfTrue="1"/>
  </conditionalFormatting>
  <conditionalFormatting sqref="A198:A215">
    <cfRule type="duplicateValues" dxfId="93" priority="6" stopIfTrue="1"/>
  </conditionalFormatting>
  <conditionalFormatting sqref="A198:A215">
    <cfRule type="duplicateValues" dxfId="92" priority="7" stopIfTrue="1"/>
  </conditionalFormatting>
  <conditionalFormatting sqref="A138:A163 A168:A169 A172:A178 A180:A186 A189:A191 A195:A197 A166">
    <cfRule type="duplicateValues" dxfId="91" priority="1" stopIfTrue="1"/>
  </conditionalFormatting>
  <conditionalFormatting sqref="A187:A188 A179 A170:A171 A167 A164:A165 A192:A194 A4:A137">
    <cfRule type="duplicateValues" dxfId="90" priority="2" stopIfTrue="1"/>
  </conditionalFormatting>
  <conditionalFormatting sqref="A187:A188 A179 A170:A171 A167 A164:A165 A192:A194 A4:A137">
    <cfRule type="duplicateValues" dxfId="89" priority="3" stopIfTrue="1"/>
  </conditionalFormatting>
  <conditionalFormatting sqref="A4:A197">
    <cfRule type="duplicateValues" dxfId="88" priority="4" stopIfTrue="1"/>
  </conditionalFormatting>
  <pageMargins left="0.11811023622047245" right="0.11811023622047245" top="0.39370078740157483" bottom="0.39370078740157483" header="0.31496062992125984" footer="0.31496062992125984"/>
  <pageSetup paperSize="9" scale="93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842-21F8-4122-AECE-39728A2806BE}">
  <sheetPr>
    <pageSetUpPr fitToPage="1"/>
  </sheetPr>
  <dimension ref="A1:Z280"/>
  <sheetViews>
    <sheetView showGridLines="0" tabSelected="1" zoomScale="80" zoomScaleNormal="80" workbookViewId="0">
      <pane ySplit="3" topLeftCell="A148" activePane="bottomLeft" state="frozen"/>
      <selection pane="bottomLeft" activeCell="F199" sqref="F199"/>
    </sheetView>
  </sheetViews>
  <sheetFormatPr defaultRowHeight="15" x14ac:dyDescent="0.25"/>
  <cols>
    <col min="1" max="1" width="10.7109375" style="1" customWidth="1"/>
    <col min="2" max="2" width="10.28515625" style="19" customWidth="1"/>
    <col min="3" max="3" width="7.5703125" style="19" customWidth="1"/>
    <col min="4" max="4" width="0.5703125" style="7" hidden="1" customWidth="1"/>
    <col min="5" max="5" width="0.28515625" hidden="1" customWidth="1"/>
    <col min="6" max="6" width="22" customWidth="1"/>
    <col min="7" max="7" width="46" customWidth="1"/>
    <col min="8" max="8" width="8.42578125" style="1" customWidth="1"/>
    <col min="9" max="9" width="8.28515625" customWidth="1"/>
    <col min="10" max="10" width="11.28515625" style="12" customWidth="1"/>
    <col min="11" max="11" width="16.140625" style="4" customWidth="1"/>
    <col min="12" max="12" width="15.85546875" style="4" customWidth="1"/>
    <col min="13" max="13" width="6.7109375" style="23" hidden="1" customWidth="1"/>
    <col min="14" max="21" width="6.7109375" style="2" hidden="1" customWidth="1"/>
    <col min="22" max="22" width="8.7109375" style="2" hidden="1" customWidth="1"/>
    <col min="23" max="23" width="10.7109375" style="14" hidden="1" customWidth="1"/>
    <col min="24" max="24" width="13.7109375" customWidth="1"/>
    <col min="25" max="25" width="20.85546875" style="44" customWidth="1"/>
    <col min="26" max="26" width="12.140625" bestFit="1" customWidth="1"/>
    <col min="27" max="27" width="11.42578125" bestFit="1" customWidth="1"/>
  </cols>
  <sheetData>
    <row r="1" spans="1:26" ht="24" thickBot="1" x14ac:dyDescent="0.4">
      <c r="A1" s="91" t="s">
        <v>631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  <c r="M1" s="63"/>
      <c r="N1" s="63"/>
      <c r="O1" s="63"/>
      <c r="P1" s="63"/>
      <c r="Q1" s="63"/>
      <c r="R1" s="63"/>
      <c r="S1" s="63"/>
      <c r="T1" s="63"/>
      <c r="U1" s="63"/>
      <c r="V1" s="63"/>
      <c r="W1" s="64"/>
    </row>
    <row r="2" spans="1:26" x14ac:dyDescent="0.25">
      <c r="A2"/>
      <c r="B2" s="20"/>
      <c r="C2" s="20"/>
      <c r="D2"/>
      <c r="H2"/>
      <c r="J2" s="58"/>
      <c r="K2"/>
      <c r="L2"/>
      <c r="M2"/>
      <c r="N2"/>
      <c r="O2"/>
      <c r="P2"/>
      <c r="Q2"/>
      <c r="R2"/>
      <c r="S2"/>
      <c r="T2"/>
      <c r="U2"/>
      <c r="V2"/>
      <c r="W2"/>
    </row>
    <row r="3" spans="1:26" s="15" customFormat="1" ht="39.75" customHeight="1" x14ac:dyDescent="0.25">
      <c r="A3" s="11" t="s">
        <v>0</v>
      </c>
      <c r="B3" s="35" t="s">
        <v>12</v>
      </c>
      <c r="C3" s="35" t="s">
        <v>13</v>
      </c>
      <c r="D3" s="36" t="s">
        <v>1</v>
      </c>
      <c r="E3" s="11" t="s">
        <v>2</v>
      </c>
      <c r="F3" s="11" t="s">
        <v>66</v>
      </c>
      <c r="G3" s="11" t="s">
        <v>8</v>
      </c>
      <c r="H3" s="11" t="s">
        <v>3</v>
      </c>
      <c r="I3" s="11" t="s">
        <v>4</v>
      </c>
      <c r="J3" s="37" t="s">
        <v>7</v>
      </c>
      <c r="K3" s="38" t="s">
        <v>31</v>
      </c>
      <c r="L3" s="39" t="s">
        <v>9</v>
      </c>
      <c r="M3" s="28" t="s">
        <v>10</v>
      </c>
      <c r="N3" s="28" t="s">
        <v>14</v>
      </c>
      <c r="O3" s="28" t="s">
        <v>18</v>
      </c>
      <c r="P3" s="28" t="s">
        <v>17</v>
      </c>
      <c r="Q3" s="28" t="s">
        <v>16</v>
      </c>
      <c r="R3" s="28" t="s">
        <v>19</v>
      </c>
      <c r="S3" s="28" t="s">
        <v>20</v>
      </c>
      <c r="T3" s="28" t="s">
        <v>22</v>
      </c>
      <c r="U3" s="28" t="s">
        <v>24</v>
      </c>
      <c r="V3" s="28" t="s">
        <v>27</v>
      </c>
      <c r="W3" s="29" t="s">
        <v>11</v>
      </c>
      <c r="X3" s="49">
        <v>7.83</v>
      </c>
      <c r="Y3" s="67">
        <v>1.9914583333333333E-2</v>
      </c>
    </row>
    <row r="4" spans="1:26" s="2" customFormat="1" x14ac:dyDescent="0.25">
      <c r="A4" s="22">
        <v>648</v>
      </c>
      <c r="B4" s="55">
        <v>1</v>
      </c>
      <c r="C4" s="45">
        <v>1</v>
      </c>
      <c r="D4" s="6" t="str">
        <f>VLOOKUP(A4,'09.kolo prezetácia '!A:G,2,FALSE)</f>
        <v>Michal</v>
      </c>
      <c r="E4" s="6" t="str">
        <f>VLOOKUP(A4,'09.kolo prezetácia '!A:G,3,FALSE)</f>
        <v>Sadloň</v>
      </c>
      <c r="F4" s="5" t="str">
        <f>CONCATENATE('09.kolo výsledky '!$D4," ",'09.kolo výsledky '!$E4)</f>
        <v>Michal Sadloň</v>
      </c>
      <c r="G4" s="6" t="str">
        <f>VLOOKUP(A4,'09.kolo prezetácia '!A:G,4,FALSE)</f>
        <v>Jogging klub Dubnica nad Váhom / Nová Dubnica</v>
      </c>
      <c r="H4" s="31">
        <f>VLOOKUP(A4,'09.kolo prezetácia '!A:G,5,FALSE)</f>
        <v>2004</v>
      </c>
      <c r="I4" s="32" t="str">
        <f>VLOOKUP(A4,'09.kolo prezetácia '!A:G,7,FALSE)</f>
        <v>Muži A</v>
      </c>
      <c r="J4" s="21">
        <f>VLOOKUP('09.kolo výsledky '!$A4,'09.kolo stopky'!A:C,3,FALSE)</f>
        <v>1.9914583333333333E-2</v>
      </c>
      <c r="K4" s="21">
        <f t="shared" ref="K4:K15" si="0">J4/$X$3</f>
        <v>2.5433695189442315E-3</v>
      </c>
      <c r="L4" s="21">
        <f>J4-Y$3</f>
        <v>0</v>
      </c>
      <c r="M4" s="22"/>
      <c r="N4" s="3"/>
      <c r="O4" s="3"/>
      <c r="P4" s="3"/>
      <c r="Q4" s="3"/>
      <c r="R4" s="3"/>
      <c r="S4" s="3"/>
      <c r="T4" s="3"/>
      <c r="U4" s="3"/>
      <c r="V4" s="3"/>
      <c r="W4" s="27">
        <f t="shared" ref="W4:W35" si="1">SUM(M4:V4)</f>
        <v>0</v>
      </c>
      <c r="X4" s="68"/>
    </row>
    <row r="5" spans="1:26" s="2" customFormat="1" x14ac:dyDescent="0.25">
      <c r="A5" s="22">
        <v>262</v>
      </c>
      <c r="B5" s="55">
        <v>2</v>
      </c>
      <c r="C5" s="45">
        <v>1</v>
      </c>
      <c r="D5" s="6" t="str">
        <f>VLOOKUP(A5,'09.kolo prezetácia '!A:G,2,FALSE)</f>
        <v>Vladimír</v>
      </c>
      <c r="E5" s="6" t="str">
        <f>VLOOKUP(A5,'09.kolo prezetácia '!A:G,3,FALSE)</f>
        <v>Kuric</v>
      </c>
      <c r="F5" s="5" t="str">
        <f>CONCATENATE('09.kolo výsledky '!$D5," ",'09.kolo výsledky '!$E5)</f>
        <v>Vladimír Kuric</v>
      </c>
      <c r="G5" s="6" t="str">
        <f>VLOOKUP(A5,'09.kolo prezetácia '!A:G,4,FALSE)</f>
        <v>Champion club / Dubnica nad Váhom</v>
      </c>
      <c r="H5" s="31">
        <f>VLOOKUP(A5,'09.kolo prezetácia '!$A$2:$G$511,5,FALSE)</f>
        <v>1994</v>
      </c>
      <c r="I5" s="32" t="str">
        <f>VLOOKUP(A5,'09.kolo prezetácia '!$A$2:$G$511,7,FALSE)</f>
        <v>Muži B</v>
      </c>
      <c r="J5" s="21">
        <f>VLOOKUP('09.kolo výsledky '!$A5,'09.kolo stopky'!A:C,3,FALSE)</f>
        <v>2.0821643518518517E-2</v>
      </c>
      <c r="K5" s="21">
        <f t="shared" si="0"/>
        <v>2.6592137316115601E-3</v>
      </c>
      <c r="L5" s="21">
        <f t="shared" ref="L5:L15" si="2">J5-Y$3</f>
        <v>9.0706018518518436E-4</v>
      </c>
      <c r="M5" s="22"/>
      <c r="N5" s="3"/>
      <c r="O5" s="3"/>
      <c r="P5" s="3"/>
      <c r="Q5" s="3"/>
      <c r="R5" s="3"/>
      <c r="S5" s="3"/>
      <c r="T5" s="3"/>
      <c r="U5" s="3"/>
      <c r="V5" s="3"/>
      <c r="W5" s="27">
        <f t="shared" si="1"/>
        <v>0</v>
      </c>
    </row>
    <row r="6" spans="1:26" s="2" customFormat="1" x14ac:dyDescent="0.25">
      <c r="A6" s="22">
        <v>619</v>
      </c>
      <c r="B6" s="55">
        <v>3</v>
      </c>
      <c r="C6" s="45">
        <v>2</v>
      </c>
      <c r="D6" s="6" t="str">
        <f>VLOOKUP(A6,'09.kolo prezetácia '!A:G,2,FALSE)</f>
        <v>Adam</v>
      </c>
      <c r="E6" s="6" t="str">
        <f>VLOOKUP(A6,'09.kolo prezetácia '!A:G,3,FALSE)</f>
        <v>Lisý</v>
      </c>
      <c r="F6" s="5" t="str">
        <f>CONCATENATE('09.kolo výsledky '!$D6," ",'09.kolo výsledky '!$E6)</f>
        <v>Adam Lisý</v>
      </c>
      <c r="G6" s="6" t="str">
        <f>VLOOKUP(A6,'09.kolo prezetácia '!A:G,4,FALSE)</f>
        <v>Bánovce nad Bebravou</v>
      </c>
      <c r="H6" s="31">
        <f>VLOOKUP(A6,'09.kolo prezetácia '!$A$2:$G$511,5,FALSE)</f>
        <v>1988</v>
      </c>
      <c r="I6" s="32" t="str">
        <f>VLOOKUP(A6,'09.kolo prezetácia '!$A$2:$G$511,7,FALSE)</f>
        <v>Muži B</v>
      </c>
      <c r="J6" s="21">
        <f>VLOOKUP('09.kolo výsledky '!$A6,'09.kolo stopky'!A:C,3,FALSE)</f>
        <v>2.1058680555555556E-2</v>
      </c>
      <c r="K6" s="21">
        <f t="shared" si="0"/>
        <v>2.6894866609904924E-3</v>
      </c>
      <c r="L6" s="21">
        <f t="shared" si="2"/>
        <v>1.1440972222222234E-3</v>
      </c>
      <c r="M6" s="22"/>
      <c r="N6" s="3"/>
      <c r="O6" s="3"/>
      <c r="P6" s="3"/>
      <c r="Q6" s="3"/>
      <c r="R6" s="3"/>
      <c r="S6" s="3"/>
      <c r="T6" s="3"/>
      <c r="U6" s="3"/>
      <c r="V6" s="3"/>
      <c r="W6" s="27">
        <f t="shared" si="1"/>
        <v>0</v>
      </c>
      <c r="Z6"/>
    </row>
    <row r="7" spans="1:26" s="2" customFormat="1" x14ac:dyDescent="0.25">
      <c r="A7" s="22">
        <v>577</v>
      </c>
      <c r="B7" s="56">
        <v>4</v>
      </c>
      <c r="C7" s="45">
        <v>1</v>
      </c>
      <c r="D7" s="6" t="str">
        <f>VLOOKUP(A7,'09.kolo prezetácia '!A:G,2,FALSE)</f>
        <v>Peter</v>
      </c>
      <c r="E7" s="6" t="str">
        <f>VLOOKUP(A7,'09.kolo prezetácia '!A:G,3,FALSE)</f>
        <v>Stehlík</v>
      </c>
      <c r="F7" s="5" t="str">
        <f>CONCATENATE('09.kolo výsledky '!$D7," ",'09.kolo výsledky '!$E7)</f>
        <v>Peter Stehlík</v>
      </c>
      <c r="G7" s="6" t="str">
        <f>VLOOKUP(A7,'09.kolo prezetácia '!A:G,4,FALSE)</f>
        <v>Trenčín</v>
      </c>
      <c r="H7" s="31">
        <f>VLOOKUP(A7,'09.kolo prezetácia '!$A$2:$G$511,5,FALSE)</f>
        <v>1979</v>
      </c>
      <c r="I7" s="32" t="str">
        <f>VLOOKUP(A7,'09.kolo prezetácia '!$A$2:$G$511,7,FALSE)</f>
        <v>Muži C</v>
      </c>
      <c r="J7" s="21">
        <f>VLOOKUP('09.kolo výsledky '!$A7,'09.kolo stopky'!A:C,3,FALSE)</f>
        <v>2.1349652777777776E-2</v>
      </c>
      <c r="K7" s="21">
        <f t="shared" si="0"/>
        <v>2.7266478643394351E-3</v>
      </c>
      <c r="L7" s="21">
        <f t="shared" si="2"/>
        <v>1.4350694444444437E-3</v>
      </c>
      <c r="M7" s="22"/>
      <c r="N7" s="3"/>
      <c r="O7" s="3"/>
      <c r="P7" s="3"/>
      <c r="Q7" s="3"/>
      <c r="R7" s="3"/>
      <c r="S7" s="3"/>
      <c r="T7" s="3"/>
      <c r="U7" s="3"/>
      <c r="V7" s="3"/>
      <c r="W7" s="27">
        <f t="shared" si="1"/>
        <v>0</v>
      </c>
    </row>
    <row r="8" spans="1:26" s="2" customFormat="1" x14ac:dyDescent="0.25">
      <c r="A8" s="22">
        <v>618</v>
      </c>
      <c r="B8" s="56">
        <v>5</v>
      </c>
      <c r="C8" s="45">
        <v>2</v>
      </c>
      <c r="D8" s="6" t="str">
        <f>VLOOKUP(A8,'09.kolo prezetácia '!A:G,2,FALSE)</f>
        <v>Peter</v>
      </c>
      <c r="E8" s="6" t="str">
        <f>VLOOKUP(A8,'09.kolo prezetácia '!A:G,3,FALSE)</f>
        <v>Jančovič</v>
      </c>
      <c r="F8" s="5" t="str">
        <f>CONCATENATE('09.kolo výsledky '!$D8," ",'09.kolo výsledky '!$E8)</f>
        <v>Peter Jančovič</v>
      </c>
      <c r="G8" s="6" t="str">
        <f>VLOOKUP(A8,'09.kolo prezetácia '!A:G,4,FALSE)</f>
        <v>Piešťany</v>
      </c>
      <c r="H8" s="31">
        <f>VLOOKUP(A8,'09.kolo prezetácia '!$A$2:$G$511,5,FALSE)</f>
        <v>1980</v>
      </c>
      <c r="I8" s="32" t="str">
        <f>VLOOKUP(A8,'09.kolo prezetácia '!$A$2:$G$511,7,FALSE)</f>
        <v>Muži C</v>
      </c>
      <c r="J8" s="21">
        <f>VLOOKUP('09.kolo výsledky '!$A8,'09.kolo stopky'!A:C,3,FALSE)</f>
        <v>2.1550578703703704E-2</v>
      </c>
      <c r="K8" s="21">
        <f t="shared" si="0"/>
        <v>2.7523089021332953E-3</v>
      </c>
      <c r="L8" s="21">
        <f t="shared" si="2"/>
        <v>1.635995370370371E-3</v>
      </c>
      <c r="M8" s="22"/>
      <c r="N8" s="3"/>
      <c r="O8" s="3"/>
      <c r="P8" s="3"/>
      <c r="Q8" s="3"/>
      <c r="R8" s="3"/>
      <c r="S8" s="3"/>
      <c r="T8" s="3"/>
      <c r="U8" s="3"/>
      <c r="V8" s="3"/>
      <c r="W8" s="27">
        <f t="shared" si="1"/>
        <v>0</v>
      </c>
    </row>
    <row r="9" spans="1:26" x14ac:dyDescent="0.25">
      <c r="A9" s="22">
        <v>87</v>
      </c>
      <c r="B9" s="56">
        <v>6</v>
      </c>
      <c r="C9" s="45">
        <v>3</v>
      </c>
      <c r="D9" s="6" t="str">
        <f>VLOOKUP(A9,'09.kolo prezetácia '!A:G,2,FALSE)</f>
        <v>Jozef</v>
      </c>
      <c r="E9" s="6" t="str">
        <f>VLOOKUP(A9,'09.kolo prezetácia '!A:G,3,FALSE)</f>
        <v>Masarik</v>
      </c>
      <c r="F9" s="5" t="str">
        <f>CONCATENATE('09.kolo výsledky '!$D9," ",'09.kolo výsledky '!$E9)</f>
        <v>Jozef Masarik</v>
      </c>
      <c r="G9" s="6" t="str">
        <f>VLOOKUP(A9,'09.kolo prezetácia '!A:G,4,FALSE)</f>
        <v>Podjavorinski bezci / Kočovce</v>
      </c>
      <c r="H9" s="31">
        <f>VLOOKUP(A9,'09.kolo prezetácia '!$A$2:$G$511,5,FALSE)</f>
        <v>1987</v>
      </c>
      <c r="I9" s="32" t="str">
        <f>VLOOKUP(A9,'09.kolo prezetácia '!$A$2:$G$511,7,FALSE)</f>
        <v>Muži B</v>
      </c>
      <c r="J9" s="21">
        <f>VLOOKUP('09.kolo výsledky '!$A9,'09.kolo stopky'!A:C,3,FALSE)</f>
        <v>2.173935185185185E-2</v>
      </c>
      <c r="K9" s="21">
        <f t="shared" si="0"/>
        <v>2.7764178610283335E-3</v>
      </c>
      <c r="L9" s="21">
        <f t="shared" si="2"/>
        <v>1.8247685185185172E-3</v>
      </c>
      <c r="M9" s="22"/>
      <c r="N9" s="3"/>
      <c r="O9" s="3"/>
      <c r="P9" s="3"/>
      <c r="Q9" s="3"/>
      <c r="R9" s="3"/>
      <c r="S9" s="3"/>
      <c r="T9" s="3"/>
      <c r="U9" s="3"/>
      <c r="V9" s="3"/>
      <c r="W9" s="27">
        <f t="shared" si="1"/>
        <v>0</v>
      </c>
      <c r="Y9"/>
    </row>
    <row r="10" spans="1:26" x14ac:dyDescent="0.25">
      <c r="A10" s="22">
        <v>563</v>
      </c>
      <c r="B10" s="56">
        <v>7</v>
      </c>
      <c r="C10" s="45">
        <v>3</v>
      </c>
      <c r="D10" s="6" t="str">
        <f>VLOOKUP(A10,'09.kolo prezetácia '!A:G,2,FALSE)</f>
        <v>Peter</v>
      </c>
      <c r="E10" s="6" t="str">
        <f>VLOOKUP(A10,'09.kolo prezetácia '!A:G,3,FALSE)</f>
        <v>Kaňovský</v>
      </c>
      <c r="F10" s="5" t="str">
        <f>CONCATENATE('09.kolo výsledky '!$D10," ",'09.kolo výsledky '!$E10)</f>
        <v>Peter Kaňovský</v>
      </c>
      <c r="G10" s="6" t="str">
        <f>VLOOKUP(A10,'09.kolo prezetácia '!A:G,4,FALSE)</f>
        <v>Raz to pride / Nová Dubnica</v>
      </c>
      <c r="H10" s="31">
        <f>VLOOKUP(A10,'09.kolo prezetácia '!$A$2:$G$511,5,FALSE)</f>
        <v>1978</v>
      </c>
      <c r="I10" s="32" t="str">
        <f>VLOOKUP(A10,'09.kolo prezetácia '!$A$2:$G$511,7,FALSE)</f>
        <v>Muži C</v>
      </c>
      <c r="J10" s="21">
        <f>VLOOKUP('09.kolo výsledky '!$A10,'09.kolo stopky'!A:C,3,FALSE)</f>
        <v>2.1855671296296297E-2</v>
      </c>
      <c r="K10" s="21">
        <f t="shared" si="0"/>
        <v>2.7912734733456317E-3</v>
      </c>
      <c r="L10" s="21">
        <f t="shared" si="2"/>
        <v>1.9410879629629639E-3</v>
      </c>
      <c r="M10" s="22"/>
      <c r="N10" s="3"/>
      <c r="O10" s="3"/>
      <c r="P10" s="3"/>
      <c r="Q10" s="3"/>
      <c r="R10" s="3"/>
      <c r="S10" s="3"/>
      <c r="T10" s="3"/>
      <c r="U10" s="3"/>
      <c r="V10" s="3"/>
      <c r="W10" s="27">
        <f t="shared" si="1"/>
        <v>0</v>
      </c>
      <c r="Y10"/>
    </row>
    <row r="11" spans="1:26" x14ac:dyDescent="0.25">
      <c r="A11" s="22">
        <v>42</v>
      </c>
      <c r="B11" s="56">
        <v>8</v>
      </c>
      <c r="C11" s="45">
        <v>2</v>
      </c>
      <c r="D11" s="6" t="str">
        <f>VLOOKUP(A11,'09.kolo prezetácia '!A:G,2,FALSE)</f>
        <v>Ondrej</v>
      </c>
      <c r="E11" s="6" t="str">
        <f>VLOOKUP(A11,'09.kolo prezetácia '!A:G,3,FALSE)</f>
        <v>Lesaj</v>
      </c>
      <c r="F11" s="5" t="str">
        <f>CONCATENATE('09.kolo výsledky '!$D11," ",'09.kolo výsledky '!$E11)</f>
        <v>Ondrej Lesaj</v>
      </c>
      <c r="G11" s="6" t="str">
        <f>VLOOKUP(A11,'09.kolo prezetácia '!A:G,4,FALSE)</f>
        <v>RunForRest / Trenčín</v>
      </c>
      <c r="H11" s="31">
        <f>VLOOKUP(A11,'09.kolo prezetácia '!$A$2:$G$511,5,FALSE)</f>
        <v>2006</v>
      </c>
      <c r="I11" s="32" t="str">
        <f>VLOOKUP(A11,'09.kolo prezetácia '!$A$2:$G$511,7,FALSE)</f>
        <v>Muži A</v>
      </c>
      <c r="J11" s="21">
        <f>VLOOKUP('09.kolo výsledky '!$A11,'09.kolo stopky'!A:C,3,FALSE)</f>
        <v>2.1915856481481481E-2</v>
      </c>
      <c r="K11" s="21">
        <f t="shared" si="0"/>
        <v>2.798959959320751E-3</v>
      </c>
      <c r="L11" s="21">
        <f t="shared" si="2"/>
        <v>2.0012731481481479E-3</v>
      </c>
      <c r="M11" s="22"/>
      <c r="N11" s="42"/>
      <c r="O11" s="42"/>
      <c r="P11" s="42"/>
      <c r="Q11" s="42"/>
      <c r="R11" s="42"/>
      <c r="S11" s="42"/>
      <c r="T11" s="42"/>
      <c r="U11" s="42"/>
      <c r="V11" s="42"/>
      <c r="W11" s="27">
        <f t="shared" si="1"/>
        <v>0</v>
      </c>
      <c r="X11" s="43"/>
      <c r="Y11"/>
    </row>
    <row r="12" spans="1:26" x14ac:dyDescent="0.25">
      <c r="A12" s="22">
        <v>328</v>
      </c>
      <c r="B12" s="56">
        <v>9</v>
      </c>
      <c r="C12" s="45">
        <v>3</v>
      </c>
      <c r="D12" s="6" t="str">
        <f>VLOOKUP(A12,'09.kolo prezetácia '!A:G,2,FALSE)</f>
        <v>Andrej</v>
      </c>
      <c r="E12" s="6" t="str">
        <f>VLOOKUP(A12,'09.kolo prezetácia '!A:G,3,FALSE)</f>
        <v>Martinka</v>
      </c>
      <c r="F12" s="5" t="str">
        <f>CONCATENATE('09.kolo výsledky '!$D12," ",'09.kolo výsledky '!$E12)</f>
        <v>Andrej Martinka</v>
      </c>
      <c r="G12" s="6" t="str">
        <f>VLOOKUP(A12,'09.kolo prezetácia '!A:G,4,FALSE)</f>
        <v>FC Nám sa nechce / Trenčianske Stankovce</v>
      </c>
      <c r="H12" s="31">
        <f>VLOOKUP(A12,'09.kolo prezetácia '!$A$2:$G$511,5,FALSE)</f>
        <v>2010</v>
      </c>
      <c r="I12" s="32" t="str">
        <f>VLOOKUP(A12,'09.kolo prezetácia '!$A$2:$G$511,7,FALSE)</f>
        <v>Muži A</v>
      </c>
      <c r="J12" s="21">
        <f>VLOOKUP('09.kolo výsledky '!$A12,'09.kolo stopky'!A:C,3,FALSE)</f>
        <v>2.2009606481481484E-2</v>
      </c>
      <c r="K12" s="21">
        <f t="shared" si="0"/>
        <v>2.8109331393973798E-3</v>
      </c>
      <c r="L12" s="21">
        <f t="shared" si="2"/>
        <v>2.0950231481481514E-3</v>
      </c>
      <c r="M12" s="22"/>
      <c r="N12" s="3"/>
      <c r="O12" s="3"/>
      <c r="P12" s="3"/>
      <c r="Q12" s="3"/>
      <c r="R12" s="3"/>
      <c r="S12" s="3"/>
      <c r="T12" s="3"/>
      <c r="U12" s="3"/>
      <c r="V12" s="3"/>
      <c r="W12" s="27">
        <f t="shared" si="1"/>
        <v>0</v>
      </c>
      <c r="Y12"/>
    </row>
    <row r="13" spans="1:26" x14ac:dyDescent="0.25">
      <c r="A13" s="22">
        <v>281</v>
      </c>
      <c r="B13" s="56">
        <v>10</v>
      </c>
      <c r="C13" s="45">
        <v>1</v>
      </c>
      <c r="D13" s="6" t="str">
        <f>VLOOKUP(A13,'09.kolo prezetácia '!A:G,2,FALSE)</f>
        <v>Peter</v>
      </c>
      <c r="E13" s="6" t="str">
        <f>VLOOKUP(A13,'09.kolo prezetácia '!A:G,3,FALSE)</f>
        <v>Pecuš</v>
      </c>
      <c r="F13" s="5" t="str">
        <f>CONCATENATE('09.kolo výsledky '!$D13," ",'09.kolo výsledky '!$E13)</f>
        <v>Peter Pecuš</v>
      </c>
      <c r="G13" s="6" t="str">
        <f>VLOOKUP(A13,'09.kolo prezetácia '!A:G,4,FALSE)</f>
        <v>Behaj s Radosťou / Bolešov</v>
      </c>
      <c r="H13" s="31">
        <f>VLOOKUP(A13,'09.kolo prezetácia '!$A$2:$G$511,5,FALSE)</f>
        <v>1974</v>
      </c>
      <c r="I13" s="32" t="str">
        <f>VLOOKUP(A13,'09.kolo prezetácia '!$A$2:$G$511,7,FALSE)</f>
        <v>Muži D</v>
      </c>
      <c r="J13" s="21">
        <f>VLOOKUP('09.kolo výsledky '!$A13,'09.kolo stopky'!A:C,3,FALSE)</f>
        <v>2.2079861111111113E-2</v>
      </c>
      <c r="K13" s="21">
        <f t="shared" si="0"/>
        <v>2.8199056336029519E-3</v>
      </c>
      <c r="L13" s="21">
        <f t="shared" si="2"/>
        <v>2.1652777777777799E-3</v>
      </c>
      <c r="M13" s="22"/>
      <c r="N13" s="3"/>
      <c r="O13" s="3"/>
      <c r="P13" s="3"/>
      <c r="Q13" s="3"/>
      <c r="R13" s="3"/>
      <c r="S13" s="3"/>
      <c r="T13" s="3"/>
      <c r="U13" s="3"/>
      <c r="V13" s="3"/>
      <c r="W13" s="27">
        <f t="shared" si="1"/>
        <v>0</v>
      </c>
      <c r="Y13"/>
    </row>
    <row r="14" spans="1:26" x14ac:dyDescent="0.25">
      <c r="A14" s="22">
        <v>8</v>
      </c>
      <c r="B14" s="56">
        <v>11</v>
      </c>
      <c r="C14" s="48">
        <v>4</v>
      </c>
      <c r="D14" s="6" t="str">
        <f>VLOOKUP(A14,'09.kolo prezetácia '!A:G,2,FALSE)</f>
        <v>Milan</v>
      </c>
      <c r="E14" s="6" t="str">
        <f>VLOOKUP(A14,'09.kolo prezetácia '!A:G,3,FALSE)</f>
        <v>Makiš</v>
      </c>
      <c r="F14" s="5" t="str">
        <f>CONCATENATE('09.kolo výsledky '!$D14," ",'09.kolo výsledky '!$E14)</f>
        <v>Milan Makiš</v>
      </c>
      <c r="G14" s="6" t="str">
        <f>VLOOKUP(A14,'09.kolo prezetácia '!A:G,4,FALSE)</f>
        <v>RunForRest / Trenčín</v>
      </c>
      <c r="H14" s="31">
        <f>VLOOKUP(A14,'09.kolo prezetácia '!$A$2:$G$511,5,FALSE)</f>
        <v>1983</v>
      </c>
      <c r="I14" s="32" t="str">
        <f>VLOOKUP(A14,'09.kolo prezetácia '!$A$2:$G$511,7,FALSE)</f>
        <v>Muži C</v>
      </c>
      <c r="J14" s="21">
        <f>VLOOKUP('09.kolo výsledky '!$A14,'09.kolo stopky'!A:C,3,FALSE)</f>
        <v>2.2270254629629629E-2</v>
      </c>
      <c r="K14" s="21">
        <f t="shared" si="0"/>
        <v>2.8442215363511658E-3</v>
      </c>
      <c r="L14" s="21">
        <f t="shared" si="2"/>
        <v>2.3556712962962967E-3</v>
      </c>
      <c r="M14" s="22"/>
      <c r="N14" s="3"/>
      <c r="O14" s="3"/>
      <c r="P14" s="3"/>
      <c r="Q14" s="3"/>
      <c r="R14" s="3"/>
      <c r="S14" s="3"/>
      <c r="T14" s="3"/>
      <c r="U14" s="3"/>
      <c r="V14" s="3"/>
      <c r="W14" s="27">
        <f t="shared" si="1"/>
        <v>0</v>
      </c>
      <c r="Y14"/>
    </row>
    <row r="15" spans="1:26" x14ac:dyDescent="0.25">
      <c r="A15" s="22">
        <v>226</v>
      </c>
      <c r="B15" s="56">
        <v>12</v>
      </c>
      <c r="C15" s="45">
        <v>2</v>
      </c>
      <c r="D15" s="6" t="str">
        <f>VLOOKUP(A15,'09.kolo prezetácia '!A:G,2,FALSE)</f>
        <v>Pavel</v>
      </c>
      <c r="E15" s="6" t="str">
        <f>VLOOKUP(A15,'09.kolo prezetácia '!A:G,3,FALSE)</f>
        <v>Uhrecký</v>
      </c>
      <c r="F15" s="5" t="str">
        <f>CONCATENATE('09.kolo výsledky '!$D15," ",'09.kolo výsledky '!$E15)</f>
        <v>Pavel Uhrecký</v>
      </c>
      <c r="G15" s="6" t="str">
        <f>VLOOKUP(A15,'09.kolo prezetácia '!A:G,4,FALSE)</f>
        <v>Trenčín</v>
      </c>
      <c r="H15" s="31">
        <f>VLOOKUP(A15,'09.kolo prezetácia '!$A$2:$G$511,5,FALSE)</f>
        <v>1974</v>
      </c>
      <c r="I15" s="32" t="str">
        <f>VLOOKUP(A15,'09.kolo prezetácia '!$A$2:$G$511,7,FALSE)</f>
        <v>Muži D</v>
      </c>
      <c r="J15" s="21">
        <f>VLOOKUP('09.kolo výsledky '!$A15,'09.kolo stopky'!A:C,3,FALSE)</f>
        <v>2.2798148148148147E-2</v>
      </c>
      <c r="K15" s="21">
        <f t="shared" si="0"/>
        <v>2.9116408873752424E-3</v>
      </c>
      <c r="L15" s="21">
        <f t="shared" si="2"/>
        <v>2.8835648148148145E-3</v>
      </c>
      <c r="M15" s="22"/>
      <c r="N15" s="3"/>
      <c r="O15" s="3"/>
      <c r="P15" s="3"/>
      <c r="Q15" s="3"/>
      <c r="R15" s="3"/>
      <c r="S15" s="3"/>
      <c r="T15" s="3"/>
      <c r="U15" s="3"/>
      <c r="V15" s="3"/>
      <c r="W15" s="27">
        <f t="shared" si="1"/>
        <v>0</v>
      </c>
      <c r="Y15"/>
    </row>
    <row r="16" spans="1:26" x14ac:dyDescent="0.25">
      <c r="A16" s="22">
        <v>691</v>
      </c>
      <c r="B16" s="56">
        <v>13</v>
      </c>
      <c r="C16" s="48">
        <v>5</v>
      </c>
      <c r="D16" s="6" t="str">
        <f>VLOOKUP(A16,'09.kolo prezetácia '!A:G,2,FALSE)</f>
        <v>Dušan</v>
      </c>
      <c r="E16" s="6" t="str">
        <f>VLOOKUP(A16,'09.kolo prezetácia '!A:G,3,FALSE)</f>
        <v>Vertfein</v>
      </c>
      <c r="F16" s="5" t="str">
        <f>CONCATENATE('09.kolo výsledky '!$D16," ",'09.kolo výsledky '!$E16)</f>
        <v>Dušan Vertfein</v>
      </c>
      <c r="G16" s="6" t="str">
        <f>VLOOKUP(A16,'09.kolo prezetácia '!A:G,4,FALSE)</f>
        <v>Krabicovo.sk / Bobot</v>
      </c>
      <c r="H16" s="31">
        <f>VLOOKUP(A16,'09.kolo prezetácia '!$A$2:$G$511,5,FALSE)</f>
        <v>1981</v>
      </c>
      <c r="I16" s="32" t="str">
        <f>VLOOKUP(A16,'09.kolo prezetácia '!$A$2:$G$511,7,FALSE)</f>
        <v>Muži C</v>
      </c>
      <c r="J16" s="21">
        <f>VLOOKUP('09.kolo výsledky '!$A16,'09.kolo stopky'!A:C,3,FALSE)</f>
        <v>2.2948958333333332E-2</v>
      </c>
      <c r="K16" s="21">
        <f>J16/$X$3</f>
        <v>2.9309014474244357E-3</v>
      </c>
      <c r="L16" s="21">
        <f t="shared" ref="L16:L74" si="3">J16-Y$3</f>
        <v>3.0343749999999989E-3</v>
      </c>
      <c r="M16" s="22"/>
      <c r="N16" s="3"/>
      <c r="O16" s="3"/>
      <c r="P16" s="3"/>
      <c r="Q16" s="3"/>
      <c r="R16" s="3"/>
      <c r="S16" s="3"/>
      <c r="T16" s="3"/>
      <c r="U16" s="3"/>
      <c r="V16" s="3"/>
      <c r="W16" s="27">
        <f t="shared" si="1"/>
        <v>0</v>
      </c>
      <c r="Y16"/>
    </row>
    <row r="17" spans="1:25" x14ac:dyDescent="0.25">
      <c r="A17" s="22">
        <v>153</v>
      </c>
      <c r="B17" s="56">
        <v>14</v>
      </c>
      <c r="C17" s="48">
        <v>6</v>
      </c>
      <c r="D17" s="6" t="str">
        <f>VLOOKUP(A17,'09.kolo prezetácia '!A:G,2,FALSE)</f>
        <v>Martin</v>
      </c>
      <c r="E17" s="6" t="str">
        <f>VLOOKUP(A17,'09.kolo prezetácia '!A:G,3,FALSE)</f>
        <v>Lahký</v>
      </c>
      <c r="F17" s="5" t="str">
        <f>CONCATENATE('09.kolo výsledky '!$D17," ",'09.kolo výsledky '!$E17)</f>
        <v>Martin Lahký</v>
      </c>
      <c r="G17" s="6" t="str">
        <f>VLOOKUP(A17,'09.kolo prezetácia '!A:G,4,FALSE)</f>
        <v>Trenčín</v>
      </c>
      <c r="H17" s="31">
        <f>VLOOKUP(A17,'09.kolo prezetácia '!$A$2:$G$511,5,FALSE)</f>
        <v>1983</v>
      </c>
      <c r="I17" s="32" t="str">
        <f>VLOOKUP(A17,'09.kolo prezetácia '!$A$2:$G$511,7,FALSE)</f>
        <v>Muži C</v>
      </c>
      <c r="J17" s="21">
        <f>VLOOKUP('09.kolo výsledky '!$A17,'09.kolo stopky'!A:C,3,FALSE)</f>
        <v>2.3278125E-2</v>
      </c>
      <c r="K17" s="21">
        <f t="shared" ref="K17:K81" si="4">J17/$X$3</f>
        <v>2.9729406130268197E-3</v>
      </c>
      <c r="L17" s="21">
        <f t="shared" si="3"/>
        <v>3.3635416666666675E-3</v>
      </c>
      <c r="M17" s="22"/>
      <c r="N17" s="3"/>
      <c r="O17" s="3"/>
      <c r="P17" s="3"/>
      <c r="Q17" s="3"/>
      <c r="R17" s="3"/>
      <c r="S17" s="3"/>
      <c r="T17" s="3"/>
      <c r="U17" s="3"/>
      <c r="V17" s="3"/>
      <c r="W17" s="27">
        <f t="shared" si="1"/>
        <v>0</v>
      </c>
      <c r="Y17"/>
    </row>
    <row r="18" spans="1:25" x14ac:dyDescent="0.25">
      <c r="A18" s="22">
        <v>236</v>
      </c>
      <c r="B18" s="56">
        <v>15</v>
      </c>
      <c r="C18" s="48">
        <v>7</v>
      </c>
      <c r="D18" s="6" t="str">
        <f>VLOOKUP(A18,'09.kolo prezetácia '!A:G,2,FALSE)</f>
        <v>Vlastimil</v>
      </c>
      <c r="E18" s="6" t="str">
        <f>VLOOKUP(A18,'09.kolo prezetácia '!A:G,3,FALSE)</f>
        <v>Teplan</v>
      </c>
      <c r="F18" s="5" t="str">
        <f>CONCATENATE('09.kolo výsledky '!$D18," ",'09.kolo výsledky '!$E18)</f>
        <v>Vlastimil Teplan</v>
      </c>
      <c r="G18" s="6" t="str">
        <f>VLOOKUP(A18,'09.kolo prezetácia '!A:G,4,FALSE)</f>
        <v>Podjavorinskí bežci</v>
      </c>
      <c r="H18" s="31">
        <f>VLOOKUP(A18,'09.kolo prezetácia '!$A$2:$G$511,5,FALSE)</f>
        <v>1979</v>
      </c>
      <c r="I18" s="32" t="str">
        <f>VLOOKUP(A18,'09.kolo prezetácia '!$A$2:$G$511,7,FALSE)</f>
        <v>Muži C</v>
      </c>
      <c r="J18" s="21">
        <f>VLOOKUP('09.kolo výsledky '!$A18,'09.kolo stopky'!A:C,3,FALSE)</f>
        <v>2.3366435185185185E-2</v>
      </c>
      <c r="K18" s="21">
        <f t="shared" si="4"/>
        <v>2.984219053024928E-3</v>
      </c>
      <c r="L18" s="21">
        <f t="shared" si="3"/>
        <v>3.4518518518518518E-3</v>
      </c>
      <c r="M18" s="22"/>
      <c r="N18" s="3"/>
      <c r="O18" s="3"/>
      <c r="P18" s="3"/>
      <c r="Q18" s="3"/>
      <c r="R18" s="3"/>
      <c r="S18" s="3"/>
      <c r="T18" s="3"/>
      <c r="U18" s="3"/>
      <c r="V18" s="3"/>
      <c r="W18" s="27">
        <f t="shared" si="1"/>
        <v>0</v>
      </c>
      <c r="Y18"/>
    </row>
    <row r="19" spans="1:25" x14ac:dyDescent="0.25">
      <c r="A19" s="22">
        <v>251</v>
      </c>
      <c r="B19" s="56">
        <v>16</v>
      </c>
      <c r="C19" s="48">
        <v>8</v>
      </c>
      <c r="D19" s="6" t="str">
        <f>VLOOKUP(A19,'09.kolo prezetácia '!A:G,2,FALSE)</f>
        <v>Peter</v>
      </c>
      <c r="E19" s="6" t="str">
        <f>VLOOKUP(A19,'09.kolo prezetácia '!A:G,3,FALSE)</f>
        <v>Novodvorský</v>
      </c>
      <c r="F19" s="5" t="str">
        <f>CONCATENATE('09.kolo výsledky '!$D19," ",'09.kolo výsledky '!$E19)</f>
        <v>Peter Novodvorský</v>
      </c>
      <c r="G19" s="6" t="str">
        <f>VLOOKUP(A19,'09.kolo prezetácia '!A:G,4,FALSE)</f>
        <v>Trenčín</v>
      </c>
      <c r="H19" s="31">
        <f>VLOOKUP(A19,'09.kolo prezetácia '!$A$2:$G$511,5,FALSE)</f>
        <v>1981</v>
      </c>
      <c r="I19" s="32" t="str">
        <f>VLOOKUP(A19,'09.kolo prezetácia '!$A$2:$G$511,7,FALSE)</f>
        <v>Muži C</v>
      </c>
      <c r="J19" s="21">
        <f>VLOOKUP('09.kolo výsledky '!$A19,'09.kolo stopky'!A:C,3,FALSE)</f>
        <v>2.3423032407407406E-2</v>
      </c>
      <c r="K19" s="21">
        <f t="shared" si="4"/>
        <v>2.9914473061822995E-3</v>
      </c>
      <c r="L19" s="21">
        <f t="shared" si="3"/>
        <v>3.5084490740740736E-3</v>
      </c>
      <c r="M19" s="22"/>
      <c r="N19" s="3"/>
      <c r="O19" s="3"/>
      <c r="P19" s="3"/>
      <c r="Q19" s="3"/>
      <c r="R19" s="3"/>
      <c r="S19" s="3"/>
      <c r="T19" s="3"/>
      <c r="U19" s="3"/>
      <c r="V19" s="3"/>
      <c r="W19" s="27">
        <f t="shared" si="1"/>
        <v>0</v>
      </c>
      <c r="Y19"/>
    </row>
    <row r="20" spans="1:25" x14ac:dyDescent="0.25">
      <c r="A20" s="22">
        <v>77</v>
      </c>
      <c r="B20" s="56">
        <v>17</v>
      </c>
      <c r="C20" s="48">
        <v>9</v>
      </c>
      <c r="D20" s="6" t="str">
        <f>VLOOKUP(A20,'09.kolo prezetácia '!A:G,2,FALSE)</f>
        <v>Peter</v>
      </c>
      <c r="E20" s="6" t="str">
        <f>VLOOKUP(A20,'09.kolo prezetácia '!A:G,3,FALSE)</f>
        <v>Dubina</v>
      </c>
      <c r="F20" s="5" t="str">
        <f>CONCATENATE('09.kolo výsledky '!$D20," ",'09.kolo výsledky '!$E20)</f>
        <v>Peter Dubina</v>
      </c>
      <c r="G20" s="6" t="str">
        <f>VLOOKUP(A20,'09.kolo prezetácia '!A:G,4,FALSE)</f>
        <v>Podjavorinskí bežci / Trenčín</v>
      </c>
      <c r="H20" s="31">
        <f>VLOOKUP(A20,'09.kolo prezetácia '!$A$2:$G$511,5,FALSE)</f>
        <v>1977</v>
      </c>
      <c r="I20" s="32" t="str">
        <f>VLOOKUP(A20,'09.kolo prezetácia '!$A$2:$G$511,7,FALSE)</f>
        <v>Muži C</v>
      </c>
      <c r="J20" s="21">
        <f>VLOOKUP('09.kolo výsledky '!$A20,'09.kolo stopky'!A:C,3,FALSE)</f>
        <v>2.370925925925926E-2</v>
      </c>
      <c r="K20" s="21">
        <f t="shared" si="4"/>
        <v>3.0280024596755122E-3</v>
      </c>
      <c r="L20" s="21">
        <f t="shared" si="3"/>
        <v>3.794675925925927E-3</v>
      </c>
      <c r="M20" s="22"/>
      <c r="N20" s="3"/>
      <c r="O20" s="3"/>
      <c r="P20" s="3"/>
      <c r="Q20" s="3"/>
      <c r="R20" s="3"/>
      <c r="S20" s="3"/>
      <c r="T20" s="3"/>
      <c r="U20" s="3"/>
      <c r="V20" s="3"/>
      <c r="W20" s="27">
        <f t="shared" si="1"/>
        <v>0</v>
      </c>
      <c r="Y20"/>
    </row>
    <row r="21" spans="1:25" x14ac:dyDescent="0.25">
      <c r="A21" s="22">
        <v>274</v>
      </c>
      <c r="B21" s="56">
        <v>18</v>
      </c>
      <c r="C21" s="45">
        <v>1</v>
      </c>
      <c r="D21" s="6" t="str">
        <f>VLOOKUP(A21,'09.kolo prezetácia '!A:G,2,FALSE)</f>
        <v>Veronika</v>
      </c>
      <c r="E21" s="6" t="str">
        <f>VLOOKUP(A21,'09.kolo prezetácia '!A:G,3,FALSE)</f>
        <v>Hricková</v>
      </c>
      <c r="F21" s="5" t="str">
        <f>CONCATENATE('09.kolo výsledky '!$D21," ",'09.kolo výsledky '!$E21)</f>
        <v>Veronika Hricková</v>
      </c>
      <c r="G21" s="6" t="str">
        <f>VLOOKUP(A21,'09.kolo prezetácia '!A:G,4,FALSE)</f>
        <v>RunForRest / Zamarovce</v>
      </c>
      <c r="H21" s="31">
        <f>VLOOKUP(A21,'09.kolo prezetácia '!$A$2:$G$511,5,FALSE)</f>
        <v>1987</v>
      </c>
      <c r="I21" s="32" t="str">
        <f>VLOOKUP(A21,'09.kolo prezetácia '!$A$2:$G$511,7,FALSE)</f>
        <v>Ženy B</v>
      </c>
      <c r="J21" s="21">
        <f>VLOOKUP('09.kolo výsledky '!$A21,'09.kolo stopky'!A:C,3,FALSE)</f>
        <v>2.4195370370370371E-2</v>
      </c>
      <c r="K21" s="21">
        <f t="shared" si="4"/>
        <v>3.0900856156283996E-3</v>
      </c>
      <c r="L21" s="21">
        <f t="shared" si="3"/>
        <v>4.2807870370370378E-3</v>
      </c>
      <c r="M21" s="22"/>
      <c r="N21" s="3"/>
      <c r="O21" s="3"/>
      <c r="P21" s="3"/>
      <c r="Q21" s="3"/>
      <c r="R21" s="3"/>
      <c r="S21" s="3"/>
      <c r="T21" s="3"/>
      <c r="U21" s="3"/>
      <c r="V21" s="3"/>
      <c r="W21" s="27">
        <f t="shared" si="1"/>
        <v>0</v>
      </c>
      <c r="Y21"/>
    </row>
    <row r="22" spans="1:25" x14ac:dyDescent="0.25">
      <c r="A22" s="22">
        <v>311</v>
      </c>
      <c r="B22" s="56">
        <v>19</v>
      </c>
      <c r="C22" s="48">
        <v>4</v>
      </c>
      <c r="D22" s="6" t="str">
        <f>VLOOKUP(A22,'09.kolo prezetácia '!A:G,2,FALSE)</f>
        <v>Matúš</v>
      </c>
      <c r="E22" s="6" t="str">
        <f>VLOOKUP(A22,'09.kolo prezetácia '!A:G,3,FALSE)</f>
        <v>Trenčan</v>
      </c>
      <c r="F22" s="5" t="str">
        <f>CONCATENATE('09.kolo výsledky '!$D22," ",'09.kolo výsledky '!$E22)</f>
        <v>Matúš Trenčan</v>
      </c>
      <c r="G22" s="6" t="str">
        <f>VLOOKUP(A22,'09.kolo prezetácia '!A:G,4,FALSE)</f>
        <v>TRENČAN FAMILY / Nemšová</v>
      </c>
      <c r="H22" s="31">
        <f>VLOOKUP(A22,'09.kolo prezetácia '!$A$2:$G$511,5,FALSE)</f>
        <v>1994</v>
      </c>
      <c r="I22" s="32" t="str">
        <f>VLOOKUP(A22,'09.kolo prezetácia '!$A$2:$G$511,7,FALSE)</f>
        <v>Muži B</v>
      </c>
      <c r="J22" s="21">
        <f>VLOOKUP('09.kolo výsledky '!$A22,'09.kolo stopky'!A:C,3,FALSE)</f>
        <v>2.4361226851851853E-2</v>
      </c>
      <c r="K22" s="21">
        <f t="shared" si="4"/>
        <v>3.1112677971713732E-3</v>
      </c>
      <c r="L22" s="21">
        <f t="shared" si="3"/>
        <v>4.4466435185185199E-3</v>
      </c>
      <c r="M22" s="22"/>
      <c r="N22" s="3"/>
      <c r="O22" s="3"/>
      <c r="P22" s="3"/>
      <c r="Q22" s="3"/>
      <c r="R22" s="3"/>
      <c r="S22" s="3"/>
      <c r="T22" s="3"/>
      <c r="U22" s="3"/>
      <c r="V22" s="3"/>
      <c r="W22" s="27">
        <f t="shared" si="1"/>
        <v>0</v>
      </c>
      <c r="Y22"/>
    </row>
    <row r="23" spans="1:25" x14ac:dyDescent="0.25">
      <c r="A23" s="22">
        <v>134</v>
      </c>
      <c r="B23" s="56">
        <v>20</v>
      </c>
      <c r="C23" s="48">
        <v>10</v>
      </c>
      <c r="D23" s="6" t="str">
        <f>VLOOKUP(A23,'09.kolo prezetácia '!A:G,2,FALSE)</f>
        <v>Jaroslav</v>
      </c>
      <c r="E23" s="6" t="str">
        <f>VLOOKUP(A23,'09.kolo prezetácia '!A:G,3,FALSE)</f>
        <v>Prokop</v>
      </c>
      <c r="F23" s="5" t="str">
        <f>CONCATENATE('09.kolo výsledky '!$D23," ",'09.kolo výsledky '!$E23)</f>
        <v>Jaroslav Prokop</v>
      </c>
      <c r="G23" s="6" t="str">
        <f>VLOOKUP(A23,'09.kolo prezetácia '!A:G,4,FALSE)</f>
        <v>Dubnica nad Váhom / Dubnica nad Váhom</v>
      </c>
      <c r="H23" s="31">
        <f>VLOOKUP(A23,'09.kolo prezetácia '!$A$2:$G$511,5,FALSE)</f>
        <v>1983</v>
      </c>
      <c r="I23" s="32" t="str">
        <f>VLOOKUP(A23,'09.kolo prezetácia '!$A$2:$G$511,7,FALSE)</f>
        <v>Muži C</v>
      </c>
      <c r="J23" s="21">
        <f>VLOOKUP('09.kolo výsledky '!$A23,'09.kolo stopky'!A:C,3,FALSE)</f>
        <v>2.4530324074074076E-2</v>
      </c>
      <c r="K23" s="21">
        <f t="shared" si="4"/>
        <v>3.1328638664206991E-3</v>
      </c>
      <c r="L23" s="21">
        <f t="shared" si="3"/>
        <v>4.6157407407407432E-3</v>
      </c>
      <c r="M23" s="22"/>
      <c r="N23" s="3"/>
      <c r="O23" s="3"/>
      <c r="P23" s="3"/>
      <c r="Q23" s="3"/>
      <c r="R23" s="3"/>
      <c r="S23" s="3"/>
      <c r="T23" s="3"/>
      <c r="U23" s="3"/>
      <c r="V23" s="3"/>
      <c r="W23" s="27">
        <f t="shared" si="1"/>
        <v>0</v>
      </c>
      <c r="Y23"/>
    </row>
    <row r="24" spans="1:25" x14ac:dyDescent="0.25">
      <c r="A24" s="22">
        <v>127</v>
      </c>
      <c r="B24" s="56">
        <v>21</v>
      </c>
      <c r="C24" s="45">
        <v>3</v>
      </c>
      <c r="D24" s="6" t="str">
        <f>VLOOKUP(A24,'09.kolo prezetácia '!A:G,2,FALSE)</f>
        <v>Daniel</v>
      </c>
      <c r="E24" s="6" t="str">
        <f>VLOOKUP(A24,'09.kolo prezetácia '!A:G,3,FALSE)</f>
        <v>Ondrejička</v>
      </c>
      <c r="F24" s="5" t="str">
        <f>CONCATENATE('09.kolo výsledky '!$D24," ",'09.kolo výsledky '!$E24)</f>
        <v>Daniel Ondrejička</v>
      </c>
      <c r="G24" s="6" t="str">
        <f>VLOOKUP(A24,'09.kolo prezetácia '!A:G,4,FALSE)</f>
        <v>Liešťany</v>
      </c>
      <c r="H24" s="31">
        <f>VLOOKUP(A24,'09.kolo prezetácia '!$A$2:$G$511,5,FALSE)</f>
        <v>1974</v>
      </c>
      <c r="I24" s="32" t="str">
        <f>VLOOKUP(A24,'09.kolo prezetácia '!$A$2:$G$511,7,FALSE)</f>
        <v>Muži D</v>
      </c>
      <c r="J24" s="21">
        <f>VLOOKUP('09.kolo výsledky '!$A24,'09.kolo stopky'!A:C,3,FALSE)</f>
        <v>2.4541319444444442E-2</v>
      </c>
      <c r="K24" s="21">
        <f t="shared" si="4"/>
        <v>3.1342681282815377E-3</v>
      </c>
      <c r="L24" s="21">
        <f t="shared" si="3"/>
        <v>4.6267361111111092E-3</v>
      </c>
      <c r="M24" s="22"/>
      <c r="N24" s="3"/>
      <c r="O24" s="3"/>
      <c r="P24" s="3"/>
      <c r="Q24" s="3"/>
      <c r="R24" s="3"/>
      <c r="S24" s="3"/>
      <c r="T24" s="3"/>
      <c r="U24" s="3"/>
      <c r="V24" s="3"/>
      <c r="W24" s="27">
        <f t="shared" si="1"/>
        <v>0</v>
      </c>
      <c r="Y24"/>
    </row>
    <row r="25" spans="1:25" x14ac:dyDescent="0.25">
      <c r="A25" s="22">
        <v>282</v>
      </c>
      <c r="B25" s="56">
        <v>22</v>
      </c>
      <c r="C25" s="45">
        <v>1</v>
      </c>
      <c r="D25" s="6" t="str">
        <f>VLOOKUP(A25,'09.kolo prezetácia '!A:G,2,FALSE)</f>
        <v>Nikola</v>
      </c>
      <c r="E25" s="6" t="str">
        <f>VLOOKUP(A25,'09.kolo prezetácia '!A:G,3,FALSE)</f>
        <v>Kocianová</v>
      </c>
      <c r="F25" s="5" t="str">
        <f>CONCATENATE('09.kolo výsledky '!$D25," ",'09.kolo výsledky '!$E25)</f>
        <v>Nikola Kocianová</v>
      </c>
      <c r="G25" s="6" t="str">
        <f>VLOOKUP(A25,'09.kolo prezetácia '!A:G,4,FALSE)</f>
        <v>AK Spartak Dubnica nad Váhom / Nová Dubnica</v>
      </c>
      <c r="H25" s="31">
        <f>VLOOKUP(A25,'09.kolo prezetácia '!$A$2:$G$511,5,FALSE)</f>
        <v>2009</v>
      </c>
      <c r="I25" s="32" t="str">
        <f>VLOOKUP(A25,'09.kolo prezetácia '!$A$2:$G$511,7,FALSE)</f>
        <v>Ženy A</v>
      </c>
      <c r="J25" s="21">
        <f>VLOOKUP('09.kolo výsledky '!$A25,'09.kolo stopky'!A:C,3,FALSE)</f>
        <v>2.4563657407407409E-2</v>
      </c>
      <c r="K25" s="21">
        <f t="shared" si="4"/>
        <v>3.1371209971146116E-3</v>
      </c>
      <c r="L25" s="21">
        <f t="shared" si="3"/>
        <v>4.6490740740740763E-3</v>
      </c>
      <c r="M25" s="22"/>
      <c r="N25" s="3"/>
      <c r="O25" s="3"/>
      <c r="P25" s="3"/>
      <c r="Q25" s="3"/>
      <c r="R25" s="3"/>
      <c r="S25" s="3"/>
      <c r="T25" s="3"/>
      <c r="U25" s="3"/>
      <c r="V25" s="3"/>
      <c r="W25" s="27">
        <f t="shared" si="1"/>
        <v>0</v>
      </c>
      <c r="Y25"/>
    </row>
    <row r="26" spans="1:25" x14ac:dyDescent="0.25">
      <c r="A26" s="22">
        <v>650</v>
      </c>
      <c r="B26" s="56">
        <v>23</v>
      </c>
      <c r="C26" s="48">
        <v>11</v>
      </c>
      <c r="D26" s="6" t="str">
        <f>VLOOKUP(A26,'09.kolo prezetácia '!A:G,2,FALSE)</f>
        <v>Marián</v>
      </c>
      <c r="E26" s="6" t="str">
        <f>VLOOKUP(A26,'09.kolo prezetácia '!A:G,3,FALSE)</f>
        <v>Ondrička</v>
      </c>
      <c r="F26" s="5" t="str">
        <f>CONCATENATE('09.kolo výsledky '!$D26," ",'09.kolo výsledky '!$E26)</f>
        <v>Marián Ondrička</v>
      </c>
      <c r="G26" s="6" t="str">
        <f>VLOOKUP(A26,'09.kolo prezetácia '!A:G,4,FALSE)</f>
        <v>Lišiaci z Považia / Púchov</v>
      </c>
      <c r="H26" s="31">
        <f>VLOOKUP(A26,'09.kolo prezetácia '!$A$2:$G$511,5,FALSE)</f>
        <v>1983</v>
      </c>
      <c r="I26" s="32" t="str">
        <f>VLOOKUP(A26,'09.kolo prezetácia '!$A$2:$G$511,7,FALSE)</f>
        <v>Muži C</v>
      </c>
      <c r="J26" s="21">
        <f>VLOOKUP('09.kolo výsledky '!$A26,'09.kolo stopky'!A:C,3,FALSE)</f>
        <v>2.461412037037037E-2</v>
      </c>
      <c r="K26" s="21">
        <f t="shared" si="4"/>
        <v>3.143565819970673E-3</v>
      </c>
      <c r="L26" s="21">
        <f t="shared" si="3"/>
        <v>4.6995370370370368E-3</v>
      </c>
      <c r="M26" s="22"/>
      <c r="N26" s="42"/>
      <c r="O26" s="42"/>
      <c r="P26" s="42"/>
      <c r="Q26" s="42"/>
      <c r="R26" s="42"/>
      <c r="S26" s="42"/>
      <c r="T26" s="42"/>
      <c r="U26" s="42"/>
      <c r="V26" s="42"/>
      <c r="W26" s="27">
        <f t="shared" si="1"/>
        <v>0</v>
      </c>
      <c r="Y26"/>
    </row>
    <row r="27" spans="1:25" x14ac:dyDescent="0.25">
      <c r="A27" s="22">
        <v>44</v>
      </c>
      <c r="B27" s="56">
        <v>24</v>
      </c>
      <c r="C27" s="48">
        <v>12</v>
      </c>
      <c r="D27" s="6" t="str">
        <f>VLOOKUP(A27,'09.kolo prezetácia '!A:G,2,FALSE)</f>
        <v>Martin</v>
      </c>
      <c r="E27" s="6" t="str">
        <f>VLOOKUP(A27,'09.kolo prezetácia '!A:G,3,FALSE)</f>
        <v>Lesaj</v>
      </c>
      <c r="F27" s="5" t="str">
        <f>CONCATENATE('09.kolo výsledky '!$D27," ",'09.kolo výsledky '!$E27)</f>
        <v>Martin Lesaj</v>
      </c>
      <c r="G27" s="6" t="str">
        <f>VLOOKUP(A27,'09.kolo prezetácia '!A:G,4,FALSE)</f>
        <v>RunForRest / Trenčín</v>
      </c>
      <c r="H27" s="31">
        <f>VLOOKUP(A27,'09.kolo prezetácia '!$A$2:$G$511,5,FALSE)</f>
        <v>1975</v>
      </c>
      <c r="I27" s="32" t="str">
        <f>VLOOKUP(A27,'09.kolo prezetácia '!$A$2:$G$511,7,FALSE)</f>
        <v>Muži C</v>
      </c>
      <c r="J27" s="21">
        <f>VLOOKUP('09.kolo výsledky '!$A27,'09.kolo stopky'!A:C,3,FALSE)</f>
        <v>2.4635416666666667E-2</v>
      </c>
      <c r="K27" s="21">
        <f t="shared" si="4"/>
        <v>3.1462856534695614E-3</v>
      </c>
      <c r="L27" s="21">
        <f t="shared" si="3"/>
        <v>4.7208333333333338E-3</v>
      </c>
      <c r="M27" s="22"/>
      <c r="N27" s="3"/>
      <c r="O27" s="3"/>
      <c r="P27" s="3"/>
      <c r="Q27" s="3"/>
      <c r="R27" s="3"/>
      <c r="S27" s="3"/>
      <c r="T27" s="3"/>
      <c r="U27" s="3"/>
      <c r="V27" s="3"/>
      <c r="W27" s="27">
        <f t="shared" si="1"/>
        <v>0</v>
      </c>
      <c r="Y27"/>
    </row>
    <row r="28" spans="1:25" x14ac:dyDescent="0.25">
      <c r="A28" s="22">
        <v>265</v>
      </c>
      <c r="B28" s="56">
        <v>25</v>
      </c>
      <c r="C28" s="86">
        <v>2</v>
      </c>
      <c r="D28" s="6" t="str">
        <f>VLOOKUP(A28,'09.kolo prezetácia '!A:G,2,FALSE)</f>
        <v>Diana</v>
      </c>
      <c r="E28" s="6" t="str">
        <f>VLOOKUP(A28,'09.kolo prezetácia '!A:G,3,FALSE)</f>
        <v>Sláviková</v>
      </c>
      <c r="F28" s="5" t="str">
        <f>CONCATENATE('09.kolo výsledky '!$D28," ",'09.kolo výsledky '!$E28)</f>
        <v>Diana Sláviková</v>
      </c>
      <c r="G28" s="6" t="str">
        <f>VLOOKUP(A28,'09.kolo prezetácia '!A:G,4,FALSE)</f>
        <v>Champion club / Dubnica nad Váhom</v>
      </c>
      <c r="H28" s="31">
        <f>VLOOKUP(A28,'09.kolo prezetácia '!$A$2:$G$511,5,FALSE)</f>
        <v>1996</v>
      </c>
      <c r="I28" s="32" t="str">
        <f>VLOOKUP(A28,'09.kolo prezetácia '!$A$2:$G$511,7,FALSE)</f>
        <v>Ženy A</v>
      </c>
      <c r="J28" s="21">
        <f>VLOOKUP('09.kolo výsledky '!$A28,'09.kolo stopky'!A:C,3,FALSE)</f>
        <v>2.4861458333333336E-2</v>
      </c>
      <c r="K28" s="21">
        <f t="shared" si="4"/>
        <v>3.1751543209876548E-3</v>
      </c>
      <c r="L28" s="21">
        <f t="shared" si="3"/>
        <v>4.9468750000000034E-3</v>
      </c>
      <c r="M28" s="22"/>
      <c r="N28" s="3"/>
      <c r="O28" s="3"/>
      <c r="P28" s="3"/>
      <c r="Q28" s="3"/>
      <c r="R28" s="3"/>
      <c r="S28" s="3"/>
      <c r="T28" s="3"/>
      <c r="U28" s="3"/>
      <c r="V28" s="3"/>
      <c r="W28" s="27">
        <f t="shared" si="1"/>
        <v>0</v>
      </c>
      <c r="Y28"/>
    </row>
    <row r="29" spans="1:25" x14ac:dyDescent="0.25">
      <c r="A29" s="22">
        <v>673</v>
      </c>
      <c r="B29" s="56">
        <v>26</v>
      </c>
      <c r="C29" s="48">
        <v>4</v>
      </c>
      <c r="D29" s="6" t="str">
        <f>VLOOKUP(A29,'09.kolo prezetácia '!A:G,2,FALSE)</f>
        <v>Filip</v>
      </c>
      <c r="E29" s="6" t="str">
        <f>VLOOKUP(A29,'09.kolo prezetácia '!A:G,3,FALSE)</f>
        <v>Pavlík</v>
      </c>
      <c r="F29" s="5" t="str">
        <f>CONCATENATE('09.kolo výsledky '!$D29," ",'09.kolo výsledky '!$E29)</f>
        <v>Filip Pavlík</v>
      </c>
      <c r="G29" s="6" t="str">
        <f>VLOOKUP(A29,'09.kolo prezetácia '!A:G,4,FALSE)</f>
        <v>AK Spartak Dubnica nad Váhom</v>
      </c>
      <c r="H29" s="31">
        <f>VLOOKUP(A29,'09.kolo prezetácia '!$A$2:$G$511,5,FALSE)</f>
        <v>2007</v>
      </c>
      <c r="I29" s="32" t="str">
        <f>VLOOKUP(A29,'09.kolo prezetácia '!$A$2:$G$511,7,FALSE)</f>
        <v>Muži A</v>
      </c>
      <c r="J29" s="21">
        <f>VLOOKUP('09.kolo výsledky '!$A29,'09.kolo stopky'!A:C,3,FALSE)</f>
        <v>2.4887615740740741E-2</v>
      </c>
      <c r="K29" s="21">
        <f t="shared" si="4"/>
        <v>3.1784949860460716E-3</v>
      </c>
      <c r="L29" s="21">
        <f t="shared" si="3"/>
        <v>4.9730324074074087E-3</v>
      </c>
      <c r="M29" s="22"/>
      <c r="N29" s="3"/>
      <c r="O29" s="3"/>
      <c r="P29" s="3"/>
      <c r="Q29" s="3"/>
      <c r="R29" s="3"/>
      <c r="S29" s="3"/>
      <c r="T29" s="3"/>
      <c r="U29" s="3"/>
      <c r="V29" s="3"/>
      <c r="W29" s="27">
        <f t="shared" si="1"/>
        <v>0</v>
      </c>
      <c r="Y29"/>
    </row>
    <row r="30" spans="1:25" x14ac:dyDescent="0.25">
      <c r="A30" s="22">
        <v>29</v>
      </c>
      <c r="B30" s="56">
        <v>27</v>
      </c>
      <c r="C30" s="45">
        <v>1</v>
      </c>
      <c r="D30" s="6" t="str">
        <f>VLOOKUP(A30,'09.kolo prezetácia '!A:G,2,FALSE)</f>
        <v>Michaela</v>
      </c>
      <c r="E30" s="6" t="str">
        <f>VLOOKUP(A30,'09.kolo prezetácia '!A:G,3,FALSE)</f>
        <v>Žilková</v>
      </c>
      <c r="F30" s="5" t="str">
        <f>CONCATENATE('09.kolo výsledky '!$D30," ",'09.kolo výsledky '!$E30)</f>
        <v>Michaela Žilková</v>
      </c>
      <c r="G30" s="6" t="str">
        <f>VLOOKUP(A30,'09.kolo prezetácia '!A:G,4,FALSE)</f>
        <v>Jogging klub / Dubnica nad Váhom</v>
      </c>
      <c r="H30" s="31">
        <f>VLOOKUP(A30,'09.kolo prezetácia '!$A$2:$G$511,5,FALSE)</f>
        <v>1972</v>
      </c>
      <c r="I30" s="32" t="str">
        <f>VLOOKUP(A30,'09.kolo prezetácia '!$A$2:$G$511,7,FALSE)</f>
        <v>Ženy C</v>
      </c>
      <c r="J30" s="21">
        <f>VLOOKUP('09.kolo výsledky '!$A30,'09.kolo stopky'!A:C,3,FALSE)</f>
        <v>2.4899189814814815E-2</v>
      </c>
      <c r="K30" s="21">
        <f t="shared" si="4"/>
        <v>3.1799731564259022E-3</v>
      </c>
      <c r="L30" s="21">
        <f t="shared" si="3"/>
        <v>4.9846064814814822E-3</v>
      </c>
      <c r="M30" s="22"/>
      <c r="N30" s="3"/>
      <c r="O30" s="3"/>
      <c r="P30" s="3"/>
      <c r="Q30" s="3"/>
      <c r="R30" s="3"/>
      <c r="S30" s="3"/>
      <c r="T30" s="3"/>
      <c r="U30" s="3"/>
      <c r="V30" s="3"/>
      <c r="W30" s="27">
        <f t="shared" si="1"/>
        <v>0</v>
      </c>
      <c r="Y30"/>
    </row>
    <row r="31" spans="1:25" x14ac:dyDescent="0.25">
      <c r="A31" s="22">
        <v>73</v>
      </c>
      <c r="B31" s="56">
        <v>28</v>
      </c>
      <c r="C31" s="48">
        <v>5</v>
      </c>
      <c r="D31" s="6" t="str">
        <f>VLOOKUP(A31,'09.kolo prezetácia '!A:G,2,FALSE)</f>
        <v>Roman</v>
      </c>
      <c r="E31" s="6" t="str">
        <f>VLOOKUP(A31,'09.kolo prezetácia '!A:G,3,FALSE)</f>
        <v>Janku</v>
      </c>
      <c r="F31" s="5" t="str">
        <f>CONCATENATE('09.kolo výsledky '!$D31," ",'09.kolo výsledky '!$E31)</f>
        <v>Roman Janku</v>
      </c>
      <c r="G31" s="6" t="str">
        <f>VLOOKUP(A31,'09.kolo prezetácia '!A:G,4,FALSE)</f>
        <v>Zvonek sport / Slavičín</v>
      </c>
      <c r="H31" s="31">
        <f>VLOOKUP(A31,'09.kolo prezetácia '!$A$2:$G$511,5,FALSE)</f>
        <v>1986</v>
      </c>
      <c r="I31" s="32" t="str">
        <f>VLOOKUP(A31,'09.kolo prezetácia '!$A$2:$G$511,7,FALSE)</f>
        <v>Muži B</v>
      </c>
      <c r="J31" s="21">
        <f>VLOOKUP('09.kolo výsledky '!$A31,'09.kolo stopky'!A:C,3,FALSE)</f>
        <v>2.5113657407407411E-2</v>
      </c>
      <c r="K31" s="21">
        <f t="shared" si="4"/>
        <v>3.207363653564165E-3</v>
      </c>
      <c r="L31" s="21">
        <f t="shared" si="3"/>
        <v>5.1990740740740782E-3</v>
      </c>
      <c r="M31" s="22"/>
      <c r="N31" s="3"/>
      <c r="O31" s="3"/>
      <c r="P31" s="3"/>
      <c r="Q31" s="3"/>
      <c r="R31" s="3"/>
      <c r="S31" s="3"/>
      <c r="T31" s="3"/>
      <c r="U31" s="3"/>
      <c r="V31" s="3"/>
      <c r="W31" s="27">
        <f t="shared" si="1"/>
        <v>0</v>
      </c>
      <c r="Y31"/>
    </row>
    <row r="32" spans="1:25" x14ac:dyDescent="0.25">
      <c r="A32" s="22">
        <v>614</v>
      </c>
      <c r="B32" s="56">
        <v>29</v>
      </c>
      <c r="C32" s="48">
        <v>5</v>
      </c>
      <c r="D32" s="6" t="str">
        <f>VLOOKUP(A32,'09.kolo prezetácia '!A:G,2,FALSE)</f>
        <v>Nikolas</v>
      </c>
      <c r="E32" s="6" t="str">
        <f>VLOOKUP(A32,'09.kolo prezetácia '!A:G,3,FALSE)</f>
        <v>Ľahký</v>
      </c>
      <c r="F32" s="5" t="str">
        <f>CONCATENATE('09.kolo výsledky '!$D32," ",'09.kolo výsledky '!$E32)</f>
        <v>Nikolas Ľahký</v>
      </c>
      <c r="G32" s="6" t="str">
        <f>VLOOKUP(A32,'09.kolo prezetácia '!A:G,4,FALSE)</f>
        <v>Polsky Parlament / Trenčianske Stankovce</v>
      </c>
      <c r="H32" s="31">
        <f>VLOOKUP(A32,'09.kolo prezetácia '!$A$2:$G$511,5,FALSE)</f>
        <v>1999</v>
      </c>
      <c r="I32" s="32" t="str">
        <f>VLOOKUP(A32,'09.kolo prezetácia '!$A$2:$G$511,7,FALSE)</f>
        <v>Muži A</v>
      </c>
      <c r="J32" s="21">
        <f>VLOOKUP('09.kolo výsledky '!$A32,'09.kolo stopky'!A:C,3,FALSE)</f>
        <v>2.5250347222222223E-2</v>
      </c>
      <c r="K32" s="21">
        <f t="shared" si="4"/>
        <v>3.2248208457499646E-3</v>
      </c>
      <c r="L32" s="21">
        <f t="shared" si="3"/>
        <v>5.3357638888888899E-3</v>
      </c>
      <c r="M32" s="22"/>
      <c r="N32" s="3"/>
      <c r="O32" s="3"/>
      <c r="P32" s="3"/>
      <c r="Q32" s="3"/>
      <c r="R32" s="3"/>
      <c r="S32" s="3"/>
      <c r="T32" s="3"/>
      <c r="U32" s="3"/>
      <c r="V32" s="3"/>
      <c r="W32" s="27">
        <f t="shared" si="1"/>
        <v>0</v>
      </c>
      <c r="Y32"/>
    </row>
    <row r="33" spans="1:25" x14ac:dyDescent="0.25">
      <c r="A33" s="22">
        <v>128</v>
      </c>
      <c r="B33" s="56">
        <v>30</v>
      </c>
      <c r="C33" s="48">
        <v>13</v>
      </c>
      <c r="D33" s="6" t="str">
        <f>VLOOKUP(A33,'09.kolo prezetácia '!A:G,2,FALSE)</f>
        <v>Marek</v>
      </c>
      <c r="E33" s="6" t="str">
        <f>VLOOKUP(A33,'09.kolo prezetácia '!A:G,3,FALSE)</f>
        <v>Bulko</v>
      </c>
      <c r="F33" s="5" t="str">
        <f>CONCATENATE('09.kolo výsledky '!$D33," ",'09.kolo výsledky '!$E33)</f>
        <v>Marek Bulko</v>
      </c>
      <c r="G33" s="6" t="str">
        <f>VLOOKUP(A33,'09.kolo prezetácia '!A:G,4,FALSE)</f>
        <v>Kemping rybníky Opatovce / Veľké Bierovce</v>
      </c>
      <c r="H33" s="31">
        <f>VLOOKUP(A33,'09.kolo prezetácia '!$A$2:$G$511,5,FALSE)</f>
        <v>1978</v>
      </c>
      <c r="I33" s="32" t="str">
        <f>VLOOKUP(A33,'09.kolo prezetácia '!$A$2:$G$511,7,FALSE)</f>
        <v>Muži C</v>
      </c>
      <c r="J33" s="21">
        <f>VLOOKUP('09.kolo výsledky '!$A33,'09.kolo stopky'!A:C,3,FALSE)</f>
        <v>2.5285879629629627E-2</v>
      </c>
      <c r="K33" s="21">
        <f t="shared" si="4"/>
        <v>3.2293588288160443E-3</v>
      </c>
      <c r="L33" s="21">
        <f t="shared" si="3"/>
        <v>5.3712962962962942E-3</v>
      </c>
      <c r="M33" s="22"/>
      <c r="N33" s="3"/>
      <c r="O33" s="3"/>
      <c r="P33" s="3"/>
      <c r="Q33" s="3"/>
      <c r="R33" s="3"/>
      <c r="S33" s="3"/>
      <c r="T33" s="3"/>
      <c r="U33" s="3"/>
      <c r="V33" s="3"/>
      <c r="W33" s="27">
        <f t="shared" si="1"/>
        <v>0</v>
      </c>
      <c r="Y33"/>
    </row>
    <row r="34" spans="1:25" x14ac:dyDescent="0.25">
      <c r="A34" s="22">
        <v>344</v>
      </c>
      <c r="B34" s="56">
        <v>31</v>
      </c>
      <c r="C34" s="45">
        <v>1</v>
      </c>
      <c r="D34" s="6" t="str">
        <f>VLOOKUP(A34,'09.kolo prezetácia '!A:G,2,FALSE)</f>
        <v>Stanislav</v>
      </c>
      <c r="E34" s="6" t="str">
        <f>VLOOKUP(A34,'09.kolo prezetácia '!A:G,3,FALSE)</f>
        <v>Ďuriga</v>
      </c>
      <c r="F34" s="5" t="str">
        <f>CONCATENATE('09.kolo výsledky '!$D34," ",'09.kolo výsledky '!$E34)</f>
        <v>Stanislav Ďuriga</v>
      </c>
      <c r="G34" s="6" t="str">
        <f>VLOOKUP(A34,'09.kolo prezetácia '!A:G,4,FALSE)</f>
        <v>Trenčín</v>
      </c>
      <c r="H34" s="31">
        <f>VLOOKUP(A34,'09.kolo prezetácia '!$A$2:$G$511,5,FALSE)</f>
        <v>1961</v>
      </c>
      <c r="I34" s="32" t="str">
        <f>VLOOKUP(A34,'09.kolo prezetácia '!$A$2:$G$511,7,FALSE)</f>
        <v>Muži E</v>
      </c>
      <c r="J34" s="21">
        <f>VLOOKUP('09.kolo výsledky '!$A34,'09.kolo stopky'!A:C,3,FALSE)</f>
        <v>2.5336111111111111E-2</v>
      </c>
      <c r="K34" s="21">
        <f t="shared" si="4"/>
        <v>3.2357740882645097E-3</v>
      </c>
      <c r="L34" s="21">
        <f t="shared" si="3"/>
        <v>5.4215277777777786E-3</v>
      </c>
      <c r="M34" s="22"/>
      <c r="N34" s="3"/>
      <c r="O34" s="3"/>
      <c r="P34" s="3"/>
      <c r="Q34" s="3"/>
      <c r="R34" s="3"/>
      <c r="S34" s="3"/>
      <c r="T34" s="3"/>
      <c r="U34" s="3"/>
      <c r="V34" s="3"/>
      <c r="W34" s="27">
        <f t="shared" si="1"/>
        <v>0</v>
      </c>
      <c r="Y34"/>
    </row>
    <row r="35" spans="1:25" x14ac:dyDescent="0.25">
      <c r="A35" s="22">
        <v>670</v>
      </c>
      <c r="B35" s="56">
        <v>32</v>
      </c>
      <c r="C35" s="48">
        <v>14</v>
      </c>
      <c r="D35" s="6" t="str">
        <f>VLOOKUP(A35,'09.kolo prezetácia '!A:G,2,FALSE)</f>
        <v>Tibor</v>
      </c>
      <c r="E35" s="6" t="str">
        <f>VLOOKUP(A35,'09.kolo prezetácia '!A:G,3,FALSE)</f>
        <v>Nešťák</v>
      </c>
      <c r="F35" s="5" t="str">
        <f>CONCATENATE('09.kolo výsledky '!$D35," ",'09.kolo výsledky '!$E35)</f>
        <v>Tibor Nešťák</v>
      </c>
      <c r="G35" s="6" t="str">
        <f>VLOOKUP(A35,'09.kolo prezetácia '!A:G,4,FALSE)</f>
        <v>Podjavorinskí bežci / Moravské Lieskové</v>
      </c>
      <c r="H35" s="31">
        <f>VLOOKUP(A35,'09.kolo prezetácia '!$A$2:$G$511,5,FALSE)</f>
        <v>1975</v>
      </c>
      <c r="I35" s="32" t="str">
        <f>VLOOKUP(A35,'09.kolo prezetácia '!$A$2:$G$511,7,FALSE)</f>
        <v>Muži C</v>
      </c>
      <c r="J35" s="21">
        <f>VLOOKUP('09.kolo výsledky '!$A35,'09.kolo stopky'!A:C,3,FALSE)</f>
        <v>2.5361342592592592E-2</v>
      </c>
      <c r="K35" s="21">
        <f t="shared" si="4"/>
        <v>3.2389964996925404E-3</v>
      </c>
      <c r="L35" s="21">
        <f t="shared" si="3"/>
        <v>5.4467592592592588E-3</v>
      </c>
      <c r="M35" s="22"/>
      <c r="N35" s="3"/>
      <c r="O35" s="3"/>
      <c r="P35" s="3"/>
      <c r="Q35" s="3"/>
      <c r="R35" s="3"/>
      <c r="S35" s="3"/>
      <c r="T35" s="3"/>
      <c r="U35" s="3"/>
      <c r="V35" s="3"/>
      <c r="W35" s="27">
        <f t="shared" si="1"/>
        <v>0</v>
      </c>
      <c r="Y35"/>
    </row>
    <row r="36" spans="1:25" x14ac:dyDescent="0.25">
      <c r="A36" s="22">
        <v>138</v>
      </c>
      <c r="B36" s="56">
        <v>33</v>
      </c>
      <c r="C36" s="48">
        <v>6</v>
      </c>
      <c r="D36" s="6" t="str">
        <f>VLOOKUP(A36,'09.kolo prezetácia '!A:G,2,FALSE)</f>
        <v>Martin</v>
      </c>
      <c r="E36" s="6" t="str">
        <f>VLOOKUP(A36,'09.kolo prezetácia '!A:G,3,FALSE)</f>
        <v>Kopačka</v>
      </c>
      <c r="F36" s="5" t="str">
        <f>CONCATENATE('09.kolo výsledky '!$D36," ",'09.kolo výsledky '!$E36)</f>
        <v>Martin Kopačka</v>
      </c>
      <c r="G36" s="6" t="str">
        <f>VLOOKUP(A36,'09.kolo prezetácia '!A:G,4,FALSE)</f>
        <v>Champion club / Borčice</v>
      </c>
      <c r="H36" s="31">
        <f>VLOOKUP(A36,'09.kolo prezetácia '!$A$2:$G$511,5,FALSE)</f>
        <v>1991</v>
      </c>
      <c r="I36" s="32" t="str">
        <f>VLOOKUP(A36,'09.kolo prezetácia '!$A$2:$G$511,7,FALSE)</f>
        <v>Muži B</v>
      </c>
      <c r="J36" s="21">
        <f>VLOOKUP('09.kolo výsledky '!$A36,'09.kolo stopky'!A:C,3,FALSE)</f>
        <v>2.5420138888888891E-2</v>
      </c>
      <c r="K36" s="21">
        <f t="shared" si="4"/>
        <v>3.2465056052220806E-3</v>
      </c>
      <c r="L36" s="21">
        <f t="shared" si="3"/>
        <v>5.5055555555555587E-3</v>
      </c>
      <c r="M36" s="22"/>
      <c r="N36" s="3"/>
      <c r="O36" s="3"/>
      <c r="P36" s="3"/>
      <c r="Q36" s="3"/>
      <c r="R36" s="3"/>
      <c r="S36" s="3"/>
      <c r="T36" s="3"/>
      <c r="U36" s="3"/>
      <c r="V36" s="3"/>
      <c r="W36" s="27">
        <f t="shared" ref="W36:W53" si="5">SUM(M36:V36)</f>
        <v>0</v>
      </c>
      <c r="Y36"/>
    </row>
    <row r="37" spans="1:25" x14ac:dyDescent="0.25">
      <c r="A37" s="22">
        <v>258</v>
      </c>
      <c r="B37" s="56">
        <v>34</v>
      </c>
      <c r="C37" s="48">
        <v>6</v>
      </c>
      <c r="D37" s="6" t="str">
        <f>VLOOKUP(A37,'09.kolo prezetácia '!A:G,2,FALSE)</f>
        <v>Filip</v>
      </c>
      <c r="E37" s="6" t="str">
        <f>VLOOKUP(A37,'09.kolo prezetácia '!A:G,3,FALSE)</f>
        <v>Strieženec</v>
      </c>
      <c r="F37" s="5" t="str">
        <f>CONCATENATE('09.kolo výsledky '!$D37," ",'09.kolo výsledky '!$E37)</f>
        <v>Filip Strieženec</v>
      </c>
      <c r="G37" s="6" t="str">
        <f>VLOOKUP(A37,'09.kolo prezetácia '!A:G,4,FALSE)</f>
        <v>Adamovské Kochanovce</v>
      </c>
      <c r="H37" s="31">
        <f>VLOOKUP(A37,'09.kolo prezetácia '!$A$2:$G$511,5,FALSE)</f>
        <v>1998</v>
      </c>
      <c r="I37" s="32" t="str">
        <f>VLOOKUP(A37,'09.kolo prezetácia '!$A$2:$G$511,7,FALSE)</f>
        <v>Muži A</v>
      </c>
      <c r="J37" s="21">
        <f>VLOOKUP('09.kolo výsledky '!$A37,'09.kolo stopky'!A:C,3,FALSE)</f>
        <v>2.5455902777777775E-2</v>
      </c>
      <c r="K37" s="21">
        <f t="shared" si="4"/>
        <v>3.2510731516957568E-3</v>
      </c>
      <c r="L37" s="21">
        <f t="shared" si="3"/>
        <v>5.5413194444444425E-3</v>
      </c>
      <c r="M37" s="22"/>
      <c r="N37" s="3"/>
      <c r="O37" s="3"/>
      <c r="P37" s="3"/>
      <c r="Q37" s="3"/>
      <c r="R37" s="3"/>
      <c r="S37" s="3"/>
      <c r="T37" s="3"/>
      <c r="U37" s="3"/>
      <c r="V37" s="3"/>
      <c r="W37" s="27">
        <f t="shared" si="5"/>
        <v>0</v>
      </c>
      <c r="X37" s="2"/>
      <c r="Y37"/>
    </row>
    <row r="38" spans="1:25" x14ac:dyDescent="0.25">
      <c r="A38" s="22">
        <v>146</v>
      </c>
      <c r="B38" s="56">
        <v>35</v>
      </c>
      <c r="C38" s="86">
        <v>2</v>
      </c>
      <c r="D38" s="6" t="str">
        <f>VLOOKUP(A38,'09.kolo prezetácia '!A:G,2,FALSE)</f>
        <v>Vladimír</v>
      </c>
      <c r="E38" s="6" t="str">
        <f>VLOOKUP(A38,'09.kolo prezetácia '!A:G,3,FALSE)</f>
        <v>Trenčan</v>
      </c>
      <c r="F38" s="5" t="str">
        <f>CONCATENATE('09.kolo výsledky '!$D38," ",'09.kolo výsledky '!$E38)</f>
        <v>Vladimír Trenčan</v>
      </c>
      <c r="G38" s="6" t="str">
        <f>VLOOKUP(A38,'09.kolo prezetácia '!A:G,4,FALSE)</f>
        <v>Trenčín</v>
      </c>
      <c r="H38" s="31">
        <f>VLOOKUP(A38,'09.kolo prezetácia '!$A$2:$G$511,5,FALSE)</f>
        <v>1964</v>
      </c>
      <c r="I38" s="32" t="str">
        <f>VLOOKUP(A38,'09.kolo prezetácia '!$A$2:$G$511,7,FALSE)</f>
        <v>Muži E</v>
      </c>
      <c r="J38" s="21">
        <f>VLOOKUP('09.kolo výsledky '!$A38,'09.kolo stopky'!A:C,3,FALSE)</f>
        <v>2.5501620370370372E-2</v>
      </c>
      <c r="K38" s="21">
        <f t="shared" si="4"/>
        <v>3.2569119246960883E-3</v>
      </c>
      <c r="L38" s="21">
        <f t="shared" si="3"/>
        <v>5.5870370370370397E-3</v>
      </c>
      <c r="M38" s="22"/>
      <c r="N38" s="3"/>
      <c r="O38" s="3"/>
      <c r="P38" s="3"/>
      <c r="Q38" s="3"/>
      <c r="R38" s="3"/>
      <c r="S38" s="3"/>
      <c r="T38" s="3"/>
      <c r="U38" s="3"/>
      <c r="V38" s="3"/>
      <c r="W38" s="27">
        <f t="shared" si="5"/>
        <v>0</v>
      </c>
      <c r="X38" s="2"/>
      <c r="Y38"/>
    </row>
    <row r="39" spans="1:25" x14ac:dyDescent="0.25">
      <c r="A39" s="22">
        <v>685</v>
      </c>
      <c r="B39" s="56">
        <v>36</v>
      </c>
      <c r="C39" s="48">
        <v>15</v>
      </c>
      <c r="D39" s="6" t="str">
        <f>VLOOKUP(A39,'09.kolo prezetácia '!A:G,2,FALSE)</f>
        <v>Michal</v>
      </c>
      <c r="E39" s="6" t="str">
        <f>VLOOKUP(A39,'09.kolo prezetácia '!A:G,3,FALSE)</f>
        <v>Korec</v>
      </c>
      <c r="F39" s="5" t="str">
        <f>CONCATENATE('09.kolo výsledky '!$D39," ",'09.kolo výsledky '!$E39)</f>
        <v>Michal Korec</v>
      </c>
      <c r="G39" s="6" t="str">
        <f>VLOOKUP(A39,'09.kolo prezetácia '!A:G,4,FALSE)</f>
        <v>Bratislava</v>
      </c>
      <c r="H39" s="31">
        <f>VLOOKUP(A39,'09.kolo prezetácia '!$A$2:$G$511,5,FALSE)</f>
        <v>1983</v>
      </c>
      <c r="I39" s="32" t="str">
        <f>VLOOKUP(A39,'09.kolo prezetácia '!$A$2:$G$511,7,FALSE)</f>
        <v>Muži C</v>
      </c>
      <c r="J39" s="21">
        <f>VLOOKUP('09.kolo výsledky '!$A39,'09.kolo stopky'!A:C,3,FALSE)</f>
        <v>2.5604513888888888E-2</v>
      </c>
      <c r="K39" s="21">
        <f t="shared" si="4"/>
        <v>3.2700528593727829E-3</v>
      </c>
      <c r="L39" s="21">
        <f t="shared" si="3"/>
        <v>5.6899305555555557E-3</v>
      </c>
      <c r="M39" s="22"/>
      <c r="N39" s="3"/>
      <c r="O39" s="3"/>
      <c r="P39" s="3"/>
      <c r="Q39" s="3"/>
      <c r="R39" s="3"/>
      <c r="S39" s="3"/>
      <c r="T39" s="3"/>
      <c r="U39" s="3"/>
      <c r="V39" s="3"/>
      <c r="W39" s="27">
        <f t="shared" si="5"/>
        <v>0</v>
      </c>
      <c r="Y39"/>
    </row>
    <row r="40" spans="1:25" x14ac:dyDescent="0.25">
      <c r="A40" s="22">
        <v>163</v>
      </c>
      <c r="B40" s="56">
        <v>37</v>
      </c>
      <c r="C40" s="48">
        <v>7</v>
      </c>
      <c r="D40" s="6" t="str">
        <f>VLOOKUP(A40,'09.kolo prezetácia '!A:G,2,FALSE)</f>
        <v>Adrián</v>
      </c>
      <c r="E40" s="6" t="str">
        <f>VLOOKUP(A40,'09.kolo prezetácia '!A:G,3,FALSE)</f>
        <v>Jelínek</v>
      </c>
      <c r="F40" s="5" t="str">
        <f>CONCATENATE('09.kolo výsledky '!$D40," ",'09.kolo výsledky '!$E40)</f>
        <v>Adrián Jelínek</v>
      </c>
      <c r="G40" s="6" t="str">
        <f>VLOOKUP(A40,'09.kolo prezetácia '!A:G,4,FALSE)</f>
        <v>Trenčín</v>
      </c>
      <c r="H40" s="31">
        <f>VLOOKUP(A40,'09.kolo prezetácia '!$A$2:$G$511,5,FALSE)</f>
        <v>2006</v>
      </c>
      <c r="I40" s="32" t="str">
        <f>VLOOKUP(A40,'09.kolo prezetácia '!$A$2:$G$511,7,FALSE)</f>
        <v>Muži A</v>
      </c>
      <c r="J40" s="21">
        <f>VLOOKUP('09.kolo výsledky '!$A40,'09.kolo stopky'!A:C,3,FALSE)</f>
        <v>2.5611574074074075E-2</v>
      </c>
      <c r="K40" s="21">
        <f t="shared" si="4"/>
        <v>3.2709545433044795E-3</v>
      </c>
      <c r="L40" s="21">
        <f t="shared" si="3"/>
        <v>5.696990740740742E-3</v>
      </c>
      <c r="M40" s="22"/>
      <c r="N40" s="3"/>
      <c r="O40" s="3"/>
      <c r="P40" s="3"/>
      <c r="Q40" s="3"/>
      <c r="R40" s="3"/>
      <c r="S40" s="3"/>
      <c r="T40" s="3"/>
      <c r="U40" s="3"/>
      <c r="V40" s="3"/>
      <c r="W40" s="27">
        <f t="shared" si="5"/>
        <v>0</v>
      </c>
      <c r="Y40"/>
    </row>
    <row r="41" spans="1:25" x14ac:dyDescent="0.25">
      <c r="A41" s="22">
        <v>381</v>
      </c>
      <c r="B41" s="56">
        <v>38</v>
      </c>
      <c r="C41" s="78">
        <v>8</v>
      </c>
      <c r="D41" s="6" t="str">
        <f>VLOOKUP(A41,'09.kolo prezetácia '!A:G,2,FALSE)</f>
        <v>Dalibor</v>
      </c>
      <c r="E41" s="6" t="str">
        <f>VLOOKUP(A41,'09.kolo prezetácia '!A:G,3,FALSE)</f>
        <v>Jakal</v>
      </c>
      <c r="F41" s="5" t="str">
        <f>CONCATENATE('09.kolo výsledky '!$D41," ",'09.kolo výsledky '!$E41)</f>
        <v>Dalibor Jakal</v>
      </c>
      <c r="G41" s="6" t="str">
        <f>VLOOKUP(A41,'09.kolo prezetácia '!A:G,4,FALSE)</f>
        <v>Svinná</v>
      </c>
      <c r="H41" s="31">
        <f>VLOOKUP(A41,'09.kolo prezetácia '!$A$2:$G$511,5,FALSE)</f>
        <v>2000</v>
      </c>
      <c r="I41" s="32" t="str">
        <f>VLOOKUP(A41,'09.kolo prezetácia '!$A$2:$G$511,7,FALSE)</f>
        <v>Muži A</v>
      </c>
      <c r="J41" s="21">
        <f>VLOOKUP('09.kolo výsledky '!$A41,'09.kolo stopky'!A:C,3,FALSE)</f>
        <v>2.570150462962963E-2</v>
      </c>
      <c r="K41" s="21">
        <f t="shared" si="4"/>
        <v>3.2824399271557635E-3</v>
      </c>
      <c r="L41" s="21">
        <f t="shared" si="3"/>
        <v>5.786921296296297E-3</v>
      </c>
      <c r="M41" s="22"/>
      <c r="N41" s="3"/>
      <c r="O41" s="3"/>
      <c r="P41" s="3"/>
      <c r="Q41" s="3"/>
      <c r="R41" s="3"/>
      <c r="S41" s="3"/>
      <c r="T41" s="3"/>
      <c r="U41" s="3"/>
      <c r="V41" s="3"/>
      <c r="W41" s="27">
        <f t="shared" si="5"/>
        <v>0</v>
      </c>
      <c r="Y41"/>
    </row>
    <row r="42" spans="1:25" x14ac:dyDescent="0.25">
      <c r="A42" s="22">
        <v>634</v>
      </c>
      <c r="B42" s="56">
        <v>39</v>
      </c>
      <c r="C42" s="45">
        <v>2</v>
      </c>
      <c r="D42" s="6" t="str">
        <f>VLOOKUP(A42,'09.kolo prezetácia '!A:G,2,FALSE)</f>
        <v>Katarína</v>
      </c>
      <c r="E42" s="6" t="str">
        <f>VLOOKUP(A42,'09.kolo prezetácia '!A:G,3,FALSE)</f>
        <v>Madlušková</v>
      </c>
      <c r="F42" s="5" t="str">
        <f>CONCATENATE('09.kolo výsledky '!$D42," ",'09.kolo výsledky '!$E42)</f>
        <v>Katarína Madlušková</v>
      </c>
      <c r="G42" s="6" t="str">
        <f>VLOOKUP(A42,'09.kolo prezetácia '!A:G,4,FALSE)</f>
        <v>Myjava</v>
      </c>
      <c r="H42" s="31">
        <f>VLOOKUP(A42,'09.kolo prezetácia '!$A$2:$G$511,5,FALSE)</f>
        <v>1971</v>
      </c>
      <c r="I42" s="32" t="str">
        <f>VLOOKUP(A42,'09.kolo prezetácia '!$A$2:$G$511,7,FALSE)</f>
        <v>Ženy C</v>
      </c>
      <c r="J42" s="21">
        <f>VLOOKUP('09.kolo výsledky '!$A42,'09.kolo stopky'!A:C,3,FALSE)</f>
        <v>2.5720833333333335E-2</v>
      </c>
      <c r="K42" s="21">
        <f t="shared" si="4"/>
        <v>3.2849084716900811E-3</v>
      </c>
      <c r="L42" s="21">
        <f t="shared" si="3"/>
        <v>5.8062500000000024E-3</v>
      </c>
      <c r="M42" s="22"/>
      <c r="N42" s="3"/>
      <c r="O42" s="3"/>
      <c r="P42" s="3"/>
      <c r="Q42" s="3"/>
      <c r="R42" s="3"/>
      <c r="S42" s="3"/>
      <c r="T42" s="3"/>
      <c r="U42" s="3"/>
      <c r="V42" s="3"/>
      <c r="W42" s="27">
        <f t="shared" si="5"/>
        <v>0</v>
      </c>
      <c r="Y42"/>
    </row>
    <row r="43" spans="1:25" x14ac:dyDescent="0.25">
      <c r="A43" s="22">
        <v>60</v>
      </c>
      <c r="B43" s="56">
        <v>40</v>
      </c>
      <c r="C43" s="48">
        <v>16</v>
      </c>
      <c r="D43" s="6" t="str">
        <f>VLOOKUP(A43,'09.kolo prezetácia '!A:G,2,FALSE)</f>
        <v>Michal</v>
      </c>
      <c r="E43" s="6" t="str">
        <f>VLOOKUP(A43,'09.kolo prezetácia '!A:G,3,FALSE)</f>
        <v>Kotešovec</v>
      </c>
      <c r="F43" s="5" t="str">
        <f>CONCATENATE('09.kolo výsledky '!$D43," ",'09.kolo výsledky '!$E43)</f>
        <v>Michal Kotešovec</v>
      </c>
      <c r="G43" s="6" t="str">
        <f>VLOOKUP(A43,'09.kolo prezetácia '!A:G,4,FALSE)</f>
        <v>Champion Club / Nová Dubnica</v>
      </c>
      <c r="H43" s="31">
        <f>VLOOKUP(A43,'09.kolo prezetácia '!$A$2:$G$511,5,FALSE)</f>
        <v>1979</v>
      </c>
      <c r="I43" s="32" t="str">
        <f>VLOOKUP(A43,'09.kolo prezetácia '!$A$2:$G$511,7,FALSE)</f>
        <v>Muži C</v>
      </c>
      <c r="J43" s="21">
        <f>VLOOKUP('09.kolo výsledky '!$A43,'09.kolo stopky'!A:C,3,FALSE)</f>
        <v>2.5806944444444441E-2</v>
      </c>
      <c r="K43" s="21">
        <f t="shared" si="4"/>
        <v>3.2959060593160208E-3</v>
      </c>
      <c r="L43" s="21">
        <f t="shared" si="3"/>
        <v>5.8923611111111086E-3</v>
      </c>
      <c r="M43" s="22"/>
      <c r="N43" s="3"/>
      <c r="O43" s="3"/>
      <c r="P43" s="3"/>
      <c r="Q43" s="3"/>
      <c r="R43" s="3"/>
      <c r="S43" s="3"/>
      <c r="T43" s="3"/>
      <c r="U43" s="3"/>
      <c r="V43" s="3"/>
      <c r="W43" s="27">
        <f t="shared" si="5"/>
        <v>0</v>
      </c>
      <c r="Y43"/>
    </row>
    <row r="44" spans="1:25" x14ac:dyDescent="0.25">
      <c r="A44" s="22">
        <v>542</v>
      </c>
      <c r="B44" s="56">
        <v>41</v>
      </c>
      <c r="C44" s="45">
        <v>3</v>
      </c>
      <c r="D44" s="6" t="str">
        <f>VLOOKUP(A44,'09.kolo prezetácia '!A:G,2,FALSE)</f>
        <v>Olinka</v>
      </c>
      <c r="E44" s="6" t="str">
        <f>VLOOKUP(A44,'09.kolo prezetácia '!A:G,3,FALSE)</f>
        <v>Krchlíková</v>
      </c>
      <c r="F44" s="5" t="str">
        <f>CONCATENATE('09.kolo výsledky '!$D44," ",'09.kolo výsledky '!$E44)</f>
        <v>Olinka Krchlíková</v>
      </c>
      <c r="G44" s="6" t="str">
        <f>VLOOKUP(A44,'09.kolo prezetácia '!A:G,4,FALSE)</f>
        <v>Krchlíkovci / Trenčín</v>
      </c>
      <c r="H44" s="31">
        <f>VLOOKUP(A44,'09.kolo prezetácia '!$A$2:$G$511,5,FALSE)</f>
        <v>1991</v>
      </c>
      <c r="I44" s="32" t="str">
        <f>VLOOKUP(A44,'09.kolo prezetácia '!$A$2:$G$511,7,FALSE)</f>
        <v>Ženy A</v>
      </c>
      <c r="J44" s="21">
        <f>VLOOKUP('09.kolo výsledky '!$A44,'09.kolo stopky'!A:C,3,FALSE)</f>
        <v>2.5825000000000001E-2</v>
      </c>
      <c r="K44" s="21">
        <f t="shared" si="4"/>
        <v>3.2982120051085568E-3</v>
      </c>
      <c r="L44" s="21">
        <f t="shared" si="3"/>
        <v>5.910416666666668E-3</v>
      </c>
      <c r="M44" s="22"/>
      <c r="N44" s="3"/>
      <c r="O44" s="3"/>
      <c r="P44" s="3"/>
      <c r="Q44" s="3"/>
      <c r="R44" s="3"/>
      <c r="S44" s="3"/>
      <c r="T44" s="3"/>
      <c r="U44" s="3"/>
      <c r="V44" s="3"/>
      <c r="W44" s="27">
        <f t="shared" si="5"/>
        <v>0</v>
      </c>
      <c r="Y44"/>
    </row>
    <row r="45" spans="1:25" x14ac:dyDescent="0.25">
      <c r="A45" s="22">
        <v>354</v>
      </c>
      <c r="B45" s="56">
        <v>42</v>
      </c>
      <c r="C45" s="48">
        <v>17</v>
      </c>
      <c r="D45" s="6" t="str">
        <f>VLOOKUP(A45,'09.kolo prezetácia '!A:G,2,FALSE)</f>
        <v>Jan</v>
      </c>
      <c r="E45" s="6" t="str">
        <f>VLOOKUP(A45,'09.kolo prezetácia '!A:G,3,FALSE)</f>
        <v>Jenčo</v>
      </c>
      <c r="F45" s="5" t="str">
        <f>CONCATENATE('09.kolo výsledky '!$D45," ",'09.kolo výsledky '!$E45)</f>
        <v>Jan Jenčo</v>
      </c>
      <c r="G45" s="6" t="str">
        <f>VLOOKUP(A45,'09.kolo prezetácia '!A:G,4,FALSE)</f>
        <v>Trenčín</v>
      </c>
      <c r="H45" s="31">
        <f>VLOOKUP(A45,'09.kolo prezetácia '!$A$2:$G$511,5,FALSE)</f>
        <v>1979</v>
      </c>
      <c r="I45" s="32" t="str">
        <f>VLOOKUP(A45,'09.kolo prezetácia '!$A$2:$G$511,7,FALSE)</f>
        <v>Muži C</v>
      </c>
      <c r="J45" s="21">
        <f>VLOOKUP('09.kolo výsledky '!$A45,'09.kolo stopky'!A:C,3,FALSE)</f>
        <v>2.584409722222222E-2</v>
      </c>
      <c r="K45" s="21">
        <f t="shared" si="4"/>
        <v>3.3006509862352771E-3</v>
      </c>
      <c r="L45" s="21">
        <f t="shared" si="3"/>
        <v>5.9295138888888869E-3</v>
      </c>
      <c r="M45" s="30"/>
      <c r="N45" s="31"/>
      <c r="O45" s="31"/>
      <c r="P45" s="31"/>
      <c r="Q45" s="31"/>
      <c r="R45" s="31"/>
      <c r="S45" s="31"/>
      <c r="T45" s="31"/>
      <c r="U45" s="31"/>
      <c r="V45" s="31"/>
      <c r="W45" s="33">
        <f t="shared" si="5"/>
        <v>0</v>
      </c>
      <c r="Y45"/>
    </row>
    <row r="46" spans="1:25" x14ac:dyDescent="0.25">
      <c r="A46" s="22">
        <v>446</v>
      </c>
      <c r="B46" s="56">
        <v>43</v>
      </c>
      <c r="C46" s="45">
        <v>2</v>
      </c>
      <c r="D46" s="6" t="str">
        <f>VLOOKUP(A46,'09.kolo prezetácia '!A:G,2,FALSE)</f>
        <v>Mária</v>
      </c>
      <c r="E46" s="6" t="str">
        <f>VLOOKUP(A46,'09.kolo prezetácia '!A:G,3,FALSE)</f>
        <v>Škorcová</v>
      </c>
      <c r="F46" s="5" t="str">
        <f>CONCATENATE('09.kolo výsledky '!$D46," ",'09.kolo výsledky '!$E46)</f>
        <v>Mária Škorcová</v>
      </c>
      <c r="G46" s="6" t="str">
        <f>VLOOKUP(A46,'09.kolo prezetácia '!A:G,4,FALSE)</f>
        <v>ŠK Prusy / Obec Prusy</v>
      </c>
      <c r="H46" s="31">
        <f>VLOOKUP(A46,'09.kolo prezetácia '!$A$2:$G$511,5,FALSE)</f>
        <v>1984</v>
      </c>
      <c r="I46" s="32" t="str">
        <f>VLOOKUP(A46,'09.kolo prezetácia '!$A$2:$G$511,7,FALSE)</f>
        <v>Ženy B</v>
      </c>
      <c r="J46" s="21">
        <f>VLOOKUP('09.kolo výsledky '!$A46,'09.kolo stopky'!A:C,3,FALSE)</f>
        <v>2.5902314814814816E-2</v>
      </c>
      <c r="K46" s="21">
        <f t="shared" si="4"/>
        <v>3.3080861832458256E-3</v>
      </c>
      <c r="L46" s="21">
        <f t="shared" si="3"/>
        <v>5.9877314814814828E-3</v>
      </c>
      <c r="M46" s="30"/>
      <c r="N46" s="31"/>
      <c r="O46" s="31"/>
      <c r="P46" s="31"/>
      <c r="Q46" s="31"/>
      <c r="R46" s="31"/>
      <c r="S46" s="31"/>
      <c r="T46" s="31"/>
      <c r="U46" s="31"/>
      <c r="V46" s="31"/>
      <c r="W46" s="33">
        <f t="shared" si="5"/>
        <v>0</v>
      </c>
      <c r="Y46"/>
    </row>
    <row r="47" spans="1:25" x14ac:dyDescent="0.25">
      <c r="A47" s="22">
        <v>454</v>
      </c>
      <c r="B47" s="56">
        <v>44</v>
      </c>
      <c r="C47" s="48">
        <v>7</v>
      </c>
      <c r="D47" s="6" t="str">
        <f>VLOOKUP(A47,'09.kolo prezetácia '!A:G,2,FALSE)</f>
        <v>Marek</v>
      </c>
      <c r="E47" s="6" t="str">
        <f>VLOOKUP(A47,'09.kolo prezetácia '!A:G,3,FALSE)</f>
        <v>Matejka</v>
      </c>
      <c r="F47" s="5" t="str">
        <f>CONCATENATE('09.kolo výsledky '!$D47," ",'09.kolo výsledky '!$E47)</f>
        <v>Marek Matejka</v>
      </c>
      <c r="G47" s="6" t="str">
        <f>VLOOKUP(A47,'09.kolo prezetácia '!A:G,4,FALSE)</f>
        <v>Rumburak / Trenčín</v>
      </c>
      <c r="H47" s="31">
        <f>VLOOKUP(A47,'09.kolo prezetácia '!$A$2:$G$511,5,FALSE)</f>
        <v>1993</v>
      </c>
      <c r="I47" s="32" t="str">
        <f>VLOOKUP(A47,'09.kolo prezetácia '!$A$2:$G$511,7,FALSE)</f>
        <v>Muži B</v>
      </c>
      <c r="J47" s="21">
        <f>VLOOKUP('09.kolo výsledky '!$A47,'09.kolo stopky'!A:C,3,FALSE)</f>
        <v>2.5906712962962965E-2</v>
      </c>
      <c r="K47" s="21">
        <f t="shared" si="4"/>
        <v>3.3086478879901615E-3</v>
      </c>
      <c r="L47" s="21">
        <f t="shared" si="3"/>
        <v>5.992129629629632E-3</v>
      </c>
      <c r="M47" s="30"/>
      <c r="N47" s="31"/>
      <c r="O47" s="31"/>
      <c r="P47" s="31"/>
      <c r="Q47" s="31"/>
      <c r="R47" s="31"/>
      <c r="S47" s="31"/>
      <c r="T47" s="31"/>
      <c r="U47" s="31"/>
      <c r="V47" s="31"/>
      <c r="W47" s="33">
        <f t="shared" si="5"/>
        <v>0</v>
      </c>
      <c r="Y47"/>
    </row>
    <row r="48" spans="1:25" x14ac:dyDescent="0.25">
      <c r="A48" s="22">
        <v>680</v>
      </c>
      <c r="B48" s="56">
        <v>45</v>
      </c>
      <c r="C48" s="78">
        <v>18</v>
      </c>
      <c r="D48" s="6" t="str">
        <f>VLOOKUP(A48,'09.kolo prezetácia '!A:G,2,FALSE)</f>
        <v>Martin</v>
      </c>
      <c r="E48" s="6" t="str">
        <f>VLOOKUP(A48,'09.kolo prezetácia '!A:G,3,FALSE)</f>
        <v>Chudý</v>
      </c>
      <c r="F48" s="5" t="str">
        <f>CONCATENATE('09.kolo výsledky '!$D48," ",'09.kolo výsledky '!$E48)</f>
        <v>Martin Chudý</v>
      </c>
      <c r="G48" s="6" t="str">
        <f>VLOOKUP(A48,'09.kolo prezetácia '!A:G,4,FALSE)</f>
        <v>Trenčín</v>
      </c>
      <c r="H48" s="31">
        <f>VLOOKUP(A48,'09.kolo prezetácia '!$A$2:$G$511,5,FALSE)</f>
        <v>1980</v>
      </c>
      <c r="I48" s="32" t="str">
        <f>VLOOKUP(A48,'09.kolo prezetácia '!$A$2:$G$511,7,FALSE)</f>
        <v>Muži C</v>
      </c>
      <c r="J48" s="21">
        <f>VLOOKUP('09.kolo výsledky '!$A48,'09.kolo stopky'!A:C,3,FALSE)</f>
        <v>2.591111111111111E-2</v>
      </c>
      <c r="K48" s="21">
        <f t="shared" si="4"/>
        <v>3.3092095927344969E-3</v>
      </c>
      <c r="L48" s="21">
        <f t="shared" si="3"/>
        <v>5.9965277777777777E-3</v>
      </c>
      <c r="M48" s="30"/>
      <c r="N48" s="31"/>
      <c r="O48" s="31"/>
      <c r="P48" s="31"/>
      <c r="Q48" s="31"/>
      <c r="R48" s="31"/>
      <c r="S48" s="31"/>
      <c r="T48" s="31"/>
      <c r="U48" s="31"/>
      <c r="V48" s="31"/>
      <c r="W48" s="33">
        <f t="shared" si="5"/>
        <v>0</v>
      </c>
      <c r="Y48"/>
    </row>
    <row r="49" spans="1:25" x14ac:dyDescent="0.25">
      <c r="A49" s="22">
        <v>199</v>
      </c>
      <c r="B49" s="56">
        <v>46</v>
      </c>
      <c r="C49" s="45">
        <v>3</v>
      </c>
      <c r="D49" s="6" t="str">
        <f>VLOOKUP(A49,'09.kolo prezetácia '!A:G,2,FALSE)</f>
        <v>Anna</v>
      </c>
      <c r="E49" s="6" t="str">
        <f>VLOOKUP(A49,'09.kolo prezetácia '!A:G,3,FALSE)</f>
        <v>Hudecová</v>
      </c>
      <c r="F49" s="5" t="str">
        <f>CONCATENATE('09.kolo výsledky '!$D49," ",'09.kolo výsledky '!$E49)</f>
        <v>Anna Hudecová</v>
      </c>
      <c r="G49" s="6" t="str">
        <f>VLOOKUP(A49,'09.kolo prezetácia '!A:G,4,FALSE)</f>
        <v>Champion Club / Ilava</v>
      </c>
      <c r="H49" s="31">
        <f>VLOOKUP(A49,'09.kolo prezetácia '!$A$2:$G$511,5,FALSE)</f>
        <v>1985</v>
      </c>
      <c r="I49" s="32" t="str">
        <f>VLOOKUP(A49,'09.kolo prezetácia '!$A$2:$G$511,7,FALSE)</f>
        <v>Ženy B</v>
      </c>
      <c r="J49" s="21">
        <f>VLOOKUP('09.kolo výsledky '!$A49,'09.kolo stopky'!A:C,3,FALSE)</f>
        <v>2.5939699074074073E-2</v>
      </c>
      <c r="K49" s="21">
        <f t="shared" si="4"/>
        <v>3.3128606735726785E-3</v>
      </c>
      <c r="L49" s="21">
        <f t="shared" si="3"/>
        <v>6.0251157407407406E-3</v>
      </c>
      <c r="M49" s="30"/>
      <c r="N49" s="31"/>
      <c r="O49" s="31"/>
      <c r="P49" s="31"/>
      <c r="Q49" s="31"/>
      <c r="R49" s="31"/>
      <c r="S49" s="31"/>
      <c r="T49" s="31"/>
      <c r="U49" s="31"/>
      <c r="V49" s="31"/>
      <c r="W49" s="33">
        <f t="shared" si="5"/>
        <v>0</v>
      </c>
      <c r="Y49"/>
    </row>
    <row r="50" spans="1:25" x14ac:dyDescent="0.25">
      <c r="A50" s="22">
        <v>272</v>
      </c>
      <c r="B50" s="56">
        <v>47</v>
      </c>
      <c r="C50" s="48">
        <v>19</v>
      </c>
      <c r="D50" s="6" t="str">
        <f>VLOOKUP(A50,'09.kolo prezetácia '!A:G,2,FALSE)</f>
        <v>Peter</v>
      </c>
      <c r="E50" s="6" t="str">
        <f>VLOOKUP(A50,'09.kolo prezetácia '!A:G,3,FALSE)</f>
        <v>Golian</v>
      </c>
      <c r="F50" s="5" t="str">
        <f>CONCATENATE('09.kolo výsledky '!$D50," ",'09.kolo výsledky '!$E50)</f>
        <v>Peter Golian</v>
      </c>
      <c r="G50" s="6" t="str">
        <f>VLOOKUP(A50,'09.kolo prezetácia '!A:G,4,FALSE)</f>
        <v>Trenčín</v>
      </c>
      <c r="H50" s="31">
        <f>VLOOKUP(A50,'09.kolo prezetácia '!$A$2:$G$511,5,FALSE)</f>
        <v>1976</v>
      </c>
      <c r="I50" s="32" t="str">
        <f>VLOOKUP(A50,'09.kolo prezetácia '!$A$2:$G$511,7,FALSE)</f>
        <v>Muži C</v>
      </c>
      <c r="J50" s="21">
        <f>VLOOKUP('09.kolo výsledky '!$A50,'09.kolo stopky'!A:C,3,FALSE)</f>
        <v>2.5944212962962961E-2</v>
      </c>
      <c r="K50" s="21">
        <f t="shared" si="4"/>
        <v>3.3134371600208124E-3</v>
      </c>
      <c r="L50" s="21">
        <f t="shared" si="3"/>
        <v>6.0296296296296278E-3</v>
      </c>
      <c r="M50" s="30"/>
      <c r="N50" s="31"/>
      <c r="O50" s="31"/>
      <c r="P50" s="31"/>
      <c r="Q50" s="31"/>
      <c r="R50" s="31"/>
      <c r="S50" s="31"/>
      <c r="T50" s="31"/>
      <c r="U50" s="31"/>
      <c r="V50" s="31"/>
      <c r="W50" s="33">
        <f t="shared" si="5"/>
        <v>0</v>
      </c>
      <c r="Y50"/>
    </row>
    <row r="51" spans="1:25" x14ac:dyDescent="0.25">
      <c r="A51" s="22">
        <v>232</v>
      </c>
      <c r="B51" s="56">
        <v>48</v>
      </c>
      <c r="C51" s="78">
        <v>8</v>
      </c>
      <c r="D51" s="6" t="str">
        <f>VLOOKUP(A51,'09.kolo prezetácia '!A:G,2,FALSE)</f>
        <v>Martin</v>
      </c>
      <c r="E51" s="6" t="str">
        <f>VLOOKUP(A51,'09.kolo prezetácia '!A:G,3,FALSE)</f>
        <v>Šišovský</v>
      </c>
      <c r="F51" s="5" t="str">
        <f>CONCATENATE('09.kolo výsledky '!$D51," ",'09.kolo výsledky '!$E51)</f>
        <v>Martin Šišovský</v>
      </c>
      <c r="G51" s="6" t="str">
        <f>VLOOKUP(A51,'09.kolo prezetácia '!A:G,4,FALSE)</f>
        <v>Trenčín</v>
      </c>
      <c r="H51" s="31">
        <f>VLOOKUP(A51,'09.kolo prezetácia '!$A$2:$G$511,5,FALSE)</f>
        <v>1986</v>
      </c>
      <c r="I51" s="32" t="str">
        <f>VLOOKUP(A51,'09.kolo prezetácia '!$A$2:$G$511,7,FALSE)</f>
        <v>Muži B</v>
      </c>
      <c r="J51" s="21">
        <f>VLOOKUP('09.kolo výsledky '!$A51,'09.kolo stopky'!A:C,3,FALSE)</f>
        <v>2.5947685185185185E-2</v>
      </c>
      <c r="K51" s="21">
        <f t="shared" si="4"/>
        <v>3.3138806111347617E-3</v>
      </c>
      <c r="L51" s="21">
        <f t="shared" si="3"/>
        <v>6.033101851851852E-3</v>
      </c>
      <c r="M51" s="30"/>
      <c r="N51" s="31"/>
      <c r="O51" s="31"/>
      <c r="P51" s="31"/>
      <c r="Q51" s="31"/>
      <c r="R51" s="31"/>
      <c r="S51" s="31"/>
      <c r="T51" s="31"/>
      <c r="U51" s="31"/>
      <c r="V51" s="31"/>
      <c r="W51" s="33">
        <f t="shared" si="5"/>
        <v>0</v>
      </c>
      <c r="Y51"/>
    </row>
    <row r="52" spans="1:25" x14ac:dyDescent="0.25">
      <c r="A52" s="22">
        <v>240</v>
      </c>
      <c r="B52" s="56">
        <v>49</v>
      </c>
      <c r="C52" s="48">
        <v>4</v>
      </c>
      <c r="D52" s="6" t="str">
        <f>VLOOKUP(A52,'09.kolo prezetácia '!A:G,2,FALSE)</f>
        <v>Štefan</v>
      </c>
      <c r="E52" s="6" t="str">
        <f>VLOOKUP(A52,'09.kolo prezetácia '!A:G,3,FALSE)</f>
        <v>Červenka</v>
      </c>
      <c r="F52" s="5" t="str">
        <f>CONCATENATE('09.kolo výsledky '!$D52," ",'09.kolo výsledky '!$E52)</f>
        <v>Štefan Červenka</v>
      </c>
      <c r="G52" s="6" t="str">
        <f>VLOOKUP(A52,'09.kolo prezetácia '!A:G,4,FALSE)</f>
        <v>Jogging klub / Dubnica nad Váhom</v>
      </c>
      <c r="H52" s="31">
        <f>VLOOKUP(A52,'09.kolo prezetácia '!$A$2:$G$511,5,FALSE)</f>
        <v>1966</v>
      </c>
      <c r="I52" s="32" t="str">
        <f>VLOOKUP(A52,'09.kolo prezetácia '!$A$2:$G$511,7,FALSE)</f>
        <v>Muži D</v>
      </c>
      <c r="J52" s="21">
        <f>VLOOKUP('09.kolo výsledky '!$A52,'09.kolo stopky'!A:C,3,FALSE)</f>
        <v>2.599664351851852E-2</v>
      </c>
      <c r="K52" s="21">
        <f t="shared" si="4"/>
        <v>3.3201332718414455E-3</v>
      </c>
      <c r="L52" s="21">
        <f t="shared" si="3"/>
        <v>6.0820601851851869E-3</v>
      </c>
      <c r="M52" s="30"/>
      <c r="N52" s="31"/>
      <c r="O52" s="31"/>
      <c r="P52" s="31"/>
      <c r="Q52" s="31"/>
      <c r="R52" s="31"/>
      <c r="S52" s="31"/>
      <c r="T52" s="31"/>
      <c r="U52" s="31"/>
      <c r="V52" s="31"/>
      <c r="W52" s="33">
        <f t="shared" si="5"/>
        <v>0</v>
      </c>
      <c r="Y52"/>
    </row>
    <row r="53" spans="1:25" x14ac:dyDescent="0.25">
      <c r="A53" s="22">
        <v>604</v>
      </c>
      <c r="B53" s="56">
        <v>50</v>
      </c>
      <c r="C53" s="48">
        <v>4</v>
      </c>
      <c r="D53" s="6" t="str">
        <f>VLOOKUP(A53,'09.kolo prezetácia '!A:G,2,FALSE)</f>
        <v>Petra</v>
      </c>
      <c r="E53" s="6" t="str">
        <f>VLOOKUP(A53,'09.kolo prezetácia '!A:G,3,FALSE)</f>
        <v>Celecova</v>
      </c>
      <c r="F53" s="5" t="str">
        <f>CONCATENATE('09.kolo výsledky '!$D53," ",'09.kolo výsledky '!$E53)</f>
        <v>Petra Celecova</v>
      </c>
      <c r="G53" s="6" t="str">
        <f>VLOOKUP(A53,'09.kolo prezetácia '!A:G,4,FALSE)</f>
        <v>Champion Club / Dubnica nad Vahom</v>
      </c>
      <c r="H53" s="31">
        <f>VLOOKUP(A53,'09.kolo prezetácia '!$A$2:$G$511,5,FALSE)</f>
        <v>1981</v>
      </c>
      <c r="I53" s="32" t="str">
        <f>VLOOKUP(A53,'09.kolo prezetácia '!$A$2:$G$511,7,FALSE)</f>
        <v>Ženy B</v>
      </c>
      <c r="J53" s="21">
        <f>VLOOKUP('09.kolo výsledky '!$A53,'09.kolo stopky'!A:C,3,FALSE)</f>
        <v>2.6092824074074074E-2</v>
      </c>
      <c r="K53" s="21">
        <f t="shared" si="4"/>
        <v>3.3324168676978384E-3</v>
      </c>
      <c r="L53" s="21">
        <f t="shared" si="3"/>
        <v>6.1782407407407411E-3</v>
      </c>
      <c r="M53" s="30"/>
      <c r="N53" s="31"/>
      <c r="O53" s="31"/>
      <c r="P53" s="31"/>
      <c r="Q53" s="31"/>
      <c r="R53" s="31"/>
      <c r="S53" s="31"/>
      <c r="T53" s="31"/>
      <c r="U53" s="31"/>
      <c r="V53" s="31"/>
      <c r="W53" s="33">
        <f t="shared" si="5"/>
        <v>0</v>
      </c>
      <c r="Y53"/>
    </row>
    <row r="54" spans="1:25" x14ac:dyDescent="0.25">
      <c r="A54" s="22">
        <v>667</v>
      </c>
      <c r="B54" s="56">
        <v>51</v>
      </c>
      <c r="C54" s="48">
        <v>4</v>
      </c>
      <c r="D54" s="6" t="str">
        <f>VLOOKUP(A54,'09.kolo prezetácia '!A:G,2,FALSE)</f>
        <v>Monika</v>
      </c>
      <c r="E54" s="6" t="str">
        <f>VLOOKUP(A54,'09.kolo prezetácia '!A:G,3,FALSE)</f>
        <v>Kusendová</v>
      </c>
      <c r="F54" s="5" t="str">
        <f>CONCATENATE('09.kolo výsledky '!$D54," ",'09.kolo výsledky '!$E54)</f>
        <v>Monika Kusendová</v>
      </c>
      <c r="G54" s="6" t="str">
        <f>VLOOKUP(A54,'09.kolo prezetácia '!A:G,4,FALSE)</f>
        <v>Podjavorinskí bežci / Moravské Lieskové</v>
      </c>
      <c r="H54" s="31">
        <f>VLOOKUP(A54,'09.kolo prezetácia '!$A$2:$G$511,5,FALSE)</f>
        <v>1994</v>
      </c>
      <c r="I54" s="32" t="str">
        <f>VLOOKUP(A54,'09.kolo prezetácia '!$A$2:$G$511,7,FALSE)</f>
        <v>Ženy A</v>
      </c>
      <c r="J54" s="21">
        <f>VLOOKUP('09.kolo výsledky '!$A54,'09.kolo stopky'!A:C,3,FALSE)</f>
        <v>2.6105324074074072E-2</v>
      </c>
      <c r="K54" s="21">
        <f t="shared" si="4"/>
        <v>3.3340132917080551E-3</v>
      </c>
      <c r="L54" s="21">
        <f t="shared" si="3"/>
        <v>6.1907407407407397E-3</v>
      </c>
      <c r="M54" s="30"/>
      <c r="N54" s="31"/>
      <c r="O54" s="31"/>
      <c r="P54" s="31"/>
      <c r="Q54" s="31"/>
      <c r="R54" s="31"/>
      <c r="S54" s="31"/>
      <c r="T54" s="31"/>
      <c r="U54" s="31"/>
      <c r="V54" s="31"/>
      <c r="W54" s="33"/>
      <c r="Y54"/>
    </row>
    <row r="55" spans="1:25" x14ac:dyDescent="0.25">
      <c r="A55" s="22">
        <v>229</v>
      </c>
      <c r="B55" s="56">
        <v>52</v>
      </c>
      <c r="C55" s="48">
        <v>5</v>
      </c>
      <c r="D55" s="6" t="str">
        <f>VLOOKUP(A55,'09.kolo prezetácia '!A:G,2,FALSE)</f>
        <v>Ivana</v>
      </c>
      <c r="E55" s="6" t="str">
        <f>VLOOKUP(A55,'09.kolo prezetácia '!A:G,3,FALSE)</f>
        <v>Mičudová</v>
      </c>
      <c r="F55" s="5" t="str">
        <f>CONCATENATE('09.kolo výsledky '!$D55," ",'09.kolo výsledky '!$E55)</f>
        <v>Ivana Mičudová</v>
      </c>
      <c r="G55" s="6" t="str">
        <f>VLOOKUP(A55,'09.kolo prezetácia '!A:G,4,FALSE)</f>
        <v>Champion club / Ilava</v>
      </c>
      <c r="H55" s="31">
        <f>VLOOKUP(A55,'09.kolo prezetácia '!$A$2:$G$511,5,FALSE)</f>
        <v>1990</v>
      </c>
      <c r="I55" s="32" t="str">
        <f>VLOOKUP(A55,'09.kolo prezetácia '!$A$2:$G$511,7,FALSE)</f>
        <v>Ženy A</v>
      </c>
      <c r="J55" s="21">
        <f>VLOOKUP('09.kolo výsledky '!$A55,'09.kolo stopky'!A:C,3,FALSE)</f>
        <v>2.6143634259259259E-2</v>
      </c>
      <c r="K55" s="21">
        <f t="shared" si="4"/>
        <v>3.3389060356652949E-3</v>
      </c>
      <c r="L55" s="21">
        <f t="shared" si="3"/>
        <v>6.2290509259259261E-3</v>
      </c>
      <c r="M55" s="30"/>
      <c r="N55" s="31"/>
      <c r="O55" s="31"/>
      <c r="P55" s="31"/>
      <c r="Q55" s="31"/>
      <c r="R55" s="31"/>
      <c r="S55" s="31"/>
      <c r="T55" s="31"/>
      <c r="U55" s="31"/>
      <c r="V55" s="31"/>
      <c r="W55" s="33">
        <f t="shared" ref="W55:W87" si="6">SUM(M55:V55)</f>
        <v>0</v>
      </c>
      <c r="Y55"/>
    </row>
    <row r="56" spans="1:25" x14ac:dyDescent="0.25">
      <c r="A56" s="22">
        <v>150</v>
      </c>
      <c r="B56" s="56">
        <v>53</v>
      </c>
      <c r="C56" s="48">
        <v>5</v>
      </c>
      <c r="D56" s="6" t="str">
        <f>VLOOKUP(A56,'09.kolo prezetácia '!A:G,2,FALSE)</f>
        <v>Denis</v>
      </c>
      <c r="E56" s="6" t="str">
        <f>VLOOKUP(A56,'09.kolo prezetácia '!A:G,3,FALSE)</f>
        <v>Lauko</v>
      </c>
      <c r="F56" s="5" t="str">
        <f>CONCATENATE('09.kolo výsledky '!$D56," ",'09.kolo výsledky '!$E56)</f>
        <v>Denis Lauko</v>
      </c>
      <c r="G56" s="6" t="str">
        <f>VLOOKUP(A56,'09.kolo prezetácia '!A:G,4,FALSE)</f>
        <v>BLACK SWANS Triclub PN / Trencianske Stankovce</v>
      </c>
      <c r="H56" s="31">
        <f>VLOOKUP(A56,'09.kolo prezetácia '!$A$2:$G$511,5,FALSE)</f>
        <v>1974</v>
      </c>
      <c r="I56" s="32" t="str">
        <f>VLOOKUP(A56,'09.kolo prezetácia '!$A$2:$G$511,7,FALSE)</f>
        <v>Muži D</v>
      </c>
      <c r="J56" s="21">
        <f>VLOOKUP('09.kolo výsledky '!$A56,'09.kolo stopky'!A:C,3,FALSE)</f>
        <v>2.6175E-2</v>
      </c>
      <c r="K56" s="21">
        <f t="shared" si="4"/>
        <v>3.3429118773946362E-3</v>
      </c>
      <c r="L56" s="21">
        <f t="shared" si="3"/>
        <v>6.2604166666666676E-3</v>
      </c>
      <c r="M56" s="30"/>
      <c r="N56" s="31"/>
      <c r="O56" s="31"/>
      <c r="P56" s="31"/>
      <c r="Q56" s="31"/>
      <c r="R56" s="31"/>
      <c r="S56" s="31"/>
      <c r="T56" s="31"/>
      <c r="U56" s="31"/>
      <c r="V56" s="31"/>
      <c r="W56" s="33">
        <f t="shared" si="6"/>
        <v>0</v>
      </c>
      <c r="Y56"/>
    </row>
    <row r="57" spans="1:25" x14ac:dyDescent="0.25">
      <c r="A57" s="22">
        <v>678</v>
      </c>
      <c r="B57" s="56">
        <v>54</v>
      </c>
      <c r="C57" s="78">
        <v>9</v>
      </c>
      <c r="D57" s="6" t="str">
        <f>VLOOKUP(A57,'09.kolo prezetácia '!A:G,2,FALSE)</f>
        <v>Adrián</v>
      </c>
      <c r="E57" s="6" t="str">
        <f>VLOOKUP(A57,'09.kolo prezetácia '!A:G,3,FALSE)</f>
        <v>Jakal</v>
      </c>
      <c r="F57" s="5" t="str">
        <f>CONCATENATE('09.kolo výsledky '!$D57," ",'09.kolo výsledky '!$E57)</f>
        <v>Adrián Jakal</v>
      </c>
      <c r="G57" s="6" t="str">
        <f>VLOOKUP(A57,'09.kolo prezetácia '!A:G,4,FALSE)</f>
        <v>Svinná</v>
      </c>
      <c r="H57" s="31">
        <f>VLOOKUP(A57,'09.kolo prezetácia '!$A$2:$G$511,5,FALSE)</f>
        <v>2005</v>
      </c>
      <c r="I57" s="32" t="str">
        <f>VLOOKUP(A57,'09.kolo prezetácia '!$A$2:$G$511,7,FALSE)</f>
        <v>Muži A</v>
      </c>
      <c r="J57" s="21">
        <f>VLOOKUP('09.kolo výsledky '!$A57,'09.kolo stopky'!A:C,3,FALSE)</f>
        <v>2.6235069444444446E-2</v>
      </c>
      <c r="K57" s="21">
        <f t="shared" si="4"/>
        <v>3.3505835816659574E-3</v>
      </c>
      <c r="L57" s="21">
        <f t="shared" si="3"/>
        <v>6.3204861111111135E-3</v>
      </c>
      <c r="M57" s="30"/>
      <c r="N57" s="31"/>
      <c r="O57" s="31"/>
      <c r="P57" s="31"/>
      <c r="Q57" s="31"/>
      <c r="R57" s="31"/>
      <c r="S57" s="31"/>
      <c r="T57" s="31"/>
      <c r="U57" s="31"/>
      <c r="V57" s="31"/>
      <c r="W57" s="33">
        <f t="shared" si="6"/>
        <v>0</v>
      </c>
      <c r="Y57"/>
    </row>
    <row r="58" spans="1:25" x14ac:dyDescent="0.25">
      <c r="A58" s="22">
        <v>212</v>
      </c>
      <c r="B58" s="56">
        <v>55</v>
      </c>
      <c r="C58" s="78">
        <v>5</v>
      </c>
      <c r="D58" s="6" t="str">
        <f>VLOOKUP(A58,'09.kolo prezetácia '!A:G,2,FALSE)</f>
        <v>Barbora</v>
      </c>
      <c r="E58" s="6" t="str">
        <f>VLOOKUP(A58,'09.kolo prezetácia '!A:G,3,FALSE)</f>
        <v>Klucikova</v>
      </c>
      <c r="F58" s="5" t="str">
        <f>CONCATENATE('09.kolo výsledky '!$D58," ",'09.kolo výsledky '!$E58)</f>
        <v>Barbora Klucikova</v>
      </c>
      <c r="G58" s="6" t="str">
        <f>VLOOKUP(A58,'09.kolo prezetácia '!A:G,4,FALSE)</f>
        <v>RunForRest / Trencin</v>
      </c>
      <c r="H58" s="31">
        <f>VLOOKUP(A58,'09.kolo prezetácia '!$A$2:$G$511,5,FALSE)</f>
        <v>1987</v>
      </c>
      <c r="I58" s="32" t="str">
        <f>VLOOKUP(A58,'09.kolo prezetácia '!$A$2:$G$511,7,FALSE)</f>
        <v>Ženy B</v>
      </c>
      <c r="J58" s="21">
        <f>VLOOKUP('09.kolo výsledky '!$A58,'09.kolo stopky'!A:C,3,FALSE)</f>
        <v>2.6325462962962964E-2</v>
      </c>
      <c r="K58" s="21">
        <f t="shared" si="4"/>
        <v>3.3621280923324345E-3</v>
      </c>
      <c r="L58" s="21">
        <f t="shared" si="3"/>
        <v>6.410879629629631E-3</v>
      </c>
      <c r="M58" s="30"/>
      <c r="N58" s="31"/>
      <c r="O58" s="31"/>
      <c r="P58" s="31"/>
      <c r="Q58" s="31"/>
      <c r="R58" s="31"/>
      <c r="S58" s="31"/>
      <c r="T58" s="31"/>
      <c r="U58" s="31"/>
      <c r="V58" s="31"/>
      <c r="W58" s="33">
        <f t="shared" si="6"/>
        <v>0</v>
      </c>
      <c r="Y58"/>
    </row>
    <row r="59" spans="1:25" x14ac:dyDescent="0.25">
      <c r="A59" s="22">
        <v>221</v>
      </c>
      <c r="B59" s="56">
        <v>56</v>
      </c>
      <c r="C59" s="48">
        <v>10</v>
      </c>
      <c r="D59" s="6" t="str">
        <f>VLOOKUP(A59,'09.kolo prezetácia '!A:G,2,FALSE)</f>
        <v>Peter</v>
      </c>
      <c r="E59" s="6" t="str">
        <f>VLOOKUP(A59,'09.kolo prezetácia '!A:G,3,FALSE)</f>
        <v>Bušo</v>
      </c>
      <c r="F59" s="5" t="str">
        <f>CONCATENATE('09.kolo výsledky '!$D59," ",'09.kolo výsledky '!$E59)</f>
        <v>Peter Bušo</v>
      </c>
      <c r="G59" s="6" t="str">
        <f>VLOOKUP(A59,'09.kolo prezetácia '!A:G,4,FALSE)</f>
        <v>Trenčín / Trenčín</v>
      </c>
      <c r="H59" s="31">
        <f>VLOOKUP(A59,'09.kolo prezetácia '!$A$2:$G$511,5,FALSE)</f>
        <v>2007</v>
      </c>
      <c r="I59" s="32" t="str">
        <f>VLOOKUP(A59,'09.kolo prezetácia '!$A$2:$G$511,7,FALSE)</f>
        <v>Muži A</v>
      </c>
      <c r="J59" s="21">
        <f>VLOOKUP('09.kolo výsledky '!$A59,'09.kolo stopky'!A:C,3,FALSE)</f>
        <v>2.6430324074074075E-2</v>
      </c>
      <c r="K59" s="21">
        <f t="shared" si="4"/>
        <v>3.3755203159737007E-3</v>
      </c>
      <c r="L59" s="21">
        <f t="shared" si="3"/>
        <v>6.5157407407407421E-3</v>
      </c>
      <c r="M59" s="30"/>
      <c r="N59" s="31"/>
      <c r="O59" s="31"/>
      <c r="P59" s="31"/>
      <c r="Q59" s="31"/>
      <c r="R59" s="31"/>
      <c r="S59" s="31"/>
      <c r="T59" s="31"/>
      <c r="U59" s="31"/>
      <c r="V59" s="31"/>
      <c r="W59" s="33">
        <f t="shared" si="6"/>
        <v>0</v>
      </c>
      <c r="Y59"/>
    </row>
    <row r="60" spans="1:25" x14ac:dyDescent="0.25">
      <c r="A60" s="22">
        <v>653</v>
      </c>
      <c r="B60" s="56">
        <v>57</v>
      </c>
      <c r="C60" s="48">
        <v>20</v>
      </c>
      <c r="D60" s="6" t="str">
        <f>VLOOKUP(A60,'09.kolo prezetácia '!A:G,2,FALSE)</f>
        <v>Branislav</v>
      </c>
      <c r="E60" s="6" t="str">
        <f>VLOOKUP(A60,'09.kolo prezetácia '!A:G,3,FALSE)</f>
        <v>Hromník</v>
      </c>
      <c r="F60" s="5" t="str">
        <f>CONCATENATE('09.kolo výsledky '!$D60," ",'09.kolo výsledky '!$E60)</f>
        <v>Branislav Hromník</v>
      </c>
      <c r="G60" s="6" t="str">
        <f>VLOOKUP(A60,'09.kolo prezetácia '!A:G,4,FALSE)</f>
        <v>Trenčianske Stankovce</v>
      </c>
      <c r="H60" s="31">
        <f>VLOOKUP(A60,'09.kolo prezetácia '!$A$2:$G$511,5,FALSE)</f>
        <v>1979</v>
      </c>
      <c r="I60" s="32" t="str">
        <f>VLOOKUP(A60,'09.kolo prezetácia '!$A$2:$G$511,7,FALSE)</f>
        <v>Muži C</v>
      </c>
      <c r="J60" s="21">
        <f>VLOOKUP('09.kolo výsledky '!$A60,'09.kolo stopky'!A:C,3,FALSE)</f>
        <v>2.6502430555555553E-2</v>
      </c>
      <c r="K60" s="21">
        <f t="shared" si="4"/>
        <v>3.3847293174400451E-3</v>
      </c>
      <c r="L60" s="21">
        <f t="shared" si="3"/>
        <v>6.5878472222222206E-3</v>
      </c>
      <c r="M60" s="30"/>
      <c r="N60" s="40"/>
      <c r="O60" s="40"/>
      <c r="P60" s="40"/>
      <c r="Q60" s="40"/>
      <c r="R60" s="40"/>
      <c r="S60" s="40"/>
      <c r="T60" s="40"/>
      <c r="U60" s="31"/>
      <c r="V60" s="31"/>
      <c r="W60" s="33">
        <f t="shared" si="6"/>
        <v>0</v>
      </c>
      <c r="Y60"/>
    </row>
    <row r="61" spans="1:25" x14ac:dyDescent="0.25">
      <c r="A61" s="22">
        <v>109</v>
      </c>
      <c r="B61" s="56">
        <v>58</v>
      </c>
      <c r="C61" s="48">
        <v>6</v>
      </c>
      <c r="D61" s="6" t="str">
        <f>VLOOKUP(A61,'09.kolo prezetácia '!A:G,2,FALSE)</f>
        <v>Lucia</v>
      </c>
      <c r="E61" s="6" t="str">
        <f>VLOOKUP(A61,'09.kolo prezetácia '!A:G,3,FALSE)</f>
        <v>Zubová</v>
      </c>
      <c r="F61" s="5" t="str">
        <f>CONCATENATE('09.kolo výsledky '!$D61," ",'09.kolo výsledky '!$E61)</f>
        <v>Lucia Zubová</v>
      </c>
      <c r="G61" s="6" t="str">
        <f>VLOOKUP(A61,'09.kolo prezetácia '!A:G,4,FALSE)</f>
        <v>Behaj s radosťou / Trenčín</v>
      </c>
      <c r="H61" s="31">
        <f>VLOOKUP(A61,'09.kolo prezetácia '!$A$2:$G$511,5,FALSE)</f>
        <v>1988</v>
      </c>
      <c r="I61" s="32" t="str">
        <f>VLOOKUP(A61,'09.kolo prezetácia '!$A$2:$G$511,7,FALSE)</f>
        <v>Ženy B</v>
      </c>
      <c r="J61" s="21">
        <f>VLOOKUP('09.kolo výsledky '!$A61,'09.kolo stopky'!A:C,3,FALSE)</f>
        <v>2.6510763888888893E-2</v>
      </c>
      <c r="K61" s="21">
        <f t="shared" si="4"/>
        <v>3.3857936001135238E-3</v>
      </c>
      <c r="L61" s="21">
        <f t="shared" si="3"/>
        <v>6.59618055555556E-3</v>
      </c>
      <c r="M61" s="30"/>
      <c r="N61" s="31"/>
      <c r="O61" s="31"/>
      <c r="P61" s="31"/>
      <c r="Q61" s="31"/>
      <c r="R61" s="31"/>
      <c r="S61" s="31"/>
      <c r="T61" s="31"/>
      <c r="U61" s="31"/>
      <c r="V61" s="31"/>
      <c r="W61" s="33">
        <f t="shared" si="6"/>
        <v>0</v>
      </c>
      <c r="Y61"/>
    </row>
    <row r="62" spans="1:25" x14ac:dyDescent="0.25">
      <c r="A62" s="22">
        <v>669</v>
      </c>
      <c r="B62" s="56">
        <v>59</v>
      </c>
      <c r="C62" s="78">
        <v>11</v>
      </c>
      <c r="D62" s="6" t="str">
        <f>VLOOKUP(A62,'09.kolo prezetácia '!A:G,2,FALSE)</f>
        <v>Ján</v>
      </c>
      <c r="E62" s="6" t="str">
        <f>VLOOKUP(A62,'09.kolo prezetácia '!A:G,3,FALSE)</f>
        <v>Ševčík</v>
      </c>
      <c r="F62" s="5" t="str">
        <f>CONCATENATE('09.kolo výsledky '!$D62," ",'09.kolo výsledky '!$E62)</f>
        <v>Ján Ševčík</v>
      </c>
      <c r="G62" s="6" t="str">
        <f>VLOOKUP(A62,'09.kolo prezetácia '!A:G,4,FALSE)</f>
        <v>Poľský Parlament / Trenčín</v>
      </c>
      <c r="H62" s="31">
        <f>VLOOKUP(A62,'09.kolo prezetácia '!$A$2:$G$511,5,FALSE)</f>
        <v>1998</v>
      </c>
      <c r="I62" s="32" t="str">
        <f>VLOOKUP(A62,'09.kolo prezetácia '!$A$2:$G$511,7,FALSE)</f>
        <v>Muži A</v>
      </c>
      <c r="J62" s="21">
        <f>VLOOKUP('09.kolo výsledky '!$A62,'09.kolo stopky'!A:C,3,FALSE)</f>
        <v>2.6557638888888888E-2</v>
      </c>
      <c r="K62" s="21">
        <f t="shared" si="4"/>
        <v>3.3917801901518375E-3</v>
      </c>
      <c r="L62" s="21">
        <f t="shared" si="3"/>
        <v>6.6430555555555548E-3</v>
      </c>
      <c r="M62" s="30"/>
      <c r="N62" s="31"/>
      <c r="O62" s="31"/>
      <c r="P62" s="31"/>
      <c r="Q62" s="31"/>
      <c r="R62" s="31"/>
      <c r="S62" s="31"/>
      <c r="T62" s="31"/>
      <c r="U62" s="31"/>
      <c r="V62" s="31"/>
      <c r="W62" s="33">
        <f t="shared" si="6"/>
        <v>0</v>
      </c>
      <c r="Y62"/>
    </row>
    <row r="63" spans="1:25" x14ac:dyDescent="0.25">
      <c r="A63" s="22">
        <v>429</v>
      </c>
      <c r="B63" s="56">
        <v>60</v>
      </c>
      <c r="C63" s="45">
        <v>3</v>
      </c>
      <c r="D63" s="6" t="str">
        <f>VLOOKUP(A63,'09.kolo prezetácia '!A:G,2,FALSE)</f>
        <v>Pavol</v>
      </c>
      <c r="E63" s="6" t="str">
        <f>VLOOKUP(A63,'09.kolo prezetácia '!A:G,3,FALSE)</f>
        <v>Balaščák</v>
      </c>
      <c r="F63" s="5" t="str">
        <f>CONCATENATE('09.kolo výsledky '!$D63," ",'09.kolo výsledky '!$E63)</f>
        <v>Pavol Balaščák</v>
      </c>
      <c r="G63" s="6" t="str">
        <f>VLOOKUP(A63,'09.kolo prezetácia '!A:G,4,FALSE)</f>
        <v>Trenčín</v>
      </c>
      <c r="H63" s="31">
        <f>VLOOKUP(A63,'09.kolo prezetácia '!$A$2:$G$511,5,FALSE)</f>
        <v>1964</v>
      </c>
      <c r="I63" s="32" t="str">
        <f>VLOOKUP(A63,'09.kolo prezetácia '!$A$2:$G$511,7,FALSE)</f>
        <v>Muži E</v>
      </c>
      <c r="J63" s="21">
        <f>VLOOKUP('09.kolo výsledky '!$A63,'09.kolo stopky'!A:C,3,FALSE)</f>
        <v>2.6674189814814817E-2</v>
      </c>
      <c r="K63" s="21">
        <f t="shared" si="4"/>
        <v>3.4066653658767327E-3</v>
      </c>
      <c r="L63" s="21">
        <f t="shared" si="3"/>
        <v>6.7596064814814845E-3</v>
      </c>
      <c r="M63" s="30"/>
      <c r="N63" s="31"/>
      <c r="O63" s="31"/>
      <c r="P63" s="31"/>
      <c r="Q63" s="31"/>
      <c r="R63" s="31"/>
      <c r="S63" s="31"/>
      <c r="T63" s="31"/>
      <c r="U63" s="31"/>
      <c r="V63" s="31"/>
      <c r="W63" s="33">
        <f t="shared" si="6"/>
        <v>0</v>
      </c>
      <c r="Y63"/>
    </row>
    <row r="64" spans="1:25" x14ac:dyDescent="0.25">
      <c r="A64" s="22">
        <v>196</v>
      </c>
      <c r="B64" s="56">
        <v>61</v>
      </c>
      <c r="C64" s="78">
        <v>6</v>
      </c>
      <c r="D64" s="6" t="str">
        <f>VLOOKUP(A64,'09.kolo prezetácia '!A:G,2,FALSE)</f>
        <v>Zdenka</v>
      </c>
      <c r="E64" s="6" t="str">
        <f>VLOOKUP(A64,'09.kolo prezetácia '!A:G,3,FALSE)</f>
        <v>Bumbálová</v>
      </c>
      <c r="F64" s="5" t="str">
        <f>CONCATENATE('09.kolo výsledky '!$D64," ",'09.kolo výsledky '!$E64)</f>
        <v>Zdenka Bumbálová</v>
      </c>
      <c r="G64" s="6" t="str">
        <f>VLOOKUP(A64,'09.kolo prezetácia '!A:G,4,FALSE)</f>
        <v>Champion Club / Dubnica nad Váhom</v>
      </c>
      <c r="H64" s="31">
        <f>VLOOKUP(A64,'09.kolo prezetácia '!$A$2:$G$511,5,FALSE)</f>
        <v>1989</v>
      </c>
      <c r="I64" s="32" t="str">
        <f>VLOOKUP(A64,'09.kolo prezetácia '!$A$2:$G$511,7,FALSE)</f>
        <v>Ženy A</v>
      </c>
      <c r="J64" s="21">
        <f>VLOOKUP('09.kolo výsledky '!$A64,'09.kolo stopky'!A:C,3,FALSE)</f>
        <v>2.6687500000000003E-2</v>
      </c>
      <c r="K64" s="21">
        <f t="shared" si="4"/>
        <v>3.4083652618135379E-3</v>
      </c>
      <c r="L64" s="21">
        <f t="shared" si="3"/>
        <v>6.7729166666666701E-3</v>
      </c>
      <c r="M64" s="30"/>
      <c r="N64" s="31"/>
      <c r="O64" s="31"/>
      <c r="P64" s="31"/>
      <c r="Q64" s="31"/>
      <c r="R64" s="31"/>
      <c r="S64" s="31"/>
      <c r="T64" s="31"/>
      <c r="U64" s="31"/>
      <c r="V64" s="31"/>
      <c r="W64" s="33">
        <f t="shared" si="6"/>
        <v>0</v>
      </c>
      <c r="Y64"/>
    </row>
    <row r="65" spans="1:25" x14ac:dyDescent="0.25">
      <c r="A65" s="22">
        <v>31</v>
      </c>
      <c r="B65" s="56">
        <v>62</v>
      </c>
      <c r="C65" s="48">
        <v>9</v>
      </c>
      <c r="D65" s="6" t="str">
        <f>VLOOKUP(A65,'09.kolo prezetácia '!A:G,2,FALSE)</f>
        <v>Ivan</v>
      </c>
      <c r="E65" s="6" t="str">
        <f>VLOOKUP(A65,'09.kolo prezetácia '!A:G,3,FALSE)</f>
        <v>Mojto</v>
      </c>
      <c r="F65" s="5" t="str">
        <f>CONCATENATE('09.kolo výsledky '!$D65," ",'09.kolo výsledky '!$E65)</f>
        <v>Ivan Mojto</v>
      </c>
      <c r="G65" s="6" t="str">
        <f>VLOOKUP(A65,'09.kolo prezetácia '!A:G,4,FALSE)</f>
        <v>Behaj s Radosťou / Bohunice</v>
      </c>
      <c r="H65" s="31">
        <f>VLOOKUP(A65,'09.kolo prezetácia '!$A$2:$G$511,5,FALSE)</f>
        <v>1989</v>
      </c>
      <c r="I65" s="32" t="str">
        <f>VLOOKUP(A65,'09.kolo prezetácia '!$A$2:$G$511,7,FALSE)</f>
        <v>Muži B</v>
      </c>
      <c r="J65" s="21">
        <f>VLOOKUP('09.kolo výsledky '!$A65,'09.kolo stopky'!A:C,3,FALSE)</f>
        <v>2.6715972222222224E-2</v>
      </c>
      <c r="K65" s="21">
        <f t="shared" si="4"/>
        <v>3.4120015609479214E-3</v>
      </c>
      <c r="L65" s="21">
        <f t="shared" si="3"/>
        <v>6.8013888888888915E-3</v>
      </c>
      <c r="M65" s="30"/>
      <c r="N65" s="31"/>
      <c r="O65" s="31"/>
      <c r="P65" s="31"/>
      <c r="Q65" s="31"/>
      <c r="R65" s="31"/>
      <c r="S65" s="31"/>
      <c r="T65" s="31"/>
      <c r="U65" s="31"/>
      <c r="V65" s="31"/>
      <c r="W65" s="33">
        <f t="shared" si="6"/>
        <v>0</v>
      </c>
      <c r="Y65"/>
    </row>
    <row r="66" spans="1:25" x14ac:dyDescent="0.25">
      <c r="A66" s="22">
        <v>633</v>
      </c>
      <c r="B66" s="56">
        <v>63</v>
      </c>
      <c r="C66" s="48">
        <v>6</v>
      </c>
      <c r="D66" s="6" t="str">
        <f>VLOOKUP(A66,'09.kolo prezetácia '!A:G,2,FALSE)</f>
        <v>Marián</v>
      </c>
      <c r="E66" s="6" t="str">
        <f>VLOOKUP(A66,'09.kolo prezetácia '!A:G,3,FALSE)</f>
        <v>Madluška</v>
      </c>
      <c r="F66" s="5" t="str">
        <f>CONCATENATE('09.kolo výsledky '!$D66," ",'09.kolo výsledky '!$E66)</f>
        <v>Marián Madluška</v>
      </c>
      <c r="G66" s="6" t="str">
        <f>VLOOKUP(A66,'09.kolo prezetácia '!A:G,4,FALSE)</f>
        <v>Myjava</v>
      </c>
      <c r="H66" s="31">
        <f>VLOOKUP(A66,'09.kolo prezetácia '!$A$2:$G$511,5,FALSE)</f>
        <v>1971</v>
      </c>
      <c r="I66" s="32" t="str">
        <f>VLOOKUP(A66,'09.kolo prezetácia '!$A$2:$G$511,7,FALSE)</f>
        <v>Muži D</v>
      </c>
      <c r="J66" s="21">
        <f>VLOOKUP('09.kolo výsledky '!$A66,'09.kolo stopky'!A:C,3,FALSE)</f>
        <v>2.6859259259259256E-2</v>
      </c>
      <c r="K66" s="21">
        <f t="shared" si="4"/>
        <v>3.4303013102502241E-3</v>
      </c>
      <c r="L66" s="21">
        <f t="shared" si="3"/>
        <v>6.9446759259259236E-3</v>
      </c>
      <c r="M66" s="30"/>
      <c r="N66" s="31"/>
      <c r="O66" s="31"/>
      <c r="P66" s="31"/>
      <c r="Q66" s="31"/>
      <c r="R66" s="31"/>
      <c r="S66" s="31"/>
      <c r="T66" s="31"/>
      <c r="U66" s="31"/>
      <c r="V66" s="31"/>
      <c r="W66" s="33">
        <f t="shared" si="6"/>
        <v>0</v>
      </c>
      <c r="Y66"/>
    </row>
    <row r="67" spans="1:25" x14ac:dyDescent="0.25">
      <c r="A67" s="22">
        <v>636</v>
      </c>
      <c r="B67" s="56">
        <v>64</v>
      </c>
      <c r="C67" s="48">
        <v>12</v>
      </c>
      <c r="D67" s="6" t="str">
        <f>VLOOKUP(A67,'09.kolo prezetácia '!A:G,2,FALSE)</f>
        <v>Kristián</v>
      </c>
      <c r="E67" s="6" t="str">
        <f>VLOOKUP(A67,'09.kolo prezetácia '!A:G,3,FALSE)</f>
        <v>Ježík</v>
      </c>
      <c r="F67" s="5" t="str">
        <f>CONCATENATE('09.kolo výsledky '!$D67," ",'09.kolo výsledky '!$E67)</f>
        <v>Kristián Ježík</v>
      </c>
      <c r="G67" s="6" t="str">
        <f>VLOOKUP(A67,'09.kolo prezetácia '!A:G,4,FALSE)</f>
        <v>Ak Dukla Trenčín / Veľká Hradná</v>
      </c>
      <c r="H67" s="31">
        <f>VLOOKUP(A67,'09.kolo prezetácia '!$A$2:$G$511,5,FALSE)</f>
        <v>2010</v>
      </c>
      <c r="I67" s="32" t="str">
        <f>VLOOKUP(A67,'09.kolo prezetácia '!$A$2:$G$511,7,FALSE)</f>
        <v>Muži A</v>
      </c>
      <c r="J67" s="21">
        <f>VLOOKUP('09.kolo výsledky '!$A67,'09.kolo stopky'!A:C,3,FALSE)</f>
        <v>2.6891435185185185E-2</v>
      </c>
      <c r="K67" s="21">
        <f t="shared" si="4"/>
        <v>3.4344106239061539E-3</v>
      </c>
      <c r="L67" s="21">
        <f t="shared" si="3"/>
        <v>6.9768518518518521E-3</v>
      </c>
      <c r="M67" s="30"/>
      <c r="N67" s="31"/>
      <c r="O67" s="31"/>
      <c r="P67" s="31"/>
      <c r="Q67" s="31"/>
      <c r="R67" s="31"/>
      <c r="S67" s="31"/>
      <c r="T67" s="31"/>
      <c r="U67" s="31"/>
      <c r="V67" s="31"/>
      <c r="W67" s="33">
        <f t="shared" si="6"/>
        <v>0</v>
      </c>
      <c r="Y67"/>
    </row>
    <row r="68" spans="1:25" x14ac:dyDescent="0.25">
      <c r="A68" s="22">
        <v>675</v>
      </c>
      <c r="B68" s="56">
        <v>65</v>
      </c>
      <c r="C68" s="78">
        <v>10</v>
      </c>
      <c r="D68" s="6" t="str">
        <f>VLOOKUP(A68,'09.kolo prezetácia '!A:G,2,FALSE)</f>
        <v>Miloš</v>
      </c>
      <c r="E68" s="6" t="str">
        <f>VLOOKUP(A68,'09.kolo prezetácia '!A:G,3,FALSE)</f>
        <v>Machara</v>
      </c>
      <c r="F68" s="5" t="str">
        <f>CONCATENATE('09.kolo výsledky '!$D68," ",'09.kolo výsledky '!$E68)</f>
        <v>Miloš Machara</v>
      </c>
      <c r="G68" s="6" t="str">
        <f>VLOOKUP(A68,'09.kolo prezetácia '!A:G,4,FALSE)</f>
        <v>Kľúčové</v>
      </c>
      <c r="H68" s="31">
        <f>VLOOKUP(A68,'09.kolo prezetácia '!$A$2:$G$511,5,FALSE)</f>
        <v>1992</v>
      </c>
      <c r="I68" s="32" t="str">
        <f>VLOOKUP(A68,'09.kolo prezetácia '!$A$2:$G$511,7,FALSE)</f>
        <v>Muži B</v>
      </c>
      <c r="J68" s="21">
        <f>VLOOKUP('09.kolo výsledky '!$A68,'09.kolo stopky'!A:C,3,FALSE)</f>
        <v>2.6901736111111109E-2</v>
      </c>
      <c r="K68" s="21">
        <f t="shared" si="4"/>
        <v>3.4357261955442028E-3</v>
      </c>
      <c r="L68" s="21">
        <f t="shared" si="3"/>
        <v>6.9871527777777762E-3</v>
      </c>
      <c r="M68" s="30"/>
      <c r="N68" s="31"/>
      <c r="O68" s="31"/>
      <c r="P68" s="31"/>
      <c r="Q68" s="31"/>
      <c r="R68" s="31"/>
      <c r="S68" s="31"/>
      <c r="T68" s="31"/>
      <c r="U68" s="31"/>
      <c r="V68" s="31"/>
      <c r="W68" s="33">
        <f t="shared" si="6"/>
        <v>0</v>
      </c>
      <c r="Y68"/>
    </row>
    <row r="69" spans="1:25" x14ac:dyDescent="0.25">
      <c r="A69" s="22">
        <v>638</v>
      </c>
      <c r="B69" s="56">
        <v>66</v>
      </c>
      <c r="C69" s="78">
        <v>13</v>
      </c>
      <c r="D69" s="6" t="str">
        <f>VLOOKUP(A69,'09.kolo prezetácia '!A:G,2,FALSE)</f>
        <v>Matúš</v>
      </c>
      <c r="E69" s="6" t="str">
        <f>VLOOKUP(A69,'09.kolo prezetácia '!A:G,3,FALSE)</f>
        <v>Guňovský</v>
      </c>
      <c r="F69" s="5" t="str">
        <f>CONCATENATE('09.kolo výsledky '!$D69," ",'09.kolo výsledky '!$E69)</f>
        <v>Matúš Guňovský</v>
      </c>
      <c r="G69" s="6" t="str">
        <f>VLOOKUP(A69,'09.kolo prezetácia '!A:G,4,FALSE)</f>
        <v>AK Dukla Trenčín / Veľká Hradná</v>
      </c>
      <c r="H69" s="31">
        <f>VLOOKUP(A69,'09.kolo prezetácia '!$A$2:$G$511,5,FALSE)</f>
        <v>2010</v>
      </c>
      <c r="I69" s="32" t="str">
        <f>VLOOKUP(A69,'09.kolo prezetácia '!$A$2:$G$511,7,FALSE)</f>
        <v>Muži A</v>
      </c>
      <c r="J69" s="21">
        <f>VLOOKUP('09.kolo výsledky '!$A69,'09.kolo stopky'!A:C,3,FALSE)</f>
        <v>2.6912037037037036E-2</v>
      </c>
      <c r="K69" s="21">
        <f t="shared" si="4"/>
        <v>3.4370417671822522E-3</v>
      </c>
      <c r="L69" s="21">
        <f t="shared" si="3"/>
        <v>6.9974537037037036E-3</v>
      </c>
      <c r="M69" s="22"/>
      <c r="N69" s="53"/>
      <c r="O69" s="53"/>
      <c r="P69" s="53"/>
      <c r="Q69" s="53"/>
      <c r="R69" s="53"/>
      <c r="S69" s="53"/>
      <c r="T69" s="53"/>
      <c r="U69" s="53"/>
      <c r="V69" s="53"/>
      <c r="W69" s="54">
        <f>SUM(M69:V69)</f>
        <v>0</v>
      </c>
      <c r="Y69"/>
    </row>
    <row r="70" spans="1:25" x14ac:dyDescent="0.25">
      <c r="A70" s="22">
        <v>676</v>
      </c>
      <c r="B70" s="56">
        <v>67</v>
      </c>
      <c r="C70" s="48">
        <v>21</v>
      </c>
      <c r="D70" s="6" t="str">
        <f>VLOOKUP(A70,'09.kolo prezetácia '!A:G,2,FALSE)</f>
        <v>Martin</v>
      </c>
      <c r="E70" s="6" t="str">
        <f>VLOOKUP(A70,'09.kolo prezetácia '!A:G,3,FALSE)</f>
        <v>Horný</v>
      </c>
      <c r="F70" s="5" t="str">
        <f>CONCATENATE('09.kolo výsledky '!$D70," ",'09.kolo výsledky '!$E70)</f>
        <v>Martin Horný</v>
      </c>
      <c r="G70" s="6" t="str">
        <f>VLOOKUP(A70,'09.kolo prezetácia '!A:G,4,FALSE)</f>
        <v>Trenčín</v>
      </c>
      <c r="H70" s="31">
        <f>VLOOKUP(A70,'09.kolo prezetácia '!$A$2:$G$511,5,FALSE)</f>
        <v>1977</v>
      </c>
      <c r="I70" s="32" t="str">
        <f>VLOOKUP(A70,'09.kolo prezetácia '!$A$2:$G$511,7,FALSE)</f>
        <v>Muži C</v>
      </c>
      <c r="J70" s="21">
        <f>VLOOKUP('09.kolo výsledky '!$A70,'09.kolo stopky'!A:C,3,FALSE)</f>
        <v>2.694097222222222E-2</v>
      </c>
      <c r="K70" s="21">
        <f t="shared" si="4"/>
        <v>3.4407371931318288E-3</v>
      </c>
      <c r="L70" s="21">
        <f t="shared" si="3"/>
        <v>7.0263888888888876E-3</v>
      </c>
      <c r="M70" s="30"/>
      <c r="N70" s="31"/>
      <c r="O70" s="31"/>
      <c r="P70" s="31"/>
      <c r="Q70" s="31"/>
      <c r="R70" s="31"/>
      <c r="S70" s="31"/>
      <c r="T70" s="31"/>
      <c r="U70" s="31"/>
      <c r="V70" s="31"/>
      <c r="W70" s="33">
        <f t="shared" si="6"/>
        <v>0</v>
      </c>
      <c r="Y70"/>
    </row>
    <row r="71" spans="1:25" x14ac:dyDescent="0.25">
      <c r="A71" s="22">
        <v>640</v>
      </c>
      <c r="B71" s="56">
        <v>68</v>
      </c>
      <c r="C71" s="78">
        <v>22</v>
      </c>
      <c r="D71" s="6" t="str">
        <f>VLOOKUP(A71,'09.kolo prezetácia '!A:G,2,FALSE)</f>
        <v>Anton</v>
      </c>
      <c r="E71" s="6" t="str">
        <f>VLOOKUP(A71,'09.kolo prezetácia '!A:G,3,FALSE)</f>
        <v>Kučmín</v>
      </c>
      <c r="F71" s="5" t="str">
        <f>CONCATENATE('09.kolo výsledky '!$D71," ",'09.kolo výsledky '!$E71)</f>
        <v>Anton Kučmín</v>
      </c>
      <c r="G71" s="6" t="str">
        <f>VLOOKUP(A71,'09.kolo prezetácia '!A:G,4,FALSE)</f>
        <v>AK Dukla Trenčín / Veľká Hradná</v>
      </c>
      <c r="H71" s="31">
        <f>VLOOKUP(A71,'09.kolo prezetácia '!$A$2:$G$511,5,FALSE)</f>
        <v>1984</v>
      </c>
      <c r="I71" s="32" t="str">
        <f>VLOOKUP(A71,'09.kolo prezetácia '!$A$2:$G$511,7,FALSE)</f>
        <v>Muži C</v>
      </c>
      <c r="J71" s="21">
        <f>VLOOKUP('09.kolo výsledky '!$A71,'09.kolo stopky'!A:C,3,FALSE)</f>
        <v>2.6954050925925926E-2</v>
      </c>
      <c r="K71" s="21">
        <f t="shared" si="4"/>
        <v>3.4424075256610379E-3</v>
      </c>
      <c r="L71" s="21">
        <f t="shared" si="3"/>
        <v>7.0394675925925937E-3</v>
      </c>
      <c r="M71" s="30"/>
      <c r="N71" s="31"/>
      <c r="O71" s="31"/>
      <c r="P71" s="31"/>
      <c r="Q71" s="31"/>
      <c r="R71" s="31"/>
      <c r="S71" s="31"/>
      <c r="T71" s="31"/>
      <c r="U71" s="31"/>
      <c r="V71" s="31"/>
      <c r="W71" s="33">
        <f t="shared" si="6"/>
        <v>0</v>
      </c>
      <c r="Y71"/>
    </row>
    <row r="72" spans="1:25" x14ac:dyDescent="0.25">
      <c r="A72" s="22">
        <v>637</v>
      </c>
      <c r="B72" s="56">
        <v>69</v>
      </c>
      <c r="C72" s="48">
        <v>14</v>
      </c>
      <c r="D72" s="6" t="str">
        <f>VLOOKUP(A72,'09.kolo prezetácia '!A:G,2,FALSE)</f>
        <v>Tomáš</v>
      </c>
      <c r="E72" s="6" t="str">
        <f>VLOOKUP(A72,'09.kolo prezetácia '!A:G,3,FALSE)</f>
        <v>Szabo</v>
      </c>
      <c r="F72" s="5" t="str">
        <f>CONCATENATE('09.kolo výsledky '!$D72," ",'09.kolo výsledky '!$E72)</f>
        <v>Tomáš Szabo</v>
      </c>
      <c r="G72" s="6" t="str">
        <f>VLOOKUP(A72,'09.kolo prezetácia '!A:G,4,FALSE)</f>
        <v xml:space="preserve">AK Dukla Trenčín </v>
      </c>
      <c r="H72" s="31">
        <f>VLOOKUP(A72,'09.kolo prezetácia '!$A$2:$G$511,5,FALSE)</f>
        <v>2010</v>
      </c>
      <c r="I72" s="32" t="str">
        <f>VLOOKUP(A72,'09.kolo prezetácia '!$A$2:$G$511,7,FALSE)</f>
        <v>Muži A</v>
      </c>
      <c r="J72" s="21">
        <f>VLOOKUP('09.kolo výsledky '!$A72,'09.kolo stopky'!A:C,3,FALSE)</f>
        <v>2.6964930555555554E-2</v>
      </c>
      <c r="K72" s="21">
        <f t="shared" si="4"/>
        <v>3.4437970058180784E-3</v>
      </c>
      <c r="L72" s="21">
        <f t="shared" si="3"/>
        <v>7.0503472222222217E-3</v>
      </c>
      <c r="M72" s="30"/>
      <c r="N72" s="31"/>
      <c r="O72" s="31"/>
      <c r="P72" s="31"/>
      <c r="Q72" s="31"/>
      <c r="R72" s="31"/>
      <c r="S72" s="31"/>
      <c r="T72" s="31"/>
      <c r="U72" s="31"/>
      <c r="V72" s="31"/>
      <c r="W72" s="33">
        <f t="shared" si="6"/>
        <v>0</v>
      </c>
      <c r="Y72"/>
    </row>
    <row r="73" spans="1:25" x14ac:dyDescent="0.25">
      <c r="A73" s="84">
        <v>655</v>
      </c>
      <c r="B73" s="56">
        <v>70</v>
      </c>
      <c r="C73" s="48">
        <v>23</v>
      </c>
      <c r="D73" s="6" t="str">
        <f>VLOOKUP(A73,'09.kolo prezetácia '!A:G,2,FALSE)</f>
        <v>Jaroslav</v>
      </c>
      <c r="E73" s="6" t="str">
        <f>VLOOKUP(A73,'09.kolo prezetácia '!A:G,3,FALSE)</f>
        <v>Porubský</v>
      </c>
      <c r="F73" s="5" t="str">
        <f>CONCATENATE('09.kolo výsledky '!$D73," ",'09.kolo výsledky '!$E73)</f>
        <v>Jaroslav Porubský</v>
      </c>
      <c r="G73" s="6" t="str">
        <f>VLOOKUP(A73,'09.kolo prezetácia '!A:G,4,FALSE)</f>
        <v>Bzince pod Javorinou</v>
      </c>
      <c r="H73" s="31">
        <f>VLOOKUP(A73,'09.kolo prezetácia '!$A$2:$G$511,5,FALSE)</f>
        <v>1981</v>
      </c>
      <c r="I73" s="32" t="str">
        <f>VLOOKUP(A73,'09.kolo prezetácia '!$A$2:$G$511,7,FALSE)</f>
        <v>Muži C</v>
      </c>
      <c r="J73" s="21">
        <f>VLOOKUP('09.kolo výsledky '!$A73,'09.kolo stopky'!A:C,3,FALSE)</f>
        <v>2.6991087962962967E-2</v>
      </c>
      <c r="K73" s="21">
        <f t="shared" si="4"/>
        <v>3.4471376708764966E-3</v>
      </c>
      <c r="L73" s="21">
        <f t="shared" si="3"/>
        <v>7.076504629629634E-3</v>
      </c>
      <c r="M73" s="30"/>
      <c r="N73" s="31"/>
      <c r="O73" s="31"/>
      <c r="P73" s="31"/>
      <c r="Q73" s="31"/>
      <c r="R73" s="31"/>
      <c r="S73" s="31"/>
      <c r="T73" s="31"/>
      <c r="U73" s="31"/>
      <c r="V73" s="31"/>
      <c r="W73" s="33">
        <f t="shared" si="6"/>
        <v>0</v>
      </c>
      <c r="Y73"/>
    </row>
    <row r="74" spans="1:25" x14ac:dyDescent="0.25">
      <c r="A74" s="84">
        <v>470</v>
      </c>
      <c r="B74" s="56">
        <v>71</v>
      </c>
      <c r="C74" s="78">
        <v>24</v>
      </c>
      <c r="D74" s="6" t="str">
        <f>VLOOKUP(A74,'09.kolo prezetácia '!A:G,2,FALSE)</f>
        <v>Dalibor</v>
      </c>
      <c r="E74" s="6" t="str">
        <f>VLOOKUP(A74,'09.kolo prezetácia '!A:G,3,FALSE)</f>
        <v>Jakal st.</v>
      </c>
      <c r="F74" s="5" t="str">
        <f>CONCATENATE('09.kolo výsledky '!$D74," ",'09.kolo výsledky '!$E74)</f>
        <v>Dalibor Jakal st.</v>
      </c>
      <c r="G74" s="6" t="str">
        <f>VLOOKUP(A74,'09.kolo prezetácia '!A:G,4,FALSE)</f>
        <v>Svinná</v>
      </c>
      <c r="H74" s="31">
        <f>VLOOKUP(A74,'09.kolo prezetácia '!$A$2:$G$511,5,FALSE)</f>
        <v>1975</v>
      </c>
      <c r="I74" s="32" t="str">
        <f>VLOOKUP(A74,'09.kolo prezetácia '!$A$2:$G$511,7,FALSE)</f>
        <v>Muži C</v>
      </c>
      <c r="J74" s="21">
        <f>VLOOKUP('09.kolo výsledky '!$A74,'09.kolo stopky'!A:C,3,FALSE)</f>
        <v>2.7048842592592593E-2</v>
      </c>
      <c r="K74" s="21">
        <f>J74/$X$3</f>
        <v>3.4545137410718508E-3</v>
      </c>
      <c r="L74" s="21">
        <f t="shared" si="3"/>
        <v>7.1342592592592603E-3</v>
      </c>
      <c r="M74" s="22"/>
      <c r="N74" s="53"/>
      <c r="O74" s="53"/>
      <c r="P74" s="53"/>
      <c r="Q74" s="53"/>
      <c r="R74" s="53"/>
      <c r="S74" s="53"/>
      <c r="T74" s="53"/>
      <c r="U74" s="53"/>
      <c r="V74" s="53"/>
      <c r="W74" s="54">
        <f>SUM(M74:V74)</f>
        <v>0</v>
      </c>
      <c r="Y74"/>
    </row>
    <row r="75" spans="1:25" x14ac:dyDescent="0.25">
      <c r="A75" s="84">
        <v>652</v>
      </c>
      <c r="B75" s="56">
        <v>72</v>
      </c>
      <c r="C75" s="48">
        <v>11</v>
      </c>
      <c r="D75" s="6" t="str">
        <f>VLOOKUP(A75,'09.kolo prezetácia '!A:G,2,FALSE)</f>
        <v>Lukáš</v>
      </c>
      <c r="E75" s="6" t="str">
        <f>VLOOKUP(A75,'09.kolo prezetácia '!A:G,3,FALSE)</f>
        <v>Žembera</v>
      </c>
      <c r="F75" s="5" t="str">
        <f>CONCATENATE('09.kolo výsledky '!$D75," ",'09.kolo výsledky '!$E75)</f>
        <v>Lukáš Žembera</v>
      </c>
      <c r="G75" s="6" t="str">
        <f>VLOOKUP(A75,'09.kolo prezetácia '!A:G,4,FALSE)</f>
        <v>Bánovce nad Bebravou</v>
      </c>
      <c r="H75" s="31">
        <f>VLOOKUP(A75,'09.kolo prezetácia '!$A$2:$G$511,5,FALSE)</f>
        <v>1987</v>
      </c>
      <c r="I75" s="32" t="str">
        <f>VLOOKUP(A75,'09.kolo prezetácia '!$A$2:$G$511,7,FALSE)</f>
        <v>Muži B</v>
      </c>
      <c r="J75" s="21">
        <f>VLOOKUP('09.kolo výsledky '!$A75,'09.kolo stopky'!A:C,3,FALSE)</f>
        <v>2.7093865740740738E-2</v>
      </c>
      <c r="K75" s="21">
        <f t="shared" si="4"/>
        <v>3.4602638238493918E-3</v>
      </c>
      <c r="L75" s="21">
        <f t="shared" ref="L75:L138" si="7">J75-Y$3</f>
        <v>7.1792824074074051E-3</v>
      </c>
      <c r="M75" s="30"/>
      <c r="N75" s="31"/>
      <c r="O75" s="31"/>
      <c r="P75" s="31"/>
      <c r="Q75" s="31"/>
      <c r="R75" s="31"/>
      <c r="S75" s="31"/>
      <c r="T75" s="31"/>
      <c r="U75" s="31"/>
      <c r="V75" s="31"/>
      <c r="W75" s="33">
        <f t="shared" si="6"/>
        <v>0</v>
      </c>
      <c r="Y75"/>
    </row>
    <row r="76" spans="1:25" x14ac:dyDescent="0.25">
      <c r="A76" s="84">
        <v>47</v>
      </c>
      <c r="B76" s="56">
        <v>73</v>
      </c>
      <c r="C76" s="48">
        <v>25</v>
      </c>
      <c r="D76" s="6" t="str">
        <f>VLOOKUP(A76,'09.kolo prezetácia '!A:G,2,FALSE)</f>
        <v>Martin</v>
      </c>
      <c r="E76" s="6" t="str">
        <f>VLOOKUP(A76,'09.kolo prezetácia '!A:G,3,FALSE)</f>
        <v>Lauko</v>
      </c>
      <c r="F76" s="5" t="str">
        <f>CONCATENATE('09.kolo výsledky '!$D76," ",'09.kolo výsledky '!$E76)</f>
        <v>Martin Lauko</v>
      </c>
      <c r="G76" s="6" t="str">
        <f>VLOOKUP(A76,'09.kolo prezetácia '!A:G,4,FALSE)</f>
        <v>Trenčianske Stankovce</v>
      </c>
      <c r="H76" s="31">
        <f>VLOOKUP(A76,'09.kolo prezetácia '!$A$2:$G$511,5,FALSE)</f>
        <v>1975</v>
      </c>
      <c r="I76" s="32" t="str">
        <f>VLOOKUP(A76,'09.kolo prezetácia '!$A$2:$G$511,7,FALSE)</f>
        <v>Muži C</v>
      </c>
      <c r="J76" s="21">
        <f>VLOOKUP('09.kolo výsledky '!$A76,'09.kolo stopky'!A:C,3,FALSE)</f>
        <v>2.7198148148148148E-2</v>
      </c>
      <c r="K76" s="21">
        <f t="shared" si="4"/>
        <v>3.4735821389716664E-3</v>
      </c>
      <c r="L76" s="21">
        <f t="shared" si="7"/>
        <v>7.2835648148148156E-3</v>
      </c>
      <c r="M76" s="30"/>
      <c r="N76" s="31"/>
      <c r="O76" s="31"/>
      <c r="P76" s="31"/>
      <c r="Q76" s="31"/>
      <c r="R76" s="31"/>
      <c r="S76" s="31"/>
      <c r="T76" s="31"/>
      <c r="U76" s="31"/>
      <c r="V76" s="31"/>
      <c r="W76" s="33">
        <f t="shared" si="6"/>
        <v>0</v>
      </c>
      <c r="Y76"/>
    </row>
    <row r="77" spans="1:25" x14ac:dyDescent="0.25">
      <c r="A77" s="84">
        <v>256</v>
      </c>
      <c r="B77" s="56">
        <v>74</v>
      </c>
      <c r="C77" s="48">
        <v>7</v>
      </c>
      <c r="D77" s="6" t="str">
        <f>VLOOKUP(A77,'09.kolo prezetácia '!A:G,2,FALSE)</f>
        <v>Katarína</v>
      </c>
      <c r="E77" s="6" t="str">
        <f>VLOOKUP(A77,'09.kolo prezetácia '!A:G,3,FALSE)</f>
        <v>Hučková</v>
      </c>
      <c r="F77" s="5" t="str">
        <f>CONCATENATE('09.kolo výsledky '!$D77," ",'09.kolo výsledky '!$E77)</f>
        <v>Katarína Hučková</v>
      </c>
      <c r="G77" s="6" t="str">
        <f>VLOOKUP(A77,'09.kolo prezetácia '!A:G,4,FALSE)</f>
        <v>Trenčín</v>
      </c>
      <c r="H77" s="31">
        <f>VLOOKUP(A77,'09.kolo prezetácia '!$A$2:$G$511,5,FALSE)</f>
        <v>1989</v>
      </c>
      <c r="I77" s="32" t="str">
        <f>VLOOKUP(A77,'09.kolo prezetácia '!$A$2:$G$511,7,FALSE)</f>
        <v>Ženy A</v>
      </c>
      <c r="J77" s="21">
        <f>VLOOKUP('09.kolo výsledky '!$A77,'09.kolo stopky'!A:C,3,FALSE)</f>
        <v>2.7234606481481485E-2</v>
      </c>
      <c r="K77" s="21">
        <f t="shared" si="4"/>
        <v>3.4782383756681336E-3</v>
      </c>
      <c r="L77" s="21">
        <f t="shared" si="7"/>
        <v>7.3200231481481519E-3</v>
      </c>
      <c r="M77" s="30"/>
      <c r="N77" s="31"/>
      <c r="O77" s="31"/>
      <c r="P77" s="31"/>
      <c r="Q77" s="31"/>
      <c r="R77" s="31"/>
      <c r="S77" s="31"/>
      <c r="T77" s="31"/>
      <c r="U77" s="31"/>
      <c r="V77" s="31"/>
      <c r="W77" s="33">
        <f t="shared" si="6"/>
        <v>0</v>
      </c>
      <c r="Y77"/>
    </row>
    <row r="78" spans="1:25" x14ac:dyDescent="0.25">
      <c r="A78" s="84">
        <v>575</v>
      </c>
      <c r="B78" s="56">
        <v>75</v>
      </c>
      <c r="C78" s="48">
        <v>12</v>
      </c>
      <c r="D78" s="6" t="str">
        <f>VLOOKUP(A78,'09.kolo prezetácia '!A:G,2,FALSE)</f>
        <v>Matúš</v>
      </c>
      <c r="E78" s="6" t="str">
        <f>VLOOKUP(A78,'09.kolo prezetácia '!A:G,3,FALSE)</f>
        <v>Varačka</v>
      </c>
      <c r="F78" s="5" t="str">
        <f>CONCATENATE('09.kolo výsledky '!$D78," ",'09.kolo výsledky '!$E78)</f>
        <v>Matúš Varačka</v>
      </c>
      <c r="G78" s="6" t="str">
        <f>VLOOKUP(A78,'09.kolo prezetácia '!A:G,4,FALSE)</f>
        <v>Raz to pride / Beckov</v>
      </c>
      <c r="H78" s="31">
        <f>VLOOKUP(A78,'09.kolo prezetácia '!$A$2:$G$511,5,FALSE)</f>
        <v>1988</v>
      </c>
      <c r="I78" s="32" t="str">
        <f>VLOOKUP(A78,'09.kolo prezetácia '!$A$2:$G$511,7,FALSE)</f>
        <v>Muži B</v>
      </c>
      <c r="J78" s="21">
        <f>VLOOKUP('09.kolo výsledky '!$A78,'09.kolo stopky'!A:C,3,FALSE)</f>
        <v>2.7248032407407408E-2</v>
      </c>
      <c r="K78" s="21">
        <f t="shared" si="4"/>
        <v>3.4799530533087368E-3</v>
      </c>
      <c r="L78" s="21">
        <f t="shared" si="7"/>
        <v>7.3334490740740756E-3</v>
      </c>
      <c r="M78" s="30"/>
      <c r="N78" s="31"/>
      <c r="O78" s="31"/>
      <c r="P78" s="31"/>
      <c r="Q78" s="31"/>
      <c r="R78" s="31"/>
      <c r="S78" s="31"/>
      <c r="T78" s="31"/>
      <c r="U78" s="31"/>
      <c r="V78" s="31"/>
      <c r="W78" s="33">
        <f t="shared" si="6"/>
        <v>0</v>
      </c>
      <c r="Y78"/>
    </row>
    <row r="79" spans="1:25" x14ac:dyDescent="0.25">
      <c r="A79" s="84">
        <v>52</v>
      </c>
      <c r="B79" s="56">
        <v>76</v>
      </c>
      <c r="C79" s="48">
        <v>13</v>
      </c>
      <c r="D79" s="6" t="str">
        <f>VLOOKUP(A79,'09.kolo prezetácia '!A:G,2,FALSE)</f>
        <v>Matej</v>
      </c>
      <c r="E79" s="6" t="str">
        <f>VLOOKUP(A79,'09.kolo prezetácia '!A:G,3,FALSE)</f>
        <v>Ďurža</v>
      </c>
      <c r="F79" s="5" t="str">
        <f>CONCATENATE('09.kolo výsledky '!$D79," ",'09.kolo výsledky '!$E79)</f>
        <v>Matej Ďurža</v>
      </c>
      <c r="G79" s="6" t="str">
        <f>VLOOKUP(A79,'09.kolo prezetácia '!A:G,4,FALSE)</f>
        <v>Chrome Antilopy / Mnichova lehota</v>
      </c>
      <c r="H79" s="31">
        <f>VLOOKUP(A79,'09.kolo prezetácia '!$A$2:$G$511,5,FALSE)</f>
        <v>1991</v>
      </c>
      <c r="I79" s="32" t="str">
        <f>VLOOKUP(A79,'09.kolo prezetácia '!$A$2:$G$511,7,FALSE)</f>
        <v>Muži B</v>
      </c>
      <c r="J79" s="21">
        <f>VLOOKUP('09.kolo výsledky '!$A79,'09.kolo stopky'!A:C,3,FALSE)</f>
        <v>2.7262615740740737E-2</v>
      </c>
      <c r="K79" s="21">
        <f t="shared" si="4"/>
        <v>3.4818155479873227E-3</v>
      </c>
      <c r="L79" s="21">
        <f t="shared" si="7"/>
        <v>7.3480324074074038E-3</v>
      </c>
      <c r="M79" s="30"/>
      <c r="N79" s="31"/>
      <c r="O79" s="31"/>
      <c r="P79" s="31"/>
      <c r="Q79" s="31"/>
      <c r="R79" s="31"/>
      <c r="S79" s="31"/>
      <c r="T79" s="31"/>
      <c r="U79" s="31"/>
      <c r="V79" s="31"/>
      <c r="W79" s="33">
        <f t="shared" si="6"/>
        <v>0</v>
      </c>
      <c r="Y79"/>
    </row>
    <row r="80" spans="1:25" x14ac:dyDescent="0.25">
      <c r="A80" s="84">
        <v>39</v>
      </c>
      <c r="B80" s="56">
        <v>77</v>
      </c>
      <c r="C80" s="78">
        <v>7</v>
      </c>
      <c r="D80" s="6" t="str">
        <f>VLOOKUP(A80,'09.kolo prezetácia '!A:G,2,FALSE)</f>
        <v>Petronela</v>
      </c>
      <c r="E80" s="6" t="str">
        <f>VLOOKUP(A80,'09.kolo prezetácia '!A:G,3,FALSE)</f>
        <v>Hudoková</v>
      </c>
      <c r="F80" s="5" t="str">
        <f>CONCATENATE('09.kolo výsledky '!$D80," ",'09.kolo výsledky '!$E80)</f>
        <v>Petronela Hudoková</v>
      </c>
      <c r="G80" s="6" t="str">
        <f>VLOOKUP(A80,'09.kolo prezetácia '!A:G,4,FALSE)</f>
        <v>Champion Club / Dubnica nad Váhom</v>
      </c>
      <c r="H80" s="31">
        <f>VLOOKUP(A80,'09.kolo prezetácia '!$A$2:$G$511,5,FALSE)</f>
        <v>1982</v>
      </c>
      <c r="I80" s="32" t="str">
        <f>VLOOKUP(A80,'09.kolo prezetácia '!$A$2:$G$511,7,FALSE)</f>
        <v>Ženy B</v>
      </c>
      <c r="J80" s="21">
        <f>VLOOKUP('09.kolo výsledky '!$A80,'09.kolo stopky'!A:C,3,FALSE)</f>
        <v>2.7320254629629628E-2</v>
      </c>
      <c r="K80" s="21">
        <f t="shared" si="4"/>
        <v>3.4891768364788797E-3</v>
      </c>
      <c r="L80" s="21">
        <f t="shared" si="7"/>
        <v>7.4056712962962956E-3</v>
      </c>
      <c r="M80" s="30"/>
      <c r="N80" s="31"/>
      <c r="O80" s="31"/>
      <c r="P80" s="31"/>
      <c r="Q80" s="31"/>
      <c r="R80" s="31"/>
      <c r="S80" s="31"/>
      <c r="T80" s="31"/>
      <c r="U80" s="31"/>
      <c r="V80" s="31"/>
      <c r="W80" s="33">
        <f t="shared" si="6"/>
        <v>0</v>
      </c>
      <c r="Y80"/>
    </row>
    <row r="81" spans="1:25" x14ac:dyDescent="0.25">
      <c r="A81" s="84">
        <v>323</v>
      </c>
      <c r="B81" s="56">
        <v>78</v>
      </c>
      <c r="C81" s="78">
        <v>14</v>
      </c>
      <c r="D81" s="6" t="str">
        <f>VLOOKUP(A81,'09.kolo prezetácia '!A:G,2,FALSE)</f>
        <v>Martin</v>
      </c>
      <c r="E81" s="6" t="str">
        <f>VLOOKUP(A81,'09.kolo prezetácia '!A:G,3,FALSE)</f>
        <v>Šťastný</v>
      </c>
      <c r="F81" s="5" t="str">
        <f>CONCATENATE('09.kolo výsledky '!$D81," ",'09.kolo výsledky '!$E81)</f>
        <v>Martin Šťastný</v>
      </c>
      <c r="G81" s="6" t="str">
        <f>VLOOKUP(A81,'09.kolo prezetácia '!A:G,4,FALSE)</f>
        <v>Trenčín</v>
      </c>
      <c r="H81" s="31">
        <f>VLOOKUP(A81,'09.kolo prezetácia '!$A$2:$G$511,5,FALSE)</f>
        <v>1989</v>
      </c>
      <c r="I81" s="32" t="str">
        <f>VLOOKUP(A81,'09.kolo prezetácia '!$A$2:$G$511,7,FALSE)</f>
        <v>Muži B</v>
      </c>
      <c r="J81" s="21">
        <f>VLOOKUP('09.kolo výsledky '!$A81,'09.kolo stopky'!A:C,3,FALSE)</f>
        <v>2.7340509259259255E-2</v>
      </c>
      <c r="K81" s="21">
        <f t="shared" si="4"/>
        <v>3.4917636346435831E-3</v>
      </c>
      <c r="L81" s="21">
        <f t="shared" si="7"/>
        <v>7.4259259259259226E-3</v>
      </c>
      <c r="M81" s="30"/>
      <c r="N81" s="31"/>
      <c r="O81" s="31"/>
      <c r="P81" s="31"/>
      <c r="Q81" s="31"/>
      <c r="R81" s="31"/>
      <c r="S81" s="31"/>
      <c r="T81" s="31"/>
      <c r="U81" s="31"/>
      <c r="V81" s="31"/>
      <c r="W81" s="33">
        <f t="shared" si="6"/>
        <v>0</v>
      </c>
      <c r="Y81"/>
    </row>
    <row r="82" spans="1:25" x14ac:dyDescent="0.25">
      <c r="A82" s="84">
        <v>157</v>
      </c>
      <c r="B82" s="56">
        <v>79</v>
      </c>
      <c r="C82" s="48">
        <v>15</v>
      </c>
      <c r="D82" s="6" t="str">
        <f>VLOOKUP(A82,'09.kolo prezetácia '!A:G,2,FALSE)</f>
        <v>Ľubomír</v>
      </c>
      <c r="E82" s="6" t="str">
        <f>VLOOKUP(A82,'09.kolo prezetácia '!A:G,3,FALSE)</f>
        <v>Beňo</v>
      </c>
      <c r="F82" s="5" t="str">
        <f>CONCATENATE('09.kolo výsledky '!$D82," ",'09.kolo výsledky '!$E82)</f>
        <v>Ľubomír Beňo</v>
      </c>
      <c r="G82" s="6" t="str">
        <f>VLOOKUP(A82,'09.kolo prezetácia '!A:G,4,FALSE)</f>
        <v>Trenčín</v>
      </c>
      <c r="H82" s="31">
        <f>VLOOKUP(A82,'09.kolo prezetácia '!$A$2:$G$511,5,FALSE)</f>
        <v>1988</v>
      </c>
      <c r="I82" s="32" t="str">
        <f>VLOOKUP(A82,'09.kolo prezetácia '!$A$2:$G$511,7,FALSE)</f>
        <v>Muži B</v>
      </c>
      <c r="J82" s="21">
        <f>VLOOKUP('09.kolo výsledky '!$A82,'09.kolo stopky'!A:C,3,FALSE)</f>
        <v>2.7374884259259259E-2</v>
      </c>
      <c r="K82" s="21">
        <f t="shared" ref="K82:K118" si="8">J82/$X$3</f>
        <v>3.4961538006716805E-3</v>
      </c>
      <c r="L82" s="21">
        <f t="shared" si="7"/>
        <v>7.4603009259259258E-3</v>
      </c>
      <c r="M82" s="30"/>
      <c r="N82" s="31"/>
      <c r="O82" s="31"/>
      <c r="P82" s="31"/>
      <c r="Q82" s="31"/>
      <c r="R82" s="31"/>
      <c r="S82" s="31"/>
      <c r="T82" s="31"/>
      <c r="U82" s="31"/>
      <c r="V82" s="31"/>
      <c r="W82" s="33">
        <f t="shared" si="6"/>
        <v>0</v>
      </c>
      <c r="Y82"/>
    </row>
    <row r="83" spans="1:25" x14ac:dyDescent="0.25">
      <c r="A83" s="84">
        <v>299</v>
      </c>
      <c r="B83" s="56">
        <v>80</v>
      </c>
      <c r="C83" s="48">
        <v>16</v>
      </c>
      <c r="D83" s="6" t="str">
        <f>VLOOKUP(A83,'09.kolo prezetácia '!A:G,2,FALSE)</f>
        <v>Dominik</v>
      </c>
      <c r="E83" s="6" t="str">
        <f>VLOOKUP(A83,'09.kolo prezetácia '!A:G,3,FALSE)</f>
        <v>Jantoš</v>
      </c>
      <c r="F83" s="5" t="str">
        <f>CONCATENATE('09.kolo výsledky '!$D83," ",'09.kolo výsledky '!$E83)</f>
        <v>Dominik Jantoš</v>
      </c>
      <c r="G83" s="6" t="str">
        <f>VLOOKUP(A83,'09.kolo prezetácia '!A:G,4,FALSE)</f>
        <v>Chocholná-Velčice</v>
      </c>
      <c r="H83" s="31">
        <f>VLOOKUP(A83,'09.kolo prezetácia '!$A$2:$G$511,5,FALSE)</f>
        <v>1989</v>
      </c>
      <c r="I83" s="32" t="str">
        <f>VLOOKUP(A83,'09.kolo prezetácia '!$A$2:$G$511,7,FALSE)</f>
        <v>Muži B</v>
      </c>
      <c r="J83" s="21">
        <f>VLOOKUP('09.kolo výsledky '!$A83,'09.kolo stopky'!A:C,3,FALSE)</f>
        <v>2.7405324074074075E-2</v>
      </c>
      <c r="K83" s="21">
        <f t="shared" si="8"/>
        <v>3.5000413887706352E-3</v>
      </c>
      <c r="L83" s="21">
        <f t="shared" si="7"/>
        <v>7.4907407407407423E-3</v>
      </c>
      <c r="M83" s="30"/>
      <c r="N83" s="31"/>
      <c r="O83" s="31"/>
      <c r="P83" s="31"/>
      <c r="Q83" s="31"/>
      <c r="R83" s="31"/>
      <c r="S83" s="31"/>
      <c r="T83" s="31"/>
      <c r="U83" s="31"/>
      <c r="V83" s="31"/>
      <c r="W83" s="33">
        <f t="shared" si="6"/>
        <v>0</v>
      </c>
      <c r="Y83"/>
    </row>
    <row r="84" spans="1:25" x14ac:dyDescent="0.25">
      <c r="A84" s="84">
        <v>642</v>
      </c>
      <c r="B84" s="56">
        <v>81</v>
      </c>
      <c r="C84" s="48">
        <v>26</v>
      </c>
      <c r="D84" s="6" t="str">
        <f>VLOOKUP(A84,'09.kolo prezetácia '!A:G,2,FALSE)</f>
        <v>Jozef</v>
      </c>
      <c r="E84" s="6" t="str">
        <f>VLOOKUP(A84,'09.kolo prezetácia '!A:G,3,FALSE)</f>
        <v>Červeňan</v>
      </c>
      <c r="F84" s="5" t="str">
        <f>CONCATENATE('09.kolo výsledky '!$D84," ",'09.kolo výsledky '!$E84)</f>
        <v>Jozef Červeňan</v>
      </c>
      <c r="G84" s="6" t="str">
        <f>VLOOKUP(A84,'09.kolo prezetácia '!A:G,4,FALSE)</f>
        <v>STG Trenčín / Trenčianska Turná</v>
      </c>
      <c r="H84" s="31">
        <f>VLOOKUP(A84,'09.kolo prezetácia '!$A$2:$G$511,5,FALSE)</f>
        <v>1979</v>
      </c>
      <c r="I84" s="32" t="str">
        <f>VLOOKUP(A84,'09.kolo prezetácia '!$A$2:$G$511,7,FALSE)</f>
        <v>Muži C</v>
      </c>
      <c r="J84" s="21">
        <f>VLOOKUP('09.kolo výsledky '!$A84,'09.kolo stopky'!A:C,3,FALSE)</f>
        <v>2.7417129629629632E-2</v>
      </c>
      <c r="K84" s="21">
        <f t="shared" si="8"/>
        <v>3.5015491225580627E-3</v>
      </c>
      <c r="L84" s="21">
        <f t="shared" si="7"/>
        <v>7.5025462962962988E-3</v>
      </c>
      <c r="M84" s="30"/>
      <c r="N84" s="31"/>
      <c r="O84" s="31"/>
      <c r="P84" s="31"/>
      <c r="Q84" s="31"/>
      <c r="R84" s="31"/>
      <c r="S84" s="31"/>
      <c r="T84" s="31"/>
      <c r="U84" s="31"/>
      <c r="V84" s="31"/>
      <c r="W84" s="33">
        <f t="shared" si="6"/>
        <v>0</v>
      </c>
      <c r="Y84"/>
    </row>
    <row r="85" spans="1:25" x14ac:dyDescent="0.25">
      <c r="A85" s="84">
        <v>416</v>
      </c>
      <c r="B85" s="56">
        <v>82</v>
      </c>
      <c r="C85" s="48">
        <v>8</v>
      </c>
      <c r="D85" s="6" t="str">
        <f>VLOOKUP(A85,'09.kolo prezetácia '!A:G,2,FALSE)</f>
        <v>Veronika</v>
      </c>
      <c r="E85" s="6" t="str">
        <f>VLOOKUP(A85,'09.kolo prezetácia '!A:G,3,FALSE)</f>
        <v>Bakalárová</v>
      </c>
      <c r="F85" s="5" t="str">
        <f>CONCATENATE('09.kolo výsledky '!$D85," ",'09.kolo výsledky '!$E85)</f>
        <v>Veronika Bakalárová</v>
      </c>
      <c r="G85" s="6" t="str">
        <f>VLOOKUP(A85,'09.kolo prezetácia '!A:G,4,FALSE)</f>
        <v>RunForRest / Mníchova Lehota</v>
      </c>
      <c r="H85" s="31">
        <f>VLOOKUP(A85,'09.kolo prezetácia '!$A$2:$G$511,5,FALSE)</f>
        <v>1987</v>
      </c>
      <c r="I85" s="32" t="str">
        <f>VLOOKUP(A85,'09.kolo prezetácia '!$A$2:$G$511,7,FALSE)</f>
        <v>Ženy B</v>
      </c>
      <c r="J85" s="21">
        <f>VLOOKUP('09.kolo výsledky '!$A85,'09.kolo stopky'!A:C,3,FALSE)</f>
        <v>2.761423611111111E-2</v>
      </c>
      <c r="K85" s="21">
        <f t="shared" si="8"/>
        <v>3.5267223641265786E-3</v>
      </c>
      <c r="L85" s="21">
        <f t="shared" si="7"/>
        <v>7.6996527777777775E-3</v>
      </c>
      <c r="M85" s="30"/>
      <c r="N85" s="31"/>
      <c r="O85" s="31"/>
      <c r="P85" s="31"/>
      <c r="Q85" s="31"/>
      <c r="R85" s="31"/>
      <c r="S85" s="31"/>
      <c r="T85" s="31"/>
      <c r="U85" s="31"/>
      <c r="V85" s="31"/>
      <c r="W85" s="33">
        <f t="shared" si="6"/>
        <v>0</v>
      </c>
      <c r="Y85"/>
    </row>
    <row r="86" spans="1:25" x14ac:dyDescent="0.25">
      <c r="A86" s="84">
        <v>70</v>
      </c>
      <c r="B86" s="56">
        <v>83</v>
      </c>
      <c r="C86" s="48">
        <v>27</v>
      </c>
      <c r="D86" s="6" t="str">
        <f>VLOOKUP(A86,'09.kolo prezetácia '!A:G,2,FALSE)</f>
        <v>Dusan</v>
      </c>
      <c r="E86" s="6" t="str">
        <f>VLOOKUP(A86,'09.kolo prezetácia '!A:G,3,FALSE)</f>
        <v>Jáňa</v>
      </c>
      <c r="F86" s="5" t="str">
        <f>CONCATENATE('09.kolo výsledky '!$D86," ",'09.kolo výsledky '!$E86)</f>
        <v>Dusan Jáňa</v>
      </c>
      <c r="G86" s="6" t="str">
        <f>VLOOKUP(A86,'09.kolo prezetácia '!A:G,4,FALSE)</f>
        <v>Champion Club / Krivoklát</v>
      </c>
      <c r="H86" s="31">
        <f>VLOOKUP(A86,'09.kolo prezetácia '!$A$2:$G$511,5,FALSE)</f>
        <v>1979</v>
      </c>
      <c r="I86" s="32" t="str">
        <f>VLOOKUP(A86,'09.kolo prezetácia '!$A$2:$G$511,7,FALSE)</f>
        <v>Muži C</v>
      </c>
      <c r="J86" s="21">
        <f>VLOOKUP('09.kolo výsledky '!$A86,'09.kolo stopky'!A:C,3,FALSE)</f>
        <v>2.7662731481481479E-2</v>
      </c>
      <c r="K86" s="21">
        <f t="shared" si="8"/>
        <v>3.5329158980180689E-3</v>
      </c>
      <c r="L86" s="21">
        <f t="shared" si="7"/>
        <v>7.7481481481481464E-3</v>
      </c>
      <c r="M86" s="30"/>
      <c r="N86" s="31"/>
      <c r="O86" s="31"/>
      <c r="P86" s="31"/>
      <c r="Q86" s="31"/>
      <c r="R86" s="31"/>
      <c r="S86" s="31"/>
      <c r="T86" s="31"/>
      <c r="U86" s="31"/>
      <c r="V86" s="31"/>
      <c r="W86" s="33">
        <f t="shared" si="6"/>
        <v>0</v>
      </c>
      <c r="Y86"/>
    </row>
    <row r="87" spans="1:25" x14ac:dyDescent="0.25">
      <c r="A87" s="84">
        <v>174</v>
      </c>
      <c r="B87" s="56">
        <v>84</v>
      </c>
      <c r="C87" s="48">
        <v>9</v>
      </c>
      <c r="D87" s="6" t="str">
        <f>VLOOKUP(A87,'09.kolo prezetácia '!A:G,2,FALSE)</f>
        <v>Zuzana</v>
      </c>
      <c r="E87" s="6" t="str">
        <f>VLOOKUP(A87,'09.kolo prezetácia '!A:G,3,FALSE)</f>
        <v>Staňáková</v>
      </c>
      <c r="F87" s="5" t="str">
        <f>CONCATENATE('09.kolo výsledky '!$D87," ",'09.kolo výsledky '!$E87)</f>
        <v>Zuzana Staňáková</v>
      </c>
      <c r="G87" s="6" t="str">
        <f>VLOOKUP(A87,'09.kolo prezetácia '!A:G,4,FALSE)</f>
        <v>Podjavorinskí bežci</v>
      </c>
      <c r="H87" s="31">
        <f>VLOOKUP(A87,'09.kolo prezetácia '!$A$2:$G$511,5,FALSE)</f>
        <v>1986</v>
      </c>
      <c r="I87" s="32" t="str">
        <f>VLOOKUP(A87,'09.kolo prezetácia '!$A$2:$G$511,7,FALSE)</f>
        <v>Ženy B</v>
      </c>
      <c r="J87" s="21">
        <f>VLOOKUP('09.kolo výsledky '!$A87,'09.kolo stopky'!A:C,3,FALSE)</f>
        <v>2.7728935185185186E-2</v>
      </c>
      <c r="K87" s="21">
        <f t="shared" si="8"/>
        <v>3.5413710325907007E-3</v>
      </c>
      <c r="L87" s="21">
        <f t="shared" si="7"/>
        <v>7.8143518518518536E-3</v>
      </c>
      <c r="M87" s="30"/>
      <c r="N87" s="31"/>
      <c r="O87" s="31"/>
      <c r="P87" s="31"/>
      <c r="Q87" s="31"/>
      <c r="R87" s="31"/>
      <c r="S87" s="31"/>
      <c r="T87" s="31"/>
      <c r="U87" s="31"/>
      <c r="V87" s="31"/>
      <c r="W87" s="33">
        <f t="shared" si="6"/>
        <v>0</v>
      </c>
      <c r="Y87"/>
    </row>
    <row r="88" spans="1:25" x14ac:dyDescent="0.25">
      <c r="A88" s="22">
        <v>695</v>
      </c>
      <c r="B88" s="56">
        <v>85</v>
      </c>
      <c r="C88" s="48">
        <v>4</v>
      </c>
      <c r="D88" s="6" t="str">
        <f>VLOOKUP(A88,'09.kolo prezetácia '!A:G,2,FALSE)</f>
        <v>Jaroslav</v>
      </c>
      <c r="E88" s="6" t="str">
        <f>VLOOKUP(A88,'09.kolo prezetácia '!A:G,3,FALSE)</f>
        <v>Pavlacký</v>
      </c>
      <c r="F88" s="5" t="str">
        <f>CONCATENATE('09.kolo výsledky '!$D88," ",'09.kolo výsledky '!$E88)</f>
        <v>Jaroslav Pavlacký</v>
      </c>
      <c r="G88" s="6" t="str">
        <f>VLOOKUP(A88,'09.kolo prezetácia '!A:G,4,FALSE)</f>
        <v>Trenčianske Teplice</v>
      </c>
      <c r="H88" s="31">
        <f>VLOOKUP(A88,'09.kolo prezetácia '!$A$2:$G$511,5,FALSE)</f>
        <v>1962</v>
      </c>
      <c r="I88" s="32" t="str">
        <f>VLOOKUP(A88,'09.kolo prezetácia '!$A$2:$G$511,7,FALSE)</f>
        <v>Muži E</v>
      </c>
      <c r="J88" s="21">
        <f>VLOOKUP('09.kolo výsledky '!$A88,'09.kolo stopky'!A:C,3,FALSE)</f>
        <v>2.7737499999999998E-2</v>
      </c>
      <c r="K88" s="21">
        <f t="shared" si="8"/>
        <v>3.542464878671775E-3</v>
      </c>
      <c r="L88" s="21">
        <f t="shared" si="7"/>
        <v>7.8229166666666655E-3</v>
      </c>
      <c r="M88" s="30"/>
      <c r="N88" s="31"/>
      <c r="O88" s="31"/>
      <c r="P88" s="31"/>
      <c r="Q88" s="31"/>
      <c r="R88" s="31"/>
      <c r="S88" s="31"/>
      <c r="T88" s="31"/>
      <c r="U88" s="31"/>
      <c r="V88" s="31"/>
      <c r="W88" s="33">
        <f t="shared" ref="W88:W118" si="9">SUM(M88:V88)</f>
        <v>0</v>
      </c>
      <c r="Y88"/>
    </row>
    <row r="89" spans="1:25" x14ac:dyDescent="0.25">
      <c r="A89" s="22">
        <v>102</v>
      </c>
      <c r="B89" s="56">
        <v>86</v>
      </c>
      <c r="C89" s="48">
        <v>7</v>
      </c>
      <c r="D89" s="6" t="str">
        <f>VLOOKUP(A89,'09.kolo prezetácia '!A:G,2,FALSE)</f>
        <v>Pavol</v>
      </c>
      <c r="E89" s="6" t="str">
        <f>VLOOKUP(A89,'09.kolo prezetácia '!A:G,3,FALSE)</f>
        <v>Vronka</v>
      </c>
      <c r="F89" s="5" t="str">
        <f>CONCATENATE('09.kolo výsledky '!$D89," ",'09.kolo výsledky '!$E89)</f>
        <v>Pavol Vronka</v>
      </c>
      <c r="G89" s="6" t="str">
        <f>VLOOKUP(A89,'09.kolo prezetácia '!A:G,4,FALSE)</f>
        <v xml:space="preserve">Dubnica nad Váhom </v>
      </c>
      <c r="H89" s="31">
        <f>VLOOKUP(A89,'09.kolo prezetácia '!$A$2:$G$511,5,FALSE)</f>
        <v>1968</v>
      </c>
      <c r="I89" s="32" t="str">
        <f>VLOOKUP(A89,'09.kolo prezetácia '!$A$2:$G$511,7,FALSE)</f>
        <v>Muži D</v>
      </c>
      <c r="J89" s="21">
        <f>VLOOKUP('09.kolo výsledky '!$A89,'09.kolo stopky'!A:C,3,FALSE)</f>
        <v>2.7976273148148149E-2</v>
      </c>
      <c r="K89" s="21">
        <f t="shared" si="8"/>
        <v>3.572959533607682E-3</v>
      </c>
      <c r="L89" s="21">
        <f t="shared" si="7"/>
        <v>8.0616898148148167E-3</v>
      </c>
      <c r="M89" s="30"/>
      <c r="N89" s="31"/>
      <c r="O89" s="31"/>
      <c r="P89" s="31"/>
      <c r="Q89" s="31"/>
      <c r="R89" s="31"/>
      <c r="S89" s="31"/>
      <c r="T89" s="31"/>
      <c r="U89" s="31"/>
      <c r="V89" s="31"/>
      <c r="W89" s="33">
        <f t="shared" si="9"/>
        <v>0</v>
      </c>
      <c r="Y89"/>
    </row>
    <row r="90" spans="1:25" x14ac:dyDescent="0.25">
      <c r="A90" s="22">
        <v>694</v>
      </c>
      <c r="B90" s="56">
        <v>87</v>
      </c>
      <c r="C90" s="48">
        <v>15</v>
      </c>
      <c r="D90" s="6" t="str">
        <f>VLOOKUP(A90,'09.kolo prezetácia '!A:G,2,FALSE)</f>
        <v>Adam</v>
      </c>
      <c r="E90" s="6" t="str">
        <f>VLOOKUP(A90,'09.kolo prezetácia '!A:G,3,FALSE)</f>
        <v>Bahelka</v>
      </c>
      <c r="F90" s="5" t="str">
        <f>CONCATENATE('09.kolo výsledky '!$D90," ",'09.kolo výsledky '!$E90)</f>
        <v>Adam Bahelka</v>
      </c>
      <c r="G90" s="6" t="str">
        <f>VLOOKUP(A90,'09.kolo prezetácia '!A:G,4,FALSE)</f>
        <v>DRIETOMA</v>
      </c>
      <c r="H90" s="31">
        <f>VLOOKUP(A90,'09.kolo prezetácia '!$A$2:$G$511,5,FALSE)</f>
        <v>2001</v>
      </c>
      <c r="I90" s="32" t="str">
        <f>VLOOKUP(A90,'09.kolo prezetácia '!$A$2:$G$511,7,FALSE)</f>
        <v>Muži A</v>
      </c>
      <c r="J90" s="21">
        <f>VLOOKUP('09.kolo výsledky '!$A90,'09.kolo stopky'!A:C,3,FALSE)</f>
        <v>2.8025810185185185E-2</v>
      </c>
      <c r="K90" s="21">
        <f t="shared" si="8"/>
        <v>3.5792861028333569E-3</v>
      </c>
      <c r="L90" s="21">
        <f t="shared" si="7"/>
        <v>8.1112268518518521E-3</v>
      </c>
      <c r="M90" s="30"/>
      <c r="N90" s="31"/>
      <c r="O90" s="31"/>
      <c r="P90" s="31"/>
      <c r="Q90" s="31"/>
      <c r="R90" s="31"/>
      <c r="S90" s="31"/>
      <c r="T90" s="31"/>
      <c r="U90" s="31"/>
      <c r="V90" s="31"/>
      <c r="W90" s="33">
        <f t="shared" si="9"/>
        <v>0</v>
      </c>
      <c r="Y90"/>
    </row>
    <row r="91" spans="1:25" x14ac:dyDescent="0.25">
      <c r="A91" s="22">
        <v>696</v>
      </c>
      <c r="B91" s="56">
        <v>88</v>
      </c>
      <c r="C91" s="48">
        <v>17</v>
      </c>
      <c r="D91" s="6" t="str">
        <f>VLOOKUP(A91,'09.kolo prezetácia '!A:G,2,FALSE)</f>
        <v>Bohus</v>
      </c>
      <c r="E91" s="6" t="str">
        <f>VLOOKUP(A91,'09.kolo prezetácia '!A:G,3,FALSE)</f>
        <v>Pucek</v>
      </c>
      <c r="F91" s="5" t="str">
        <f>CONCATENATE('09.kolo výsledky '!$D91," ",'09.kolo výsledky '!$E91)</f>
        <v>Bohus Pucek</v>
      </c>
      <c r="G91" s="6" t="str">
        <f>VLOOKUP(A91,'09.kolo prezetácia '!A:G,4,FALSE)</f>
        <v>Dežerice</v>
      </c>
      <c r="H91" s="31">
        <f>VLOOKUP(A91,'09.kolo prezetácia '!$A$2:$G$511,5,FALSE)</f>
        <v>1985</v>
      </c>
      <c r="I91" s="32" t="str">
        <f>VLOOKUP(A91,'09.kolo prezetácia '!$A$2:$G$511,7,FALSE)</f>
        <v>Muži B</v>
      </c>
      <c r="J91" s="21">
        <f>VLOOKUP('09.kolo výsledky '!$A91,'09.kolo stopky'!A:C,3,FALSE)</f>
        <v>2.8041087962962962E-2</v>
      </c>
      <c r="K91" s="21">
        <f t="shared" si="8"/>
        <v>3.5812372877347333E-3</v>
      </c>
      <c r="L91" s="21">
        <f t="shared" si="7"/>
        <v>8.1265046296296294E-3</v>
      </c>
      <c r="M91" s="30"/>
      <c r="N91" s="31"/>
      <c r="O91" s="31"/>
      <c r="P91" s="31"/>
      <c r="Q91" s="31"/>
      <c r="R91" s="31"/>
      <c r="S91" s="31"/>
      <c r="T91" s="31"/>
      <c r="U91" s="31"/>
      <c r="V91" s="31"/>
      <c r="W91" s="33">
        <f t="shared" si="9"/>
        <v>0</v>
      </c>
      <c r="Y91"/>
    </row>
    <row r="92" spans="1:25" x14ac:dyDescent="0.25">
      <c r="A92" s="22">
        <v>651</v>
      </c>
      <c r="B92" s="56">
        <v>89</v>
      </c>
      <c r="C92" s="48">
        <v>16</v>
      </c>
      <c r="D92" s="6" t="str">
        <f>VLOOKUP(A92,'09.kolo prezetácia '!A:G,2,FALSE)</f>
        <v>Filip</v>
      </c>
      <c r="E92" s="6" t="str">
        <f>VLOOKUP(A92,'09.kolo prezetácia '!A:G,3,FALSE)</f>
        <v>Duras</v>
      </c>
      <c r="F92" s="5" t="str">
        <f>CONCATENATE('09.kolo výsledky '!$D92," ",'09.kolo výsledky '!$E92)</f>
        <v>Filip Duras</v>
      </c>
      <c r="G92" s="6" t="str">
        <f>VLOOKUP(A92,'09.kolo prezetácia '!A:G,4,FALSE)</f>
        <v>Trenčín</v>
      </c>
      <c r="H92" s="31">
        <f>VLOOKUP(A92,'09.kolo prezetácia '!$A$2:$G$511,5,FALSE)</f>
        <v>1996</v>
      </c>
      <c r="I92" s="32" t="str">
        <f>VLOOKUP(A92,'09.kolo prezetácia '!$A$2:$G$511,7,FALSE)</f>
        <v>Muži A</v>
      </c>
      <c r="J92" s="21">
        <f>VLOOKUP('09.kolo výsledky '!$A92,'09.kolo stopky'!A:C,3,FALSE)</f>
        <v>2.8075347222222224E-2</v>
      </c>
      <c r="K92" s="21">
        <f t="shared" si="8"/>
        <v>3.5856126720590323E-3</v>
      </c>
      <c r="L92" s="21">
        <f t="shared" si="7"/>
        <v>8.160763888888891E-3</v>
      </c>
      <c r="M92" s="30"/>
      <c r="N92" s="31"/>
      <c r="O92" s="31"/>
      <c r="P92" s="31"/>
      <c r="Q92" s="31"/>
      <c r="R92" s="31"/>
      <c r="S92" s="31"/>
      <c r="T92" s="31"/>
      <c r="U92" s="31"/>
      <c r="V92" s="31"/>
      <c r="W92" s="33">
        <f t="shared" si="9"/>
        <v>0</v>
      </c>
      <c r="Y92"/>
    </row>
    <row r="93" spans="1:25" x14ac:dyDescent="0.25">
      <c r="A93" s="22">
        <v>398</v>
      </c>
      <c r="B93" s="56">
        <v>90</v>
      </c>
      <c r="C93" s="78">
        <v>18</v>
      </c>
      <c r="D93" s="6" t="str">
        <f>VLOOKUP(A93,'09.kolo prezetácia '!A:G,2,FALSE)</f>
        <v>Andrej</v>
      </c>
      <c r="E93" s="6" t="str">
        <f>VLOOKUP(A93,'09.kolo prezetácia '!A:G,3,FALSE)</f>
        <v>Maták</v>
      </c>
      <c r="F93" s="5" t="str">
        <f>CONCATENATE('09.kolo výsledky '!$D93," ",'09.kolo výsledky '!$E93)</f>
        <v>Andrej Maták</v>
      </c>
      <c r="G93" s="6" t="str">
        <f>VLOOKUP(A93,'09.kolo prezetácia '!A:G,4,FALSE)</f>
        <v>Cyklistický Klub Kysuce / Čadca</v>
      </c>
      <c r="H93" s="31">
        <f>VLOOKUP(A93,'09.kolo prezetácia '!$A$2:$G$511,5,FALSE)</f>
        <v>1985</v>
      </c>
      <c r="I93" s="32" t="str">
        <f>VLOOKUP(A93,'09.kolo prezetácia '!$A$2:$G$511,7,FALSE)</f>
        <v>Muži B</v>
      </c>
      <c r="J93" s="21">
        <f>VLOOKUP('09.kolo výsledky '!$A93,'09.kolo stopky'!A:C,3,FALSE)</f>
        <v>2.809236111111111E-2</v>
      </c>
      <c r="K93" s="21">
        <f t="shared" si="8"/>
        <v>3.5877855825173829E-3</v>
      </c>
      <c r="L93" s="21">
        <f t="shared" si="7"/>
        <v>8.1777777777777769E-3</v>
      </c>
      <c r="M93" s="30"/>
      <c r="N93" s="31"/>
      <c r="O93" s="31"/>
      <c r="P93" s="31"/>
      <c r="Q93" s="31"/>
      <c r="R93" s="31"/>
      <c r="S93" s="31"/>
      <c r="T93" s="31"/>
      <c r="U93" s="31"/>
      <c r="V93" s="31"/>
      <c r="W93" s="33">
        <f t="shared" si="9"/>
        <v>0</v>
      </c>
      <c r="Y93"/>
    </row>
    <row r="94" spans="1:25" x14ac:dyDescent="0.25">
      <c r="A94" s="22">
        <v>689</v>
      </c>
      <c r="B94" s="56">
        <v>91</v>
      </c>
      <c r="C94" s="48">
        <v>19</v>
      </c>
      <c r="D94" s="6" t="str">
        <f>VLOOKUP(A94,'09.kolo prezetácia '!A:G,2,FALSE)</f>
        <v>Michal</v>
      </c>
      <c r="E94" s="6" t="str">
        <f>VLOOKUP(A94,'09.kolo prezetácia '!A:G,3,FALSE)</f>
        <v>Hollý</v>
      </c>
      <c r="F94" s="5" t="str">
        <f>CONCATENATE('09.kolo výsledky '!$D94," ",'09.kolo výsledky '!$E94)</f>
        <v>Michal Hollý</v>
      </c>
      <c r="G94" s="6" t="str">
        <f>VLOOKUP(A94,'09.kolo prezetácia '!A:G,4,FALSE)</f>
        <v>Stará Turá</v>
      </c>
      <c r="H94" s="31">
        <f>VLOOKUP(A94,'09.kolo prezetácia '!$A$2:$G$511,5,FALSE)</f>
        <v>1990</v>
      </c>
      <c r="I94" s="32" t="str">
        <f>VLOOKUP(A94,'09.kolo prezetácia '!$A$2:$G$511,7,FALSE)</f>
        <v>Muži B</v>
      </c>
      <c r="J94" s="21">
        <f>VLOOKUP('09.kolo výsledky '!$A94,'09.kolo stopky'!A:C,3,FALSE)</f>
        <v>2.8131597222222225E-2</v>
      </c>
      <c r="K94" s="21">
        <f t="shared" si="8"/>
        <v>3.5927965801050097E-3</v>
      </c>
      <c r="L94" s="21">
        <f t="shared" si="7"/>
        <v>8.2170138888888918E-3</v>
      </c>
      <c r="M94" s="30"/>
      <c r="N94" s="31"/>
      <c r="O94" s="31"/>
      <c r="P94" s="31"/>
      <c r="Q94" s="31"/>
      <c r="R94" s="31"/>
      <c r="S94" s="31"/>
      <c r="T94" s="31"/>
      <c r="U94" s="31"/>
      <c r="V94" s="31"/>
      <c r="W94" s="33">
        <f t="shared" si="9"/>
        <v>0</v>
      </c>
      <c r="Y94"/>
    </row>
    <row r="95" spans="1:25" x14ac:dyDescent="0.25">
      <c r="A95" s="22">
        <v>690</v>
      </c>
      <c r="B95" s="56">
        <v>92</v>
      </c>
      <c r="C95" s="48">
        <v>28</v>
      </c>
      <c r="D95" s="6" t="str">
        <f>VLOOKUP(A95,'09.kolo prezetácia '!A:G,2,FALSE)</f>
        <v>Peter</v>
      </c>
      <c r="E95" s="6" t="str">
        <f>VLOOKUP(A95,'09.kolo prezetácia '!A:G,3,FALSE)</f>
        <v>Kuric</v>
      </c>
      <c r="F95" s="5" t="str">
        <f>CONCATENATE('09.kolo výsledky '!$D95," ",'09.kolo výsledky '!$E95)</f>
        <v>Peter Kuric</v>
      </c>
      <c r="G95" s="6" t="str">
        <f>VLOOKUP(A95,'09.kolo prezetácia '!A:G,4,FALSE)</f>
        <v>Hrabeové</v>
      </c>
      <c r="H95" s="31">
        <f>VLOOKUP(A95,'09.kolo prezetácia '!$A$2:$G$511,5,FALSE)</f>
        <v>1977</v>
      </c>
      <c r="I95" s="32" t="str">
        <f>VLOOKUP(A95,'09.kolo prezetácia '!$A$2:$G$511,7,FALSE)</f>
        <v>Muži C</v>
      </c>
      <c r="J95" s="21">
        <f>VLOOKUP('09.kolo výsledky '!$A95,'09.kolo stopky'!A:C,3,FALSE)</f>
        <v>2.8184375000000001E-2</v>
      </c>
      <c r="K95" s="21">
        <f t="shared" si="8"/>
        <v>3.5995370370370369E-3</v>
      </c>
      <c r="L95" s="21">
        <f t="shared" si="7"/>
        <v>8.2697916666666683E-3</v>
      </c>
      <c r="M95" s="30"/>
      <c r="N95" s="31"/>
      <c r="O95" s="31"/>
      <c r="P95" s="31"/>
      <c r="Q95" s="31"/>
      <c r="R95" s="31"/>
      <c r="S95" s="31"/>
      <c r="T95" s="31"/>
      <c r="U95" s="31"/>
      <c r="V95" s="31"/>
      <c r="W95" s="33">
        <f t="shared" si="9"/>
        <v>0</v>
      </c>
      <c r="Y95"/>
    </row>
    <row r="96" spans="1:25" x14ac:dyDescent="0.25">
      <c r="A96" s="22">
        <v>268</v>
      </c>
      <c r="B96" s="56">
        <v>93</v>
      </c>
      <c r="C96" s="48">
        <v>20</v>
      </c>
      <c r="D96" s="6" t="str">
        <f>VLOOKUP(A96,'09.kolo prezetácia '!A:G,2,FALSE)</f>
        <v>Vladimír</v>
      </c>
      <c r="E96" s="6" t="str">
        <f>VLOOKUP(A96,'09.kolo prezetácia '!A:G,3,FALSE)</f>
        <v>Staňák</v>
      </c>
      <c r="F96" s="5" t="str">
        <f>CONCATENATE('09.kolo výsledky '!$D96," ",'09.kolo výsledky '!$E96)</f>
        <v>Vladimír Staňák</v>
      </c>
      <c r="G96" s="6" t="str">
        <f>VLOOKUP(A96,'09.kolo prezetácia '!A:G,4,FALSE)</f>
        <v>Adamovské Kochanovce</v>
      </c>
      <c r="H96" s="31">
        <f>VLOOKUP(A96,'09.kolo prezetácia '!$A$2:$G$511,5,FALSE)</f>
        <v>1985</v>
      </c>
      <c r="I96" s="32" t="str">
        <f>VLOOKUP(A96,'09.kolo prezetácia '!$A$2:$G$511,7,FALSE)</f>
        <v>Muži B</v>
      </c>
      <c r="J96" s="21">
        <f>VLOOKUP('09.kolo výsledky '!$A96,'09.kolo stopky'!A:C,3,FALSE)</f>
        <v>2.8222453703703704E-2</v>
      </c>
      <c r="K96" s="21">
        <f t="shared" si="8"/>
        <v>3.6044002175866798E-3</v>
      </c>
      <c r="L96" s="21">
        <f t="shared" si="7"/>
        <v>8.3078703703703717E-3</v>
      </c>
      <c r="M96" s="30"/>
      <c r="N96" s="31"/>
      <c r="O96" s="31"/>
      <c r="P96" s="31"/>
      <c r="Q96" s="31"/>
      <c r="R96" s="31"/>
      <c r="S96" s="31"/>
      <c r="T96" s="31"/>
      <c r="U96" s="31"/>
      <c r="V96" s="31"/>
      <c r="W96" s="33">
        <f t="shared" si="9"/>
        <v>0</v>
      </c>
      <c r="Y96"/>
    </row>
    <row r="97" spans="1:25" x14ac:dyDescent="0.25">
      <c r="A97" s="22">
        <v>624</v>
      </c>
      <c r="B97" s="56">
        <v>94</v>
      </c>
      <c r="C97" s="48">
        <v>8</v>
      </c>
      <c r="D97" s="6" t="str">
        <f>VLOOKUP(A97,'09.kolo prezetácia '!A:G,2,FALSE)</f>
        <v>Monika</v>
      </c>
      <c r="E97" s="6" t="str">
        <f>VLOOKUP(A97,'09.kolo prezetácia '!A:G,3,FALSE)</f>
        <v>Jančovičová</v>
      </c>
      <c r="F97" s="5" t="str">
        <f>CONCATENATE('09.kolo výsledky '!$D97," ",'09.kolo výsledky '!$E97)</f>
        <v>Monika Jančovičová</v>
      </c>
      <c r="G97" s="6" t="str">
        <f>VLOOKUP(A97,'09.kolo prezetácia '!A:G,4,FALSE)</f>
        <v>Piešťany</v>
      </c>
      <c r="H97" s="31">
        <f>VLOOKUP(A97,'09.kolo prezetácia '!$A$2:$G$511,5,FALSE)</f>
        <v>1990</v>
      </c>
      <c r="I97" s="32" t="str">
        <f>VLOOKUP(A97,'09.kolo prezetácia '!$A$2:$G$511,7,FALSE)</f>
        <v>Ženy A</v>
      </c>
      <c r="J97" s="21">
        <f>VLOOKUP('09.kolo výsledky '!$A97,'09.kolo stopky'!A:C,3,FALSE)</f>
        <v>2.8235416666666666E-2</v>
      </c>
      <c r="K97" s="21">
        <f t="shared" si="8"/>
        <v>3.60605576841209E-3</v>
      </c>
      <c r="L97" s="21">
        <f t="shared" si="7"/>
        <v>8.3208333333333329E-3</v>
      </c>
      <c r="M97" s="30"/>
      <c r="N97" s="31"/>
      <c r="O97" s="31"/>
      <c r="P97" s="31"/>
      <c r="Q97" s="31"/>
      <c r="R97" s="31"/>
      <c r="S97" s="31"/>
      <c r="T97" s="31"/>
      <c r="U97" s="31"/>
      <c r="V97" s="31"/>
      <c r="W97" s="33">
        <f t="shared" si="9"/>
        <v>0</v>
      </c>
      <c r="Y97"/>
    </row>
    <row r="98" spans="1:25" x14ac:dyDescent="0.25">
      <c r="A98" s="22">
        <v>260</v>
      </c>
      <c r="B98" s="56">
        <v>95</v>
      </c>
      <c r="C98" s="48">
        <v>9</v>
      </c>
      <c r="D98" s="6" t="str">
        <f>VLOOKUP(A98,'09.kolo prezetácia '!A:G,2,FALSE)</f>
        <v>Soňa</v>
      </c>
      <c r="E98" s="6" t="str">
        <f>VLOOKUP(A98,'09.kolo prezetácia '!A:G,3,FALSE)</f>
        <v>Kuricová</v>
      </c>
      <c r="F98" s="5" t="str">
        <f>CONCATENATE('09.kolo výsledky '!$D98," ",'09.kolo výsledky '!$E98)</f>
        <v>Soňa Kuricová</v>
      </c>
      <c r="G98" s="6" t="str">
        <f>VLOOKUP(A98,'09.kolo prezetácia '!A:G,4,FALSE)</f>
        <v>Champion Club / Dubnica nad Váhom</v>
      </c>
      <c r="H98" s="31">
        <f>VLOOKUP(A98,'09.kolo prezetácia '!$A$2:$G$511,5,FALSE)</f>
        <v>1998</v>
      </c>
      <c r="I98" s="32" t="str">
        <f>VLOOKUP(A98,'09.kolo prezetácia '!$A$2:$G$511,7,FALSE)</f>
        <v>Ženy A</v>
      </c>
      <c r="J98" s="21">
        <f>VLOOKUP('09.kolo výsledky '!$A98,'09.kolo stopky'!A:C,3,FALSE)</f>
        <v>2.825810185185185E-2</v>
      </c>
      <c r="K98" s="21">
        <f t="shared" si="8"/>
        <v>3.608952982356558E-3</v>
      </c>
      <c r="L98" s="21">
        <f t="shared" si="7"/>
        <v>8.3435185185185175E-3</v>
      </c>
      <c r="M98" s="30"/>
      <c r="N98" s="31"/>
      <c r="O98" s="31"/>
      <c r="P98" s="31"/>
      <c r="Q98" s="31"/>
      <c r="R98" s="31"/>
      <c r="S98" s="31"/>
      <c r="T98" s="31"/>
      <c r="U98" s="31"/>
      <c r="V98" s="31"/>
      <c r="W98" s="33">
        <f t="shared" si="9"/>
        <v>0</v>
      </c>
      <c r="Y98"/>
    </row>
    <row r="99" spans="1:25" x14ac:dyDescent="0.25">
      <c r="A99" s="22">
        <v>622</v>
      </c>
      <c r="B99" s="56">
        <v>96</v>
      </c>
      <c r="C99" s="48">
        <v>10</v>
      </c>
      <c r="D99" s="6" t="str">
        <f>VLOOKUP(A99,'09.kolo prezetácia '!A:G,2,FALSE)</f>
        <v>Eva</v>
      </c>
      <c r="E99" s="6" t="str">
        <f>VLOOKUP(A99,'09.kolo prezetácia '!A:G,3,FALSE)</f>
        <v>Mareková</v>
      </c>
      <c r="F99" s="5" t="str">
        <f>CONCATENATE('09.kolo výsledky '!$D99," ",'09.kolo výsledky '!$E99)</f>
        <v>Eva Mareková</v>
      </c>
      <c r="G99" s="6" t="str">
        <f>VLOOKUP(A99,'09.kolo prezetácia '!A:G,4,FALSE)</f>
        <v>Raz to príde / Soblahov</v>
      </c>
      <c r="H99" s="31">
        <f>VLOOKUP(A99,'09.kolo prezetácia '!$A$2:$G$511,5,FALSE)</f>
        <v>1982</v>
      </c>
      <c r="I99" s="32" t="str">
        <f>VLOOKUP(A99,'09.kolo prezetácia '!$A$2:$G$511,7,FALSE)</f>
        <v>Ženy B</v>
      </c>
      <c r="J99" s="21">
        <f>VLOOKUP('09.kolo výsledky '!$A99,'09.kolo stopky'!A:C,3,FALSE)</f>
        <v>2.8347800925925926E-2</v>
      </c>
      <c r="K99" s="21">
        <f t="shared" si="8"/>
        <v>3.6204088028002459E-3</v>
      </c>
      <c r="L99" s="21">
        <f t="shared" si="7"/>
        <v>8.4332175925925928E-3</v>
      </c>
      <c r="M99" s="30"/>
      <c r="N99" s="31"/>
      <c r="O99" s="31"/>
      <c r="P99" s="31"/>
      <c r="Q99" s="31"/>
      <c r="R99" s="31"/>
      <c r="S99" s="31"/>
      <c r="T99" s="31"/>
      <c r="U99" s="31"/>
      <c r="V99" s="31"/>
      <c r="W99" s="33">
        <f t="shared" si="9"/>
        <v>0</v>
      </c>
      <c r="Y99"/>
    </row>
    <row r="100" spans="1:25" x14ac:dyDescent="0.25">
      <c r="A100" s="22">
        <v>574</v>
      </c>
      <c r="B100" s="56">
        <v>97</v>
      </c>
      <c r="C100" s="45">
        <v>3</v>
      </c>
      <c r="D100" s="6" t="str">
        <f>VLOOKUP(A100,'09.kolo prezetácia '!A:G,2,FALSE)</f>
        <v>Jana</v>
      </c>
      <c r="E100" s="6" t="str">
        <f>VLOOKUP(A100,'09.kolo prezetácia '!A:G,3,FALSE)</f>
        <v>Pálešová</v>
      </c>
      <c r="F100" s="5" t="str">
        <f>CONCATENATE('09.kolo výsledky '!$D100," ",'09.kolo výsledky '!$E100)</f>
        <v>Jana Pálešová</v>
      </c>
      <c r="G100" s="6" t="str">
        <f>VLOOKUP(A100,'09.kolo prezetácia '!A:G,4,FALSE)</f>
        <v>Raz to príde / Drietoma</v>
      </c>
      <c r="H100" s="31">
        <f>VLOOKUP(A100,'09.kolo prezetácia '!$A$2:$G$511,5,FALSE)</f>
        <v>1977</v>
      </c>
      <c r="I100" s="32" t="str">
        <f>VLOOKUP(A100,'09.kolo prezetácia '!$A$2:$G$511,7,FALSE)</f>
        <v>Ženy C</v>
      </c>
      <c r="J100" s="21">
        <f>VLOOKUP('09.kolo výsledky '!$A100,'09.kolo stopky'!A:C,3,FALSE)</f>
        <v>2.8352083333333333E-2</v>
      </c>
      <c r="K100" s="21">
        <f t="shared" si="8"/>
        <v>3.6209557258407832E-3</v>
      </c>
      <c r="L100" s="21">
        <f t="shared" si="7"/>
        <v>8.4375000000000006E-3</v>
      </c>
      <c r="M100" s="30"/>
      <c r="N100" s="31"/>
      <c r="O100" s="31"/>
      <c r="P100" s="31"/>
      <c r="Q100" s="31"/>
      <c r="R100" s="31"/>
      <c r="S100" s="31"/>
      <c r="T100" s="31"/>
      <c r="U100" s="31"/>
      <c r="V100" s="31"/>
      <c r="W100" s="33">
        <f t="shared" si="9"/>
        <v>0</v>
      </c>
      <c r="Y100"/>
    </row>
    <row r="101" spans="1:25" x14ac:dyDescent="0.25">
      <c r="A101" s="22">
        <v>661</v>
      </c>
      <c r="B101" s="56">
        <v>98</v>
      </c>
      <c r="C101" s="48">
        <v>10</v>
      </c>
      <c r="D101" s="6" t="str">
        <f>VLOOKUP(A101,'09.kolo prezetácia '!A:G,2,FALSE)</f>
        <v>Hana</v>
      </c>
      <c r="E101" s="6" t="str">
        <f>VLOOKUP(A101,'09.kolo prezetácia '!A:G,3,FALSE)</f>
        <v>Prochackova</v>
      </c>
      <c r="F101" s="5" t="str">
        <f>CONCATENATE('09.kolo výsledky '!$D101," ",'09.kolo výsledky '!$E101)</f>
        <v>Hana Prochackova</v>
      </c>
      <c r="G101" s="6" t="str">
        <f>VLOOKUP(A101,'09.kolo prezetácia '!A:G,4,FALSE)</f>
        <v>Trenčianska Turna</v>
      </c>
      <c r="H101" s="31">
        <f>VLOOKUP(A101,'09.kolo prezetácia '!$A$2:$G$511,5,FALSE)</f>
        <v>2007</v>
      </c>
      <c r="I101" s="32" t="str">
        <f>VLOOKUP(A101,'09.kolo prezetácia '!$A$2:$G$511,7,FALSE)</f>
        <v>Ženy A</v>
      </c>
      <c r="J101" s="21">
        <f>VLOOKUP('09.kolo výsledky '!$A101,'09.kolo stopky'!A:C,3,FALSE)</f>
        <v>2.8358796296296295E-2</v>
      </c>
      <c r="K101" s="21">
        <f t="shared" si="8"/>
        <v>3.6218130646610848E-3</v>
      </c>
      <c r="L101" s="21">
        <f t="shared" si="7"/>
        <v>8.4442129629629624E-3</v>
      </c>
      <c r="M101" s="30"/>
      <c r="N101" s="31"/>
      <c r="O101" s="31"/>
      <c r="P101" s="31"/>
      <c r="Q101" s="31"/>
      <c r="R101" s="31"/>
      <c r="S101" s="31"/>
      <c r="T101" s="31"/>
      <c r="U101" s="31"/>
      <c r="V101" s="31"/>
      <c r="W101" s="33">
        <f t="shared" si="9"/>
        <v>0</v>
      </c>
      <c r="Y101"/>
    </row>
    <row r="102" spans="1:25" x14ac:dyDescent="0.25">
      <c r="A102" s="22">
        <v>9</v>
      </c>
      <c r="B102" s="56">
        <v>99</v>
      </c>
      <c r="C102" s="48">
        <v>17</v>
      </c>
      <c r="D102" s="6" t="str">
        <f>VLOOKUP(A102,'09.kolo prezetácia '!A:G,2,FALSE)</f>
        <v>Tomáš</v>
      </c>
      <c r="E102" s="6" t="str">
        <f>VLOOKUP(A102,'09.kolo prezetácia '!A:G,3,FALSE)</f>
        <v>Gallo</v>
      </c>
      <c r="F102" s="5" t="str">
        <f>CONCATENATE('09.kolo výsledky '!$D102," ",'09.kolo výsledky '!$E102)</f>
        <v>Tomáš Gallo</v>
      </c>
      <c r="G102" s="6" t="str">
        <f>VLOOKUP(A102,'09.kolo prezetácia '!A:G,4,FALSE)</f>
        <v>Ak Dukla Trenčín / Veľká Hradná</v>
      </c>
      <c r="H102" s="31">
        <f>VLOOKUP(A102,'09.kolo prezetácia '!$A$2:$G$511,5,FALSE)</f>
        <v>2010</v>
      </c>
      <c r="I102" s="32" t="str">
        <f>VLOOKUP(A102,'09.kolo prezetácia '!$A$2:$G$511,7,FALSE)</f>
        <v>Muži A</v>
      </c>
      <c r="J102" s="21">
        <f>VLOOKUP('09.kolo výsledky '!$A102,'09.kolo stopky'!A:C,3,FALSE)</f>
        <v>2.8416087962962962E-2</v>
      </c>
      <c r="K102" s="21">
        <f t="shared" si="8"/>
        <v>3.6291300080412469E-3</v>
      </c>
      <c r="L102" s="21">
        <f t="shared" si="7"/>
        <v>8.5015046296296297E-3</v>
      </c>
      <c r="M102" s="30"/>
      <c r="N102" s="31"/>
      <c r="O102" s="31"/>
      <c r="P102" s="31"/>
      <c r="Q102" s="31"/>
      <c r="R102" s="31"/>
      <c r="S102" s="31"/>
      <c r="T102" s="31"/>
      <c r="U102" s="31"/>
      <c r="V102" s="31"/>
      <c r="W102" s="33">
        <f t="shared" si="9"/>
        <v>0</v>
      </c>
      <c r="Y102"/>
    </row>
    <row r="103" spans="1:25" x14ac:dyDescent="0.25">
      <c r="A103" s="22">
        <v>615</v>
      </c>
      <c r="B103" s="56">
        <v>100</v>
      </c>
      <c r="C103" s="48">
        <v>8</v>
      </c>
      <c r="D103" s="6" t="str">
        <f>VLOOKUP(A103,'09.kolo prezetácia '!A:G,2,FALSE)</f>
        <v>Ľubomír</v>
      </c>
      <c r="E103" s="6" t="str">
        <f>VLOOKUP(A103,'09.kolo prezetácia '!A:G,3,FALSE)</f>
        <v>Vavruš</v>
      </c>
      <c r="F103" s="5" t="str">
        <f>CONCATENATE('09.kolo výsledky '!$D103," ",'09.kolo výsledky '!$E103)</f>
        <v>Ľubomír Vavruš</v>
      </c>
      <c r="G103" s="6" t="str">
        <f>VLOOKUP(A103,'09.kolo prezetácia '!A:G,4,FALSE)</f>
        <v>Trenčín</v>
      </c>
      <c r="H103" s="31">
        <f>VLOOKUP(A103,'09.kolo prezetácia '!$A$2:$G$511,5,FALSE)</f>
        <v>1974</v>
      </c>
      <c r="I103" s="32" t="str">
        <f>VLOOKUP(A103,'09.kolo prezetácia '!$A$2:$G$511,7,FALSE)</f>
        <v>Muži D</v>
      </c>
      <c r="J103" s="21">
        <f>VLOOKUP('09.kolo výsledky '!$A103,'09.kolo stopky'!A:C,3,FALSE)</f>
        <v>2.8449189814814816E-2</v>
      </c>
      <c r="K103" s="21">
        <f t="shared" si="8"/>
        <v>3.6333575753275628E-3</v>
      </c>
      <c r="L103" s="21">
        <f t="shared" si="7"/>
        <v>8.5346064814814833E-3</v>
      </c>
      <c r="M103" s="30"/>
      <c r="N103" s="31"/>
      <c r="O103" s="31"/>
      <c r="P103" s="31"/>
      <c r="Q103" s="31"/>
      <c r="R103" s="31"/>
      <c r="S103" s="31"/>
      <c r="T103" s="31"/>
      <c r="U103" s="31"/>
      <c r="V103" s="31"/>
      <c r="W103" s="33">
        <f t="shared" si="9"/>
        <v>0</v>
      </c>
      <c r="Y103"/>
    </row>
    <row r="104" spans="1:25" x14ac:dyDescent="0.25">
      <c r="A104" s="22">
        <v>228</v>
      </c>
      <c r="B104" s="56">
        <v>101</v>
      </c>
      <c r="C104" s="48">
        <v>5</v>
      </c>
      <c r="D104" s="6" t="str">
        <f>VLOOKUP(A104,'09.kolo prezetácia '!A:G,2,FALSE)</f>
        <v>Alexander</v>
      </c>
      <c r="E104" s="6" t="str">
        <f>VLOOKUP(A104,'09.kolo prezetácia '!A:G,3,FALSE)</f>
        <v>Bezový</v>
      </c>
      <c r="F104" s="5" t="str">
        <f>CONCATENATE('09.kolo výsledky '!$D104," ",'09.kolo výsledky '!$E104)</f>
        <v>Alexander Bezový</v>
      </c>
      <c r="G104" s="6" t="str">
        <f>VLOOKUP(A104,'09.kolo prezetácia '!A:G,4,FALSE)</f>
        <v>AXB sport servis / Trenín</v>
      </c>
      <c r="H104" s="31">
        <f>VLOOKUP(A104,'09.kolo prezetácia '!$A$2:$G$511,5,FALSE)</f>
        <v>1959</v>
      </c>
      <c r="I104" s="32" t="str">
        <f>VLOOKUP(A104,'09.kolo prezetácia '!$A$2:$G$511,7,FALSE)</f>
        <v>Muži E</v>
      </c>
      <c r="J104" s="21">
        <f>VLOOKUP('09.kolo výsledky '!$A104,'09.kolo stopky'!A:C,3,FALSE)</f>
        <v>2.8583217592592594E-2</v>
      </c>
      <c r="K104" s="21">
        <f t="shared" si="8"/>
        <v>3.6504747883260016E-3</v>
      </c>
      <c r="L104" s="21">
        <f t="shared" si="7"/>
        <v>8.6686342592592613E-3</v>
      </c>
      <c r="M104" s="30"/>
      <c r="N104" s="31"/>
      <c r="O104" s="31"/>
      <c r="P104" s="31"/>
      <c r="Q104" s="31"/>
      <c r="R104" s="31"/>
      <c r="S104" s="31"/>
      <c r="T104" s="31"/>
      <c r="U104" s="31"/>
      <c r="V104" s="31"/>
      <c r="W104" s="33">
        <f t="shared" si="9"/>
        <v>0</v>
      </c>
      <c r="Y104"/>
    </row>
    <row r="105" spans="1:25" x14ac:dyDescent="0.25">
      <c r="A105" s="22">
        <v>301</v>
      </c>
      <c r="B105" s="56">
        <v>102</v>
      </c>
      <c r="C105" s="48">
        <v>21</v>
      </c>
      <c r="D105" s="6" t="str">
        <f>VLOOKUP(A105,'09.kolo prezetácia '!A:G,2,FALSE)</f>
        <v>Marcel</v>
      </c>
      <c r="E105" s="6" t="str">
        <f>VLOOKUP(A105,'09.kolo prezetácia '!A:G,3,FALSE)</f>
        <v>Juríček</v>
      </c>
      <c r="F105" s="5" t="str">
        <f>CONCATENATE('09.kolo výsledky '!$D105," ",'09.kolo výsledky '!$E105)</f>
        <v>Marcel Juríček</v>
      </c>
      <c r="G105" s="6" t="str">
        <f>VLOOKUP(A105,'09.kolo prezetácia '!A:G,4,FALSE)</f>
        <v>Chocholna</v>
      </c>
      <c r="H105" s="31">
        <f>VLOOKUP(A105,'09.kolo prezetácia '!$A$2:$G$511,5,FALSE)</f>
        <v>1988</v>
      </c>
      <c r="I105" s="32" t="str">
        <f>VLOOKUP(A105,'09.kolo prezetácia '!$A$2:$G$511,7,FALSE)</f>
        <v>Muži B</v>
      </c>
      <c r="J105" s="21">
        <f>VLOOKUP('09.kolo výsledky '!$A105,'09.kolo stopky'!A:C,3,FALSE)</f>
        <v>2.8625694444444447E-2</v>
      </c>
      <c r="K105" s="21">
        <f t="shared" si="8"/>
        <v>3.6558996736199803E-3</v>
      </c>
      <c r="L105" s="21">
        <f t="shared" si="7"/>
        <v>8.7111111111111139E-3</v>
      </c>
      <c r="M105" s="30"/>
      <c r="N105" s="31"/>
      <c r="O105" s="31"/>
      <c r="P105" s="31"/>
      <c r="Q105" s="31"/>
      <c r="R105" s="31"/>
      <c r="S105" s="31"/>
      <c r="T105" s="31"/>
      <c r="U105" s="31"/>
      <c r="V105" s="31"/>
      <c r="W105" s="33">
        <f t="shared" si="9"/>
        <v>0</v>
      </c>
      <c r="Y105"/>
    </row>
    <row r="106" spans="1:25" x14ac:dyDescent="0.25">
      <c r="A106" s="22">
        <v>613</v>
      </c>
      <c r="B106" s="56">
        <v>103</v>
      </c>
      <c r="C106" s="48">
        <v>18</v>
      </c>
      <c r="D106" s="6" t="str">
        <f>VLOOKUP(A106,'09.kolo prezetácia '!A:G,2,FALSE)</f>
        <v>Lukáš</v>
      </c>
      <c r="E106" s="6" t="str">
        <f>VLOOKUP(A106,'09.kolo prezetácia '!A:G,3,FALSE)</f>
        <v>Pevný</v>
      </c>
      <c r="F106" s="5" t="str">
        <f>CONCATENATE('09.kolo výsledky '!$D106," ",'09.kolo výsledky '!$E106)</f>
        <v>Lukáš Pevný</v>
      </c>
      <c r="G106" s="6" t="str">
        <f>VLOOKUP(A106,'09.kolo prezetácia '!A:G,4,FALSE)</f>
        <v>Polsky Parlament / Trenčianske Stankovce</v>
      </c>
      <c r="H106" s="31">
        <f>VLOOKUP(A106,'09.kolo prezetácia '!$A$2:$G$511,5,FALSE)</f>
        <v>1999</v>
      </c>
      <c r="I106" s="32" t="str">
        <f>VLOOKUP(A106,'09.kolo prezetácia '!$A$2:$G$511,7,FALSE)</f>
        <v>Muži A</v>
      </c>
      <c r="J106" s="21">
        <f>VLOOKUP('09.kolo výsledky '!$A106,'09.kolo stopky'!A:C,3,FALSE)</f>
        <v>2.873101851851852E-2</v>
      </c>
      <c r="K106" s="21">
        <f t="shared" si="8"/>
        <v>3.6693510240764391E-3</v>
      </c>
      <c r="L106" s="21">
        <f t="shared" si="7"/>
        <v>8.8164351851851876E-3</v>
      </c>
      <c r="M106" s="30"/>
      <c r="N106" s="31"/>
      <c r="O106" s="31"/>
      <c r="P106" s="31"/>
      <c r="Q106" s="31"/>
      <c r="R106" s="31"/>
      <c r="S106" s="31"/>
      <c r="T106" s="31"/>
      <c r="U106" s="31"/>
      <c r="V106" s="31"/>
      <c r="W106" s="33">
        <f t="shared" si="9"/>
        <v>0</v>
      </c>
      <c r="Y106"/>
    </row>
    <row r="107" spans="1:25" x14ac:dyDescent="0.25">
      <c r="A107" s="22">
        <v>688</v>
      </c>
      <c r="B107" s="56">
        <v>104</v>
      </c>
      <c r="C107" s="48">
        <v>19</v>
      </c>
      <c r="D107" s="6" t="str">
        <f>VLOOKUP(A107,'09.kolo prezetácia '!A:G,2,FALSE)</f>
        <v>Dušan</v>
      </c>
      <c r="E107" s="6" t="str">
        <f>VLOOKUP(A107,'09.kolo prezetácia '!A:G,3,FALSE)</f>
        <v>Daniš</v>
      </c>
      <c r="F107" s="5" t="str">
        <f>CONCATENATE('09.kolo výsledky '!$D107," ",'09.kolo výsledky '!$E107)</f>
        <v>Dušan Daniš</v>
      </c>
      <c r="G107" s="6" t="str">
        <f>VLOOKUP(A107,'09.kolo prezetácia '!A:G,4,FALSE)</f>
        <v>Nová Dubnica</v>
      </c>
      <c r="H107" s="31">
        <f>VLOOKUP(A107,'09.kolo prezetácia '!$A$2:$G$511,5,FALSE)</f>
        <v>2001</v>
      </c>
      <c r="I107" s="32" t="str">
        <f>VLOOKUP(A107,'09.kolo prezetácia '!$A$2:$G$511,7,FALSE)</f>
        <v>Muži A</v>
      </c>
      <c r="J107" s="21">
        <f>VLOOKUP('09.kolo výsledky '!$A107,'09.kolo stopky'!A:C,3,FALSE)</f>
        <v>2.8798148148148146E-2</v>
      </c>
      <c r="K107" s="21">
        <f t="shared" si="8"/>
        <v>3.6779244122794566E-3</v>
      </c>
      <c r="L107" s="21">
        <f t="shared" si="7"/>
        <v>8.8835648148148129E-3</v>
      </c>
      <c r="M107" s="30"/>
      <c r="N107" s="31"/>
      <c r="O107" s="31"/>
      <c r="P107" s="31"/>
      <c r="Q107" s="31"/>
      <c r="R107" s="31"/>
      <c r="S107" s="31"/>
      <c r="T107" s="31"/>
      <c r="U107" s="31"/>
      <c r="V107" s="31"/>
      <c r="W107" s="33">
        <f t="shared" si="9"/>
        <v>0</v>
      </c>
      <c r="Y107"/>
    </row>
    <row r="108" spans="1:25" x14ac:dyDescent="0.25">
      <c r="A108" s="22">
        <v>672</v>
      </c>
      <c r="B108" s="56">
        <v>105</v>
      </c>
      <c r="C108" s="48">
        <v>22</v>
      </c>
      <c r="D108" s="6" t="str">
        <f>VLOOKUP(A108,'09.kolo prezetácia '!A:G,2,FALSE)</f>
        <v>Maroš</v>
      </c>
      <c r="E108" s="6" t="str">
        <f>VLOOKUP(A108,'09.kolo prezetácia '!A:G,3,FALSE)</f>
        <v>Kopčan</v>
      </c>
      <c r="F108" s="5" t="str">
        <f>CONCATENATE('09.kolo výsledky '!$D108," ",'09.kolo výsledky '!$E108)</f>
        <v>Maroš Kopčan</v>
      </c>
      <c r="G108" s="6" t="str">
        <f>VLOOKUP(A108,'09.kolo prezetácia '!A:G,4,FALSE)</f>
        <v>Horné Naštice</v>
      </c>
      <c r="H108" s="31">
        <f>VLOOKUP(A108,'09.kolo prezetácia '!$A$2:$G$511,5,FALSE)</f>
        <v>1991</v>
      </c>
      <c r="I108" s="32" t="str">
        <f>VLOOKUP(A108,'09.kolo prezetácia '!$A$2:$G$511,7,FALSE)</f>
        <v>Muži B</v>
      </c>
      <c r="J108" s="21">
        <f>VLOOKUP('09.kolo výsledky '!$A108,'09.kolo stopky'!A:C,3,FALSE)</f>
        <v>2.882789351851852E-2</v>
      </c>
      <c r="K108" s="21">
        <f t="shared" si="8"/>
        <v>3.6817233101556221E-3</v>
      </c>
      <c r="L108" s="21">
        <f t="shared" si="7"/>
        <v>8.9133101851851873E-3</v>
      </c>
      <c r="M108" s="30"/>
      <c r="N108" s="31"/>
      <c r="O108" s="31"/>
      <c r="P108" s="31"/>
      <c r="Q108" s="31"/>
      <c r="R108" s="31"/>
      <c r="S108" s="31"/>
      <c r="T108" s="31"/>
      <c r="U108" s="31"/>
      <c r="V108" s="31"/>
      <c r="W108" s="33">
        <f t="shared" si="9"/>
        <v>0</v>
      </c>
      <c r="Y108"/>
    </row>
    <row r="109" spans="1:25" x14ac:dyDescent="0.25">
      <c r="A109" s="22">
        <v>99</v>
      </c>
      <c r="B109" s="56">
        <v>106</v>
      </c>
      <c r="C109" s="48">
        <v>9</v>
      </c>
      <c r="D109" s="6" t="str">
        <f>VLOOKUP(A109,'09.kolo prezetácia '!A:G,2,FALSE)</f>
        <v>Juraj</v>
      </c>
      <c r="E109" s="6" t="str">
        <f>VLOOKUP(A109,'09.kolo prezetácia '!A:G,3,FALSE)</f>
        <v>Horňák</v>
      </c>
      <c r="F109" s="5" t="str">
        <f>CONCATENATE('09.kolo výsledky '!$D109," ",'09.kolo výsledky '!$E109)</f>
        <v>Juraj Horňák</v>
      </c>
      <c r="G109" s="6" t="str">
        <f>VLOOKUP(A109,'09.kolo prezetácia '!A:G,4,FALSE)</f>
        <v>Trenčianska Turná</v>
      </c>
      <c r="H109" s="31">
        <f>VLOOKUP(A109,'09.kolo prezetácia '!$A$2:$G$511,5,FALSE)</f>
        <v>1972</v>
      </c>
      <c r="I109" s="32" t="str">
        <f>VLOOKUP(A109,'09.kolo prezetácia '!$A$2:$G$511,7,FALSE)</f>
        <v>Muži D</v>
      </c>
      <c r="J109" s="21">
        <f>VLOOKUP('09.kolo výsledky '!$A109,'09.kolo stopky'!A:C,3,FALSE)</f>
        <v>2.8877199074074072E-2</v>
      </c>
      <c r="K109" s="21">
        <f t="shared" si="8"/>
        <v>3.6880203159737001E-3</v>
      </c>
      <c r="L109" s="21">
        <f t="shared" si="7"/>
        <v>8.9626157407407397E-3</v>
      </c>
      <c r="M109" s="30"/>
      <c r="N109" s="31"/>
      <c r="O109" s="31"/>
      <c r="P109" s="31"/>
      <c r="Q109" s="31"/>
      <c r="R109" s="31"/>
      <c r="S109" s="31"/>
      <c r="T109" s="31"/>
      <c r="U109" s="31"/>
      <c r="V109" s="31"/>
      <c r="W109" s="33">
        <f t="shared" si="9"/>
        <v>0</v>
      </c>
      <c r="Y109"/>
    </row>
    <row r="110" spans="1:25" x14ac:dyDescent="0.25">
      <c r="A110" s="22">
        <v>683</v>
      </c>
      <c r="B110" s="56">
        <v>107</v>
      </c>
      <c r="C110" s="48">
        <v>20</v>
      </c>
      <c r="D110" s="6" t="str">
        <f>VLOOKUP(A110,'09.kolo prezetácia '!A:G,2,FALSE)</f>
        <v>Vladimír</v>
      </c>
      <c r="E110" s="6" t="str">
        <f>VLOOKUP(A110,'09.kolo prezetácia '!A:G,3,FALSE)</f>
        <v>Smetana</v>
      </c>
      <c r="F110" s="5" t="str">
        <f>CONCATENATE('09.kolo výsledky '!$D110," ",'09.kolo výsledky '!$E110)</f>
        <v>Vladimír Smetana</v>
      </c>
      <c r="G110" s="6" t="str">
        <f>VLOOKUP(A110,'09.kolo prezetácia '!A:G,4,FALSE)</f>
        <v>Nové Mesto nad Váhom</v>
      </c>
      <c r="H110" s="31">
        <f>VLOOKUP(A110,'09.kolo prezetácia '!$A$2:$G$511,5,FALSE)</f>
        <v>2000</v>
      </c>
      <c r="I110" s="32" t="str">
        <f>VLOOKUP(A110,'09.kolo prezetácia '!$A$2:$G$511,7,FALSE)</f>
        <v>Muži A</v>
      </c>
      <c r="J110" s="21">
        <f>VLOOKUP('09.kolo výsledky '!$A110,'09.kolo stopky'!A:C,3,FALSE)</f>
        <v>2.8970833333333331E-2</v>
      </c>
      <c r="K110" s="21">
        <f t="shared" si="8"/>
        <v>3.6999787143465303E-3</v>
      </c>
      <c r="L110" s="21">
        <f t="shared" si="7"/>
        <v>9.0562499999999983E-3</v>
      </c>
      <c r="M110" s="30"/>
      <c r="N110" s="31"/>
      <c r="O110" s="31"/>
      <c r="P110" s="31"/>
      <c r="Q110" s="31"/>
      <c r="R110" s="31"/>
      <c r="S110" s="31"/>
      <c r="T110" s="31"/>
      <c r="U110" s="31"/>
      <c r="V110" s="31"/>
      <c r="W110" s="33">
        <f t="shared" si="9"/>
        <v>0</v>
      </c>
      <c r="Y110"/>
    </row>
    <row r="111" spans="1:25" x14ac:dyDescent="0.25">
      <c r="A111" s="22">
        <v>514</v>
      </c>
      <c r="B111" s="56">
        <v>108</v>
      </c>
      <c r="C111" s="48">
        <v>23</v>
      </c>
      <c r="D111" s="6" t="str">
        <f>VLOOKUP(A111,'09.kolo prezetácia '!A:G,2,FALSE)</f>
        <v>Matej</v>
      </c>
      <c r="E111" s="6" t="str">
        <f>VLOOKUP(A111,'09.kolo prezetácia '!A:G,3,FALSE)</f>
        <v>Mičuda</v>
      </c>
      <c r="F111" s="5" t="str">
        <f>CONCATENATE('09.kolo výsledky '!$D111," ",'09.kolo výsledky '!$E111)</f>
        <v>Matej Mičuda</v>
      </c>
      <c r="G111" s="6" t="str">
        <f>VLOOKUP(A111,'09.kolo prezetácia '!A:G,4,FALSE)</f>
        <v>Ilava</v>
      </c>
      <c r="H111" s="31">
        <f>VLOOKUP(A111,'09.kolo prezetácia '!$A$2:$G$511,5,FALSE)</f>
        <v>1990</v>
      </c>
      <c r="I111" s="32" t="str">
        <f>VLOOKUP(A111,'09.kolo prezetácia '!$A$2:$G$511,7,FALSE)</f>
        <v>Muži B</v>
      </c>
      <c r="J111" s="21">
        <f>VLOOKUP('09.kolo výsledky '!$A111,'09.kolo stopky'!A:C,3,FALSE)</f>
        <v>2.8980324074074075E-2</v>
      </c>
      <c r="K111" s="21">
        <f t="shared" si="8"/>
        <v>3.7011908140579916E-3</v>
      </c>
      <c r="L111" s="21">
        <f t="shared" si="7"/>
        <v>9.0657407407407423E-3</v>
      </c>
      <c r="M111" s="30"/>
      <c r="N111" s="31"/>
      <c r="O111" s="31"/>
      <c r="P111" s="31"/>
      <c r="Q111" s="31"/>
      <c r="R111" s="31"/>
      <c r="S111" s="31"/>
      <c r="T111" s="31"/>
      <c r="U111" s="31"/>
      <c r="V111" s="31"/>
      <c r="W111" s="33">
        <f t="shared" si="9"/>
        <v>0</v>
      </c>
      <c r="Y111"/>
    </row>
    <row r="112" spans="1:25" x14ac:dyDescent="0.25">
      <c r="A112" s="22">
        <v>658</v>
      </c>
      <c r="B112" s="56">
        <v>109</v>
      </c>
      <c r="C112" s="48">
        <v>24</v>
      </c>
      <c r="D112" s="6" t="str">
        <f>VLOOKUP(A112,'09.kolo prezetácia '!A:G,2,FALSE)</f>
        <v>LUKAS</v>
      </c>
      <c r="E112" s="6" t="str">
        <f>VLOOKUP(A112,'09.kolo prezetácia '!A:G,3,FALSE)</f>
        <v>Porubčan</v>
      </c>
      <c r="F112" s="5" t="str">
        <f>CONCATENATE('09.kolo výsledky '!$D112," ",'09.kolo výsledky '!$E112)</f>
        <v>LUKAS Porubčan</v>
      </c>
      <c r="G112" s="6" t="str">
        <f>VLOOKUP(A112,'09.kolo prezetácia '!A:G,4,FALSE)</f>
        <v>Trenčín</v>
      </c>
      <c r="H112" s="31">
        <f>VLOOKUP(A112,'09.kolo prezetácia '!$A$2:$G$511,5,FALSE)</f>
        <v>1989</v>
      </c>
      <c r="I112" s="32" t="str">
        <f>VLOOKUP(A112,'09.kolo prezetácia '!$A$2:$G$511,7,FALSE)</f>
        <v>Muži B</v>
      </c>
      <c r="J112" s="21">
        <f>VLOOKUP('09.kolo výsledky '!$A112,'09.kolo stopky'!A:C,3,FALSE)</f>
        <v>2.8992013888888887E-2</v>
      </c>
      <c r="K112" s="21">
        <f t="shared" si="8"/>
        <v>3.7026837661416202E-3</v>
      </c>
      <c r="L112" s="21">
        <f t="shared" si="7"/>
        <v>9.0774305555555539E-3</v>
      </c>
      <c r="M112" s="30"/>
      <c r="N112" s="31"/>
      <c r="O112" s="31"/>
      <c r="P112" s="31"/>
      <c r="Q112" s="31"/>
      <c r="R112" s="31"/>
      <c r="S112" s="31"/>
      <c r="T112" s="31"/>
      <c r="U112" s="31"/>
      <c r="V112" s="31"/>
      <c r="W112" s="33">
        <f t="shared" si="9"/>
        <v>0</v>
      </c>
      <c r="Y112"/>
    </row>
    <row r="113" spans="1:25" x14ac:dyDescent="0.25">
      <c r="A113" s="22">
        <v>149</v>
      </c>
      <c r="B113" s="56">
        <v>110</v>
      </c>
      <c r="C113" s="48">
        <v>11</v>
      </c>
      <c r="D113" s="6" t="str">
        <f>VLOOKUP(A113,'09.kolo prezetácia '!A:G,2,FALSE)</f>
        <v>Miroslava</v>
      </c>
      <c r="E113" s="6" t="str">
        <f>VLOOKUP(A113,'09.kolo prezetácia '!A:G,3,FALSE)</f>
        <v>Solíková</v>
      </c>
      <c r="F113" s="5" t="str">
        <f>CONCATENATE('09.kolo výsledky '!$D113," ",'09.kolo výsledky '!$E113)</f>
        <v>Miroslava Solíková</v>
      </c>
      <c r="G113" s="6" t="str">
        <f>VLOOKUP(A113,'09.kolo prezetácia '!A:G,4,FALSE)</f>
        <v>Ilava</v>
      </c>
      <c r="H113" s="31">
        <f>VLOOKUP(A113,'09.kolo prezetácia '!$A$2:$G$511,5,FALSE)</f>
        <v>1987</v>
      </c>
      <c r="I113" s="32" t="str">
        <f>VLOOKUP(A113,'09.kolo prezetácia '!$A$2:$G$511,7,FALSE)</f>
        <v>Ženy B</v>
      </c>
      <c r="J113" s="21">
        <f>VLOOKUP('09.kolo výsledky '!$A113,'09.kolo stopky'!A:C,3,FALSE)</f>
        <v>2.9000810185185185E-2</v>
      </c>
      <c r="K113" s="21">
        <f t="shared" si="8"/>
        <v>3.7038071756302919E-3</v>
      </c>
      <c r="L113" s="21">
        <f t="shared" si="7"/>
        <v>9.0862268518518523E-3</v>
      </c>
      <c r="M113" s="30"/>
      <c r="N113" s="31"/>
      <c r="O113" s="31"/>
      <c r="P113" s="31"/>
      <c r="Q113" s="31"/>
      <c r="R113" s="31"/>
      <c r="S113" s="31"/>
      <c r="T113" s="31"/>
      <c r="U113" s="31"/>
      <c r="V113" s="31"/>
      <c r="W113" s="33">
        <f t="shared" si="9"/>
        <v>0</v>
      </c>
      <c r="Y113"/>
    </row>
    <row r="114" spans="1:25" x14ac:dyDescent="0.25">
      <c r="A114" s="22">
        <v>693</v>
      </c>
      <c r="B114" s="56">
        <v>111</v>
      </c>
      <c r="C114" s="48">
        <v>10</v>
      </c>
      <c r="D114" s="6" t="str">
        <f>VLOOKUP(A114,'09.kolo prezetácia '!A:G,2,FALSE)</f>
        <v>Pavel</v>
      </c>
      <c r="E114" s="6" t="str">
        <f>VLOOKUP(A114,'09.kolo prezetácia '!A:G,3,FALSE)</f>
        <v>Spaček</v>
      </c>
      <c r="F114" s="5" t="str">
        <f>CONCATENATE('09.kolo výsledky '!$D114," ",'09.kolo výsledky '!$E114)</f>
        <v>Pavel Spaček</v>
      </c>
      <c r="G114" s="6" t="str">
        <f>VLOOKUP(A114,'09.kolo prezetácia '!A:G,4,FALSE)</f>
        <v>Trenčianska Teplá</v>
      </c>
      <c r="H114" s="31">
        <f>VLOOKUP(A114,'09.kolo prezetácia '!$A$2:$G$511,5,FALSE)</f>
        <v>1971</v>
      </c>
      <c r="I114" s="32" t="str">
        <f>VLOOKUP(A114,'09.kolo prezetácia '!$A$2:$G$511,7,FALSE)</f>
        <v>Muži D</v>
      </c>
      <c r="J114" s="21">
        <f>VLOOKUP('09.kolo výsledky '!$A114,'09.kolo stopky'!A:C,3,FALSE)</f>
        <v>2.9020254629629628E-2</v>
      </c>
      <c r="K114" s="21">
        <f t="shared" si="8"/>
        <v>3.7062905018684072E-3</v>
      </c>
      <c r="L114" s="21">
        <f t="shared" si="7"/>
        <v>9.1056712962962957E-3</v>
      </c>
      <c r="M114" s="30"/>
      <c r="N114" s="31"/>
      <c r="O114" s="31"/>
      <c r="P114" s="31"/>
      <c r="Q114" s="31"/>
      <c r="R114" s="31"/>
      <c r="S114" s="31"/>
      <c r="T114" s="31"/>
      <c r="U114" s="31"/>
      <c r="V114" s="31"/>
      <c r="W114" s="33">
        <f t="shared" si="9"/>
        <v>0</v>
      </c>
      <c r="Y114"/>
    </row>
    <row r="115" spans="1:25" x14ac:dyDescent="0.25">
      <c r="A115" s="22">
        <v>28</v>
      </c>
      <c r="B115" s="56">
        <v>112</v>
      </c>
      <c r="C115" s="48">
        <v>4</v>
      </c>
      <c r="D115" s="6" t="str">
        <f>VLOOKUP(A115,'09.kolo prezetácia '!A:G,2,FALSE)</f>
        <v>Martina</v>
      </c>
      <c r="E115" s="6" t="str">
        <f>VLOOKUP(A115,'09.kolo prezetácia '!A:G,3,FALSE)</f>
        <v>Suranová</v>
      </c>
      <c r="F115" s="5" t="str">
        <f>CONCATENATE('09.kolo výsledky '!$D115," ",'09.kolo výsledky '!$E115)</f>
        <v>Martina Suranová</v>
      </c>
      <c r="G115" s="6" t="str">
        <f>VLOOKUP(A115,'09.kolo prezetácia '!A:G,4,FALSE)</f>
        <v>Behaj s radosťou / Dubnica nad Váhom</v>
      </c>
      <c r="H115" s="31">
        <f>VLOOKUP(A115,'09.kolo prezetácia '!$A$2:$G$511,5,FALSE)</f>
        <v>1976</v>
      </c>
      <c r="I115" s="32" t="str">
        <f>VLOOKUP(A115,'09.kolo prezetácia '!$A$2:$G$511,7,FALSE)</f>
        <v>Ženy C</v>
      </c>
      <c r="J115" s="21">
        <f>VLOOKUP('09.kolo výsledky '!$A115,'09.kolo stopky'!A:C,3,FALSE)</f>
        <v>2.9025694444444448E-2</v>
      </c>
      <c r="K115" s="21">
        <f t="shared" si="8"/>
        <v>3.7069852419469281E-3</v>
      </c>
      <c r="L115" s="21">
        <f t="shared" si="7"/>
        <v>9.111111111111115E-3</v>
      </c>
      <c r="M115" s="30"/>
      <c r="N115" s="31"/>
      <c r="O115" s="31"/>
      <c r="P115" s="31"/>
      <c r="Q115" s="31"/>
      <c r="R115" s="31"/>
      <c r="S115" s="31"/>
      <c r="T115" s="31"/>
      <c r="U115" s="31"/>
      <c r="V115" s="31"/>
      <c r="W115" s="33">
        <f t="shared" si="9"/>
        <v>0</v>
      </c>
      <c r="Y115"/>
    </row>
    <row r="116" spans="1:25" x14ac:dyDescent="0.25">
      <c r="A116" s="22">
        <v>124</v>
      </c>
      <c r="B116" s="56">
        <v>113</v>
      </c>
      <c r="C116" s="48">
        <v>29</v>
      </c>
      <c r="D116" s="6" t="str">
        <f>VLOOKUP(A116,'09.kolo prezetácia '!A:G,2,FALSE)</f>
        <v>Juraj</v>
      </c>
      <c r="E116" s="6" t="str">
        <f>VLOOKUP(A116,'09.kolo prezetácia '!A:G,3,FALSE)</f>
        <v>Maláň</v>
      </c>
      <c r="F116" s="5" t="str">
        <f>CONCATENATE('09.kolo výsledky '!$D116," ",'09.kolo výsledky '!$E116)</f>
        <v>Juraj Maláň</v>
      </c>
      <c r="G116" s="6" t="str">
        <f>VLOOKUP(A116,'09.kolo prezetácia '!A:G,4,FALSE)</f>
        <v>Soblahov</v>
      </c>
      <c r="H116" s="31">
        <f>VLOOKUP(A116,'09.kolo prezetácia '!$A$2:$G$511,5,FALSE)</f>
        <v>1977</v>
      </c>
      <c r="I116" s="32" t="str">
        <f>VLOOKUP(A116,'09.kolo prezetácia '!$A$2:$G$511,7,FALSE)</f>
        <v>Muži C</v>
      </c>
      <c r="J116" s="21">
        <f>VLOOKUP('09.kolo výsledky '!$A116,'09.kolo stopky'!A:C,3,FALSE)</f>
        <v>2.9048032407407408E-2</v>
      </c>
      <c r="K116" s="21">
        <f t="shared" si="8"/>
        <v>3.7098381107800011E-3</v>
      </c>
      <c r="L116" s="21">
        <f t="shared" si="7"/>
        <v>9.1334490740740751E-3</v>
      </c>
      <c r="M116" s="30"/>
      <c r="N116" s="31"/>
      <c r="O116" s="31"/>
      <c r="P116" s="31"/>
      <c r="Q116" s="31"/>
      <c r="R116" s="31"/>
      <c r="S116" s="31"/>
      <c r="T116" s="31"/>
      <c r="U116" s="31"/>
      <c r="V116" s="31"/>
      <c r="W116" s="33">
        <f t="shared" si="9"/>
        <v>0</v>
      </c>
      <c r="Y116"/>
    </row>
    <row r="117" spans="1:25" x14ac:dyDescent="0.25">
      <c r="A117" s="22">
        <v>329</v>
      </c>
      <c r="B117" s="56">
        <v>114</v>
      </c>
      <c r="C117" s="48">
        <v>11</v>
      </c>
      <c r="D117" s="6" t="str">
        <f>VLOOKUP(A117,'09.kolo prezetácia '!A:G,2,FALSE)</f>
        <v>Juraj</v>
      </c>
      <c r="E117" s="6" t="str">
        <f>VLOOKUP(A117,'09.kolo prezetácia '!A:G,3,FALSE)</f>
        <v>Martinka</v>
      </c>
      <c r="F117" s="5" t="str">
        <f>CONCATENATE('09.kolo výsledky '!$D117," ",'09.kolo výsledky '!$E117)</f>
        <v>Juraj Martinka</v>
      </c>
      <c r="G117" s="6" t="str">
        <f>VLOOKUP(A117,'09.kolo prezetácia '!A:G,4,FALSE)</f>
        <v>FC Nám sa nechce / Trenčianske Stankovce</v>
      </c>
      <c r="H117" s="31">
        <f>VLOOKUP(A117,'09.kolo prezetácia '!$A$2:$G$511,5,FALSE)</f>
        <v>1973</v>
      </c>
      <c r="I117" s="32" t="str">
        <f>VLOOKUP(A117,'09.kolo prezetácia '!$A$2:$G$511,7,FALSE)</f>
        <v>Muži D</v>
      </c>
      <c r="J117" s="21">
        <f>VLOOKUP('09.kolo výsledky '!$A117,'09.kolo stopky'!A:C,3,FALSE)</f>
        <v>2.9125231481481481E-2</v>
      </c>
      <c r="K117" s="21">
        <f t="shared" si="8"/>
        <v>3.7196975072134714E-3</v>
      </c>
      <c r="L117" s="21">
        <f t="shared" si="7"/>
        <v>9.2106481481481484E-3</v>
      </c>
      <c r="M117" s="30"/>
      <c r="N117" s="31"/>
      <c r="O117" s="31"/>
      <c r="P117" s="31"/>
      <c r="Q117" s="31"/>
      <c r="R117" s="31"/>
      <c r="S117" s="31"/>
      <c r="T117" s="31"/>
      <c r="U117" s="31"/>
      <c r="V117" s="31"/>
      <c r="W117" s="33">
        <f t="shared" si="9"/>
        <v>0</v>
      </c>
      <c r="Y117"/>
    </row>
    <row r="118" spans="1:25" x14ac:dyDescent="0.25">
      <c r="A118" s="22">
        <v>646</v>
      </c>
      <c r="B118" s="56">
        <v>115</v>
      </c>
      <c r="C118" s="48">
        <v>21</v>
      </c>
      <c r="D118" s="6" t="str">
        <f>VLOOKUP(A118,'09.kolo prezetácia '!A:G,2,FALSE)</f>
        <v>Juraj</v>
      </c>
      <c r="E118" s="6" t="str">
        <f>VLOOKUP(A118,'09.kolo prezetácia '!A:G,3,FALSE)</f>
        <v>Gregorovič</v>
      </c>
      <c r="F118" s="5" t="str">
        <f>CONCATENATE('09.kolo výsledky '!$D118," ",'09.kolo výsledky '!$E118)</f>
        <v>Juraj Gregorovič</v>
      </c>
      <c r="G118" s="6" t="str">
        <f>VLOOKUP(A118,'09.kolo prezetácia '!A:G,4,FALSE)</f>
        <v>Trenčín</v>
      </c>
      <c r="H118" s="31">
        <f>VLOOKUP(A118,'09.kolo prezetácia '!$A$2:$G$511,5,FALSE)</f>
        <v>1996</v>
      </c>
      <c r="I118" s="32" t="str">
        <f>VLOOKUP(A118,'09.kolo prezetácia '!$A$2:$G$511,7,FALSE)</f>
        <v>Muži A</v>
      </c>
      <c r="J118" s="21">
        <f>VLOOKUP('09.kolo výsledky '!$A118,'09.kolo stopky'!A:C,3,FALSE)</f>
        <v>2.9138425925925925E-2</v>
      </c>
      <c r="K118" s="21">
        <f t="shared" si="8"/>
        <v>3.7213826214464781E-3</v>
      </c>
      <c r="L118" s="21">
        <f t="shared" si="7"/>
        <v>9.2238425925925925E-3</v>
      </c>
      <c r="M118" s="30"/>
      <c r="N118" s="31"/>
      <c r="O118" s="31"/>
      <c r="P118" s="31"/>
      <c r="Q118" s="31"/>
      <c r="R118" s="31"/>
      <c r="S118" s="31"/>
      <c r="T118" s="31"/>
      <c r="U118" s="31"/>
      <c r="V118" s="31"/>
      <c r="W118" s="33">
        <f t="shared" si="9"/>
        <v>0</v>
      </c>
      <c r="Y118"/>
    </row>
    <row r="119" spans="1:25" x14ac:dyDescent="0.25">
      <c r="A119" s="22">
        <v>660</v>
      </c>
      <c r="B119" s="56">
        <v>116</v>
      </c>
      <c r="C119" s="48">
        <v>11</v>
      </c>
      <c r="D119" s="6" t="str">
        <f>VLOOKUP(A119,'09.kolo prezetácia '!A:G,2,FALSE)</f>
        <v>Radka</v>
      </c>
      <c r="E119" s="6" t="str">
        <f>VLOOKUP(A119,'09.kolo prezetácia '!A:G,3,FALSE)</f>
        <v>Kobydová</v>
      </c>
      <c r="F119" s="5" t="str">
        <f>CONCATENATE('09.kolo výsledky '!$D119," ",'09.kolo výsledky '!$E119)</f>
        <v>Radka Kobydová</v>
      </c>
      <c r="G119" s="6" t="str">
        <f>VLOOKUP(A119,'09.kolo prezetácia '!A:G,4,FALSE)</f>
        <v>Pečeňany</v>
      </c>
      <c r="H119" s="31">
        <f>VLOOKUP(A119,'09.kolo prezetácia '!$A$2:$G$511,5,FALSE)</f>
        <v>1997</v>
      </c>
      <c r="I119" s="32" t="str">
        <f>VLOOKUP(A119,'09.kolo prezetácia '!$A$2:$G$511,7,FALSE)</f>
        <v>Ženy A</v>
      </c>
      <c r="J119" s="21">
        <f>VLOOKUP('09.kolo výsledky '!$A119,'09.kolo stopky'!A:C,3,FALSE)</f>
        <v>2.9158449074074073E-2</v>
      </c>
      <c r="K119" s="21">
        <f t="shared" ref="K119:K132" si="10">J119/$X$3</f>
        <v>3.7239398562035854E-3</v>
      </c>
      <c r="L119" s="21">
        <f t="shared" si="7"/>
        <v>9.24386574074074E-3</v>
      </c>
      <c r="M119" s="22"/>
      <c r="N119" s="53"/>
      <c r="O119" s="53"/>
      <c r="P119" s="53"/>
      <c r="Q119" s="53"/>
      <c r="R119" s="53"/>
      <c r="S119" s="53"/>
      <c r="T119" s="53"/>
      <c r="U119" s="53"/>
      <c r="V119" s="53"/>
      <c r="W119" s="54">
        <f t="shared" ref="W119:W133" si="11">SUM(M119:V119)</f>
        <v>0</v>
      </c>
      <c r="Y119"/>
    </row>
    <row r="120" spans="1:25" x14ac:dyDescent="0.25">
      <c r="A120" s="22">
        <v>644</v>
      </c>
      <c r="B120" s="56">
        <v>117</v>
      </c>
      <c r="C120" s="48">
        <v>30</v>
      </c>
      <c r="D120" s="6" t="str">
        <f>VLOOKUP(A120,'09.kolo prezetácia '!A:G,2,FALSE)</f>
        <v>Ján</v>
      </c>
      <c r="E120" s="6" t="str">
        <f>VLOOKUP(A120,'09.kolo prezetácia '!A:G,3,FALSE)</f>
        <v>Trochan</v>
      </c>
      <c r="F120" s="5" t="str">
        <f>CONCATENATE('09.kolo výsledky '!$D120," ",'09.kolo výsledky '!$E120)</f>
        <v>Ján Trochan</v>
      </c>
      <c r="G120" s="6" t="str">
        <f>VLOOKUP(A120,'09.kolo prezetácia '!A:G,4,FALSE)</f>
        <v>Nová Dubnica</v>
      </c>
      <c r="H120" s="31">
        <f>VLOOKUP(A120,'09.kolo prezetácia '!$A$2:$G$511,5,FALSE)</f>
        <v>1982</v>
      </c>
      <c r="I120" s="32" t="str">
        <f>VLOOKUP(A120,'09.kolo prezetácia '!$A$2:$G$511,7,FALSE)</f>
        <v>Muži C</v>
      </c>
      <c r="J120" s="21">
        <f>VLOOKUP('09.kolo výsledky '!$A120,'09.kolo stopky'!A:C,3,FALSE)</f>
        <v>2.9273032407407407E-2</v>
      </c>
      <c r="K120" s="21">
        <f t="shared" si="10"/>
        <v>3.738573742963909E-3</v>
      </c>
      <c r="L120" s="21">
        <f t="shared" si="7"/>
        <v>9.3584490740740746E-3</v>
      </c>
      <c r="M120" s="22"/>
      <c r="N120" s="53"/>
      <c r="O120" s="53"/>
      <c r="P120" s="53"/>
      <c r="Q120" s="53"/>
      <c r="R120" s="53"/>
      <c r="S120" s="53"/>
      <c r="T120" s="53"/>
      <c r="U120" s="53"/>
      <c r="V120" s="53"/>
      <c r="W120" s="54">
        <f t="shared" si="11"/>
        <v>0</v>
      </c>
      <c r="Y120"/>
    </row>
    <row r="121" spans="1:25" x14ac:dyDescent="0.25">
      <c r="A121" s="22">
        <v>101</v>
      </c>
      <c r="B121" s="56">
        <v>118</v>
      </c>
      <c r="C121" s="48">
        <v>12</v>
      </c>
      <c r="D121" s="6" t="str">
        <f>VLOOKUP(A121,'09.kolo prezetácia '!A:G,2,FALSE)</f>
        <v>Martina</v>
      </c>
      <c r="E121" s="6" t="str">
        <f>VLOOKUP(A121,'09.kolo prezetácia '!A:G,3,FALSE)</f>
        <v>Kuricová</v>
      </c>
      <c r="F121" s="5" t="str">
        <f>CONCATENATE('09.kolo výsledky '!$D121," ",'09.kolo výsledky '!$E121)</f>
        <v>Martina Kuricová</v>
      </c>
      <c r="G121" s="6" t="str">
        <f>VLOOKUP(A121,'09.kolo prezetácia '!A:G,4,FALSE)</f>
        <v>Champion club / Ilava</v>
      </c>
      <c r="H121" s="31">
        <f>VLOOKUP(A121,'09.kolo prezetácia '!$A$2:$G$511,5,FALSE)</f>
        <v>1983</v>
      </c>
      <c r="I121" s="32" t="str">
        <f>VLOOKUP(A121,'09.kolo prezetácia '!$A$2:$G$511,7,FALSE)</f>
        <v>Ženy B</v>
      </c>
      <c r="J121" s="21">
        <f>VLOOKUP('09.kolo výsledky '!$A121,'09.kolo stopky'!A:C,3,FALSE)</f>
        <v>2.9367939814814812E-2</v>
      </c>
      <c r="K121" s="21">
        <f t="shared" si="10"/>
        <v>3.7506947400785199E-3</v>
      </c>
      <c r="L121" s="21">
        <f t="shared" si="7"/>
        <v>9.4533564814814793E-3</v>
      </c>
      <c r="M121" s="22"/>
      <c r="N121" s="53"/>
      <c r="O121" s="53"/>
      <c r="P121" s="53"/>
      <c r="Q121" s="53"/>
      <c r="R121" s="53"/>
      <c r="S121" s="53"/>
      <c r="T121" s="53"/>
      <c r="U121" s="53"/>
      <c r="V121" s="53"/>
      <c r="W121" s="54">
        <f t="shared" si="11"/>
        <v>0</v>
      </c>
      <c r="Y121"/>
    </row>
    <row r="122" spans="1:25" x14ac:dyDescent="0.25">
      <c r="A122" s="22">
        <v>686</v>
      </c>
      <c r="B122" s="56">
        <v>119</v>
      </c>
      <c r="C122" s="48">
        <v>25</v>
      </c>
      <c r="D122" s="6" t="str">
        <f>VLOOKUP(A122,'09.kolo prezetácia '!A:G,2,FALSE)</f>
        <v>Michal</v>
      </c>
      <c r="E122" s="6" t="str">
        <f>VLOOKUP(A122,'09.kolo prezetácia '!A:G,3,FALSE)</f>
        <v>Poruban</v>
      </c>
      <c r="F122" s="5" t="str">
        <f>CONCATENATE('09.kolo výsledky '!$D122," ",'09.kolo výsledky '!$E122)</f>
        <v>Michal Poruban</v>
      </c>
      <c r="G122" s="6" t="str">
        <f>VLOOKUP(A122,'09.kolo prezetácia '!A:G,4,FALSE)</f>
        <v>Trencianska Turna</v>
      </c>
      <c r="H122" s="31">
        <f>VLOOKUP(A122,'09.kolo prezetácia '!$A$2:$G$511,5,FALSE)</f>
        <v>1986</v>
      </c>
      <c r="I122" s="32" t="str">
        <f>VLOOKUP(A122,'09.kolo prezetácia '!$A$2:$G$511,7,FALSE)</f>
        <v>Muži B</v>
      </c>
      <c r="J122" s="21">
        <f>VLOOKUP('09.kolo výsledky '!$A122,'09.kolo stopky'!A:C,3,FALSE)</f>
        <v>2.9480787037037035E-2</v>
      </c>
      <c r="K122" s="21">
        <f t="shared" si="10"/>
        <v>3.7651069012818689E-3</v>
      </c>
      <c r="L122" s="21">
        <f t="shared" si="7"/>
        <v>9.5662037037037018E-3</v>
      </c>
      <c r="M122" s="22"/>
      <c r="N122" s="53"/>
      <c r="O122" s="53"/>
      <c r="P122" s="53"/>
      <c r="Q122" s="53"/>
      <c r="R122" s="53"/>
      <c r="S122" s="53"/>
      <c r="T122" s="53"/>
      <c r="U122" s="53"/>
      <c r="V122" s="53"/>
      <c r="W122" s="54">
        <f t="shared" si="11"/>
        <v>0</v>
      </c>
      <c r="Y122"/>
    </row>
    <row r="123" spans="1:25" x14ac:dyDescent="0.25">
      <c r="A123" s="22">
        <v>641</v>
      </c>
      <c r="B123" s="56">
        <v>120</v>
      </c>
      <c r="C123" s="48">
        <v>26</v>
      </c>
      <c r="D123" s="6" t="str">
        <f>VLOOKUP(A123,'09.kolo prezetácia '!A:G,2,FALSE)</f>
        <v>Matus</v>
      </c>
      <c r="E123" s="6" t="str">
        <f>VLOOKUP(A123,'09.kolo prezetácia '!A:G,3,FALSE)</f>
        <v>Bacik</v>
      </c>
      <c r="F123" s="5" t="str">
        <f>CONCATENATE('09.kolo výsledky '!$D123," ",'09.kolo výsledky '!$E123)</f>
        <v>Matus Bacik</v>
      </c>
      <c r="G123" s="6" t="str">
        <f>VLOOKUP(A123,'09.kolo prezetácia '!A:G,4,FALSE)</f>
        <v>Trencin</v>
      </c>
      <c r="H123" s="31">
        <f>VLOOKUP(A123,'09.kolo prezetácia '!$A$2:$G$511,5,FALSE)</f>
        <v>1992</v>
      </c>
      <c r="I123" s="32" t="str">
        <f>VLOOKUP(A123,'09.kolo prezetácia '!$A$2:$G$511,7,FALSE)</f>
        <v>Muži B</v>
      </c>
      <c r="J123" s="21">
        <f>VLOOKUP('09.kolo výsledky '!$A123,'09.kolo stopky'!A:C,3,FALSE)</f>
        <v>2.9546527777777779E-2</v>
      </c>
      <c r="K123" s="21">
        <f t="shared" si="10"/>
        <v>3.7735029090393076E-3</v>
      </c>
      <c r="L123" s="21">
        <f t="shared" si="7"/>
        <v>9.6319444444444464E-3</v>
      </c>
      <c r="M123" s="22"/>
      <c r="N123" s="53"/>
      <c r="O123" s="53"/>
      <c r="P123" s="53"/>
      <c r="Q123" s="53"/>
      <c r="R123" s="53"/>
      <c r="S123" s="53"/>
      <c r="T123" s="53"/>
      <c r="U123" s="53"/>
      <c r="V123" s="53"/>
      <c r="W123" s="54">
        <f t="shared" si="11"/>
        <v>0</v>
      </c>
      <c r="Y123"/>
    </row>
    <row r="124" spans="1:25" x14ac:dyDescent="0.25">
      <c r="A124" s="22">
        <v>300</v>
      </c>
      <c r="B124" s="56">
        <v>121</v>
      </c>
      <c r="C124" s="48">
        <v>6</v>
      </c>
      <c r="D124" s="6" t="str">
        <f>VLOOKUP(A124,'09.kolo prezetácia '!A:G,2,FALSE)</f>
        <v>Milan</v>
      </c>
      <c r="E124" s="6" t="str">
        <f>VLOOKUP(A124,'09.kolo prezetácia '!A:G,3,FALSE)</f>
        <v>Holička</v>
      </c>
      <c r="F124" s="5" t="str">
        <f>CONCATENATE('09.kolo výsledky '!$D124," ",'09.kolo výsledky '!$E124)</f>
        <v>Milan Holička</v>
      </c>
      <c r="G124" s="6" t="str">
        <f>VLOOKUP(A124,'09.kolo prezetácia '!A:G,4,FALSE)</f>
        <v>BBL / Bánovce nad Bebravou</v>
      </c>
      <c r="H124" s="31">
        <f>VLOOKUP(A124,'09.kolo prezetácia '!$A$2:$G$511,5,FALSE)</f>
        <v>1962</v>
      </c>
      <c r="I124" s="32" t="str">
        <f>VLOOKUP(A124,'09.kolo prezetácia '!$A$2:$G$511,7,FALSE)</f>
        <v>Muži E</v>
      </c>
      <c r="J124" s="21">
        <f>VLOOKUP('09.kolo výsledky '!$A124,'09.kolo stopky'!A:C,3,FALSE)</f>
        <v>2.9589004629629628E-2</v>
      </c>
      <c r="K124" s="21">
        <f t="shared" si="10"/>
        <v>3.7789277943332858E-3</v>
      </c>
      <c r="L124" s="21">
        <f t="shared" si="7"/>
        <v>9.6744212962962955E-3</v>
      </c>
      <c r="M124" s="22"/>
      <c r="N124" s="53"/>
      <c r="O124" s="53"/>
      <c r="P124" s="53"/>
      <c r="Q124" s="53"/>
      <c r="R124" s="53"/>
      <c r="S124" s="53"/>
      <c r="T124" s="53"/>
      <c r="U124" s="53"/>
      <c r="V124" s="53"/>
      <c r="W124" s="54">
        <f t="shared" si="11"/>
        <v>0</v>
      </c>
      <c r="Y124"/>
    </row>
    <row r="125" spans="1:25" x14ac:dyDescent="0.25">
      <c r="A125" s="22">
        <v>534</v>
      </c>
      <c r="B125" s="56">
        <v>122</v>
      </c>
      <c r="C125" s="48">
        <v>12</v>
      </c>
      <c r="D125" s="6" t="str">
        <f>VLOOKUP(A125,'09.kolo prezetácia '!A:G,2,FALSE)</f>
        <v>Zuzana</v>
      </c>
      <c r="E125" s="6" t="str">
        <f>VLOOKUP(A125,'09.kolo prezetácia '!A:G,3,FALSE)</f>
        <v>Mareková</v>
      </c>
      <c r="F125" s="5" t="str">
        <f>CONCATENATE('09.kolo výsledky '!$D125," ",'09.kolo výsledky '!$E125)</f>
        <v>Zuzana Mareková</v>
      </c>
      <c r="G125" s="6" t="str">
        <f>VLOOKUP(A125,'09.kolo prezetácia '!A:G,4,FALSE)</f>
        <v>Raz to príde / Soblahov</v>
      </c>
      <c r="H125" s="31">
        <f>VLOOKUP(A125,'09.kolo prezetácia '!$A$2:$G$511,5,FALSE)</f>
        <v>2006</v>
      </c>
      <c r="I125" s="32" t="str">
        <f>VLOOKUP(A125,'09.kolo prezetácia '!$A$2:$G$511,7,FALSE)</f>
        <v>Ženy A</v>
      </c>
      <c r="J125" s="21">
        <f>VLOOKUP('09.kolo výsledky '!$A125,'09.kolo stopky'!A:C,3,FALSE)</f>
        <v>2.9597569444444444E-2</v>
      </c>
      <c r="K125" s="21">
        <f t="shared" si="10"/>
        <v>3.7800216404143606E-3</v>
      </c>
      <c r="L125" s="21">
        <f t="shared" si="7"/>
        <v>9.682986111111111E-3</v>
      </c>
      <c r="M125" s="22"/>
      <c r="N125" s="53"/>
      <c r="O125" s="53"/>
      <c r="P125" s="53"/>
      <c r="Q125" s="53"/>
      <c r="R125" s="53"/>
      <c r="S125" s="53"/>
      <c r="T125" s="53"/>
      <c r="U125" s="53"/>
      <c r="V125" s="53"/>
      <c r="W125" s="54">
        <f t="shared" si="11"/>
        <v>0</v>
      </c>
      <c r="Y125"/>
    </row>
    <row r="126" spans="1:25" x14ac:dyDescent="0.25">
      <c r="A126" s="22">
        <v>533</v>
      </c>
      <c r="B126" s="56">
        <v>123</v>
      </c>
      <c r="C126" s="48">
        <v>22</v>
      </c>
      <c r="D126" s="6" t="str">
        <f>VLOOKUP(A126,'09.kolo prezetácia '!A:G,2,FALSE)</f>
        <v>Juraj</v>
      </c>
      <c r="E126" s="6" t="str">
        <f>VLOOKUP(A126,'09.kolo prezetácia '!A:G,3,FALSE)</f>
        <v>Marek</v>
      </c>
      <c r="F126" s="5" t="str">
        <f>CONCATENATE('09.kolo výsledky '!$D126," ",'09.kolo výsledky '!$E126)</f>
        <v>Juraj Marek</v>
      </c>
      <c r="G126" s="6" t="str">
        <f>VLOOKUP(A126,'09.kolo prezetácia '!A:G,4,FALSE)</f>
        <v>Raz to príde / Soblahov</v>
      </c>
      <c r="H126" s="31">
        <f>VLOOKUP(A126,'09.kolo prezetácia '!$A$2:$G$511,5,FALSE)</f>
        <v>2007</v>
      </c>
      <c r="I126" s="32" t="str">
        <f>VLOOKUP(A126,'09.kolo prezetácia '!$A$2:$G$511,7,FALSE)</f>
        <v>Muži A</v>
      </c>
      <c r="J126" s="21">
        <f>VLOOKUP('09.kolo výsledky '!$A126,'09.kolo stopky'!A:C,3,FALSE)</f>
        <v>2.9603472222222219E-2</v>
      </c>
      <c r="K126" s="21">
        <f t="shared" si="10"/>
        <v>3.7807755073080737E-3</v>
      </c>
      <c r="L126" s="21">
        <f t="shared" si="7"/>
        <v>9.6888888888888858E-3</v>
      </c>
      <c r="M126" s="22"/>
      <c r="N126" s="53"/>
      <c r="O126" s="53"/>
      <c r="P126" s="53"/>
      <c r="Q126" s="53"/>
      <c r="R126" s="53"/>
      <c r="S126" s="53"/>
      <c r="T126" s="53"/>
      <c r="U126" s="53"/>
      <c r="V126" s="53"/>
      <c r="W126" s="54">
        <f t="shared" si="11"/>
        <v>0</v>
      </c>
      <c r="Y126"/>
    </row>
    <row r="127" spans="1:25" x14ac:dyDescent="0.25">
      <c r="A127" s="22">
        <v>4</v>
      </c>
      <c r="B127" s="56">
        <v>124</v>
      </c>
      <c r="C127" s="48">
        <v>12</v>
      </c>
      <c r="D127" s="6" t="str">
        <f>VLOOKUP(A127,'09.kolo prezetácia '!A:G,2,FALSE)</f>
        <v>Miloš</v>
      </c>
      <c r="E127" s="6" t="str">
        <f>VLOOKUP(A127,'09.kolo prezetácia '!A:G,3,FALSE)</f>
        <v>Humera</v>
      </c>
      <c r="F127" s="5" t="str">
        <f>CONCATENATE('09.kolo výsledky '!$D127," ",'09.kolo výsledky '!$E127)</f>
        <v>Miloš Humera</v>
      </c>
      <c r="G127" s="6" t="str">
        <f>VLOOKUP(A127,'09.kolo prezetácia '!A:G,4,FALSE)</f>
        <v>RunForRest / Trenčín</v>
      </c>
      <c r="H127" s="31">
        <f>VLOOKUP(A127,'09.kolo prezetácia '!$A$2:$G$511,5,FALSE)</f>
        <v>1970</v>
      </c>
      <c r="I127" s="32" t="str">
        <f>VLOOKUP(A127,'09.kolo prezetácia '!$A$2:$G$511,7,FALSE)</f>
        <v>Muži D</v>
      </c>
      <c r="J127" s="21">
        <f>VLOOKUP('09.kolo výsledky '!$A127,'09.kolo stopky'!A:C,3,FALSE)</f>
        <v>2.9608564814814813E-2</v>
      </c>
      <c r="K127" s="21">
        <f t="shared" si="10"/>
        <v>3.7814259022751996E-3</v>
      </c>
      <c r="L127" s="21">
        <f t="shared" si="7"/>
        <v>9.6939814814814805E-3</v>
      </c>
      <c r="M127" s="22"/>
      <c r="N127" s="53"/>
      <c r="O127" s="53"/>
      <c r="P127" s="53"/>
      <c r="Q127" s="53"/>
      <c r="R127" s="53"/>
      <c r="S127" s="53"/>
      <c r="T127" s="53"/>
      <c r="U127" s="53"/>
      <c r="V127" s="53"/>
      <c r="W127" s="54">
        <f t="shared" si="11"/>
        <v>0</v>
      </c>
      <c r="Y127"/>
    </row>
    <row r="128" spans="1:25" x14ac:dyDescent="0.25">
      <c r="A128" s="22">
        <v>456</v>
      </c>
      <c r="B128" s="56">
        <v>125</v>
      </c>
      <c r="C128" s="48">
        <v>13</v>
      </c>
      <c r="D128" s="6" t="str">
        <f>VLOOKUP(A128,'09.kolo prezetácia '!A:G,2,FALSE)</f>
        <v>Luly</v>
      </c>
      <c r="E128" s="6" t="str">
        <f>VLOOKUP(A128,'09.kolo prezetácia '!A:G,3,FALSE)</f>
        <v>Fajt</v>
      </c>
      <c r="F128" s="5" t="str">
        <f>CONCATENATE('09.kolo výsledky '!$D128," ",'09.kolo výsledky '!$E128)</f>
        <v>Luly Fajt</v>
      </c>
      <c r="G128" s="6" t="str">
        <f>VLOOKUP(A128,'09.kolo prezetácia '!A:G,4,FALSE)</f>
        <v>Trenčín</v>
      </c>
      <c r="H128" s="31">
        <f>VLOOKUP(A128,'09.kolo prezetácia '!$A$2:$G$511,5,FALSE)</f>
        <v>2010</v>
      </c>
      <c r="I128" s="32" t="str">
        <f>VLOOKUP(A128,'09.kolo prezetácia '!$A$2:$G$511,7,FALSE)</f>
        <v>Ženy A</v>
      </c>
      <c r="J128" s="21">
        <f>VLOOKUP('09.kolo výsledky '!$A128,'09.kolo stopky'!A:C,3,FALSE)</f>
        <v>2.9664351851851851E-2</v>
      </c>
      <c r="K128" s="21">
        <f t="shared" si="10"/>
        <v>3.7885506835059835E-3</v>
      </c>
      <c r="L128" s="21">
        <f t="shared" si="7"/>
        <v>9.7497685185185187E-3</v>
      </c>
      <c r="M128" s="22"/>
      <c r="N128" s="53"/>
      <c r="O128" s="53"/>
      <c r="P128" s="53"/>
      <c r="Q128" s="53"/>
      <c r="R128" s="53"/>
      <c r="S128" s="53"/>
      <c r="T128" s="53"/>
      <c r="U128" s="53"/>
      <c r="V128" s="53"/>
      <c r="W128" s="54">
        <f t="shared" si="11"/>
        <v>0</v>
      </c>
      <c r="Y128"/>
    </row>
    <row r="129" spans="1:25" x14ac:dyDescent="0.25">
      <c r="A129" s="22">
        <v>305</v>
      </c>
      <c r="B129" s="56">
        <v>126</v>
      </c>
      <c r="C129" s="48">
        <v>14</v>
      </c>
      <c r="D129" s="6" t="str">
        <f>VLOOKUP(A129,'09.kolo prezetácia '!A:G,2,FALSE)</f>
        <v>Katarína</v>
      </c>
      <c r="E129" s="6" t="str">
        <f>VLOOKUP(A129,'09.kolo prezetácia '!A:G,3,FALSE)</f>
        <v>Červeňanová</v>
      </c>
      <c r="F129" s="5" t="str">
        <f>CONCATENATE('09.kolo výsledky '!$D129," ",'09.kolo výsledky '!$E129)</f>
        <v>Katarína Červeňanová</v>
      </c>
      <c r="G129" s="6" t="str">
        <f>VLOOKUP(A129,'09.kolo prezetácia '!A:G,4,FALSE)</f>
        <v>Zamarovce</v>
      </c>
      <c r="H129" s="31">
        <f>VLOOKUP(A129,'09.kolo prezetácia '!$A$2:$G$511,5,FALSE)</f>
        <v>1991</v>
      </c>
      <c r="I129" s="32" t="str">
        <f>VLOOKUP(A129,'09.kolo prezetácia '!$A$2:$G$511,7,FALSE)</f>
        <v>Ženy A</v>
      </c>
      <c r="J129" s="21">
        <f>VLOOKUP('09.kolo výsledky '!$A129,'09.kolo stopky'!A:C,3,FALSE)</f>
        <v>2.9666319444444447E-2</v>
      </c>
      <c r="K129" s="21">
        <f t="shared" si="10"/>
        <v>3.7888019724705551E-3</v>
      </c>
      <c r="L129" s="21">
        <f t="shared" si="7"/>
        <v>9.7517361111111138E-3</v>
      </c>
      <c r="M129" s="22"/>
      <c r="N129" s="53"/>
      <c r="O129" s="53"/>
      <c r="P129" s="53"/>
      <c r="Q129" s="53"/>
      <c r="R129" s="53"/>
      <c r="S129" s="53"/>
      <c r="T129" s="53"/>
      <c r="U129" s="53"/>
      <c r="V129" s="53"/>
      <c r="W129" s="54">
        <f t="shared" si="11"/>
        <v>0</v>
      </c>
      <c r="Y129"/>
    </row>
    <row r="130" spans="1:25" x14ac:dyDescent="0.25">
      <c r="A130" s="22">
        <v>677</v>
      </c>
      <c r="B130" s="56">
        <v>127</v>
      </c>
      <c r="C130" s="48">
        <v>13</v>
      </c>
      <c r="D130" s="6" t="str">
        <f>VLOOKUP(A130,'09.kolo prezetácia '!A:G,2,FALSE)</f>
        <v>Jana</v>
      </c>
      <c r="E130" s="6" t="str">
        <f>VLOOKUP(A130,'09.kolo prezetácia '!A:G,3,FALSE)</f>
        <v>Smidákova</v>
      </c>
      <c r="F130" s="5" t="str">
        <f>CONCATENATE('09.kolo výsledky '!$D130," ",'09.kolo výsledky '!$E130)</f>
        <v>Jana Smidákova</v>
      </c>
      <c r="G130" s="6" t="str">
        <f>VLOOKUP(A130,'09.kolo prezetácia '!A:G,4,FALSE)</f>
        <v>Zamarovce</v>
      </c>
      <c r="H130" s="31">
        <f>VLOOKUP(A130,'09.kolo prezetácia '!$A$2:$G$511,5,FALSE)</f>
        <v>1983</v>
      </c>
      <c r="I130" s="32" t="str">
        <f>VLOOKUP(A130,'09.kolo prezetácia '!$A$2:$G$511,7,FALSE)</f>
        <v>Ženy B</v>
      </c>
      <c r="J130" s="21">
        <f>VLOOKUP('09.kolo výsledky '!$A130,'09.kolo stopky'!A:C,3,FALSE)</f>
        <v>2.9732523148148147E-2</v>
      </c>
      <c r="K130" s="21">
        <f t="shared" si="10"/>
        <v>3.797257107043186E-3</v>
      </c>
      <c r="L130" s="21">
        <f t="shared" si="7"/>
        <v>9.8179398148148141E-3</v>
      </c>
      <c r="M130" s="22"/>
      <c r="N130" s="53"/>
      <c r="O130" s="53"/>
      <c r="P130" s="53"/>
      <c r="Q130" s="53"/>
      <c r="R130" s="53"/>
      <c r="S130" s="53"/>
      <c r="T130" s="53"/>
      <c r="U130" s="53"/>
      <c r="V130" s="53"/>
      <c r="W130" s="54">
        <f t="shared" si="11"/>
        <v>0</v>
      </c>
      <c r="Y130"/>
    </row>
    <row r="131" spans="1:25" x14ac:dyDescent="0.25">
      <c r="A131" s="22">
        <v>231</v>
      </c>
      <c r="B131" s="56">
        <v>128</v>
      </c>
      <c r="C131" s="48">
        <v>14</v>
      </c>
      <c r="D131" s="6" t="str">
        <f>VLOOKUP(A131,'09.kolo prezetácia '!A:G,2,FALSE)</f>
        <v>Lenka</v>
      </c>
      <c r="E131" s="6" t="str">
        <f>VLOOKUP(A131,'09.kolo prezetácia '!A:G,3,FALSE)</f>
        <v>Várošová</v>
      </c>
      <c r="F131" s="5" t="str">
        <f>CONCATENATE('09.kolo výsledky '!$D131," ",'09.kolo výsledky '!$E131)</f>
        <v>Lenka Várošová</v>
      </c>
      <c r="G131" s="6" t="str">
        <f>VLOOKUP(A131,'09.kolo prezetácia '!A:G,4,FALSE)</f>
        <v>Champion club / Dubnica n/V</v>
      </c>
      <c r="H131" s="31">
        <f>VLOOKUP(A131,'09.kolo prezetácia '!$A$2:$G$511,5,FALSE)</f>
        <v>1982</v>
      </c>
      <c r="I131" s="32" t="str">
        <f>VLOOKUP(A131,'09.kolo prezetácia '!$A$2:$G$511,7,FALSE)</f>
        <v>Ženy B</v>
      </c>
      <c r="J131" s="21">
        <f>VLOOKUP('09.kolo výsledky '!$A131,'09.kolo stopky'!A:C,3,FALSE)</f>
        <v>2.9739004629629629E-2</v>
      </c>
      <c r="K131" s="21">
        <f t="shared" si="10"/>
        <v>3.7980848824558911E-3</v>
      </c>
      <c r="L131" s="21">
        <f t="shared" si="7"/>
        <v>9.8244212962962964E-3</v>
      </c>
      <c r="M131" s="22"/>
      <c r="N131" s="53"/>
      <c r="O131" s="53"/>
      <c r="P131" s="53"/>
      <c r="Q131" s="53"/>
      <c r="R131" s="53"/>
      <c r="S131" s="53"/>
      <c r="T131" s="53"/>
      <c r="U131" s="53"/>
      <c r="V131" s="53"/>
      <c r="W131" s="54">
        <f t="shared" si="11"/>
        <v>0</v>
      </c>
      <c r="Y131"/>
    </row>
    <row r="132" spans="1:25" x14ac:dyDescent="0.25">
      <c r="A132" s="22">
        <v>643</v>
      </c>
      <c r="B132" s="56">
        <v>129</v>
      </c>
      <c r="C132" s="48">
        <v>23</v>
      </c>
      <c r="D132" s="6" t="str">
        <f>VLOOKUP(A132,'09.kolo prezetácia '!A:G,2,FALSE)</f>
        <v>Kristian</v>
      </c>
      <c r="E132" s="6" t="str">
        <f>VLOOKUP(A132,'09.kolo prezetácia '!A:G,3,FALSE)</f>
        <v>Ondica</v>
      </c>
      <c r="F132" s="5" t="str">
        <f>CONCATENATE('09.kolo výsledky '!$D132," ",'09.kolo výsledky '!$E132)</f>
        <v>Kristian Ondica</v>
      </c>
      <c r="G132" s="6" t="str">
        <f>VLOOKUP(A132,'09.kolo prezetácia '!A:G,4,FALSE)</f>
        <v>Poľský Parlament / Trenčín</v>
      </c>
      <c r="H132" s="31">
        <f>VLOOKUP(A132,'09.kolo prezetácia '!$A$2:$G$511,5,FALSE)</f>
        <v>1998</v>
      </c>
      <c r="I132" s="32" t="str">
        <f>VLOOKUP(A132,'09.kolo prezetácia '!$A$2:$G$511,7,FALSE)</f>
        <v>Muži A</v>
      </c>
      <c r="J132" s="21">
        <f>VLOOKUP('09.kolo výsledky '!$A132,'09.kolo stopky'!A:C,3,FALSE)</f>
        <v>2.9869791666666666E-2</v>
      </c>
      <c r="K132" s="21">
        <f t="shared" si="10"/>
        <v>3.8147882077479776E-3</v>
      </c>
      <c r="L132" s="21">
        <f t="shared" si="7"/>
        <v>9.9552083333333333E-3</v>
      </c>
      <c r="M132" s="22"/>
      <c r="N132" s="53"/>
      <c r="O132" s="53"/>
      <c r="P132" s="53"/>
      <c r="Q132" s="53"/>
      <c r="R132" s="53"/>
      <c r="S132" s="53"/>
      <c r="T132" s="53"/>
      <c r="U132" s="53"/>
      <c r="V132" s="53"/>
      <c r="W132" s="54">
        <f t="shared" si="11"/>
        <v>0</v>
      </c>
      <c r="Y132"/>
    </row>
    <row r="133" spans="1:25" x14ac:dyDescent="0.25">
      <c r="A133" s="22">
        <v>469</v>
      </c>
      <c r="B133" s="56">
        <v>130</v>
      </c>
      <c r="C133" s="48">
        <v>31</v>
      </c>
      <c r="D133" s="6" t="str">
        <f>VLOOKUP(A133,'09.kolo prezetácia '!A:G,2,FALSE)</f>
        <v>Tomáš</v>
      </c>
      <c r="E133" s="6" t="str">
        <f>VLOOKUP(A133,'09.kolo prezetácia '!A:G,3,FALSE)</f>
        <v>Marek</v>
      </c>
      <c r="F133" s="5" t="str">
        <f>CONCATENATE('09.kolo výsledky '!$D133," ",'09.kolo výsledky '!$E133)</f>
        <v>Tomáš Marek</v>
      </c>
      <c r="G133" s="6" t="str">
        <f>VLOOKUP(A133,'09.kolo prezetácia '!A:G,4,FALSE)</f>
        <v>Raz to príde / Soblahov</v>
      </c>
      <c r="H133" s="31">
        <f>VLOOKUP(A133,'09.kolo prezetácia '!$A$2:$G$511,5,FALSE)</f>
        <v>1980</v>
      </c>
      <c r="I133" s="32" t="str">
        <f>VLOOKUP(A133,'09.kolo prezetácia '!$A$2:$G$511,7,FALSE)</f>
        <v>Muži C</v>
      </c>
      <c r="J133" s="21">
        <f>VLOOKUP('09.kolo výsledky '!$A133,'09.kolo stopky'!A:C,3,FALSE)</f>
        <v>2.996597222222222E-2</v>
      </c>
      <c r="K133" s="21">
        <f t="shared" ref="K133:K149" si="12">J133/$X$3</f>
        <v>3.8270718036043706E-3</v>
      </c>
      <c r="L133" s="21">
        <f t="shared" si="7"/>
        <v>1.0051388888888887E-2</v>
      </c>
      <c r="M133" s="22"/>
      <c r="N133" s="53"/>
      <c r="O133" s="53"/>
      <c r="P133" s="53"/>
      <c r="Q133" s="53"/>
      <c r="R133" s="53"/>
      <c r="S133" s="53"/>
      <c r="T133" s="53"/>
      <c r="U133" s="53"/>
      <c r="V133" s="53"/>
      <c r="W133" s="54">
        <f t="shared" si="11"/>
        <v>0</v>
      </c>
      <c r="Y133"/>
    </row>
    <row r="134" spans="1:25" x14ac:dyDescent="0.25">
      <c r="A134" s="22">
        <v>654</v>
      </c>
      <c r="B134" s="56">
        <v>131</v>
      </c>
      <c r="C134" s="48">
        <v>15</v>
      </c>
      <c r="D134" s="6" t="str">
        <f>VLOOKUP(A134,'09.kolo prezetácia '!A:G,2,FALSE)</f>
        <v>Kristína</v>
      </c>
      <c r="E134" s="6" t="str">
        <f>VLOOKUP(A134,'09.kolo prezetácia '!A:G,3,FALSE)</f>
        <v>Bartošová</v>
      </c>
      <c r="F134" s="5" t="str">
        <f>CONCATENATE('09.kolo výsledky '!$D134," ",'09.kolo výsledky '!$E134)</f>
        <v>Kristína Bartošová</v>
      </c>
      <c r="G134" s="6" t="str">
        <f>VLOOKUP(A134,'09.kolo prezetácia '!A:G,4,FALSE)</f>
        <v>Moravské Lieskové</v>
      </c>
      <c r="H134" s="31">
        <f>VLOOKUP(A134,'09.kolo prezetácia '!$A$2:$G$511,5,FALSE)</f>
        <v>1996</v>
      </c>
      <c r="I134" s="32" t="str">
        <f>VLOOKUP(A134,'09.kolo prezetácia '!$A$2:$G$511,7,FALSE)</f>
        <v>Ženy A</v>
      </c>
      <c r="J134" s="21">
        <f>VLOOKUP('09.kolo výsledky '!$A134,'09.kolo stopky'!A:C,3,FALSE)</f>
        <v>3.0187962962962962E-2</v>
      </c>
      <c r="K134" s="21">
        <f t="shared" si="12"/>
        <v>3.8554231114895227E-3</v>
      </c>
      <c r="L134" s="21">
        <f t="shared" si="7"/>
        <v>1.0273379629629629E-2</v>
      </c>
      <c r="M134" s="22"/>
      <c r="N134" s="53"/>
      <c r="O134" s="53"/>
      <c r="P134" s="53"/>
      <c r="Q134" s="53"/>
      <c r="R134" s="53"/>
      <c r="S134" s="53"/>
      <c r="T134" s="53"/>
      <c r="U134" s="53"/>
      <c r="V134" s="53"/>
      <c r="W134" s="54">
        <f t="shared" ref="W134:W165" si="13">SUM(M134:V134)</f>
        <v>0</v>
      </c>
      <c r="Y134"/>
    </row>
    <row r="135" spans="1:25" x14ac:dyDescent="0.25">
      <c r="A135" s="22">
        <v>13</v>
      </c>
      <c r="B135" s="56">
        <v>132</v>
      </c>
      <c r="C135" s="48">
        <v>15</v>
      </c>
      <c r="D135" s="6" t="str">
        <f>VLOOKUP(A135,'09.kolo prezetácia '!A:G,2,FALSE)</f>
        <v>Eliška</v>
      </c>
      <c r="E135" s="6" t="str">
        <f>VLOOKUP(A135,'09.kolo prezetácia '!A:G,3,FALSE)</f>
        <v>Ježíková</v>
      </c>
      <c r="F135" s="5" t="str">
        <f>CONCATENATE('09.kolo výsledky '!$D135," ",'09.kolo výsledky '!$E135)</f>
        <v>Eliška Ježíková</v>
      </c>
      <c r="G135" s="6" t="str">
        <f>VLOOKUP(A135,'09.kolo prezetácia '!A:G,4,FALSE)</f>
        <v>AK Dukla Trenčín / Veľká Hradná</v>
      </c>
      <c r="H135" s="31">
        <f>VLOOKUP(A135,'09.kolo prezetácia '!$A$2:$G$511,5,FALSE)</f>
        <v>1979</v>
      </c>
      <c r="I135" s="32" t="str">
        <f>VLOOKUP(A135,'09.kolo prezetácia '!$A$2:$G$511,7,FALSE)</f>
        <v>Ženy B</v>
      </c>
      <c r="J135" s="21">
        <f>VLOOKUP('09.kolo výsledky '!$A135,'09.kolo stopky'!A:C,3,FALSE)</f>
        <v>3.0214814814814816E-2</v>
      </c>
      <c r="K135" s="21">
        <f t="shared" si="12"/>
        <v>3.85885246677073E-3</v>
      </c>
      <c r="L135" s="21">
        <f t="shared" si="7"/>
        <v>1.0300231481481483E-2</v>
      </c>
      <c r="M135" s="22"/>
      <c r="N135" s="53"/>
      <c r="O135" s="53"/>
      <c r="P135" s="53"/>
      <c r="Q135" s="53"/>
      <c r="R135" s="53"/>
      <c r="S135" s="53"/>
      <c r="T135" s="53"/>
      <c r="U135" s="53"/>
      <c r="V135" s="53"/>
      <c r="W135" s="54">
        <f t="shared" si="13"/>
        <v>0</v>
      </c>
      <c r="Y135"/>
    </row>
    <row r="136" spans="1:25" x14ac:dyDescent="0.25">
      <c r="A136" s="22">
        <v>545</v>
      </c>
      <c r="B136" s="56">
        <v>133</v>
      </c>
      <c r="C136" s="48">
        <v>27</v>
      </c>
      <c r="D136" s="6" t="str">
        <f>VLOOKUP(A136,'09.kolo prezetácia '!A:G,2,FALSE)</f>
        <v>Martin</v>
      </c>
      <c r="E136" s="6" t="str">
        <f>VLOOKUP(A136,'09.kolo prezetácia '!A:G,3,FALSE)</f>
        <v>Kocaj</v>
      </c>
      <c r="F136" s="5" t="str">
        <f>CONCATENATE('09.kolo výsledky '!$D136," ",'09.kolo výsledky '!$E136)</f>
        <v>Martin Kocaj</v>
      </c>
      <c r="G136" s="6" t="str">
        <f>VLOOKUP(A136,'09.kolo prezetácia '!A:G,4,FALSE)</f>
        <v>Trenčín</v>
      </c>
      <c r="H136" s="31">
        <f>VLOOKUP(A136,'09.kolo prezetácia '!$A$2:$G$511,5,FALSE)</f>
        <v>1987</v>
      </c>
      <c r="I136" s="32" t="str">
        <f>VLOOKUP(A136,'09.kolo prezetácia '!$A$2:$G$511,7,FALSE)</f>
        <v>Muži B</v>
      </c>
      <c r="J136" s="21">
        <f>VLOOKUP('09.kolo výsledky '!$A136,'09.kolo stopky'!A:C,3,FALSE)</f>
        <v>3.0407986111111111E-2</v>
      </c>
      <c r="K136" s="21">
        <f t="shared" si="12"/>
        <v>3.8835231304101036E-3</v>
      </c>
      <c r="L136" s="21">
        <f t="shared" si="7"/>
        <v>1.0493402777777779E-2</v>
      </c>
      <c r="M136" s="22"/>
      <c r="N136" s="53"/>
      <c r="O136" s="53"/>
      <c r="P136" s="53"/>
      <c r="Q136" s="53"/>
      <c r="R136" s="53"/>
      <c r="S136" s="53"/>
      <c r="T136" s="53"/>
      <c r="U136" s="53"/>
      <c r="V136" s="53"/>
      <c r="W136" s="54">
        <f t="shared" si="13"/>
        <v>0</v>
      </c>
      <c r="Y136"/>
    </row>
    <row r="137" spans="1:25" x14ac:dyDescent="0.25">
      <c r="A137" s="22">
        <v>164</v>
      </c>
      <c r="B137" s="56">
        <v>134</v>
      </c>
      <c r="C137" s="48">
        <v>32</v>
      </c>
      <c r="D137" s="6" t="str">
        <f>VLOOKUP(A137,'09.kolo prezetácia '!A:G,2,FALSE)</f>
        <v>Dušan</v>
      </c>
      <c r="E137" s="6" t="str">
        <f>VLOOKUP(A137,'09.kolo prezetácia '!A:G,3,FALSE)</f>
        <v>JELÍNEK</v>
      </c>
      <c r="F137" s="5" t="str">
        <f>CONCATENATE('09.kolo výsledky '!$D137," ",'09.kolo výsledky '!$E137)</f>
        <v>Dušan JELÍNEK</v>
      </c>
      <c r="G137" s="6" t="str">
        <f>VLOOKUP(A137,'09.kolo prezetácia '!A:G,4,FALSE)</f>
        <v>Trenčín / Trenčín</v>
      </c>
      <c r="H137" s="31">
        <f>VLOOKUP(A137,'09.kolo prezetácia '!$A$2:$G$511,5,FALSE)</f>
        <v>1978</v>
      </c>
      <c r="I137" s="32" t="str">
        <f>VLOOKUP(A137,'09.kolo prezetácia '!$A$2:$G$511,7,FALSE)</f>
        <v>Muži C</v>
      </c>
      <c r="J137" s="21">
        <f>VLOOKUP('09.kolo výsledky '!$A137,'09.kolo stopky'!A:C,3,FALSE)</f>
        <v>3.0460300925925925E-2</v>
      </c>
      <c r="K137" s="21">
        <f t="shared" si="12"/>
        <v>3.8902044605269382E-3</v>
      </c>
      <c r="L137" s="21">
        <f t="shared" si="7"/>
        <v>1.0545717592592593E-2</v>
      </c>
      <c r="M137" s="22"/>
      <c r="N137" s="53"/>
      <c r="O137" s="53"/>
      <c r="P137" s="53"/>
      <c r="Q137" s="53"/>
      <c r="R137" s="53"/>
      <c r="S137" s="53"/>
      <c r="T137" s="53"/>
      <c r="U137" s="53"/>
      <c r="V137" s="53"/>
      <c r="W137" s="54">
        <f t="shared" si="13"/>
        <v>0</v>
      </c>
      <c r="Y137"/>
    </row>
    <row r="138" spans="1:25" x14ac:dyDescent="0.25">
      <c r="A138" s="22">
        <v>659</v>
      </c>
      <c r="B138" s="56">
        <v>135</v>
      </c>
      <c r="C138" s="48">
        <v>16</v>
      </c>
      <c r="D138" s="6" t="str">
        <f>VLOOKUP(A138,'09.kolo prezetácia '!A:G,2,FALSE)</f>
        <v>Klaudia</v>
      </c>
      <c r="E138" s="6" t="str">
        <f>VLOOKUP(A138,'09.kolo prezetácia '!A:G,3,FALSE)</f>
        <v>Vavrová</v>
      </c>
      <c r="F138" s="5" t="str">
        <f>CONCATENATE('09.kolo výsledky '!$D138," ",'09.kolo výsledky '!$E138)</f>
        <v>Klaudia Vavrová</v>
      </c>
      <c r="G138" s="6" t="str">
        <f>VLOOKUP(A138,'09.kolo prezetácia '!A:G,4,FALSE)</f>
        <v>Svinná / Svinná</v>
      </c>
      <c r="H138" s="31">
        <f>VLOOKUP(A138,'09.kolo prezetácia '!$A$2:$G$511,5,FALSE)</f>
        <v>1998</v>
      </c>
      <c r="I138" s="32" t="str">
        <f>VLOOKUP(A138,'09.kolo prezetácia '!$A$2:$G$511,7,FALSE)</f>
        <v>Ženy A</v>
      </c>
      <c r="J138" s="21">
        <f>VLOOKUP('09.kolo výsledky '!$A138,'09.kolo stopky'!A:C,3,FALSE)</f>
        <v>3.0512731481481484E-2</v>
      </c>
      <c r="K138" s="21">
        <f t="shared" si="12"/>
        <v>3.8969005723475713E-3</v>
      </c>
      <c r="L138" s="21">
        <f t="shared" si="7"/>
        <v>1.0598148148148152E-2</v>
      </c>
      <c r="M138" s="22"/>
      <c r="N138" s="53"/>
      <c r="O138" s="53"/>
      <c r="P138" s="53"/>
      <c r="Q138" s="53"/>
      <c r="R138" s="53"/>
      <c r="S138" s="53"/>
      <c r="T138" s="53"/>
      <c r="U138" s="53"/>
      <c r="V138" s="53"/>
      <c r="W138" s="54">
        <f t="shared" si="13"/>
        <v>0</v>
      </c>
      <c r="Y138"/>
    </row>
    <row r="139" spans="1:25" x14ac:dyDescent="0.25">
      <c r="A139" s="22">
        <v>674</v>
      </c>
      <c r="B139" s="56">
        <v>136</v>
      </c>
      <c r="C139" s="48">
        <v>16</v>
      </c>
      <c r="D139" s="6" t="str">
        <f>VLOOKUP(A139,'09.kolo prezetácia '!A:G,2,FALSE)</f>
        <v>Dana</v>
      </c>
      <c r="E139" s="6" t="str">
        <f>VLOOKUP(A139,'09.kolo prezetácia '!A:G,3,FALSE)</f>
        <v>Kubranova</v>
      </c>
      <c r="F139" s="5" t="str">
        <f>CONCATENATE('09.kolo výsledky '!$D139," ",'09.kolo výsledky '!$E139)</f>
        <v>Dana Kubranova</v>
      </c>
      <c r="G139" s="6" t="str">
        <f>VLOOKUP(A139,'09.kolo prezetácia '!A:G,4,FALSE)</f>
        <v>Trenc.Teplice</v>
      </c>
      <c r="H139" s="31">
        <f>VLOOKUP(A139,'09.kolo prezetácia '!$A$2:$G$511,5,FALSE)</f>
        <v>1981</v>
      </c>
      <c r="I139" s="32" t="str">
        <f>VLOOKUP(A139,'09.kolo prezetácia '!$A$2:$G$511,7,FALSE)</f>
        <v>Ženy B</v>
      </c>
      <c r="J139" s="21">
        <f>VLOOKUP('09.kolo výsledky '!$A139,'09.kolo stopky'!A:C,3,FALSE)</f>
        <v>3.0680671296296296E-2</v>
      </c>
      <c r="K139" s="21">
        <f t="shared" si="12"/>
        <v>3.9183488245589137E-3</v>
      </c>
      <c r="L139" s="21">
        <f t="shared" ref="L139:L149" si="14">J139-Y$3</f>
        <v>1.0766087962962963E-2</v>
      </c>
      <c r="M139" s="22"/>
      <c r="N139" s="53"/>
      <c r="O139" s="53"/>
      <c r="P139" s="53"/>
      <c r="Q139" s="53"/>
      <c r="R139" s="53"/>
      <c r="S139" s="53"/>
      <c r="T139" s="53"/>
      <c r="U139" s="53"/>
      <c r="V139" s="53"/>
      <c r="W139" s="54">
        <f t="shared" si="13"/>
        <v>0</v>
      </c>
      <c r="Y139"/>
    </row>
    <row r="140" spans="1:25" x14ac:dyDescent="0.25">
      <c r="A140" s="22">
        <v>488</v>
      </c>
      <c r="B140" s="56">
        <v>137</v>
      </c>
      <c r="C140" s="48">
        <v>33</v>
      </c>
      <c r="D140" s="6" t="str">
        <f>VLOOKUP(A140,'09.kolo prezetácia '!A:G,2,FALSE)</f>
        <v>Radovan</v>
      </c>
      <c r="E140" s="6" t="str">
        <f>VLOOKUP(A140,'09.kolo prezetácia '!A:G,3,FALSE)</f>
        <v>Pagáč</v>
      </c>
      <c r="F140" s="5" t="str">
        <f>CONCATENATE('09.kolo výsledky '!$D140," ",'09.kolo výsledky '!$E140)</f>
        <v>Radovan Pagáč</v>
      </c>
      <c r="G140" s="6" t="str">
        <f>VLOOKUP(A140,'09.kolo prezetácia '!A:G,4,FALSE)</f>
        <v>Champion Club / Pruské</v>
      </c>
      <c r="H140" s="31">
        <f>VLOOKUP(A140,'09.kolo prezetácia '!$A$2:$G$511,5,FALSE)</f>
        <v>1978</v>
      </c>
      <c r="I140" s="32" t="str">
        <f>VLOOKUP(A140,'09.kolo prezetácia '!$A$2:$G$511,7,FALSE)</f>
        <v>Muži C</v>
      </c>
      <c r="J140" s="21">
        <f>VLOOKUP('09.kolo výsledky '!$A140,'09.kolo stopky'!A:C,3,FALSE)</f>
        <v>3.0684837962962962E-2</v>
      </c>
      <c r="K140" s="21">
        <f t="shared" si="12"/>
        <v>3.918880965895653E-3</v>
      </c>
      <c r="L140" s="21">
        <f t="shared" si="14"/>
        <v>1.077025462962963E-2</v>
      </c>
      <c r="M140" s="22"/>
      <c r="N140" s="53"/>
      <c r="O140" s="53"/>
      <c r="P140" s="53"/>
      <c r="Q140" s="53"/>
      <c r="R140" s="53"/>
      <c r="S140" s="53"/>
      <c r="T140" s="53"/>
      <c r="U140" s="53"/>
      <c r="V140" s="53"/>
      <c r="W140" s="54">
        <f t="shared" si="13"/>
        <v>0</v>
      </c>
      <c r="Y140"/>
    </row>
    <row r="141" spans="1:25" x14ac:dyDescent="0.25">
      <c r="A141" s="22">
        <v>662</v>
      </c>
      <c r="B141" s="56">
        <v>138</v>
      </c>
      <c r="C141" s="48">
        <v>34</v>
      </c>
      <c r="D141" s="6" t="str">
        <f>VLOOKUP(A141,'09.kolo prezetácia '!A:G,2,FALSE)</f>
        <v>Peter</v>
      </c>
      <c r="E141" s="6" t="str">
        <f>VLOOKUP(A141,'09.kolo prezetácia '!A:G,3,FALSE)</f>
        <v>Cibiri</v>
      </c>
      <c r="F141" s="5" t="str">
        <f>CONCATENATE('09.kolo výsledky '!$D141," ",'09.kolo výsledky '!$E141)</f>
        <v>Peter Cibiri</v>
      </c>
      <c r="G141" s="6" t="str">
        <f>VLOOKUP(A141,'09.kolo prezetácia '!A:G,4,FALSE)</f>
        <v>BN Tiraci BN / Veľké Chlievany</v>
      </c>
      <c r="H141" s="31">
        <f>VLOOKUP(A141,'09.kolo prezetácia '!$A$2:$G$511,5,FALSE)</f>
        <v>1983</v>
      </c>
      <c r="I141" s="32" t="str">
        <f>VLOOKUP(A141,'09.kolo prezetácia '!$A$2:$G$511,7,FALSE)</f>
        <v>Muži C</v>
      </c>
      <c r="J141" s="21">
        <f>VLOOKUP('09.kolo výsledky '!$A141,'09.kolo stopky'!A:C,3,FALSE)</f>
        <v>3.0847569444444445E-2</v>
      </c>
      <c r="K141" s="21">
        <f t="shared" si="12"/>
        <v>3.9396640414360723E-3</v>
      </c>
      <c r="L141" s="21">
        <f t="shared" si="14"/>
        <v>1.0932986111111112E-2</v>
      </c>
      <c r="M141" s="22"/>
      <c r="N141" s="53"/>
      <c r="O141" s="53"/>
      <c r="P141" s="53"/>
      <c r="Q141" s="53"/>
      <c r="R141" s="53"/>
      <c r="S141" s="53"/>
      <c r="T141" s="53"/>
      <c r="U141" s="53"/>
      <c r="V141" s="53"/>
      <c r="W141" s="54">
        <f t="shared" si="13"/>
        <v>0</v>
      </c>
      <c r="Y141"/>
    </row>
    <row r="142" spans="1:25" x14ac:dyDescent="0.25">
      <c r="A142" s="22">
        <v>682</v>
      </c>
      <c r="B142" s="56">
        <v>139</v>
      </c>
      <c r="C142" s="48">
        <v>35</v>
      </c>
      <c r="D142" s="6" t="str">
        <f>VLOOKUP(A142,'09.kolo prezetácia '!A:G,2,FALSE)</f>
        <v>Jaroslav</v>
      </c>
      <c r="E142" s="6" t="str">
        <f>VLOOKUP(A142,'09.kolo prezetácia '!A:G,3,FALSE)</f>
        <v>Gardian</v>
      </c>
      <c r="F142" s="5" t="str">
        <f>CONCATENATE('09.kolo výsledky '!$D142," ",'09.kolo výsledky '!$E142)</f>
        <v>Jaroslav Gardian</v>
      </c>
      <c r="G142" s="6" t="str">
        <f>VLOOKUP(A142,'09.kolo prezetácia '!A:G,4,FALSE)</f>
        <v>Playground</v>
      </c>
      <c r="H142" s="31">
        <f>VLOOKUP(A142,'09.kolo prezetácia '!$A$2:$G$511,5,FALSE)</f>
        <v>1984</v>
      </c>
      <c r="I142" s="32" t="str">
        <f>VLOOKUP(A142,'09.kolo prezetácia '!$A$2:$G$511,7,FALSE)</f>
        <v>Muži C</v>
      </c>
      <c r="J142" s="21">
        <f>VLOOKUP('09.kolo výsledky '!$A142,'09.kolo stopky'!A:C,3,FALSE)</f>
        <v>3.130173611111111E-2</v>
      </c>
      <c r="K142" s="21">
        <f t="shared" si="12"/>
        <v>3.9976674471406274E-3</v>
      </c>
      <c r="L142" s="21">
        <f t="shared" si="14"/>
        <v>1.1387152777777777E-2</v>
      </c>
      <c r="M142" s="22"/>
      <c r="N142" s="53"/>
      <c r="O142" s="53"/>
      <c r="P142" s="53"/>
      <c r="Q142" s="53"/>
      <c r="R142" s="53"/>
      <c r="S142" s="53"/>
      <c r="T142" s="53"/>
      <c r="U142" s="53"/>
      <c r="V142" s="53"/>
      <c r="W142" s="54">
        <f t="shared" si="13"/>
        <v>0</v>
      </c>
      <c r="Y142"/>
    </row>
    <row r="143" spans="1:25" x14ac:dyDescent="0.25">
      <c r="A143" s="22">
        <v>90</v>
      </c>
      <c r="B143" s="56">
        <v>140</v>
      </c>
      <c r="C143" s="48">
        <v>36</v>
      </c>
      <c r="D143" s="6" t="str">
        <f>VLOOKUP(A143,'09.kolo prezetácia '!A:G,2,FALSE)</f>
        <v>Michal</v>
      </c>
      <c r="E143" s="6" t="str">
        <f>VLOOKUP(A143,'09.kolo prezetácia '!A:G,3,FALSE)</f>
        <v>Vrba</v>
      </c>
      <c r="F143" s="5" t="str">
        <f>CONCATENATE('09.kolo výsledky '!$D143," ",'09.kolo výsledky '!$E143)</f>
        <v>Michal Vrba</v>
      </c>
      <c r="G143" s="6" t="str">
        <f>VLOOKUP(A143,'09.kolo prezetácia '!A:G,4,FALSE)</f>
        <v>Trenčín</v>
      </c>
      <c r="H143" s="31">
        <f>VLOOKUP(A143,'09.kolo prezetácia '!$A$2:$G$511,5,FALSE)</f>
        <v>1981</v>
      </c>
      <c r="I143" s="32" t="str">
        <f>VLOOKUP(A143,'09.kolo prezetácia '!$A$2:$G$511,7,FALSE)</f>
        <v>Muži C</v>
      </c>
      <c r="J143" s="21">
        <f>VLOOKUP('09.kolo výsledky '!$A143,'09.kolo stopky'!A:C,3,FALSE)</f>
        <v>3.1313541666666667E-2</v>
      </c>
      <c r="K143" s="21">
        <f t="shared" si="12"/>
        <v>3.9991751809280544E-3</v>
      </c>
      <c r="L143" s="21">
        <f t="shared" si="14"/>
        <v>1.1398958333333334E-2</v>
      </c>
      <c r="M143" s="22"/>
      <c r="N143" s="53"/>
      <c r="O143" s="53"/>
      <c r="P143" s="53"/>
      <c r="Q143" s="53"/>
      <c r="R143" s="53"/>
      <c r="S143" s="53"/>
      <c r="T143" s="53"/>
      <c r="U143" s="53"/>
      <c r="V143" s="53"/>
      <c r="W143" s="54">
        <f t="shared" si="13"/>
        <v>0</v>
      </c>
      <c r="Y143"/>
    </row>
    <row r="144" spans="1:25" x14ac:dyDescent="0.25">
      <c r="A144" s="22">
        <v>520</v>
      </c>
      <c r="B144" s="56">
        <v>141</v>
      </c>
      <c r="C144" s="48">
        <v>24</v>
      </c>
      <c r="D144" s="6" t="str">
        <f>VLOOKUP(A144,'09.kolo prezetácia '!A:G,2,FALSE)</f>
        <v>Pavol</v>
      </c>
      <c r="E144" s="6" t="str">
        <f>VLOOKUP(A144,'09.kolo prezetácia '!A:G,3,FALSE)</f>
        <v>Závodský</v>
      </c>
      <c r="F144" s="5" t="str">
        <f>CONCATENATE('09.kolo výsledky '!$D144," ",'09.kolo výsledky '!$E144)</f>
        <v>Pavol Závodský</v>
      </c>
      <c r="G144" s="6" t="str">
        <f>VLOOKUP(A144,'09.kolo prezetácia '!A:G,4,FALSE)</f>
        <v>Trencin / Trenčín</v>
      </c>
      <c r="H144" s="31">
        <f>VLOOKUP(A144,'09.kolo prezetácia '!$A$2:$G$511,5,FALSE)</f>
        <v>1995</v>
      </c>
      <c r="I144" s="32" t="str">
        <f>VLOOKUP(A144,'09.kolo prezetácia '!$A$2:$G$511,7,FALSE)</f>
        <v>Muži A</v>
      </c>
      <c r="J144" s="21">
        <f>VLOOKUP('09.kolo výsledky '!$A144,'09.kolo stopky'!A:C,3,FALSE)</f>
        <v>3.1397916666666671E-2</v>
      </c>
      <c r="K144" s="21">
        <f t="shared" si="12"/>
        <v>4.0099510429970203E-3</v>
      </c>
      <c r="L144" s="21">
        <f t="shared" si="14"/>
        <v>1.1483333333333338E-2</v>
      </c>
      <c r="M144" s="22"/>
      <c r="N144" s="53"/>
      <c r="O144" s="53"/>
      <c r="P144" s="53"/>
      <c r="Q144" s="53"/>
      <c r="R144" s="53"/>
      <c r="S144" s="53"/>
      <c r="T144" s="53"/>
      <c r="U144" s="53"/>
      <c r="V144" s="53"/>
      <c r="W144" s="54">
        <f t="shared" si="13"/>
        <v>0</v>
      </c>
      <c r="Y144"/>
    </row>
    <row r="145" spans="1:25" x14ac:dyDescent="0.25">
      <c r="A145" s="22">
        <v>206</v>
      </c>
      <c r="B145" s="56">
        <v>142</v>
      </c>
      <c r="C145" s="48">
        <v>37</v>
      </c>
      <c r="D145" s="6" t="str">
        <f>VLOOKUP(A145,'09.kolo prezetácia '!A:G,2,FALSE)</f>
        <v>Ľubomír</v>
      </c>
      <c r="E145" s="6" t="str">
        <f>VLOOKUP(A145,'09.kolo prezetácia '!A:G,3,FALSE)</f>
        <v>Samek</v>
      </c>
      <c r="F145" s="5" t="str">
        <f>CONCATENATE('09.kolo výsledky '!$D145," ",'09.kolo výsledky '!$E145)</f>
        <v>Ľubomír Samek</v>
      </c>
      <c r="G145" s="6" t="str">
        <f>VLOOKUP(A145,'09.kolo prezetácia '!A:G,4,FALSE)</f>
        <v>Chrome Antilopy / Kálnica</v>
      </c>
      <c r="H145" s="31">
        <f>VLOOKUP(A145,'09.kolo prezetácia '!$A$2:$G$511,5,FALSE)</f>
        <v>1980</v>
      </c>
      <c r="I145" s="32" t="str">
        <f>VLOOKUP(A145,'09.kolo prezetácia '!$A$2:$G$511,7,FALSE)</f>
        <v>Muži C</v>
      </c>
      <c r="J145" s="21">
        <f>VLOOKUP('09.kolo výsledky '!$A145,'09.kolo stopky'!A:C,3,FALSE)</f>
        <v>3.1514004629629631E-2</v>
      </c>
      <c r="K145" s="21">
        <f t="shared" si="12"/>
        <v>4.024777091906722E-3</v>
      </c>
      <c r="L145" s="21">
        <f t="shared" si="14"/>
        <v>1.1599421296296299E-2</v>
      </c>
      <c r="M145" s="22"/>
      <c r="N145" s="53"/>
      <c r="O145" s="53"/>
      <c r="P145" s="53"/>
      <c r="Q145" s="53"/>
      <c r="R145" s="53"/>
      <c r="S145" s="53"/>
      <c r="T145" s="53"/>
      <c r="U145" s="53"/>
      <c r="V145" s="53"/>
      <c r="W145" s="54">
        <f t="shared" si="13"/>
        <v>0</v>
      </c>
      <c r="Y145"/>
    </row>
    <row r="146" spans="1:25" x14ac:dyDescent="0.25">
      <c r="A146" s="22">
        <v>171</v>
      </c>
      <c r="B146" s="56">
        <v>143</v>
      </c>
      <c r="C146" s="48">
        <v>17</v>
      </c>
      <c r="D146" s="6" t="str">
        <f>VLOOKUP(A146,'09.kolo prezetácia '!A:G,2,FALSE)</f>
        <v>Martina</v>
      </c>
      <c r="E146" s="6" t="str">
        <f>VLOOKUP(A146,'09.kolo prezetácia '!A:G,3,FALSE)</f>
        <v>Riečická</v>
      </c>
      <c r="F146" s="5" t="str">
        <f>CONCATENATE('09.kolo výsledky '!$D146," ",'09.kolo výsledky '!$E146)</f>
        <v>Martina Riečická</v>
      </c>
      <c r="G146" s="6" t="str">
        <f>VLOOKUP(A146,'09.kolo prezetácia '!A:G,4,FALSE)</f>
        <v>Trenčín</v>
      </c>
      <c r="H146" s="31">
        <f>VLOOKUP(A146,'09.kolo prezetácia '!$A$2:$G$511,5,FALSE)</f>
        <v>1987</v>
      </c>
      <c r="I146" s="32" t="str">
        <f>VLOOKUP(A146,'09.kolo prezetácia '!$A$2:$G$511,7,FALSE)</f>
        <v>Ženy B</v>
      </c>
      <c r="J146" s="21">
        <f>VLOOKUP('09.kolo výsledky '!$A146,'09.kolo stopky'!A:C,3,FALSE)</f>
        <v>3.1538541666666663E-2</v>
      </c>
      <c r="K146" s="21">
        <f t="shared" si="12"/>
        <v>4.0279108131119623E-3</v>
      </c>
      <c r="L146" s="21">
        <f t="shared" si="14"/>
        <v>1.162395833333333E-2</v>
      </c>
      <c r="M146" s="22"/>
      <c r="N146" s="53"/>
      <c r="O146" s="53"/>
      <c r="P146" s="53"/>
      <c r="Q146" s="53"/>
      <c r="R146" s="53"/>
      <c r="S146" s="53"/>
      <c r="T146" s="53"/>
      <c r="U146" s="53"/>
      <c r="V146" s="53"/>
      <c r="W146" s="54">
        <f t="shared" si="13"/>
        <v>0</v>
      </c>
      <c r="Y146"/>
    </row>
    <row r="147" spans="1:25" x14ac:dyDescent="0.25">
      <c r="A147" s="22">
        <v>494</v>
      </c>
      <c r="B147" s="56">
        <v>144</v>
      </c>
      <c r="C147" s="48">
        <v>13</v>
      </c>
      <c r="D147" s="6" t="str">
        <f>VLOOKUP(A147,'09.kolo prezetácia '!A:G,2,FALSE)</f>
        <v>Andrea</v>
      </c>
      <c r="E147" s="6" t="str">
        <f>VLOOKUP(A147,'09.kolo prezetácia '!A:G,3,FALSE)</f>
        <v>Campigottio</v>
      </c>
      <c r="F147" s="5" t="str">
        <f>CONCATENATE('09.kolo výsledky '!$D147," ",'09.kolo výsledky '!$E147)</f>
        <v>Andrea Campigottio</v>
      </c>
      <c r="G147" s="6" t="str">
        <f>VLOOKUP(A147,'09.kolo prezetácia '!A:G,4,FALSE)</f>
        <v>Bánovce nad Bebravou</v>
      </c>
      <c r="H147" s="31">
        <f>VLOOKUP(A147,'09.kolo prezetácia '!$A$2:$G$511,5,FALSE)</f>
        <v>1970</v>
      </c>
      <c r="I147" s="32" t="str">
        <f>VLOOKUP(A147,'09.kolo prezetácia '!$A$2:$G$511,7,FALSE)</f>
        <v>Muži D</v>
      </c>
      <c r="J147" s="21">
        <f>VLOOKUP('09.kolo výsledky '!$A147,'09.kolo stopky'!A:C,3,FALSE)</f>
        <v>3.1555902777777776E-2</v>
      </c>
      <c r="K147" s="21">
        <f t="shared" si="12"/>
        <v>4.0301280686817079E-3</v>
      </c>
      <c r="L147" s="21">
        <f t="shared" si="14"/>
        <v>1.1641319444444444E-2</v>
      </c>
      <c r="M147" s="22"/>
      <c r="N147" s="53"/>
      <c r="O147" s="53"/>
      <c r="P147" s="53"/>
      <c r="Q147" s="53"/>
      <c r="R147" s="53"/>
      <c r="S147" s="53"/>
      <c r="T147" s="53"/>
      <c r="U147" s="53"/>
      <c r="V147" s="53"/>
      <c r="W147" s="54">
        <f t="shared" si="13"/>
        <v>0</v>
      </c>
      <c r="Y147"/>
    </row>
    <row r="148" spans="1:25" x14ac:dyDescent="0.25">
      <c r="A148" s="22">
        <v>531</v>
      </c>
      <c r="B148" s="56">
        <v>145</v>
      </c>
      <c r="C148" s="48">
        <v>18</v>
      </c>
      <c r="D148" s="6" t="str">
        <f>VLOOKUP(A148,'09.kolo prezetácia '!A:G,2,FALSE)</f>
        <v>Livia</v>
      </c>
      <c r="E148" s="6" t="str">
        <f>VLOOKUP(A148,'09.kolo prezetácia '!A:G,3,FALSE)</f>
        <v>Csibreiova</v>
      </c>
      <c r="F148" s="5" t="str">
        <f>CONCATENATE('09.kolo výsledky '!$D148," ",'09.kolo výsledky '!$E148)</f>
        <v>Livia Csibreiova</v>
      </c>
      <c r="G148" s="6" t="str">
        <f>VLOOKUP(A148,'09.kolo prezetácia '!A:G,4,FALSE)</f>
        <v>Trenčín</v>
      </c>
      <c r="H148" s="31">
        <f>VLOOKUP(A148,'09.kolo prezetácia '!$A$2:$G$511,5,FALSE)</f>
        <v>1980</v>
      </c>
      <c r="I148" s="32" t="str">
        <f>VLOOKUP(A148,'09.kolo prezetácia '!$A$2:$G$511,7,FALSE)</f>
        <v>Ženy B</v>
      </c>
      <c r="J148" s="21">
        <f>VLOOKUP('09.kolo výsledky '!$A148,'09.kolo stopky'!A:C,3,FALSE)</f>
        <v>3.1624884259259259E-2</v>
      </c>
      <c r="K148" s="21">
        <f t="shared" si="12"/>
        <v>4.0389379641454989E-3</v>
      </c>
      <c r="L148" s="21">
        <f t="shared" si="14"/>
        <v>1.1710300925925926E-2</v>
      </c>
      <c r="M148" s="22"/>
      <c r="N148" s="53"/>
      <c r="O148" s="53"/>
      <c r="P148" s="53"/>
      <c r="Q148" s="53"/>
      <c r="R148" s="53"/>
      <c r="S148" s="53"/>
      <c r="T148" s="53"/>
      <c r="U148" s="53"/>
      <c r="V148" s="53"/>
      <c r="W148" s="54">
        <f t="shared" si="13"/>
        <v>0</v>
      </c>
      <c r="Y148"/>
    </row>
    <row r="149" spans="1:25" x14ac:dyDescent="0.25">
      <c r="A149" s="22">
        <v>528</v>
      </c>
      <c r="B149" s="56">
        <v>146</v>
      </c>
      <c r="C149" s="48">
        <v>17</v>
      </c>
      <c r="D149" s="6" t="str">
        <f>VLOOKUP(A149,'09.kolo prezetácia '!A:G,2,FALSE)</f>
        <v>Nicol</v>
      </c>
      <c r="E149" s="6" t="str">
        <f>VLOOKUP(A149,'09.kolo prezetácia '!A:G,3,FALSE)</f>
        <v>Ľahká</v>
      </c>
      <c r="F149" s="5" t="str">
        <f>CONCATENATE('09.kolo výsledky '!$D149," ",'09.kolo výsledky '!$E149)</f>
        <v>Nicol Ľahká</v>
      </c>
      <c r="G149" s="6" t="str">
        <f>VLOOKUP(A149,'09.kolo prezetácia '!A:G,4,FALSE)</f>
        <v>Trenčianske Stankovce</v>
      </c>
      <c r="H149" s="31">
        <f>VLOOKUP(A149,'09.kolo prezetácia '!$A$2:$G$511,5,FALSE)</f>
        <v>2003</v>
      </c>
      <c r="I149" s="32" t="str">
        <f>VLOOKUP(A149,'09.kolo prezetácia '!$A$2:$G$511,7,FALSE)</f>
        <v>Ženy A</v>
      </c>
      <c r="J149" s="21">
        <f>VLOOKUP('09.kolo výsledky '!$A149,'09.kolo stopky'!A:C,3,FALSE)</f>
        <v>3.1631944444444442E-2</v>
      </c>
      <c r="K149" s="21">
        <f t="shared" si="12"/>
        <v>4.039839648077196E-3</v>
      </c>
      <c r="L149" s="21">
        <f t="shared" si="14"/>
        <v>1.1717361111111109E-2</v>
      </c>
      <c r="M149" s="22"/>
      <c r="N149" s="53"/>
      <c r="O149" s="53"/>
      <c r="P149" s="53"/>
      <c r="Q149" s="53"/>
      <c r="R149" s="53"/>
      <c r="S149" s="53"/>
      <c r="T149" s="53"/>
      <c r="U149" s="53"/>
      <c r="V149" s="53"/>
      <c r="W149" s="54">
        <f t="shared" si="13"/>
        <v>0</v>
      </c>
      <c r="Y149"/>
    </row>
    <row r="150" spans="1:25" x14ac:dyDescent="0.25">
      <c r="A150" s="22">
        <v>40</v>
      </c>
      <c r="B150" s="56">
        <v>147</v>
      </c>
      <c r="C150" s="48">
        <v>19</v>
      </c>
      <c r="D150" s="6" t="str">
        <f>VLOOKUP(A150,'09.kolo prezetácia '!A:G,2,FALSE)</f>
        <v>Zuzana</v>
      </c>
      <c r="E150" s="6" t="str">
        <f>VLOOKUP(A150,'09.kolo prezetácia '!A:G,3,FALSE)</f>
        <v>Ťazimova</v>
      </c>
      <c r="F150" s="5" t="str">
        <f>CONCATENATE('09.kolo výsledky '!$D150," ",'09.kolo výsledky '!$E150)</f>
        <v>Zuzana Ťazimova</v>
      </c>
      <c r="G150" s="6" t="str">
        <f>VLOOKUP(A150,'09.kolo prezetácia '!A:G,4,FALSE)</f>
        <v>Champion club / Dubnica nad Vahom</v>
      </c>
      <c r="H150" s="65">
        <f>VLOOKUP(A150,'09.kolo prezetácia '!$A$2:$G$511,5,FALSE)</f>
        <v>1982</v>
      </c>
      <c r="I150" s="32" t="str">
        <f>VLOOKUP(A150,'09.kolo prezetácia '!$A$2:$G$511,7,FALSE)</f>
        <v>Ženy B</v>
      </c>
      <c r="J150" s="21">
        <f>VLOOKUP('09.kolo výsledky '!$A150,'09.kolo stopky'!A:C,3,FALSE)</f>
        <v>3.1676504629629627E-2</v>
      </c>
      <c r="K150" s="21">
        <f t="shared" ref="K150:K197" si="15">J150/$X$3</f>
        <v>4.0455306040395435E-3</v>
      </c>
      <c r="L150" s="21">
        <f t="shared" ref="L150:L197" si="16">J150-Y$3</f>
        <v>1.1761921296296295E-2</v>
      </c>
      <c r="M150" s="22"/>
      <c r="N150" s="53"/>
      <c r="O150" s="53"/>
      <c r="P150" s="53"/>
      <c r="Q150" s="53"/>
      <c r="R150" s="53"/>
      <c r="S150" s="53"/>
      <c r="T150" s="53"/>
      <c r="U150" s="53"/>
      <c r="V150" s="53"/>
      <c r="W150" s="54">
        <f t="shared" si="13"/>
        <v>0</v>
      </c>
      <c r="Y150"/>
    </row>
    <row r="151" spans="1:25" x14ac:dyDescent="0.25">
      <c r="A151" s="22">
        <v>645</v>
      </c>
      <c r="B151" s="56">
        <v>148</v>
      </c>
      <c r="C151" s="48">
        <v>18</v>
      </c>
      <c r="D151" s="6" t="str">
        <f>VLOOKUP(A151,'09.kolo prezetácia '!A:G,2,FALSE)</f>
        <v>Ella</v>
      </c>
      <c r="E151" s="6" t="str">
        <f>VLOOKUP(A151,'09.kolo prezetácia '!A:G,3,FALSE)</f>
        <v>Trochanová</v>
      </c>
      <c r="F151" s="5" t="str">
        <f>CONCATENATE('09.kolo výsledky '!$D151," ",'09.kolo výsledky '!$E151)</f>
        <v>Ella Trochanová</v>
      </c>
      <c r="G151" s="6" t="str">
        <f>VLOOKUP(A151,'09.kolo prezetácia '!A:G,4,FALSE)</f>
        <v>Ak Spartak Dubnica nad Váhom / Nová Dubnica</v>
      </c>
      <c r="H151" s="65">
        <f>VLOOKUP(A151,'09.kolo prezetácia '!$A$2:$G$511,5,FALSE)</f>
        <v>2013</v>
      </c>
      <c r="I151" s="32" t="str">
        <f>VLOOKUP(A151,'09.kolo prezetácia '!$A$2:$G$511,7,FALSE)</f>
        <v>Ženy A</v>
      </c>
      <c r="J151" s="21">
        <f>VLOOKUP('09.kolo výsledky '!$A151,'09.kolo stopky'!A:C,3,FALSE)</f>
        <v>3.1701504629629632E-2</v>
      </c>
      <c r="K151" s="21">
        <f t="shared" si="15"/>
        <v>4.0487234520599786E-3</v>
      </c>
      <c r="L151" s="21">
        <f t="shared" si="16"/>
        <v>1.1786921296296299E-2</v>
      </c>
      <c r="M151" s="22"/>
      <c r="N151" s="53"/>
      <c r="O151" s="53"/>
      <c r="P151" s="53"/>
      <c r="Q151" s="53"/>
      <c r="R151" s="53"/>
      <c r="S151" s="53"/>
      <c r="T151" s="53"/>
      <c r="U151" s="53"/>
      <c r="V151" s="53"/>
      <c r="W151" s="54">
        <f t="shared" si="13"/>
        <v>0</v>
      </c>
      <c r="Y151"/>
    </row>
    <row r="152" spans="1:25" x14ac:dyDescent="0.25">
      <c r="A152" s="22">
        <v>41</v>
      </c>
      <c r="B152" s="56">
        <v>149</v>
      </c>
      <c r="C152" s="48">
        <v>5</v>
      </c>
      <c r="D152" s="6" t="str">
        <f>VLOOKUP(A152,'09.kolo prezetácia '!A:G,2,FALSE)</f>
        <v>Naďa</v>
      </c>
      <c r="E152" s="6" t="str">
        <f>VLOOKUP(A152,'09.kolo prezetácia '!A:G,3,FALSE)</f>
        <v>Hodeková</v>
      </c>
      <c r="F152" s="5" t="str">
        <f>CONCATENATE('09.kolo výsledky '!$D152," ",'09.kolo výsledky '!$E152)</f>
        <v>Naďa Hodeková</v>
      </c>
      <c r="G152" s="6" t="str">
        <f>VLOOKUP(A152,'09.kolo prezetácia '!A:G,4,FALSE)</f>
        <v>Champion club / Dubnica nad Váhom</v>
      </c>
      <c r="H152" s="65">
        <f>VLOOKUP(A152,'09.kolo prezetácia '!$A$2:$G$511,5,FALSE)</f>
        <v>1975</v>
      </c>
      <c r="I152" s="32" t="str">
        <f>VLOOKUP(A152,'09.kolo prezetácia '!$A$2:$G$511,7,FALSE)</f>
        <v>Ženy C</v>
      </c>
      <c r="J152" s="21">
        <f>VLOOKUP('09.kolo výsledky '!$A152,'09.kolo stopky'!A:C,3,FALSE)</f>
        <v>3.172789351851852E-2</v>
      </c>
      <c r="K152" s="21">
        <f t="shared" si="15"/>
        <v>4.052093680525992E-3</v>
      </c>
      <c r="L152" s="21">
        <f t="shared" si="16"/>
        <v>1.1813310185185187E-2</v>
      </c>
      <c r="M152" s="22"/>
      <c r="N152" s="53"/>
      <c r="O152" s="53"/>
      <c r="P152" s="53"/>
      <c r="Q152" s="53"/>
      <c r="R152" s="53"/>
      <c r="S152" s="53"/>
      <c r="T152" s="53"/>
      <c r="U152" s="53"/>
      <c r="V152" s="53"/>
      <c r="W152" s="54">
        <f t="shared" si="13"/>
        <v>0</v>
      </c>
      <c r="Y152"/>
    </row>
    <row r="153" spans="1:25" x14ac:dyDescent="0.25">
      <c r="A153" s="22">
        <v>687</v>
      </c>
      <c r="B153" s="56">
        <v>150</v>
      </c>
      <c r="C153" s="48">
        <v>14</v>
      </c>
      <c r="D153" s="6" t="str">
        <f>VLOOKUP(A153,'09.kolo prezetácia '!A:G,2,FALSE)</f>
        <v>Dušan</v>
      </c>
      <c r="E153" s="6" t="str">
        <f>VLOOKUP(A153,'09.kolo prezetácia '!A:G,3,FALSE)</f>
        <v>Daniš st.</v>
      </c>
      <c r="F153" s="5" t="str">
        <f>CONCATENATE('09.kolo výsledky '!$D153," ",'09.kolo výsledky '!$E153)</f>
        <v>Dušan Daniš st.</v>
      </c>
      <c r="G153" s="6" t="str">
        <f>VLOOKUP(A153,'09.kolo prezetácia '!A:G,4,FALSE)</f>
        <v>Nová Dubnica</v>
      </c>
      <c r="H153" s="65">
        <f>VLOOKUP(A153,'09.kolo prezetácia '!$A$2:$G$511,5,FALSE)</f>
        <v>1968</v>
      </c>
      <c r="I153" s="32" t="str">
        <f>VLOOKUP(A153,'09.kolo prezetácia '!$A$2:$G$511,7,FALSE)</f>
        <v>Muži D</v>
      </c>
      <c r="J153" s="21">
        <f>VLOOKUP('09.kolo výsledky '!$A153,'09.kolo stopky'!A:C,3,FALSE)</f>
        <v>3.1733680555555553E-2</v>
      </c>
      <c r="K153" s="21">
        <f t="shared" si="15"/>
        <v>4.0528327657159075E-3</v>
      </c>
      <c r="L153" s="21">
        <f t="shared" si="16"/>
        <v>1.181909722222222E-2</v>
      </c>
      <c r="M153" s="22"/>
      <c r="N153" s="53"/>
      <c r="O153" s="53"/>
      <c r="P153" s="53"/>
      <c r="Q153" s="53"/>
      <c r="R153" s="53"/>
      <c r="S153" s="53"/>
      <c r="T153" s="53"/>
      <c r="U153" s="53"/>
      <c r="V153" s="53"/>
      <c r="W153" s="54">
        <f t="shared" si="13"/>
        <v>0</v>
      </c>
      <c r="Y153"/>
    </row>
    <row r="154" spans="1:25" x14ac:dyDescent="0.25">
      <c r="A154" s="22">
        <v>396</v>
      </c>
      <c r="B154" s="56">
        <v>151</v>
      </c>
      <c r="C154" s="48">
        <v>19</v>
      </c>
      <c r="D154" s="6" t="str">
        <f>VLOOKUP(A154,'09.kolo prezetácia '!A:G,2,FALSE)</f>
        <v>Denisa</v>
      </c>
      <c r="E154" s="6" t="str">
        <f>VLOOKUP(A154,'09.kolo prezetácia '!A:G,3,FALSE)</f>
        <v>Martinkova</v>
      </c>
      <c r="F154" s="5" t="str">
        <f>CONCATENATE('09.kolo výsledky '!$D154," ",'09.kolo výsledky '!$E154)</f>
        <v>Denisa Martinkova</v>
      </c>
      <c r="G154" s="6" t="str">
        <f>VLOOKUP(A154,'09.kolo prezetácia '!A:G,4,FALSE)</f>
        <v>FC Nám sa nechce / Trenčianske Stankovce</v>
      </c>
      <c r="H154" s="65">
        <f>VLOOKUP(A154,'09.kolo prezetácia '!$A$2:$G$511,5,FALSE)</f>
        <v>2000</v>
      </c>
      <c r="I154" s="32" t="str">
        <f>VLOOKUP(A154,'09.kolo prezetácia '!$A$2:$G$511,7,FALSE)</f>
        <v>Ženy A</v>
      </c>
      <c r="J154" s="21">
        <f>VLOOKUP('09.kolo výsledky '!$A154,'09.kolo stopky'!A:C,3,FALSE)</f>
        <v>3.1820717592592591E-2</v>
      </c>
      <c r="K154" s="21">
        <f t="shared" si="15"/>
        <v>4.0639486069722341E-3</v>
      </c>
      <c r="L154" s="21">
        <f t="shared" si="16"/>
        <v>1.1906134259259259E-2</v>
      </c>
      <c r="M154" s="22"/>
      <c r="N154" s="53"/>
      <c r="O154" s="53"/>
      <c r="P154" s="53"/>
      <c r="Q154" s="53"/>
      <c r="R154" s="53"/>
      <c r="S154" s="53"/>
      <c r="T154" s="53"/>
      <c r="U154" s="53"/>
      <c r="V154" s="53"/>
      <c r="W154" s="54">
        <f t="shared" si="13"/>
        <v>0</v>
      </c>
      <c r="Y154"/>
    </row>
    <row r="155" spans="1:25" x14ac:dyDescent="0.25">
      <c r="A155" s="22">
        <v>173</v>
      </c>
      <c r="B155" s="56">
        <v>152</v>
      </c>
      <c r="C155" s="48">
        <v>6</v>
      </c>
      <c r="D155" s="6" t="str">
        <f>VLOOKUP(A155,'09.kolo prezetácia '!A:G,2,FALSE)</f>
        <v>Mariana</v>
      </c>
      <c r="E155" s="6" t="str">
        <f>VLOOKUP(A155,'09.kolo prezetácia '!A:G,3,FALSE)</f>
        <v>Bednáriková</v>
      </c>
      <c r="F155" s="5" t="str">
        <f>CONCATENATE('09.kolo výsledky '!$D155," ",'09.kolo výsledky '!$E155)</f>
        <v>Mariana Bednáriková</v>
      </c>
      <c r="G155" s="6" t="str">
        <f>VLOOKUP(A155,'09.kolo prezetácia '!A:G,4,FALSE)</f>
        <v>RunForRest</v>
      </c>
      <c r="H155" s="65">
        <f>VLOOKUP(A155,'09.kolo prezetácia '!$A$2:$G$511,5,FALSE)</f>
        <v>1973</v>
      </c>
      <c r="I155" s="32" t="str">
        <f>VLOOKUP(A155,'09.kolo prezetácia '!$A$2:$G$511,7,FALSE)</f>
        <v>Ženy C</v>
      </c>
      <c r="J155" s="21">
        <f>VLOOKUP('09.kolo výsledky '!$A155,'09.kolo stopky'!A:C,3,FALSE)</f>
        <v>3.182638888888889E-2</v>
      </c>
      <c r="K155" s="21">
        <f t="shared" si="15"/>
        <v>4.0646729104583511E-3</v>
      </c>
      <c r="L155" s="21">
        <f t="shared" si="16"/>
        <v>1.1911805555555557E-2</v>
      </c>
      <c r="M155" s="22"/>
      <c r="N155" s="53"/>
      <c r="O155" s="53"/>
      <c r="P155" s="53"/>
      <c r="Q155" s="53"/>
      <c r="R155" s="53"/>
      <c r="S155" s="53"/>
      <c r="T155" s="53"/>
      <c r="U155" s="53"/>
      <c r="V155" s="53"/>
      <c r="W155" s="54">
        <f t="shared" si="13"/>
        <v>0</v>
      </c>
      <c r="Y155"/>
    </row>
    <row r="156" spans="1:25" x14ac:dyDescent="0.25">
      <c r="A156" s="22">
        <v>233</v>
      </c>
      <c r="B156" s="56">
        <v>153</v>
      </c>
      <c r="C156" s="48">
        <v>7</v>
      </c>
      <c r="D156" s="6" t="str">
        <f>VLOOKUP(A156,'09.kolo prezetácia '!A:G,2,FALSE)</f>
        <v>Erich</v>
      </c>
      <c r="E156" s="6" t="str">
        <f>VLOOKUP(A156,'09.kolo prezetácia '!A:G,3,FALSE)</f>
        <v>Vladár</v>
      </c>
      <c r="F156" s="5" t="str">
        <f>CONCATENATE('09.kolo výsledky '!$D156," ",'09.kolo výsledky '!$E156)</f>
        <v>Erich Vladár</v>
      </c>
      <c r="G156" s="6" t="str">
        <f>VLOOKUP(A156,'09.kolo prezetácia '!A:G,4,FALSE)</f>
        <v>EndorfinKubra / Trenčín</v>
      </c>
      <c r="H156" s="65">
        <f>VLOOKUP(A156,'09.kolo prezetácia '!$A$2:$G$511,5,FALSE)</f>
        <v>1964</v>
      </c>
      <c r="I156" s="32" t="str">
        <f>VLOOKUP(A156,'09.kolo prezetácia '!$A$2:$G$511,7,FALSE)</f>
        <v>Muži E</v>
      </c>
      <c r="J156" s="21">
        <f>VLOOKUP('09.kolo výsledky '!$A156,'09.kolo stopky'!A:C,3,FALSE)</f>
        <v>3.1834259259259257E-2</v>
      </c>
      <c r="K156" s="21">
        <f t="shared" si="15"/>
        <v>4.0656780663166359E-3</v>
      </c>
      <c r="L156" s="21">
        <f t="shared" si="16"/>
        <v>1.1919675925925924E-2</v>
      </c>
      <c r="M156" s="22"/>
      <c r="N156" s="53"/>
      <c r="O156" s="53"/>
      <c r="P156" s="53"/>
      <c r="Q156" s="53"/>
      <c r="R156" s="53"/>
      <c r="S156" s="53"/>
      <c r="T156" s="53"/>
      <c r="U156" s="53"/>
      <c r="V156" s="53"/>
      <c r="W156" s="54">
        <f t="shared" si="13"/>
        <v>0</v>
      </c>
      <c r="Y156"/>
    </row>
    <row r="157" spans="1:25" x14ac:dyDescent="0.25">
      <c r="A157" s="22">
        <v>66</v>
      </c>
      <c r="B157" s="56">
        <v>154</v>
      </c>
      <c r="C157" s="48">
        <v>38</v>
      </c>
      <c r="D157" s="6" t="str">
        <f>VLOOKUP(A157,'09.kolo prezetácia '!A:G,2,FALSE)</f>
        <v>Tomáš</v>
      </c>
      <c r="E157" s="6" t="str">
        <f>VLOOKUP(A157,'09.kolo prezetácia '!A:G,3,FALSE)</f>
        <v>Líška</v>
      </c>
      <c r="F157" s="5" t="str">
        <f>CONCATENATE('09.kolo výsledky '!$D157," ",'09.kolo výsledky '!$E157)</f>
        <v>Tomáš Líška</v>
      </c>
      <c r="G157" s="6" t="str">
        <f>VLOOKUP(A157,'09.kolo prezetácia '!A:G,4,FALSE)</f>
        <v>Opatová / Trenčín</v>
      </c>
      <c r="H157" s="65">
        <f>VLOOKUP(A157,'09.kolo prezetácia '!$A$2:$G$511,5,FALSE)</f>
        <v>1984</v>
      </c>
      <c r="I157" s="32" t="str">
        <f>VLOOKUP(A157,'09.kolo prezetácia '!$A$2:$G$511,7,FALSE)</f>
        <v>Muži C</v>
      </c>
      <c r="J157" s="21">
        <f>VLOOKUP('09.kolo výsledky '!$A157,'09.kolo stopky'!A:C,3,FALSE)</f>
        <v>3.1963541666666664E-2</v>
      </c>
      <c r="K157" s="21">
        <f t="shared" si="15"/>
        <v>4.0821892294593438E-3</v>
      </c>
      <c r="L157" s="21">
        <f t="shared" si="16"/>
        <v>1.2048958333333332E-2</v>
      </c>
      <c r="M157" s="22"/>
      <c r="N157" s="53"/>
      <c r="O157" s="53"/>
      <c r="P157" s="53"/>
      <c r="Q157" s="53"/>
      <c r="R157" s="53"/>
      <c r="S157" s="53"/>
      <c r="T157" s="53"/>
      <c r="U157" s="53"/>
      <c r="V157" s="53"/>
      <c r="W157" s="54">
        <f t="shared" si="13"/>
        <v>0</v>
      </c>
      <c r="Y157"/>
    </row>
    <row r="158" spans="1:25" x14ac:dyDescent="0.25">
      <c r="A158" s="22">
        <v>664</v>
      </c>
      <c r="B158" s="56">
        <v>155</v>
      </c>
      <c r="C158" s="48">
        <v>7</v>
      </c>
      <c r="D158" s="6" t="str">
        <f>VLOOKUP(A158,'09.kolo prezetácia '!A:G,2,FALSE)</f>
        <v>Paulína</v>
      </c>
      <c r="E158" s="6" t="str">
        <f>VLOOKUP(A158,'09.kolo prezetácia '!A:G,3,FALSE)</f>
        <v>Porošinová</v>
      </c>
      <c r="F158" s="5" t="str">
        <f>CONCATENATE('09.kolo výsledky '!$D158," ",'09.kolo výsledky '!$E158)</f>
        <v>Paulína Porošinová</v>
      </c>
      <c r="G158" s="6" t="str">
        <f>VLOOKUP(A158,'09.kolo prezetácia '!A:G,4,FALSE)</f>
        <v>Adamovské Kochanovce</v>
      </c>
      <c r="H158" s="65">
        <f>VLOOKUP(A158,'09.kolo prezetácia '!$A$2:$G$511,5,FALSE)</f>
        <v>1976</v>
      </c>
      <c r="I158" s="32" t="str">
        <f>VLOOKUP(A158,'09.kolo prezetácia '!$A$2:$G$511,7,FALSE)</f>
        <v>Ženy C</v>
      </c>
      <c r="J158" s="21">
        <f>VLOOKUP('09.kolo výsledky '!$A158,'09.kolo stopky'!A:C,3,FALSE)</f>
        <v>3.2457986111111108E-2</v>
      </c>
      <c r="K158" s="21">
        <f t="shared" si="15"/>
        <v>4.1453366680857095E-3</v>
      </c>
      <c r="L158" s="21">
        <f t="shared" si="16"/>
        <v>1.2543402777777775E-2</v>
      </c>
      <c r="M158" s="22"/>
      <c r="N158" s="53"/>
      <c r="O158" s="53"/>
      <c r="P158" s="53"/>
      <c r="Q158" s="53"/>
      <c r="R158" s="53"/>
      <c r="S158" s="53"/>
      <c r="T158" s="53"/>
      <c r="U158" s="53"/>
      <c r="V158" s="53"/>
      <c r="W158" s="54">
        <f t="shared" si="13"/>
        <v>0</v>
      </c>
      <c r="Y158"/>
    </row>
    <row r="159" spans="1:25" x14ac:dyDescent="0.25">
      <c r="A159" s="22">
        <v>665</v>
      </c>
      <c r="B159" s="56">
        <v>156</v>
      </c>
      <c r="C159" s="48">
        <v>20</v>
      </c>
      <c r="D159" s="6" t="str">
        <f>VLOOKUP(A159,'09.kolo prezetácia '!A:G,2,FALSE)</f>
        <v>Simona</v>
      </c>
      <c r="E159" s="6" t="str">
        <f>VLOOKUP(A159,'09.kolo prezetácia '!A:G,3,FALSE)</f>
        <v>Zverbíková</v>
      </c>
      <c r="F159" s="5" t="str">
        <f>CONCATENATE('09.kolo výsledky '!$D159," ",'09.kolo výsledky '!$E159)</f>
        <v>Simona Zverbíková</v>
      </c>
      <c r="G159" s="6" t="str">
        <f>VLOOKUP(A159,'09.kolo prezetácia '!A:G,4,FALSE)</f>
        <v>Bratislava</v>
      </c>
      <c r="H159" s="65">
        <f>VLOOKUP(A159,'09.kolo prezetácia '!$A$2:$G$511,5,FALSE)</f>
        <v>1994</v>
      </c>
      <c r="I159" s="32" t="str">
        <f>VLOOKUP(A159,'09.kolo prezetácia '!$A$2:$G$511,7,FALSE)</f>
        <v>Ženy A</v>
      </c>
      <c r="J159" s="21">
        <f>VLOOKUP('09.kolo výsledky '!$A159,'09.kolo stopky'!A:C,3,FALSE)</f>
        <v>3.2472800925925929E-2</v>
      </c>
      <c r="K159" s="21">
        <f t="shared" si="15"/>
        <v>4.1472287261718936E-3</v>
      </c>
      <c r="L159" s="21">
        <f t="shared" si="16"/>
        <v>1.2558217592592597E-2</v>
      </c>
      <c r="M159" s="22"/>
      <c r="N159" s="53"/>
      <c r="O159" s="53"/>
      <c r="P159" s="53"/>
      <c r="Q159" s="53"/>
      <c r="R159" s="53"/>
      <c r="S159" s="53"/>
      <c r="T159" s="53"/>
      <c r="U159" s="53"/>
      <c r="V159" s="53"/>
      <c r="W159" s="54">
        <f t="shared" si="13"/>
        <v>0</v>
      </c>
      <c r="Y159"/>
    </row>
    <row r="160" spans="1:25" x14ac:dyDescent="0.25">
      <c r="A160" s="22">
        <v>296</v>
      </c>
      <c r="B160" s="56">
        <v>157</v>
      </c>
      <c r="C160" s="48">
        <v>28</v>
      </c>
      <c r="D160" s="6" t="str">
        <f>VLOOKUP(A160,'09.kolo prezetácia '!A:G,2,FALSE)</f>
        <v>Milan</v>
      </c>
      <c r="E160" s="6" t="str">
        <f>VLOOKUP(A160,'09.kolo prezetácia '!A:G,3,FALSE)</f>
        <v>Trenčan</v>
      </c>
      <c r="F160" s="5" t="str">
        <f>CONCATENATE('09.kolo výsledky '!$D160," ",'09.kolo výsledky '!$E160)</f>
        <v>Milan Trenčan</v>
      </c>
      <c r="G160" s="6" t="str">
        <f>VLOOKUP(A160,'09.kolo prezetácia '!A:G,4,FALSE)</f>
        <v>Champion club / Ilava</v>
      </c>
      <c r="H160" s="65">
        <f>VLOOKUP(A160,'09.kolo prezetácia '!$A$2:$G$511,5,FALSE)</f>
        <v>1992</v>
      </c>
      <c r="I160" s="32" t="str">
        <f>VLOOKUP(A160,'09.kolo prezetácia '!$A$2:$G$511,7,FALSE)</f>
        <v>Muži B</v>
      </c>
      <c r="J160" s="21">
        <f>VLOOKUP('09.kolo výsledky '!$A160,'09.kolo stopky'!A:C,3,FALSE)</f>
        <v>3.2498842592592593E-2</v>
      </c>
      <c r="K160" s="21">
        <f t="shared" si="15"/>
        <v>4.1505546095265125E-3</v>
      </c>
      <c r="L160" s="21">
        <f t="shared" si="16"/>
        <v>1.258425925925926E-2</v>
      </c>
      <c r="M160" s="22"/>
      <c r="N160" s="53"/>
      <c r="O160" s="53"/>
      <c r="P160" s="53"/>
      <c r="Q160" s="53"/>
      <c r="R160" s="53"/>
      <c r="S160" s="53"/>
      <c r="T160" s="53"/>
      <c r="U160" s="53"/>
      <c r="V160" s="53"/>
      <c r="W160" s="54">
        <f t="shared" si="13"/>
        <v>0</v>
      </c>
      <c r="Y160"/>
    </row>
    <row r="161" spans="1:26" x14ac:dyDescent="0.25">
      <c r="A161" s="22">
        <v>43</v>
      </c>
      <c r="B161" s="56">
        <v>158</v>
      </c>
      <c r="C161" s="48">
        <v>8</v>
      </c>
      <c r="D161" s="6" t="str">
        <f>VLOOKUP(A161,'09.kolo prezetácia '!A:G,2,FALSE)</f>
        <v>Jana</v>
      </c>
      <c r="E161" s="6" t="str">
        <f>VLOOKUP(A161,'09.kolo prezetácia '!A:G,3,FALSE)</f>
        <v>Lesajová</v>
      </c>
      <c r="F161" s="5" t="str">
        <f>CONCATENATE('09.kolo výsledky '!$D161," ",'09.kolo výsledky '!$E161)</f>
        <v>Jana Lesajová</v>
      </c>
      <c r="G161" s="6" t="str">
        <f>VLOOKUP(A161,'09.kolo prezetácia '!A:G,4,FALSE)</f>
        <v>RunForRest / Trenčín</v>
      </c>
      <c r="H161" s="65">
        <f>VLOOKUP(A161,'09.kolo prezetácia '!$A$2:$G$511,5,FALSE)</f>
        <v>1978</v>
      </c>
      <c r="I161" s="32" t="str">
        <f>VLOOKUP(A161,'09.kolo prezetácia '!$A$2:$G$511,7,FALSE)</f>
        <v>Ženy C</v>
      </c>
      <c r="J161" s="21">
        <f>VLOOKUP('09.kolo výsledky '!$A161,'09.kolo stopky'!A:C,3,FALSE)</f>
        <v>3.2565856481481484E-2</v>
      </c>
      <c r="K161" s="21">
        <f t="shared" si="15"/>
        <v>4.1591132160257319E-3</v>
      </c>
      <c r="L161" s="21">
        <f t="shared" si="16"/>
        <v>1.2651273148148151E-2</v>
      </c>
      <c r="M161" s="22"/>
      <c r="N161" s="53"/>
      <c r="O161" s="53"/>
      <c r="P161" s="53"/>
      <c r="Q161" s="53"/>
      <c r="R161" s="53"/>
      <c r="S161" s="53"/>
      <c r="T161" s="53"/>
      <c r="U161" s="53"/>
      <c r="V161" s="53"/>
      <c r="W161" s="54">
        <f t="shared" si="13"/>
        <v>0</v>
      </c>
      <c r="Y161"/>
    </row>
    <row r="162" spans="1:26" x14ac:dyDescent="0.25">
      <c r="A162" s="22">
        <v>555</v>
      </c>
      <c r="B162" s="56">
        <v>159</v>
      </c>
      <c r="C162" s="48">
        <v>39</v>
      </c>
      <c r="D162" s="6" t="str">
        <f>VLOOKUP(A162,'09.kolo prezetácia '!A:G,2,FALSE)</f>
        <v>Jan</v>
      </c>
      <c r="E162" s="6" t="str">
        <f>VLOOKUP(A162,'09.kolo prezetácia '!A:G,3,FALSE)</f>
        <v>Pauer</v>
      </c>
      <c r="F162" s="5" t="str">
        <f>CONCATENATE('09.kolo výsledky '!$D162," ",'09.kolo výsledky '!$E162)</f>
        <v>Jan Pauer</v>
      </c>
      <c r="G162" s="6" t="str">
        <f>VLOOKUP(A162,'09.kolo prezetácia '!A:G,4,FALSE)</f>
        <v>VeSŠO / Trenčín/Orechové</v>
      </c>
      <c r="H162" s="65">
        <f>VLOOKUP(A162,'09.kolo prezetácia '!$A$2:$G$511,5,FALSE)</f>
        <v>1982</v>
      </c>
      <c r="I162" s="32" t="str">
        <f>VLOOKUP(A162,'09.kolo prezetácia '!$A$2:$G$511,7,FALSE)</f>
        <v>Muži C</v>
      </c>
      <c r="J162" s="21">
        <f>VLOOKUP('09.kolo výsledky '!$A162,'09.kolo stopky'!A:C,3,FALSE)</f>
        <v>3.2581944444444441E-2</v>
      </c>
      <c r="K162" s="21">
        <f t="shared" si="15"/>
        <v>4.1611678728536959E-3</v>
      </c>
      <c r="L162" s="21">
        <f t="shared" si="16"/>
        <v>1.2667361111111108E-2</v>
      </c>
      <c r="M162" s="22"/>
      <c r="N162" s="53"/>
      <c r="O162" s="53"/>
      <c r="P162" s="53"/>
      <c r="Q162" s="53"/>
      <c r="R162" s="53"/>
      <c r="S162" s="53"/>
      <c r="T162" s="53"/>
      <c r="U162" s="53"/>
      <c r="V162" s="53"/>
      <c r="W162" s="54">
        <f t="shared" si="13"/>
        <v>0</v>
      </c>
      <c r="Y162"/>
    </row>
    <row r="163" spans="1:26" x14ac:dyDescent="0.25">
      <c r="A163" s="22">
        <v>668</v>
      </c>
      <c r="B163" s="56">
        <v>160</v>
      </c>
      <c r="C163" s="48">
        <v>9</v>
      </c>
      <c r="D163" s="6" t="str">
        <f>VLOOKUP(A163,'09.kolo prezetácia '!A:G,2,FALSE)</f>
        <v>Monika</v>
      </c>
      <c r="E163" s="6" t="str">
        <f>VLOOKUP(A163,'09.kolo prezetácia '!A:G,3,FALSE)</f>
        <v>Spačková</v>
      </c>
      <c r="F163" s="5" t="str">
        <f>CONCATENATE('09.kolo výsledky '!$D163," ",'09.kolo výsledky '!$E163)</f>
        <v>Monika Spačková</v>
      </c>
      <c r="G163" s="6" t="str">
        <f>VLOOKUP(A163,'09.kolo prezetácia '!A:G,4,FALSE)</f>
        <v>Kostolná-Záriečie</v>
      </c>
      <c r="H163" s="65">
        <f>VLOOKUP(A163,'09.kolo prezetácia '!$A$2:$G$511,5,FALSE)</f>
        <v>1976</v>
      </c>
      <c r="I163" s="32" t="str">
        <f>VLOOKUP(A163,'09.kolo prezetácia '!$A$2:$G$511,7,FALSE)</f>
        <v>Ženy C</v>
      </c>
      <c r="J163" s="21">
        <f>VLOOKUP('09.kolo výsledky '!$A163,'09.kolo stopky'!A:C,3,FALSE)</f>
        <v>3.2689351851851851E-2</v>
      </c>
      <c r="K163" s="21">
        <f t="shared" si="15"/>
        <v>4.1748852939785253E-3</v>
      </c>
      <c r="L163" s="21">
        <f t="shared" si="16"/>
        <v>1.2774768518518519E-2</v>
      </c>
      <c r="M163" s="22"/>
      <c r="N163" s="53"/>
      <c r="O163" s="53"/>
      <c r="P163" s="53"/>
      <c r="Q163" s="53"/>
      <c r="R163" s="53"/>
      <c r="S163" s="53"/>
      <c r="T163" s="53"/>
      <c r="U163" s="53"/>
      <c r="V163" s="53"/>
      <c r="W163" s="54">
        <f t="shared" si="13"/>
        <v>0</v>
      </c>
      <c r="Y163"/>
    </row>
    <row r="164" spans="1:26" x14ac:dyDescent="0.25">
      <c r="A164" s="22">
        <v>639</v>
      </c>
      <c r="B164" s="56">
        <v>161</v>
      </c>
      <c r="C164" s="48">
        <v>21</v>
      </c>
      <c r="D164" s="6" t="str">
        <f>VLOOKUP(A164,'09.kolo prezetácia '!A:G,2,FALSE)</f>
        <v>Terézia</v>
      </c>
      <c r="E164" s="6" t="str">
        <f>VLOOKUP(A164,'09.kolo prezetácia '!A:G,3,FALSE)</f>
        <v>Apolenová</v>
      </c>
      <c r="F164" s="5" t="str">
        <f>CONCATENATE('09.kolo výsledky '!$D164," ",'09.kolo výsledky '!$E164)</f>
        <v>Terézia Apolenová</v>
      </c>
      <c r="G164" s="6" t="str">
        <f>VLOOKUP(A164,'09.kolo prezetácia '!A:G,4,FALSE)</f>
        <v>AK Dukla Trenčín / Veľká Hradná</v>
      </c>
      <c r="H164" s="65">
        <f>VLOOKUP(A164,'09.kolo prezetácia '!$A$2:$G$511,5,FALSE)</f>
        <v>2011</v>
      </c>
      <c r="I164" s="32" t="str">
        <f>VLOOKUP(A164,'09.kolo prezetácia '!$A$2:$G$511,7,FALSE)</f>
        <v>Ženy A</v>
      </c>
      <c r="J164" s="21">
        <f>VLOOKUP('09.kolo výsledky '!$A164,'09.kolo stopky'!A:C,3,FALSE)</f>
        <v>3.2962962962962965E-2</v>
      </c>
      <c r="K164" s="21">
        <f t="shared" si="15"/>
        <v>4.2098292417577223E-3</v>
      </c>
      <c r="L164" s="21">
        <f t="shared" si="16"/>
        <v>1.3048379629629632E-2</v>
      </c>
      <c r="M164" s="22"/>
      <c r="N164" s="53"/>
      <c r="O164" s="53"/>
      <c r="P164" s="53"/>
      <c r="Q164" s="53"/>
      <c r="R164" s="53"/>
      <c r="S164" s="53"/>
      <c r="T164" s="53"/>
      <c r="U164" s="53"/>
      <c r="V164" s="53"/>
      <c r="W164" s="54">
        <f t="shared" si="13"/>
        <v>0</v>
      </c>
    </row>
    <row r="165" spans="1:26" x14ac:dyDescent="0.25">
      <c r="A165" s="22">
        <v>392</v>
      </c>
      <c r="B165" s="56">
        <v>162</v>
      </c>
      <c r="C165" s="48">
        <v>22</v>
      </c>
      <c r="D165" s="6" t="str">
        <f>VLOOKUP(A165,'09.kolo prezetácia '!A:G,2,FALSE)</f>
        <v>Edita</v>
      </c>
      <c r="E165" s="6" t="str">
        <f>VLOOKUP(A165,'09.kolo prezetácia '!A:G,3,FALSE)</f>
        <v>Ježíková</v>
      </c>
      <c r="F165" s="5" t="str">
        <f>CONCATENATE('09.kolo výsledky '!$D165," ",'09.kolo výsledky '!$E165)</f>
        <v>Edita Ježíková</v>
      </c>
      <c r="G165" s="6" t="str">
        <f>VLOOKUP(A165,'09.kolo prezetácia '!A:G,4,FALSE)</f>
        <v>AK Dukla Trenčín / Veľká Hradná</v>
      </c>
      <c r="H165" s="65">
        <f>VLOOKUP(A165,'09.kolo prezetácia '!$A$2:$G$511,5,FALSE)</f>
        <v>2012</v>
      </c>
      <c r="I165" s="32" t="str">
        <f>VLOOKUP(A165,'09.kolo prezetácia '!$A$2:$G$511,7,FALSE)</f>
        <v>Ženy A</v>
      </c>
      <c r="J165" s="21">
        <f>VLOOKUP('09.kolo výsledky '!$A165,'09.kolo stopky'!A:C,3,FALSE)</f>
        <v>3.2962962962962965E-2</v>
      </c>
      <c r="K165" s="21">
        <f t="shared" si="15"/>
        <v>4.2098292417577223E-3</v>
      </c>
      <c r="L165" s="21">
        <f t="shared" si="16"/>
        <v>1.3048379629629632E-2</v>
      </c>
      <c r="M165" s="22"/>
      <c r="N165" s="53"/>
      <c r="O165" s="53"/>
      <c r="P165" s="53"/>
      <c r="Q165" s="53"/>
      <c r="R165" s="53"/>
      <c r="S165" s="53"/>
      <c r="T165" s="53"/>
      <c r="U165" s="53"/>
      <c r="V165" s="53"/>
      <c r="W165" s="54">
        <f t="shared" si="13"/>
        <v>0</v>
      </c>
    </row>
    <row r="166" spans="1:26" x14ac:dyDescent="0.25">
      <c r="A166" s="22">
        <v>308</v>
      </c>
      <c r="B166" s="56">
        <v>163</v>
      </c>
      <c r="C166" s="48">
        <v>23</v>
      </c>
      <c r="D166" s="6" t="str">
        <f>VLOOKUP(A166,'09.kolo prezetácia '!A:G,2,FALSE)</f>
        <v>Denisa</v>
      </c>
      <c r="E166" s="6" t="str">
        <f>VLOOKUP(A166,'09.kolo prezetácia '!A:G,3,FALSE)</f>
        <v>Janisková</v>
      </c>
      <c r="F166" s="5" t="str">
        <f>CONCATENATE('09.kolo výsledky '!$D166," ",'09.kolo výsledky '!$E166)</f>
        <v>Denisa Janisková</v>
      </c>
      <c r="G166" s="6" t="str">
        <f>VLOOKUP(A166,'09.kolo prezetácia '!A:G,4,FALSE)</f>
        <v>TRENČAN FAMILY / Žilina</v>
      </c>
      <c r="H166" s="65">
        <f>VLOOKUP(A166,'09.kolo prezetácia '!$A$2:$G$511,5,FALSE)</f>
        <v>1994</v>
      </c>
      <c r="I166" s="32" t="str">
        <f>VLOOKUP(A166,'09.kolo prezetácia '!$A$2:$G$511,7,FALSE)</f>
        <v>Ženy A</v>
      </c>
      <c r="J166" s="21">
        <f>VLOOKUP('09.kolo výsledky '!$A166,'09.kolo stopky'!A:C,3,FALSE)</f>
        <v>3.3214583333333332E-2</v>
      </c>
      <c r="K166" s="21">
        <f t="shared" si="15"/>
        <v>4.2419646658152406E-3</v>
      </c>
      <c r="L166" s="21">
        <f t="shared" si="16"/>
        <v>1.3299999999999999E-2</v>
      </c>
      <c r="M166" s="22"/>
      <c r="N166" s="53"/>
      <c r="O166" s="53"/>
      <c r="P166" s="53"/>
      <c r="Q166" s="53"/>
      <c r="R166" s="53"/>
      <c r="S166" s="53"/>
      <c r="T166" s="53"/>
      <c r="U166" s="53"/>
      <c r="V166" s="53"/>
      <c r="W166" s="54">
        <f t="shared" ref="W166:W197" si="17">SUM(M166:V166)</f>
        <v>0</v>
      </c>
    </row>
    <row r="167" spans="1:26" x14ac:dyDescent="0.25">
      <c r="A167" s="22">
        <v>663</v>
      </c>
      <c r="B167" s="56">
        <v>164</v>
      </c>
      <c r="C167" s="48">
        <v>40</v>
      </c>
      <c r="D167" s="6" t="str">
        <f>VLOOKUP(A167,'09.kolo prezetácia '!A:G,2,FALSE)</f>
        <v>Lubomir</v>
      </c>
      <c r="E167" s="6" t="str">
        <f>VLOOKUP(A167,'09.kolo prezetácia '!A:G,3,FALSE)</f>
        <v>Petrik</v>
      </c>
      <c r="F167" s="5" t="str">
        <f>CONCATENATE('09.kolo výsledky '!$D167," ",'09.kolo výsledky '!$E167)</f>
        <v>Lubomir Petrik</v>
      </c>
      <c r="G167" s="6" t="str">
        <f>VLOOKUP(A167,'09.kolo prezetácia '!A:G,4,FALSE)</f>
        <v>Trencin / Trencin</v>
      </c>
      <c r="H167" s="65">
        <f>VLOOKUP(A167,'09.kolo prezetácia '!$A$2:$G$511,5,FALSE)</f>
        <v>1977</v>
      </c>
      <c r="I167" s="32" t="str">
        <f>VLOOKUP(A167,'09.kolo prezetácia '!$A$2:$G$511,7,FALSE)</f>
        <v>Muži C</v>
      </c>
      <c r="J167" s="21">
        <f>VLOOKUP('09.kolo výsledky '!$A167,'09.kolo stopky'!A:C,3,FALSE)</f>
        <v>3.3252314814814818E-2</v>
      </c>
      <c r="K167" s="21">
        <f t="shared" si="15"/>
        <v>4.2467835012534889E-3</v>
      </c>
      <c r="L167" s="21">
        <f t="shared" si="16"/>
        <v>1.3337731481481485E-2</v>
      </c>
      <c r="M167" s="22"/>
      <c r="N167" s="53"/>
      <c r="O167" s="53"/>
      <c r="P167" s="53"/>
      <c r="Q167" s="53"/>
      <c r="R167" s="53"/>
      <c r="S167" s="53"/>
      <c r="T167" s="53"/>
      <c r="U167" s="53"/>
      <c r="V167" s="53"/>
      <c r="W167" s="54">
        <f t="shared" si="17"/>
        <v>0</v>
      </c>
    </row>
    <row r="168" spans="1:26" x14ac:dyDescent="0.25">
      <c r="A168" s="22">
        <v>198</v>
      </c>
      <c r="B168" s="56">
        <v>165</v>
      </c>
      <c r="C168" s="48">
        <v>20</v>
      </c>
      <c r="D168" s="6" t="str">
        <f>VLOOKUP(A168,'09.kolo prezetácia '!A:G,2,FALSE)</f>
        <v>Dominika</v>
      </c>
      <c r="E168" s="6" t="str">
        <f>VLOOKUP(A168,'09.kolo prezetácia '!A:G,3,FALSE)</f>
        <v>Pagáčová</v>
      </c>
      <c r="F168" s="5" t="str">
        <f>CONCATENATE('09.kolo výsledky '!$D168," ",'09.kolo výsledky '!$E168)</f>
        <v>Dominika Pagáčová</v>
      </c>
      <c r="G168" s="6" t="str">
        <f>VLOOKUP(A168,'09.kolo prezetácia '!A:G,4,FALSE)</f>
        <v>Nová Dubnica</v>
      </c>
      <c r="H168" s="65">
        <f>VLOOKUP(A168,'09.kolo prezetácia '!$A$2:$G$511,5,FALSE)</f>
        <v>1988</v>
      </c>
      <c r="I168" s="32" t="str">
        <f>VLOOKUP(A168,'09.kolo prezetácia '!$A$2:$G$511,7,FALSE)</f>
        <v>Ženy B</v>
      </c>
      <c r="J168" s="21">
        <f>VLOOKUP('09.kolo výsledky '!$A168,'09.kolo stopky'!A:C,3,FALSE)</f>
        <v>3.3326851851851851E-2</v>
      </c>
      <c r="K168" s="21">
        <f t="shared" si="15"/>
        <v>4.2563029184995976E-3</v>
      </c>
      <c r="L168" s="21">
        <f t="shared" si="16"/>
        <v>1.3412268518518518E-2</v>
      </c>
      <c r="M168" s="22"/>
      <c r="N168" s="53"/>
      <c r="O168" s="53"/>
      <c r="P168" s="53"/>
      <c r="Q168" s="53"/>
      <c r="R168" s="53"/>
      <c r="S168" s="53"/>
      <c r="T168" s="53"/>
      <c r="U168" s="53"/>
      <c r="V168" s="53"/>
      <c r="W168" s="54">
        <f t="shared" si="17"/>
        <v>0</v>
      </c>
    </row>
    <row r="169" spans="1:26" x14ac:dyDescent="0.25">
      <c r="A169" s="22">
        <v>200</v>
      </c>
      <c r="B169" s="56">
        <v>166</v>
      </c>
      <c r="C169" s="48">
        <v>29</v>
      </c>
      <c r="D169" s="6" t="str">
        <f>VLOOKUP(A169,'09.kolo prezetácia '!A:G,2,FALSE)</f>
        <v>Peter</v>
      </c>
      <c r="E169" s="6" t="str">
        <f>VLOOKUP(A169,'09.kolo prezetácia '!A:G,3,FALSE)</f>
        <v>Ťapajna</v>
      </c>
      <c r="F169" s="5" t="str">
        <f>CONCATENATE('09.kolo výsledky '!$D169," ",'09.kolo výsledky '!$E169)</f>
        <v>Peter Ťapajna</v>
      </c>
      <c r="G169" s="6" t="str">
        <f>VLOOKUP(A169,'09.kolo prezetácia '!A:G,4,FALSE)</f>
        <v>TIRáciBN / Bánovce nad Bebravou</v>
      </c>
      <c r="H169" s="65">
        <f>VLOOKUP(A169,'09.kolo prezetácia '!$A$2:$G$511,5,FALSE)</f>
        <v>1986</v>
      </c>
      <c r="I169" s="32" t="str">
        <f>VLOOKUP(A169,'09.kolo prezetácia '!$A$2:$G$511,7,FALSE)</f>
        <v>Muži B</v>
      </c>
      <c r="J169" s="21">
        <f>VLOOKUP('09.kolo výsledky '!$A169,'09.kolo stopky'!A:C,3,FALSE)</f>
        <v>3.3424305555555554E-2</v>
      </c>
      <c r="K169" s="21">
        <f t="shared" si="15"/>
        <v>4.2687491130977721E-3</v>
      </c>
      <c r="L169" s="21">
        <f t="shared" si="16"/>
        <v>1.3509722222222222E-2</v>
      </c>
      <c r="M169" s="22"/>
      <c r="N169" s="53"/>
      <c r="O169" s="53"/>
      <c r="P169" s="53"/>
      <c r="Q169" s="53"/>
      <c r="R169" s="53"/>
      <c r="S169" s="53"/>
      <c r="T169" s="53"/>
      <c r="U169" s="53"/>
      <c r="V169" s="53"/>
      <c r="W169" s="54">
        <f t="shared" si="17"/>
        <v>0</v>
      </c>
    </row>
    <row r="170" spans="1:26" x14ac:dyDescent="0.25">
      <c r="A170" s="22">
        <v>371</v>
      </c>
      <c r="B170" s="56">
        <v>167</v>
      </c>
      <c r="C170" s="48">
        <v>10</v>
      </c>
      <c r="D170" s="6" t="str">
        <f>VLOOKUP(A170,'09.kolo prezetácia '!A:G,2,FALSE)</f>
        <v>Gizka</v>
      </c>
      <c r="E170" s="6" t="str">
        <f>VLOOKUP(A170,'09.kolo prezetácia '!A:G,3,FALSE)</f>
        <v>Chrenková</v>
      </c>
      <c r="F170" s="5" t="str">
        <f>CONCATENATE('09.kolo výsledky '!$D170," ",'09.kolo výsledky '!$E170)</f>
        <v>Gizka Chrenková</v>
      </c>
      <c r="G170" s="6" t="str">
        <f>VLOOKUP(A170,'09.kolo prezetácia '!A:G,4,FALSE)</f>
        <v>Jogging klub DCA / Dubnica nad Váhom</v>
      </c>
      <c r="H170" s="65">
        <f>VLOOKUP(A170,'09.kolo prezetácia '!$A$2:$G$511,5,FALSE)</f>
        <v>1954</v>
      </c>
      <c r="I170" s="32" t="str">
        <f>VLOOKUP(A170,'09.kolo prezetácia '!$A$2:$G$511,7,FALSE)</f>
        <v>Ženy C</v>
      </c>
      <c r="J170" s="21">
        <f>VLOOKUP('09.kolo výsledky '!$A170,'09.kolo stopky'!A:C,3,FALSE)</f>
        <v>3.412037037037037E-2</v>
      </c>
      <c r="K170" s="21">
        <f t="shared" si="15"/>
        <v>4.3576462797407876E-3</v>
      </c>
      <c r="L170" s="21">
        <f t="shared" si="16"/>
        <v>1.4205787037037038E-2</v>
      </c>
      <c r="M170" s="22"/>
      <c r="N170" s="53"/>
      <c r="O170" s="53"/>
      <c r="P170" s="53"/>
      <c r="Q170" s="53"/>
      <c r="R170" s="53"/>
      <c r="S170" s="53"/>
      <c r="T170" s="53"/>
      <c r="U170" s="53"/>
      <c r="V170" s="53"/>
      <c r="W170" s="54">
        <f t="shared" si="17"/>
        <v>0</v>
      </c>
    </row>
    <row r="171" spans="1:26" x14ac:dyDescent="0.25">
      <c r="A171" s="22">
        <v>656</v>
      </c>
      <c r="B171" s="56">
        <v>168</v>
      </c>
      <c r="C171" s="48">
        <v>11</v>
      </c>
      <c r="D171" s="6" t="str">
        <f>VLOOKUP(A171,'09.kolo prezetácia '!A:G,2,FALSE)</f>
        <v>Alica</v>
      </c>
      <c r="E171" s="6" t="str">
        <f>VLOOKUP(A171,'09.kolo prezetácia '!A:G,3,FALSE)</f>
        <v>Nemčekova</v>
      </c>
      <c r="F171" s="5" t="str">
        <f>CONCATENATE('09.kolo výsledky '!$D171," ",'09.kolo výsledky '!$E171)</f>
        <v>Alica Nemčekova</v>
      </c>
      <c r="G171" s="6" t="str">
        <f>VLOOKUP(A171,'09.kolo prezetácia '!A:G,4,FALSE)</f>
        <v>Jogging klub DCA / Dubnica nad Váhom</v>
      </c>
      <c r="H171" s="65">
        <f>VLOOKUP(A171,'09.kolo prezetácia '!$A$2:$G$511,5,FALSE)</f>
        <v>1964</v>
      </c>
      <c r="I171" s="32" t="str">
        <f>VLOOKUP(A171,'09.kolo prezetácia '!$A$2:$G$511,7,FALSE)</f>
        <v>Ženy C</v>
      </c>
      <c r="J171" s="21">
        <f>VLOOKUP('09.kolo výsledky '!$A171,'09.kolo stopky'!A:C,3,FALSE)</f>
        <v>3.412037037037037E-2</v>
      </c>
      <c r="K171" s="21">
        <f t="shared" si="15"/>
        <v>4.3576462797407876E-3</v>
      </c>
      <c r="L171" s="21">
        <f t="shared" si="16"/>
        <v>1.4205787037037038E-2</v>
      </c>
      <c r="M171" s="22"/>
      <c r="N171" s="53"/>
      <c r="O171" s="53"/>
      <c r="P171" s="53"/>
      <c r="Q171" s="53"/>
      <c r="R171" s="53"/>
      <c r="S171" s="53"/>
      <c r="T171" s="53"/>
      <c r="U171" s="53"/>
      <c r="V171" s="53"/>
      <c r="W171" s="54">
        <f t="shared" si="17"/>
        <v>0</v>
      </c>
      <c r="Z171" s="61"/>
    </row>
    <row r="172" spans="1:26" x14ac:dyDescent="0.25">
      <c r="A172" s="22">
        <v>657</v>
      </c>
      <c r="B172" s="56">
        <v>169</v>
      </c>
      <c r="C172" s="48">
        <v>12</v>
      </c>
      <c r="D172" s="6" t="str">
        <f>VLOOKUP(A172,'09.kolo prezetácia '!A:G,2,FALSE)</f>
        <v>Monika</v>
      </c>
      <c r="E172" s="6" t="str">
        <f>VLOOKUP(A172,'09.kolo prezetácia '!A:G,3,FALSE)</f>
        <v>Habánková</v>
      </c>
      <c r="F172" s="5" t="str">
        <f>CONCATENATE('09.kolo výsledky '!$D172," ",'09.kolo výsledky '!$E172)</f>
        <v>Monika Habánková</v>
      </c>
      <c r="G172" s="6" t="str">
        <f>VLOOKUP(A172,'09.kolo prezetácia '!A:G,4,FALSE)</f>
        <v>Borisel / Chocholná-Velčice</v>
      </c>
      <c r="H172" s="65">
        <f>VLOOKUP(A172,'09.kolo prezetácia '!$A$2:$G$511,5,FALSE)</f>
        <v>1976</v>
      </c>
      <c r="I172" s="32" t="str">
        <f>VLOOKUP(A172,'09.kolo prezetácia '!$A$2:$G$511,7,FALSE)</f>
        <v>Ženy C</v>
      </c>
      <c r="J172" s="21">
        <f>VLOOKUP('09.kolo výsledky '!$A172,'09.kolo stopky'!A:C,3,FALSE)</f>
        <v>3.3739930555555554E-2</v>
      </c>
      <c r="K172" s="21">
        <f t="shared" si="15"/>
        <v>4.3090588193557544E-3</v>
      </c>
      <c r="L172" s="21">
        <f t="shared" si="16"/>
        <v>1.3825347222222222E-2</v>
      </c>
      <c r="M172" s="22"/>
      <c r="N172" s="53"/>
      <c r="O172" s="53"/>
      <c r="P172" s="53"/>
      <c r="Q172" s="53"/>
      <c r="R172" s="53"/>
      <c r="S172" s="53"/>
      <c r="T172" s="53"/>
      <c r="U172" s="53"/>
      <c r="V172" s="53"/>
      <c r="W172" s="54">
        <f t="shared" si="17"/>
        <v>0</v>
      </c>
      <c r="Y172" s="60"/>
    </row>
    <row r="173" spans="1:26" x14ac:dyDescent="0.25">
      <c r="A173" s="22">
        <v>97</v>
      </c>
      <c r="B173" s="56">
        <v>170</v>
      </c>
      <c r="C173" s="48">
        <v>21</v>
      </c>
      <c r="D173" s="6" t="str">
        <f>VLOOKUP(A173,'09.kolo prezetácia '!A:G,2,FALSE)</f>
        <v>Katarína</v>
      </c>
      <c r="E173" s="6" t="str">
        <f>VLOOKUP(A173,'09.kolo prezetácia '!A:G,3,FALSE)</f>
        <v>Mokráňová</v>
      </c>
      <c r="F173" s="5" t="str">
        <f>CONCATENATE('09.kolo výsledky '!$D173," ",'09.kolo výsledky '!$E173)</f>
        <v>Katarína Mokráňová</v>
      </c>
      <c r="G173" s="6" t="str">
        <f>VLOOKUP(A173,'09.kolo prezetácia '!A:G,4,FALSE)</f>
        <v>RunForRest / Trenčín</v>
      </c>
      <c r="H173" s="65">
        <f>VLOOKUP(A173,'09.kolo prezetácia '!$A$2:$G$511,5,FALSE)</f>
        <v>1982</v>
      </c>
      <c r="I173" s="32" t="str">
        <f>VLOOKUP(A173,'09.kolo prezetácia '!$A$2:$G$511,7,FALSE)</f>
        <v>Ženy B</v>
      </c>
      <c r="J173" s="21">
        <f>VLOOKUP('09.kolo výsledky '!$A173,'09.kolo stopky'!A:C,3,FALSE)</f>
        <v>3.393043981481482E-2</v>
      </c>
      <c r="K173" s="21">
        <f t="shared" si="15"/>
        <v>4.3333895038077672E-3</v>
      </c>
      <c r="L173" s="21">
        <f t="shared" si="16"/>
        <v>1.4015856481481487E-2</v>
      </c>
      <c r="M173" s="22"/>
      <c r="N173" s="53"/>
      <c r="O173" s="53"/>
      <c r="P173" s="53"/>
      <c r="Q173" s="53"/>
      <c r="R173" s="53"/>
      <c r="S173" s="53"/>
      <c r="T173" s="53"/>
      <c r="U173" s="53"/>
      <c r="V173" s="53"/>
      <c r="W173" s="54">
        <f t="shared" si="17"/>
        <v>0</v>
      </c>
      <c r="Y173" s="60"/>
    </row>
    <row r="174" spans="1:26" x14ac:dyDescent="0.25">
      <c r="A174" s="22">
        <v>147</v>
      </c>
      <c r="B174" s="56">
        <v>171</v>
      </c>
      <c r="C174" s="48">
        <v>22</v>
      </c>
      <c r="D174" s="6" t="str">
        <f>VLOOKUP(A174,'09.kolo prezetácia '!A:G,2,FALSE)</f>
        <v>Ľuboslava</v>
      </c>
      <c r="E174" s="6" t="str">
        <f>VLOOKUP(A174,'09.kolo prezetácia '!A:G,3,FALSE)</f>
        <v>Sokolová</v>
      </c>
      <c r="F174" s="5" t="str">
        <f>CONCATENATE('09.kolo výsledky '!$D174," ",'09.kolo výsledky '!$E174)</f>
        <v>Ľuboslava Sokolová</v>
      </c>
      <c r="G174" s="6" t="str">
        <f>VLOOKUP(A174,'09.kolo prezetácia '!A:G,4,FALSE)</f>
        <v>Trenčín</v>
      </c>
      <c r="H174" s="65">
        <f>VLOOKUP(A174,'09.kolo prezetácia '!$A$2:$G$511,5,FALSE)</f>
        <v>1987</v>
      </c>
      <c r="I174" s="32" t="str">
        <f>VLOOKUP(A174,'09.kolo prezetácia '!$A$2:$G$511,7,FALSE)</f>
        <v>Ženy B</v>
      </c>
      <c r="J174" s="21">
        <f>VLOOKUP('09.kolo výsledky '!$A174,'09.kolo stopky'!A:C,3,FALSE)</f>
        <v>3.3990740740740745E-2</v>
      </c>
      <c r="K174" s="21">
        <f t="shared" si="15"/>
        <v>4.341090771486685E-3</v>
      </c>
      <c r="L174" s="21">
        <f t="shared" si="16"/>
        <v>1.4076157407407412E-2</v>
      </c>
      <c r="M174" s="22"/>
      <c r="N174" s="53"/>
      <c r="O174" s="53"/>
      <c r="P174" s="53"/>
      <c r="Q174" s="53"/>
      <c r="R174" s="53"/>
      <c r="S174" s="53"/>
      <c r="T174" s="53"/>
      <c r="U174" s="53"/>
      <c r="V174" s="53"/>
      <c r="W174" s="54">
        <f t="shared" si="17"/>
        <v>0</v>
      </c>
    </row>
    <row r="175" spans="1:26" x14ac:dyDescent="0.25">
      <c r="A175" s="22">
        <v>383</v>
      </c>
      <c r="B175" s="56">
        <v>172</v>
      </c>
      <c r="C175" s="48">
        <v>25</v>
      </c>
      <c r="D175" s="6" t="str">
        <f>VLOOKUP(A175,'09.kolo prezetácia '!A:G,2,FALSE)</f>
        <v>Peter</v>
      </c>
      <c r="E175" s="6" t="str">
        <f>VLOOKUP(A175,'09.kolo prezetácia '!A:G,3,FALSE)</f>
        <v>Batka ml.</v>
      </c>
      <c r="F175" s="5" t="str">
        <f>CONCATENATE('09.kolo výsledky '!$D175," ",'09.kolo výsledky '!$E175)</f>
        <v>Peter Batka ml.</v>
      </c>
      <c r="G175" s="6" t="str">
        <f>VLOOKUP(A175,'09.kolo prezetácia '!A:G,4,FALSE)</f>
        <v>RunForRest / Trenčín</v>
      </c>
      <c r="H175" s="65">
        <f>VLOOKUP(A175,'09.kolo prezetácia '!$A$2:$G$511,5,FALSE)</f>
        <v>2012</v>
      </c>
      <c r="I175" s="32" t="str">
        <f>VLOOKUP(A175,'09.kolo prezetácia '!$A$2:$G$511,7,FALSE)</f>
        <v>Muži A</v>
      </c>
      <c r="J175" s="21">
        <f>VLOOKUP('09.kolo výsledky '!$A175,'09.kolo stopky'!A:C,3,FALSE)</f>
        <v>3.441076388888889E-2</v>
      </c>
      <c r="K175" s="21">
        <f t="shared" si="15"/>
        <v>4.3947335745707396E-3</v>
      </c>
      <c r="L175" s="21">
        <f t="shared" si="16"/>
        <v>1.4496180555555557E-2</v>
      </c>
      <c r="M175" s="22"/>
      <c r="N175" s="53"/>
      <c r="O175" s="53"/>
      <c r="P175" s="53"/>
      <c r="Q175" s="53"/>
      <c r="R175" s="53"/>
      <c r="S175" s="53"/>
      <c r="T175" s="53"/>
      <c r="U175" s="53"/>
      <c r="V175" s="53"/>
      <c r="W175" s="54">
        <f t="shared" si="17"/>
        <v>0</v>
      </c>
    </row>
    <row r="176" spans="1:26" x14ac:dyDescent="0.25">
      <c r="A176" s="22">
        <v>55</v>
      </c>
      <c r="B176" s="56">
        <v>173</v>
      </c>
      <c r="C176" s="48">
        <v>15</v>
      </c>
      <c r="D176" s="6" t="str">
        <f>VLOOKUP(A176,'09.kolo prezetácia '!A:G,2,FALSE)</f>
        <v>Peter</v>
      </c>
      <c r="E176" s="6" t="str">
        <f>VLOOKUP(A176,'09.kolo prezetácia '!A:G,3,FALSE)</f>
        <v>Batka</v>
      </c>
      <c r="F176" s="5" t="str">
        <f>CONCATENATE('09.kolo výsledky '!$D176," ",'09.kolo výsledky '!$E176)</f>
        <v>Peter Batka</v>
      </c>
      <c r="G176" s="6" t="str">
        <f>VLOOKUP(A176,'09.kolo prezetácia '!A:G,4,FALSE)</f>
        <v>RunForRest / Trenčín</v>
      </c>
      <c r="H176" s="65">
        <f>VLOOKUP(A176,'09.kolo prezetácia '!$A$2:$G$511,5,FALSE)</f>
        <v>1970</v>
      </c>
      <c r="I176" s="32" t="str">
        <f>VLOOKUP(A176,'09.kolo prezetácia '!$A$2:$G$511,7,FALSE)</f>
        <v>Muži D</v>
      </c>
      <c r="J176" s="21">
        <f>VLOOKUP('09.kolo výsledky '!$A176,'09.kolo stopky'!A:C,3,FALSE)</f>
        <v>3.4492245370370371E-2</v>
      </c>
      <c r="K176" s="21">
        <f t="shared" si="15"/>
        <v>4.4051398940447468E-3</v>
      </c>
      <c r="L176" s="21">
        <f t="shared" si="16"/>
        <v>1.4577662037037038E-2</v>
      </c>
      <c r="M176" s="22"/>
      <c r="N176" s="53"/>
      <c r="O176" s="53"/>
      <c r="P176" s="53"/>
      <c r="Q176" s="53"/>
      <c r="R176" s="53"/>
      <c r="S176" s="53"/>
      <c r="T176" s="53"/>
      <c r="U176" s="53"/>
      <c r="V176" s="53"/>
      <c r="W176" s="54">
        <f t="shared" si="17"/>
        <v>0</v>
      </c>
    </row>
    <row r="177" spans="1:23" x14ac:dyDescent="0.25">
      <c r="A177" s="22">
        <v>647</v>
      </c>
      <c r="B177" s="56">
        <v>174</v>
      </c>
      <c r="C177" s="48">
        <v>8</v>
      </c>
      <c r="D177" s="6" t="str">
        <f>VLOOKUP(A177,'09.kolo prezetácia '!A:G,2,FALSE)</f>
        <v>Jozef</v>
      </c>
      <c r="E177" s="6" t="str">
        <f>VLOOKUP(A177,'09.kolo prezetácia '!A:G,3,FALSE)</f>
        <v>Kudla</v>
      </c>
      <c r="F177" s="5" t="str">
        <f>CONCATENATE('09.kolo výsledky '!$D177," ",'09.kolo výsledky '!$E177)</f>
        <v>Jozef Kudla</v>
      </c>
      <c r="G177" s="6" t="str">
        <f>VLOOKUP(A177,'09.kolo prezetácia '!A:G,4,FALSE)</f>
        <v>Sokol / Trenčín</v>
      </c>
      <c r="H177" s="65">
        <f>VLOOKUP(A177,'09.kolo prezetácia '!$A$2:$G$511,5,FALSE)</f>
        <v>1947</v>
      </c>
      <c r="I177" s="32" t="str">
        <f>VLOOKUP(A177,'09.kolo prezetácia '!$A$2:$G$511,7,FALSE)</f>
        <v>Muži E</v>
      </c>
      <c r="J177" s="21">
        <f>VLOOKUP('09.kolo výsledky '!$A177,'09.kolo stopky'!A:C,3,FALSE)</f>
        <v>3.4498148148148146E-2</v>
      </c>
      <c r="K177" s="21">
        <f t="shared" si="15"/>
        <v>4.4058937609384608E-3</v>
      </c>
      <c r="L177" s="21">
        <f t="shared" si="16"/>
        <v>1.4583564814814813E-2</v>
      </c>
      <c r="M177" s="22"/>
      <c r="N177" s="53"/>
      <c r="O177" s="53"/>
      <c r="P177" s="53"/>
      <c r="Q177" s="53"/>
      <c r="R177" s="53"/>
      <c r="S177" s="53"/>
      <c r="T177" s="53"/>
      <c r="U177" s="53"/>
      <c r="V177" s="53"/>
      <c r="W177" s="54">
        <f t="shared" si="17"/>
        <v>0</v>
      </c>
    </row>
    <row r="178" spans="1:23" x14ac:dyDescent="0.25">
      <c r="A178" s="22">
        <v>59</v>
      </c>
      <c r="B178" s="56">
        <v>175</v>
      </c>
      <c r="C178" s="48">
        <v>16</v>
      </c>
      <c r="D178" s="6" t="str">
        <f>VLOOKUP(A178,'09.kolo prezetácia '!A:G,2,FALSE)</f>
        <v>Drahoslav</v>
      </c>
      <c r="E178" s="6" t="str">
        <f>VLOOKUP(A178,'09.kolo prezetácia '!A:G,3,FALSE)</f>
        <v>Masarik</v>
      </c>
      <c r="F178" s="5" t="str">
        <f>CONCATENATE('09.kolo výsledky '!$D178," ",'09.kolo výsledky '!$E178)</f>
        <v>Drahoslav Masarik</v>
      </c>
      <c r="G178" s="6" t="str">
        <f>VLOOKUP(A178,'09.kolo prezetácia '!A:G,4,FALSE)</f>
        <v>Štvorlístok / Trenčín</v>
      </c>
      <c r="H178" s="65">
        <f>VLOOKUP(A178,'09.kolo prezetácia '!$A$2:$G$511,5,FALSE)</f>
        <v>1967</v>
      </c>
      <c r="I178" s="32" t="str">
        <f>VLOOKUP(A178,'09.kolo prezetácia '!$A$2:$G$511,7,FALSE)</f>
        <v>Muži D</v>
      </c>
      <c r="J178" s="21">
        <f>VLOOKUP('09.kolo výsledky '!$A178,'09.kolo stopky'!A:C,3,FALSE)</f>
        <v>3.4630555555555553E-2</v>
      </c>
      <c r="K178" s="21">
        <f t="shared" si="15"/>
        <v>4.4228040300837235E-3</v>
      </c>
      <c r="L178" s="21">
        <f t="shared" si="16"/>
        <v>1.4715972222222221E-2</v>
      </c>
      <c r="M178" s="22"/>
      <c r="N178" s="53"/>
      <c r="O178" s="53"/>
      <c r="P178" s="53"/>
      <c r="Q178" s="53"/>
      <c r="R178" s="53"/>
      <c r="S178" s="53"/>
      <c r="T178" s="53"/>
      <c r="U178" s="53"/>
      <c r="V178" s="53"/>
      <c r="W178" s="54">
        <f t="shared" si="17"/>
        <v>0</v>
      </c>
    </row>
    <row r="179" spans="1:23" x14ac:dyDescent="0.25">
      <c r="A179" s="22">
        <v>635</v>
      </c>
      <c r="B179" s="56">
        <v>176</v>
      </c>
      <c r="C179" s="48">
        <v>24</v>
      </c>
      <c r="D179" s="6" t="str">
        <f>VLOOKUP(A179,'09.kolo prezetácia '!A:G,2,FALSE)</f>
        <v>Sára</v>
      </c>
      <c r="E179" s="6" t="str">
        <f>VLOOKUP(A179,'09.kolo prezetácia '!A:G,3,FALSE)</f>
        <v>Petríková</v>
      </c>
      <c r="F179" s="5" t="str">
        <f>CONCATENATE('09.kolo výsledky '!$D179," ",'09.kolo výsledky '!$E179)</f>
        <v>Sára Petríková</v>
      </c>
      <c r="G179" s="6" t="str">
        <f>VLOOKUP(A179,'09.kolo prezetácia '!A:G,4,FALSE)</f>
        <v>AK Dukla Trenčín / Veľká Hradná</v>
      </c>
      <c r="H179" s="65">
        <f>VLOOKUP(A179,'09.kolo prezetácia '!$A$2:$G$511,5,FALSE)</f>
        <v>2011</v>
      </c>
      <c r="I179" s="32" t="str">
        <f>VLOOKUP(A179,'09.kolo prezetácia '!$A$2:$G$511,7,FALSE)</f>
        <v>Ženy A</v>
      </c>
      <c r="J179" s="21">
        <f>VLOOKUP('09.kolo výsledky '!$A179,'09.kolo stopky'!A:C,3,FALSE)</f>
        <v>3.4641203703703702E-2</v>
      </c>
      <c r="K179" s="21">
        <f t="shared" si="15"/>
        <v>4.4241639468331675E-3</v>
      </c>
      <c r="L179" s="21">
        <f t="shared" si="16"/>
        <v>1.4726620370370369E-2</v>
      </c>
      <c r="M179" s="22"/>
      <c r="N179" s="53"/>
      <c r="O179" s="53"/>
      <c r="P179" s="53"/>
      <c r="Q179" s="53"/>
      <c r="R179" s="53"/>
      <c r="S179" s="53"/>
      <c r="T179" s="53"/>
      <c r="U179" s="53"/>
      <c r="V179" s="53"/>
      <c r="W179" s="54">
        <f t="shared" si="17"/>
        <v>0</v>
      </c>
    </row>
    <row r="180" spans="1:23" x14ac:dyDescent="0.25">
      <c r="A180" s="22">
        <v>649</v>
      </c>
      <c r="B180" s="56">
        <v>177</v>
      </c>
      <c r="C180" s="48">
        <v>25</v>
      </c>
      <c r="D180" s="6" t="str">
        <f>VLOOKUP(A180,'09.kolo prezetácia '!A:G,2,FALSE)</f>
        <v>Kristína</v>
      </c>
      <c r="E180" s="6" t="str">
        <f>VLOOKUP(A180,'09.kolo prezetácia '!A:G,3,FALSE)</f>
        <v>Kadlecová</v>
      </c>
      <c r="F180" s="5" t="str">
        <f>CONCATENATE('09.kolo výsledky '!$D180," ",'09.kolo výsledky '!$E180)</f>
        <v>Kristína Kadlecová</v>
      </c>
      <c r="G180" s="6" t="str">
        <f>VLOOKUP(A180,'09.kolo prezetácia '!A:G,4,FALSE)</f>
        <v>Trenčín</v>
      </c>
      <c r="H180" s="65">
        <f>VLOOKUP(A180,'09.kolo prezetácia '!$A$2:$G$511,5,FALSE)</f>
        <v>1989</v>
      </c>
      <c r="I180" s="32" t="str">
        <f>VLOOKUP(A180,'09.kolo prezetácia '!$A$2:$G$511,7,FALSE)</f>
        <v>Ženy A</v>
      </c>
      <c r="J180" s="21">
        <f>VLOOKUP('09.kolo výsledky '!$A180,'09.kolo stopky'!A:C,3,FALSE)</f>
        <v>3.4687962962962962E-2</v>
      </c>
      <c r="K180" s="21">
        <f t="shared" si="15"/>
        <v>4.4301357551676836E-3</v>
      </c>
      <c r="L180" s="21">
        <f t="shared" si="16"/>
        <v>1.4773379629629629E-2</v>
      </c>
      <c r="M180" s="22"/>
      <c r="N180" s="53"/>
      <c r="O180" s="53"/>
      <c r="P180" s="53"/>
      <c r="Q180" s="53"/>
      <c r="R180" s="53"/>
      <c r="S180" s="53"/>
      <c r="T180" s="53"/>
      <c r="U180" s="53"/>
      <c r="V180" s="53"/>
      <c r="W180" s="54">
        <f t="shared" si="17"/>
        <v>0</v>
      </c>
    </row>
    <row r="181" spans="1:23" x14ac:dyDescent="0.25">
      <c r="A181" s="22">
        <v>625</v>
      </c>
      <c r="B181" s="56">
        <v>178</v>
      </c>
      <c r="C181" s="48">
        <v>9</v>
      </c>
      <c r="D181" s="6" t="str">
        <f>VLOOKUP(A181,'09.kolo prezetácia '!A:G,2,FALSE)</f>
        <v>jan</v>
      </c>
      <c r="E181" s="6" t="str">
        <f>VLOOKUP(A181,'09.kolo prezetácia '!A:G,3,FALSE)</f>
        <v>varmuza</v>
      </c>
      <c r="F181" s="5" t="str">
        <f>CONCATENATE('09.kolo výsledky '!$D181," ",'09.kolo výsledky '!$E181)</f>
        <v>jan varmuza</v>
      </c>
      <c r="G181" s="6" t="str">
        <f>VLOOKUP(A181,'09.kolo prezetácia '!A:G,4,FALSE)</f>
        <v>sk bradlan brezova / brezova pod bradlom</v>
      </c>
      <c r="H181" s="65">
        <f>VLOOKUP(A181,'09.kolo prezetácia '!$A$2:$G$511,5,FALSE)</f>
        <v>1952</v>
      </c>
      <c r="I181" s="32" t="str">
        <f>VLOOKUP(A181,'09.kolo prezetácia '!$A$2:$G$511,7,FALSE)</f>
        <v>Muži E</v>
      </c>
      <c r="J181" s="21">
        <f>VLOOKUP('09.kolo výsledky '!$A181,'09.kolo stopky'!A:C,3,FALSE)</f>
        <v>3.4784259259259258E-2</v>
      </c>
      <c r="K181" s="21">
        <f t="shared" si="15"/>
        <v>4.4424341327278741E-3</v>
      </c>
      <c r="L181" s="21">
        <f t="shared" si="16"/>
        <v>1.4869675925925925E-2</v>
      </c>
      <c r="M181" s="22"/>
      <c r="N181" s="53"/>
      <c r="O181" s="53"/>
      <c r="P181" s="53"/>
      <c r="Q181" s="53"/>
      <c r="R181" s="53"/>
      <c r="S181" s="53"/>
      <c r="T181" s="53"/>
      <c r="U181" s="53"/>
      <c r="V181" s="53"/>
      <c r="W181" s="54">
        <f t="shared" si="17"/>
        <v>0</v>
      </c>
    </row>
    <row r="182" spans="1:23" x14ac:dyDescent="0.25">
      <c r="A182" s="22">
        <v>599</v>
      </c>
      <c r="B182" s="56">
        <v>179</v>
      </c>
      <c r="C182" s="48">
        <v>13</v>
      </c>
      <c r="D182" s="6" t="str">
        <f>VLOOKUP(A182,'09.kolo prezetácia '!A:G,2,FALSE)</f>
        <v>margita</v>
      </c>
      <c r="E182" s="6" t="str">
        <f>VLOOKUP(A182,'09.kolo prezetácia '!A:G,3,FALSE)</f>
        <v>varmuzova</v>
      </c>
      <c r="F182" s="5" t="str">
        <f>CONCATENATE('09.kolo výsledky '!$D182," ",'09.kolo výsledky '!$E182)</f>
        <v>margita varmuzova</v>
      </c>
      <c r="G182" s="6" t="str">
        <f>VLOOKUP(A182,'09.kolo prezetácia '!A:G,4,FALSE)</f>
        <v>sk bradlan brezova / Brezova pod bradlom</v>
      </c>
      <c r="H182" s="65">
        <f>VLOOKUP(A182,'09.kolo prezetácia '!$A$2:$G$511,5,FALSE)</f>
        <v>1953</v>
      </c>
      <c r="I182" s="32" t="str">
        <f>VLOOKUP(A182,'09.kolo prezetácia '!$A$2:$G$511,7,FALSE)</f>
        <v>Ženy C</v>
      </c>
      <c r="J182" s="21">
        <f>VLOOKUP('09.kolo výsledky '!$A182,'09.kolo stopky'!A:C,3,FALSE)</f>
        <v>3.4789351851851856E-2</v>
      </c>
      <c r="K182" s="21">
        <f t="shared" si="15"/>
        <v>4.4430845276950005E-3</v>
      </c>
      <c r="L182" s="21">
        <f t="shared" si="16"/>
        <v>1.4874768518518523E-2</v>
      </c>
      <c r="M182" s="22"/>
      <c r="N182" s="53"/>
      <c r="O182" s="53"/>
      <c r="P182" s="53"/>
      <c r="Q182" s="53"/>
      <c r="R182" s="53"/>
      <c r="S182" s="53"/>
      <c r="T182" s="53"/>
      <c r="U182" s="53"/>
      <c r="V182" s="53"/>
      <c r="W182" s="54">
        <f t="shared" si="17"/>
        <v>0</v>
      </c>
    </row>
    <row r="183" spans="1:23" x14ac:dyDescent="0.25">
      <c r="A183" s="22">
        <v>692</v>
      </c>
      <c r="B183" s="56">
        <v>180</v>
      </c>
      <c r="C183" s="48">
        <v>23</v>
      </c>
      <c r="D183" s="6" t="str">
        <f>VLOOKUP(A183,'09.kolo prezetácia '!A:G,2,FALSE)</f>
        <v>Martina</v>
      </c>
      <c r="E183" s="6" t="str">
        <f>VLOOKUP(A183,'09.kolo prezetácia '!A:G,3,FALSE)</f>
        <v>Jakubská</v>
      </c>
      <c r="F183" s="5" t="str">
        <f>CONCATENATE('09.kolo výsledky '!$D183," ",'09.kolo výsledky '!$E183)</f>
        <v>Martina Jakubská</v>
      </c>
      <c r="G183" s="6" t="str">
        <f>VLOOKUP(A183,'09.kolo prezetácia '!A:G,4,FALSE)</f>
        <v>Trencin</v>
      </c>
      <c r="H183" s="65">
        <f>VLOOKUP(A183,'09.kolo prezetácia '!$A$2:$G$511,5,FALSE)</f>
        <v>1982</v>
      </c>
      <c r="I183" s="32" t="str">
        <f>VLOOKUP(A183,'09.kolo prezetácia '!$A$2:$G$511,7,FALSE)</f>
        <v>Ženy B</v>
      </c>
      <c r="J183" s="21">
        <f>VLOOKUP('09.kolo výsledky '!$A183,'09.kolo stopky'!A:C,3,FALSE)</f>
        <v>3.4797569444444447E-2</v>
      </c>
      <c r="K183" s="21">
        <f t="shared" si="15"/>
        <v>4.4441340286646806E-3</v>
      </c>
      <c r="L183" s="21">
        <f t="shared" si="16"/>
        <v>1.4882986111111114E-2</v>
      </c>
      <c r="M183" s="22"/>
      <c r="N183" s="53"/>
      <c r="O183" s="53"/>
      <c r="P183" s="53"/>
      <c r="Q183" s="53"/>
      <c r="R183" s="53"/>
      <c r="S183" s="53"/>
      <c r="T183" s="53"/>
      <c r="U183" s="53"/>
      <c r="V183" s="53"/>
      <c r="W183" s="54">
        <f t="shared" si="17"/>
        <v>0</v>
      </c>
    </row>
    <row r="184" spans="1:23" x14ac:dyDescent="0.25">
      <c r="A184" s="22">
        <v>529</v>
      </c>
      <c r="B184" s="56">
        <v>181</v>
      </c>
      <c r="C184" s="48">
        <v>26</v>
      </c>
      <c r="D184" s="6" t="str">
        <f>VLOOKUP(A184,'09.kolo prezetácia '!A:G,2,FALSE)</f>
        <v>Rudolf</v>
      </c>
      <c r="E184" s="6" t="str">
        <f>VLOOKUP(A184,'09.kolo prezetácia '!A:G,3,FALSE)</f>
        <v>Riečický</v>
      </c>
      <c r="F184" s="5" t="str">
        <f>CONCATENATE('09.kolo výsledky '!$D184," ",'09.kolo výsledky '!$E184)</f>
        <v>Rudolf Riečický</v>
      </c>
      <c r="G184" s="6" t="str">
        <f>VLOOKUP(A184,'09.kolo prezetácia '!A:G,4,FALSE)</f>
        <v>Polsky Parlament / Trenčín</v>
      </c>
      <c r="H184" s="65">
        <f>VLOOKUP(A184,'09.kolo prezetácia '!$A$2:$G$511,5,FALSE)</f>
        <v>1998</v>
      </c>
      <c r="I184" s="32" t="str">
        <f>VLOOKUP(A184,'09.kolo prezetácia '!$A$2:$G$511,7,FALSE)</f>
        <v>Muži A</v>
      </c>
      <c r="J184" s="21">
        <f>VLOOKUP('09.kolo výsledky '!$A184,'09.kolo stopky'!A:C,3,FALSE)</f>
        <v>3.4813888888888887E-2</v>
      </c>
      <c r="K184" s="21">
        <f t="shared" si="15"/>
        <v>4.4462182489002407E-3</v>
      </c>
      <c r="L184" s="21">
        <f t="shared" si="16"/>
        <v>1.4899305555555555E-2</v>
      </c>
      <c r="M184" s="22"/>
      <c r="N184" s="53"/>
      <c r="O184" s="53"/>
      <c r="P184" s="53"/>
      <c r="Q184" s="53"/>
      <c r="R184" s="53"/>
      <c r="S184" s="53"/>
      <c r="T184" s="53"/>
      <c r="U184" s="53"/>
      <c r="V184" s="53"/>
      <c r="W184" s="54">
        <f t="shared" si="17"/>
        <v>0</v>
      </c>
    </row>
    <row r="185" spans="1:23" x14ac:dyDescent="0.25">
      <c r="A185" s="22">
        <v>632</v>
      </c>
      <c r="B185" s="56">
        <v>182</v>
      </c>
      <c r="C185" s="48">
        <v>26</v>
      </c>
      <c r="D185" s="6" t="str">
        <f>VLOOKUP(A185,'09.kolo prezetácia '!A:G,2,FALSE)</f>
        <v>Martina</v>
      </c>
      <c r="E185" s="6" t="str">
        <f>VLOOKUP(A185,'09.kolo prezetácia '!A:G,3,FALSE)</f>
        <v>Králiková</v>
      </c>
      <c r="F185" s="5" t="str">
        <f>CONCATENATE('09.kolo výsledky '!$D185," ",'09.kolo výsledky '!$E185)</f>
        <v>Martina Králiková</v>
      </c>
      <c r="G185" s="6" t="str">
        <f>VLOOKUP(A185,'09.kolo prezetácia '!A:G,4,FALSE)</f>
        <v>Behaj s Andy / Považská Bystrica</v>
      </c>
      <c r="H185" s="65">
        <f>VLOOKUP(A185,'09.kolo prezetácia '!$A$2:$G$511,5,FALSE)</f>
        <v>1995</v>
      </c>
      <c r="I185" s="32" t="str">
        <f>VLOOKUP(A185,'09.kolo prezetácia '!$A$2:$G$511,7,FALSE)</f>
        <v>Ženy A</v>
      </c>
      <c r="J185" s="21">
        <f>VLOOKUP('09.kolo výsledky '!$A185,'09.kolo stopky'!A:C,3,FALSE)</f>
        <v>3.4822106481481485E-2</v>
      </c>
      <c r="K185" s="21">
        <f t="shared" si="15"/>
        <v>4.4472677498699218E-3</v>
      </c>
      <c r="L185" s="21">
        <f t="shared" si="16"/>
        <v>1.4907523148148152E-2</v>
      </c>
      <c r="M185" s="22"/>
      <c r="N185" s="53"/>
      <c r="O185" s="53"/>
      <c r="P185" s="53"/>
      <c r="Q185" s="53"/>
      <c r="R185" s="53"/>
      <c r="S185" s="53"/>
      <c r="T185" s="53"/>
      <c r="U185" s="53"/>
      <c r="V185" s="53"/>
      <c r="W185" s="54">
        <f t="shared" si="17"/>
        <v>0</v>
      </c>
    </row>
    <row r="186" spans="1:23" x14ac:dyDescent="0.25">
      <c r="A186" s="22">
        <v>684</v>
      </c>
      <c r="B186" s="56">
        <v>183</v>
      </c>
      <c r="C186" s="48">
        <v>27</v>
      </c>
      <c r="D186" s="6" t="str">
        <f>VLOOKUP(A186,'09.kolo prezetácia '!A:G,2,FALSE)</f>
        <v>Zsuzsanna</v>
      </c>
      <c r="E186" s="6" t="str">
        <f>VLOOKUP(A186,'09.kolo prezetácia '!A:G,3,FALSE)</f>
        <v>Kovacs</v>
      </c>
      <c r="F186" s="5" t="str">
        <f>CONCATENATE('09.kolo výsledky '!$D186," ",'09.kolo výsledky '!$E186)</f>
        <v>Zsuzsanna Kovacs</v>
      </c>
      <c r="G186" s="6" t="str">
        <f>VLOOKUP(A186,'09.kolo prezetácia '!A:G,4,FALSE)</f>
        <v>Erd</v>
      </c>
      <c r="H186" s="65">
        <f>VLOOKUP(A186,'09.kolo prezetácia '!$A$2:$G$511,5,FALSE)</f>
        <v>1997</v>
      </c>
      <c r="I186" s="32" t="str">
        <f>VLOOKUP(A186,'09.kolo prezetácia '!$A$2:$G$511,7,FALSE)</f>
        <v>Ženy A</v>
      </c>
      <c r="J186" s="21">
        <f>VLOOKUP('09.kolo výsledky '!$A186,'09.kolo stopky'!A:C,3,FALSE)</f>
        <v>3.4981134259259257E-2</v>
      </c>
      <c r="K186" s="21">
        <f t="shared" si="15"/>
        <v>4.467577810888794E-3</v>
      </c>
      <c r="L186" s="21">
        <f t="shared" si="16"/>
        <v>1.5066550925925924E-2</v>
      </c>
      <c r="M186" s="22"/>
      <c r="N186" s="53"/>
      <c r="O186" s="53"/>
      <c r="P186" s="53"/>
      <c r="Q186" s="53"/>
      <c r="R186" s="53"/>
      <c r="S186" s="53"/>
      <c r="T186" s="53"/>
      <c r="U186" s="53"/>
      <c r="V186" s="53"/>
      <c r="W186" s="54">
        <f t="shared" si="17"/>
        <v>0</v>
      </c>
    </row>
    <row r="187" spans="1:23" x14ac:dyDescent="0.25">
      <c r="A187" s="22">
        <v>45</v>
      </c>
      <c r="B187" s="56">
        <v>184</v>
      </c>
      <c r="C187" s="48">
        <v>10</v>
      </c>
      <c r="D187" s="6" t="str">
        <f>VLOOKUP(A187,'09.kolo prezetácia '!A:G,2,FALSE)</f>
        <v>Marián</v>
      </c>
      <c r="E187" s="6" t="str">
        <f>VLOOKUP(A187,'09.kolo prezetácia '!A:G,3,FALSE)</f>
        <v>Adamkovic</v>
      </c>
      <c r="F187" s="5" t="str">
        <f>CONCATENATE('09.kolo výsledky '!$D187," ",'09.kolo výsledky '!$E187)</f>
        <v>Marián Adamkovic</v>
      </c>
      <c r="G187" s="6" t="str">
        <f>VLOOKUP(A187,'09.kolo prezetácia '!A:G,4,FALSE)</f>
        <v>Banovce nad bebravou</v>
      </c>
      <c r="H187" s="65">
        <f>VLOOKUP(A187,'09.kolo prezetácia '!$A$2:$G$511,5,FALSE)</f>
        <v>1964</v>
      </c>
      <c r="I187" s="32" t="str">
        <f>VLOOKUP(A187,'09.kolo prezetácia '!$A$2:$G$511,7,FALSE)</f>
        <v>Muži E</v>
      </c>
      <c r="J187" s="21">
        <f>VLOOKUP('09.kolo výsledky '!$A187,'09.kolo stopky'!A:C,3,FALSE)</f>
        <v>3.5000000000000003E-2</v>
      </c>
      <c r="K187" s="21">
        <f t="shared" si="15"/>
        <v>4.469987228607919E-3</v>
      </c>
      <c r="L187" s="21">
        <f t="shared" si="16"/>
        <v>1.5085416666666671E-2</v>
      </c>
      <c r="M187" s="22"/>
      <c r="N187" s="53"/>
      <c r="O187" s="53"/>
      <c r="P187" s="53"/>
      <c r="Q187" s="53"/>
      <c r="R187" s="53"/>
      <c r="S187" s="53"/>
      <c r="T187" s="53"/>
      <c r="U187" s="53"/>
      <c r="V187" s="53"/>
      <c r="W187" s="54">
        <f t="shared" si="17"/>
        <v>0</v>
      </c>
    </row>
    <row r="188" spans="1:23" x14ac:dyDescent="0.25">
      <c r="A188" s="84">
        <v>56</v>
      </c>
      <c r="B188" s="56">
        <v>185</v>
      </c>
      <c r="C188" s="48">
        <v>11</v>
      </c>
      <c r="D188" s="6" t="str">
        <f>VLOOKUP(A188,'09.kolo prezetácia '!A:G,2,FALSE)</f>
        <v>Jozef</v>
      </c>
      <c r="E188" s="6" t="str">
        <f>VLOOKUP(A188,'09.kolo prezetácia '!A:G,3,FALSE)</f>
        <v>Masarik</v>
      </c>
      <c r="F188" s="5" t="str">
        <f>CONCATENATE('09.kolo výsledky '!$D188," ",'09.kolo výsledky '!$E188)</f>
        <v>Jozef Masarik</v>
      </c>
      <c r="G188" s="6" t="str">
        <f>VLOOKUP(A188,'09.kolo prezetácia '!A:G,4,FALSE)</f>
        <v>Viestanski tulaci Kocovce</v>
      </c>
      <c r="H188" s="65">
        <f>VLOOKUP(A188,'09.kolo prezetácia '!$A$2:$G$511,5,FALSE)</f>
        <v>1956</v>
      </c>
      <c r="I188" s="32" t="str">
        <f>VLOOKUP(A188,'09.kolo prezetácia '!$A$2:$G$511,7,FALSE)</f>
        <v>Muži E</v>
      </c>
      <c r="J188" s="21">
        <f>VLOOKUP('09.kolo výsledky '!$A188,'09.kolo stopky'!A:C,3,FALSE)</f>
        <v>3.7245370370370373E-2</v>
      </c>
      <c r="K188" s="21">
        <f t="shared" si="15"/>
        <v>4.756752282295067E-3</v>
      </c>
      <c r="L188" s="21">
        <f t="shared" si="16"/>
        <v>1.733078703703704E-2</v>
      </c>
      <c r="M188" s="22"/>
      <c r="N188" s="53"/>
      <c r="O188" s="53"/>
      <c r="P188" s="53"/>
      <c r="Q188" s="53"/>
      <c r="R188" s="53"/>
      <c r="S188" s="53"/>
      <c r="T188" s="53"/>
      <c r="U188" s="53"/>
      <c r="V188" s="53"/>
      <c r="W188" s="54">
        <f t="shared" si="17"/>
        <v>0</v>
      </c>
    </row>
    <row r="189" spans="1:23" x14ac:dyDescent="0.25">
      <c r="A189" s="22">
        <v>681</v>
      </c>
      <c r="B189" s="56">
        <v>186</v>
      </c>
      <c r="C189" s="48">
        <v>24</v>
      </c>
      <c r="D189" s="6" t="str">
        <f>VLOOKUP(A189,'09.kolo prezetácia '!A:G,2,FALSE)</f>
        <v>Jana</v>
      </c>
      <c r="E189" s="6" t="str">
        <f>VLOOKUP(A189,'09.kolo prezetácia '!A:G,3,FALSE)</f>
        <v>Gardianová</v>
      </c>
      <c r="F189" s="5" t="str">
        <f>CONCATENATE('09.kolo výsledky '!$D189," ",'09.kolo výsledky '!$E189)</f>
        <v>Jana Gardianová</v>
      </c>
      <c r="G189" s="6" t="str">
        <f>VLOOKUP(A189,'09.kolo prezetácia '!A:G,4,FALSE)</f>
        <v>Playground</v>
      </c>
      <c r="H189" s="65">
        <f>VLOOKUP(A189,'09.kolo prezetácia '!$A$2:$G$511,5,FALSE)</f>
        <v>1988</v>
      </c>
      <c r="I189" s="32" t="str">
        <f>VLOOKUP(A189,'09.kolo prezetácia '!$A$2:$G$511,7,FALSE)</f>
        <v>Ženy B</v>
      </c>
      <c r="J189" s="21">
        <f>VLOOKUP('09.kolo výsledky '!$A189,'09.kolo stopky'!A:C,3,FALSE)</f>
        <v>3.7711574074074078E-2</v>
      </c>
      <c r="K189" s="21">
        <f t="shared" si="15"/>
        <v>4.8162929851946461E-3</v>
      </c>
      <c r="L189" s="21">
        <f t="shared" si="16"/>
        <v>1.7796990740740745E-2</v>
      </c>
      <c r="M189" s="22"/>
      <c r="N189" s="53"/>
      <c r="O189" s="53"/>
      <c r="P189" s="53"/>
      <c r="Q189" s="53"/>
      <c r="R189" s="53"/>
      <c r="S189" s="53"/>
      <c r="T189" s="53"/>
      <c r="U189" s="53"/>
      <c r="V189" s="53"/>
      <c r="W189" s="54">
        <f t="shared" si="17"/>
        <v>0</v>
      </c>
    </row>
    <row r="190" spans="1:23" x14ac:dyDescent="0.25">
      <c r="A190" s="22">
        <v>679</v>
      </c>
      <c r="B190" s="56">
        <v>187</v>
      </c>
      <c r="C190" s="48">
        <v>25</v>
      </c>
      <c r="D190" s="6" t="str">
        <f>VLOOKUP(A190,'09.kolo prezetácia '!A:G,2,FALSE)</f>
        <v>Zuzana</v>
      </c>
      <c r="E190" s="6" t="str">
        <f>VLOOKUP(A190,'09.kolo prezetácia '!A:G,3,FALSE)</f>
        <v>Forbaková</v>
      </c>
      <c r="F190" s="5" t="str">
        <f>CONCATENATE('09.kolo výsledky '!$D190," ",'09.kolo výsledky '!$E190)</f>
        <v>Zuzana Forbaková</v>
      </c>
      <c r="G190" s="6" t="str">
        <f>VLOOKUP(A190,'09.kolo prezetácia '!A:G,4,FALSE)</f>
        <v>Playground</v>
      </c>
      <c r="H190" s="65">
        <f>VLOOKUP(A190,'09.kolo prezetácia '!$A$2:$G$511,5,FALSE)</f>
        <v>1984</v>
      </c>
      <c r="I190" s="32" t="str">
        <f>VLOOKUP(A190,'09.kolo prezetácia '!$A$2:$G$511,7,FALSE)</f>
        <v>Ženy B</v>
      </c>
      <c r="J190" s="21">
        <f>VLOOKUP('09.kolo výsledky '!$A190,'09.kolo stopky'!A:C,3,FALSE)</f>
        <v>3.7725925925925927E-2</v>
      </c>
      <c r="K190" s="21">
        <f t="shared" si="15"/>
        <v>4.8181259164656355E-3</v>
      </c>
      <c r="L190" s="21">
        <f t="shared" si="16"/>
        <v>1.7811342592592594E-2</v>
      </c>
      <c r="M190" s="22"/>
      <c r="N190" s="53"/>
      <c r="O190" s="53"/>
      <c r="P190" s="53"/>
      <c r="Q190" s="53"/>
      <c r="R190" s="53"/>
      <c r="S190" s="53"/>
      <c r="T190" s="53"/>
      <c r="U190" s="53"/>
      <c r="V190" s="53"/>
      <c r="W190" s="54">
        <f t="shared" si="17"/>
        <v>0</v>
      </c>
    </row>
    <row r="191" spans="1:23" x14ac:dyDescent="0.25">
      <c r="A191" s="22">
        <v>666</v>
      </c>
      <c r="B191" s="56">
        <v>188</v>
      </c>
      <c r="C191" s="48">
        <v>14</v>
      </c>
      <c r="D191" s="6" t="str">
        <f>VLOOKUP(A191,'09.kolo prezetácia '!A:G,2,FALSE)</f>
        <v>Miroslava</v>
      </c>
      <c r="E191" s="6" t="str">
        <f>VLOOKUP(A191,'09.kolo prezetácia '!A:G,3,FALSE)</f>
        <v>Zverbíková</v>
      </c>
      <c r="F191" s="5" t="str">
        <f>CONCATENATE('09.kolo výsledky '!$D191," ",'09.kolo výsledky '!$E191)</f>
        <v>Miroslava Zverbíková</v>
      </c>
      <c r="G191" s="6" t="str">
        <f>VLOOKUP(A191,'09.kolo prezetácia '!A:G,4,FALSE)</f>
        <v>Trenčianska Turná</v>
      </c>
      <c r="H191" s="65">
        <f>VLOOKUP(A191,'09.kolo prezetácia '!$A$2:$G$511,5,FALSE)</f>
        <v>1972</v>
      </c>
      <c r="I191" s="32" t="str">
        <f>VLOOKUP(A191,'09.kolo prezetácia '!$A$2:$G$511,7,FALSE)</f>
        <v>Ženy C</v>
      </c>
      <c r="J191" s="21">
        <f>VLOOKUP('09.kolo výsledky '!$A191,'09.kolo stopky'!A:C,3,FALSE)</f>
        <v>3.7905208333333336E-2</v>
      </c>
      <c r="K191" s="21">
        <f t="shared" si="15"/>
        <v>4.8410227756492128E-3</v>
      </c>
      <c r="L191" s="21">
        <f t="shared" si="16"/>
        <v>1.7990625000000003E-2</v>
      </c>
      <c r="M191" s="22"/>
      <c r="N191" s="53"/>
      <c r="O191" s="53"/>
      <c r="P191" s="53"/>
      <c r="Q191" s="53"/>
      <c r="R191" s="53"/>
      <c r="S191" s="53"/>
      <c r="T191" s="53"/>
      <c r="U191" s="53"/>
      <c r="V191" s="53"/>
      <c r="W191" s="54">
        <f t="shared" si="17"/>
        <v>0</v>
      </c>
    </row>
    <row r="192" spans="1:23" x14ac:dyDescent="0.25">
      <c r="A192" s="22">
        <v>123</v>
      </c>
      <c r="B192" s="56">
        <v>189</v>
      </c>
      <c r="C192" s="48">
        <v>17</v>
      </c>
      <c r="D192" s="6" t="str">
        <f>VLOOKUP(A192,'09.kolo prezetácia '!A:G,2,FALSE)</f>
        <v>Andrej</v>
      </c>
      <c r="E192" s="6" t="str">
        <f>VLOOKUP(A192,'09.kolo prezetácia '!A:G,3,FALSE)</f>
        <v>Spusta</v>
      </c>
      <c r="F192" s="5" t="str">
        <f>CONCATENATE('09.kolo výsledky '!$D192," ",'09.kolo výsledky '!$E192)</f>
        <v>Andrej Spusta</v>
      </c>
      <c r="G192" s="6" t="str">
        <f>VLOOKUP(A192,'09.kolo prezetácia '!A:G,4,FALSE)</f>
        <v>Trenčianske tulene / Trenčín</v>
      </c>
      <c r="H192" s="65">
        <f>VLOOKUP(A192,'09.kolo prezetácia '!$A$2:$G$511,5,FALSE)</f>
        <v>1972</v>
      </c>
      <c r="I192" s="32" t="str">
        <f>VLOOKUP(A192,'09.kolo prezetácia '!$A$2:$G$511,7,FALSE)</f>
        <v>Muži D</v>
      </c>
      <c r="J192" s="21">
        <f>VLOOKUP('09.kolo výsledky '!$A192,'09.kolo stopky'!A:C,3,FALSE)</f>
        <v>3.8275462962962963E-2</v>
      </c>
      <c r="K192" s="21">
        <f t="shared" si="15"/>
        <v>4.888309446099995E-3</v>
      </c>
      <c r="L192" s="21">
        <f t="shared" si="16"/>
        <v>1.836087962962963E-2</v>
      </c>
      <c r="M192" s="22"/>
      <c r="N192" s="53"/>
      <c r="O192" s="53"/>
      <c r="P192" s="53"/>
      <c r="Q192" s="53"/>
      <c r="R192" s="53"/>
      <c r="S192" s="53"/>
      <c r="T192" s="53"/>
      <c r="U192" s="53"/>
      <c r="V192" s="53"/>
      <c r="W192" s="54">
        <f t="shared" si="17"/>
        <v>0</v>
      </c>
    </row>
    <row r="193" spans="1:23" x14ac:dyDescent="0.25">
      <c r="A193" s="22">
        <v>126</v>
      </c>
      <c r="B193" s="56">
        <v>190</v>
      </c>
      <c r="C193" s="48">
        <v>15</v>
      </c>
      <c r="D193" s="6" t="str">
        <f>VLOOKUP(A193,'09.kolo prezetácia '!A:G,2,FALSE)</f>
        <v>Ivana</v>
      </c>
      <c r="E193" s="6" t="str">
        <f>VLOOKUP(A193,'09.kolo prezetácia '!A:G,3,FALSE)</f>
        <v>Ondrejičková</v>
      </c>
      <c r="F193" s="5" t="str">
        <f>CONCATENATE('09.kolo výsledky '!$D193," ",'09.kolo výsledky '!$E193)</f>
        <v>Ivana Ondrejičková</v>
      </c>
      <c r="G193" s="6" t="str">
        <f>VLOOKUP(A193,'09.kolo prezetácia '!A:G,4,FALSE)</f>
        <v>Liešťany</v>
      </c>
      <c r="H193" s="65">
        <f>VLOOKUP(A193,'09.kolo prezetácia '!$A$2:$G$511,5,FALSE)</f>
        <v>1978</v>
      </c>
      <c r="I193" s="32" t="str">
        <f>VLOOKUP(A193,'09.kolo prezetácia '!$A$2:$G$511,7,FALSE)</f>
        <v>Ženy C</v>
      </c>
      <c r="J193" s="21">
        <f>VLOOKUP('09.kolo výsledky '!$A193,'09.kolo stopky'!A:C,3,FALSE)</f>
        <v>3.8657407407407404E-2</v>
      </c>
      <c r="K193" s="21">
        <f t="shared" si="15"/>
        <v>4.9370890686344067E-3</v>
      </c>
      <c r="L193" s="21">
        <f t="shared" si="16"/>
        <v>1.8742824074074071E-2</v>
      </c>
      <c r="M193" s="22"/>
      <c r="N193" s="53"/>
      <c r="O193" s="53"/>
      <c r="P193" s="53"/>
      <c r="Q193" s="53"/>
      <c r="R193" s="53"/>
      <c r="S193" s="53"/>
      <c r="T193" s="53"/>
      <c r="U193" s="53"/>
      <c r="V193" s="53"/>
      <c r="W193" s="54">
        <f t="shared" si="17"/>
        <v>0</v>
      </c>
    </row>
    <row r="194" spans="1:23" x14ac:dyDescent="0.25">
      <c r="A194" s="22">
        <v>88</v>
      </c>
      <c r="B194" s="56">
        <v>191</v>
      </c>
      <c r="C194" s="48">
        <v>12</v>
      </c>
      <c r="D194" s="6" t="str">
        <f>VLOOKUP(A194,'09.kolo prezetácia '!A:G,2,FALSE)</f>
        <v>Ján</v>
      </c>
      <c r="E194" s="6" t="str">
        <f>VLOOKUP(A194,'09.kolo prezetácia '!A:G,3,FALSE)</f>
        <v>Klimek</v>
      </c>
      <c r="F194" s="5" t="str">
        <f>CONCATENATE('09.kolo výsledky '!$D194," ",'09.kolo výsledky '!$E194)</f>
        <v>Ján Klimek</v>
      </c>
      <c r="G194" s="6" t="str">
        <f>VLOOKUP(A194,'09.kolo prezetácia '!A:G,4,FALSE)</f>
        <v>Čachtice</v>
      </c>
      <c r="H194" s="65">
        <f>VLOOKUP(A194,'09.kolo prezetácia '!$A$2:$G$511,5,FALSE)</f>
        <v>1944</v>
      </c>
      <c r="I194" s="32" t="str">
        <f>VLOOKUP(A194,'09.kolo prezetácia '!$A$2:$G$511,7,FALSE)</f>
        <v>Muži E</v>
      </c>
      <c r="J194" s="21">
        <f>VLOOKUP('09.kolo výsledky '!$A194,'09.kolo stopky'!A:C,3,FALSE)</f>
        <v>3.9085648148148147E-2</v>
      </c>
      <c r="K194" s="21">
        <f t="shared" si="15"/>
        <v>4.9917813726881415E-3</v>
      </c>
      <c r="L194" s="21">
        <f t="shared" si="16"/>
        <v>1.9171064814814814E-2</v>
      </c>
      <c r="M194" s="22"/>
      <c r="N194" s="53"/>
      <c r="O194" s="53"/>
      <c r="P194" s="53"/>
      <c r="Q194" s="53"/>
      <c r="R194" s="53"/>
      <c r="S194" s="53"/>
      <c r="T194" s="53"/>
      <c r="U194" s="53"/>
      <c r="V194" s="53"/>
      <c r="W194" s="54">
        <f t="shared" si="17"/>
        <v>0</v>
      </c>
    </row>
    <row r="195" spans="1:23" x14ac:dyDescent="0.25">
      <c r="A195" s="22">
        <v>37</v>
      </c>
      <c r="B195" s="56">
        <v>192</v>
      </c>
      <c r="C195" s="48">
        <v>26</v>
      </c>
      <c r="D195" s="6" t="str">
        <f>VLOOKUP(A195,'09.kolo prezetácia '!A:G,2,FALSE)</f>
        <v>Eva</v>
      </c>
      <c r="E195" s="6" t="str">
        <f>VLOOKUP(A195,'09.kolo prezetácia '!A:G,3,FALSE)</f>
        <v>Bezecná</v>
      </c>
      <c r="F195" s="5" t="str">
        <f>CONCATENATE('09.kolo výsledky '!$D195," ",'09.kolo výsledky '!$E195)</f>
        <v>Eva Bezecná</v>
      </c>
      <c r="G195" s="6" t="str">
        <f>VLOOKUP(A195,'09.kolo prezetácia '!A:G,4,FALSE)</f>
        <v>Champion club / Dubnica nad Váhom</v>
      </c>
      <c r="H195" s="65">
        <f>VLOOKUP(A195,'09.kolo prezetácia '!$A$2:$G$511,5,FALSE)</f>
        <v>1980</v>
      </c>
      <c r="I195" s="32" t="str">
        <f>VLOOKUP(A195,'09.kolo prezetácia '!$A$2:$G$511,7,FALSE)</f>
        <v>Ženy B</v>
      </c>
      <c r="J195" s="21">
        <f>VLOOKUP('09.kolo výsledky '!$A195,'09.kolo stopky'!A:C,3,FALSE)</f>
        <v>4.1006944444444443E-2</v>
      </c>
      <c r="K195" s="21">
        <f t="shared" si="15"/>
        <v>5.2371576557400309E-3</v>
      </c>
      <c r="L195" s="21">
        <f t="shared" si="16"/>
        <v>2.109236111111111E-2</v>
      </c>
      <c r="M195" s="22"/>
      <c r="N195" s="53"/>
      <c r="O195" s="53"/>
      <c r="P195" s="53"/>
      <c r="Q195" s="53"/>
      <c r="R195" s="53"/>
      <c r="S195" s="53"/>
      <c r="T195" s="53"/>
      <c r="U195" s="53"/>
      <c r="V195" s="53"/>
      <c r="W195" s="54">
        <f t="shared" si="17"/>
        <v>0</v>
      </c>
    </row>
    <row r="196" spans="1:23" x14ac:dyDescent="0.25">
      <c r="A196" s="22">
        <v>671</v>
      </c>
      <c r="B196" s="56">
        <v>193</v>
      </c>
      <c r="C196" s="48">
        <v>13</v>
      </c>
      <c r="D196" s="6" t="str">
        <f>VLOOKUP(A196,'09.kolo prezetácia '!A:G,2,FALSE)</f>
        <v>Rudolf</v>
      </c>
      <c r="E196" s="6" t="str">
        <f>VLOOKUP(A196,'09.kolo prezetácia '!A:G,3,FALSE)</f>
        <v>Sopko</v>
      </c>
      <c r="F196" s="5" t="str">
        <f>CONCATENATE('09.kolo výsledky '!$D196," ",'09.kolo výsledky '!$E196)</f>
        <v>Rudolf Sopko</v>
      </c>
      <c r="G196" s="6" t="str">
        <f>VLOOKUP(A196,'09.kolo prezetácia '!A:G,4,FALSE)</f>
        <v>Trenčín</v>
      </c>
      <c r="H196" s="65">
        <f>VLOOKUP(A196,'09.kolo prezetácia '!$A$2:$G$511,5,FALSE)</f>
        <v>1943</v>
      </c>
      <c r="I196" s="32" t="str">
        <f>VLOOKUP(A196,'09.kolo prezetácia '!$A$2:$G$511,7,FALSE)</f>
        <v>Muži E</v>
      </c>
      <c r="J196" s="21">
        <f>VLOOKUP('09.kolo výsledky '!$A196,'09.kolo stopky'!A:C,3,FALSE)</f>
        <v>4.2878703703703704E-2</v>
      </c>
      <c r="K196" s="21">
        <f t="shared" si="15"/>
        <v>5.476207369566246E-3</v>
      </c>
      <c r="L196" s="21">
        <f t="shared" si="16"/>
        <v>2.2964120370370371E-2</v>
      </c>
      <c r="M196" s="22"/>
      <c r="N196" s="53"/>
      <c r="O196" s="53"/>
      <c r="P196" s="53"/>
      <c r="Q196" s="53"/>
      <c r="R196" s="53"/>
      <c r="S196" s="53"/>
      <c r="T196" s="53"/>
      <c r="U196" s="53"/>
      <c r="V196" s="53"/>
      <c r="W196" s="54">
        <f t="shared" si="17"/>
        <v>0</v>
      </c>
    </row>
    <row r="197" spans="1:23" x14ac:dyDescent="0.25">
      <c r="A197" s="22">
        <v>324</v>
      </c>
      <c r="B197" s="56">
        <v>194</v>
      </c>
      <c r="C197" s="48">
        <v>16</v>
      </c>
      <c r="D197" s="6" t="str">
        <f>VLOOKUP(A197,'09.kolo prezetácia '!A:G,2,FALSE)</f>
        <v>Jana</v>
      </c>
      <c r="E197" s="6" t="str">
        <f>VLOOKUP(A197,'09.kolo prezetácia '!A:G,3,FALSE)</f>
        <v>Masariková</v>
      </c>
      <c r="F197" s="5" t="str">
        <f>CONCATENATE('09.kolo výsledky '!$D197," ",'09.kolo výsledky '!$E197)</f>
        <v>Jana Masariková</v>
      </c>
      <c r="G197" s="6" t="str">
        <f>VLOOKUP(A197,'09.kolo prezetácia '!A:G,4,FALSE)</f>
        <v>Štvorlístok / Trenčín</v>
      </c>
      <c r="H197" s="65">
        <f>VLOOKUP(A197,'09.kolo prezetácia '!$A$2:$G$511,5,FALSE)</f>
        <v>1968</v>
      </c>
      <c r="I197" s="32" t="str">
        <f>VLOOKUP(A197,'09.kolo prezetácia '!$A$2:$G$511,7,FALSE)</f>
        <v>Ženy C</v>
      </c>
      <c r="J197" s="21">
        <f>VLOOKUP('09.kolo výsledky '!$A197,'09.kolo stopky'!A:C,3,FALSE)</f>
        <v>5.7943171296296295E-2</v>
      </c>
      <c r="K197" s="21">
        <f t="shared" si="15"/>
        <v>7.4001495908424383E-3</v>
      </c>
      <c r="L197" s="21">
        <f t="shared" si="16"/>
        <v>3.8028587962962962E-2</v>
      </c>
      <c r="M197" s="22"/>
      <c r="N197" s="53"/>
      <c r="O197" s="53"/>
      <c r="P197" s="53"/>
      <c r="Q197" s="53"/>
      <c r="R197" s="53"/>
      <c r="S197" s="53"/>
      <c r="T197" s="53"/>
      <c r="U197" s="53"/>
      <c r="V197" s="53"/>
      <c r="W197" s="54">
        <f t="shared" si="17"/>
        <v>0</v>
      </c>
    </row>
    <row r="198" spans="1:23" x14ac:dyDescent="0.25">
      <c r="A198" s="22"/>
      <c r="B198" s="56"/>
      <c r="C198" s="48"/>
      <c r="D198" s="6"/>
      <c r="E198" s="6"/>
      <c r="F198" s="5"/>
      <c r="G198" s="6"/>
      <c r="H198" s="31"/>
      <c r="I198" s="32"/>
      <c r="J198" s="21"/>
      <c r="K198" s="21"/>
      <c r="L198" s="21"/>
      <c r="M198" s="22"/>
      <c r="N198" s="53"/>
      <c r="O198" s="53"/>
      <c r="P198" s="53"/>
      <c r="Q198" s="53"/>
      <c r="R198" s="53"/>
      <c r="S198" s="53"/>
      <c r="T198" s="53"/>
      <c r="U198" s="53"/>
      <c r="V198" s="53"/>
      <c r="W198" s="54">
        <f t="shared" ref="W198:W229" si="18">SUM(M198:V198)</f>
        <v>0</v>
      </c>
    </row>
    <row r="199" spans="1:23" x14ac:dyDescent="0.25">
      <c r="A199" s="22"/>
      <c r="B199" s="56"/>
      <c r="C199" s="48"/>
      <c r="D199" s="6"/>
      <c r="E199" s="6"/>
      <c r="F199" s="5"/>
      <c r="G199" s="6"/>
      <c r="H199" s="31"/>
      <c r="I199" s="32"/>
      <c r="J199" s="21"/>
      <c r="K199" s="21"/>
      <c r="L199" s="21"/>
      <c r="M199" s="22"/>
      <c r="N199" s="53"/>
      <c r="O199" s="53"/>
      <c r="P199" s="53"/>
      <c r="Q199" s="53"/>
      <c r="R199" s="53"/>
      <c r="S199" s="53"/>
      <c r="T199" s="53"/>
      <c r="U199" s="53"/>
      <c r="V199" s="53"/>
      <c r="W199" s="54">
        <f t="shared" si="18"/>
        <v>0</v>
      </c>
    </row>
    <row r="200" spans="1:23" x14ac:dyDescent="0.25">
      <c r="A200" s="22"/>
      <c r="B200" s="56"/>
      <c r="C200" s="48"/>
      <c r="D200" s="6"/>
      <c r="E200" s="6"/>
      <c r="F200" s="5"/>
      <c r="G200" s="6"/>
      <c r="H200" s="31"/>
      <c r="I200" s="32"/>
      <c r="J200" s="21"/>
      <c r="K200" s="21"/>
      <c r="L200" s="21"/>
      <c r="M200" s="22"/>
      <c r="N200" s="53"/>
      <c r="O200" s="53"/>
      <c r="P200" s="53"/>
      <c r="Q200" s="53"/>
      <c r="R200" s="53"/>
      <c r="S200" s="53"/>
      <c r="T200" s="53"/>
      <c r="U200" s="53"/>
      <c r="V200" s="53"/>
      <c r="W200" s="54">
        <f t="shared" si="18"/>
        <v>0</v>
      </c>
    </row>
    <row r="201" spans="1:23" x14ac:dyDescent="0.25">
      <c r="A201" s="22"/>
      <c r="B201" s="56"/>
      <c r="C201" s="48"/>
      <c r="D201" s="6"/>
      <c r="E201" s="6"/>
      <c r="F201" s="5"/>
      <c r="G201" s="6"/>
      <c r="H201" s="31"/>
      <c r="I201" s="32"/>
      <c r="J201" s="21"/>
      <c r="K201" s="21"/>
      <c r="L201" s="21"/>
      <c r="M201" s="22"/>
      <c r="N201" s="53"/>
      <c r="O201" s="53"/>
      <c r="P201" s="53"/>
      <c r="Q201" s="53"/>
      <c r="R201" s="53"/>
      <c r="S201" s="53"/>
      <c r="T201" s="53"/>
      <c r="U201" s="53"/>
      <c r="V201" s="53"/>
      <c r="W201" s="54">
        <f t="shared" si="18"/>
        <v>0</v>
      </c>
    </row>
    <row r="202" spans="1:23" x14ac:dyDescent="0.25">
      <c r="A202" s="22"/>
      <c r="B202" s="56"/>
      <c r="C202" s="48"/>
      <c r="D202" s="6"/>
      <c r="E202" s="6"/>
      <c r="F202" s="5"/>
      <c r="G202" s="6"/>
      <c r="H202" s="31"/>
      <c r="I202" s="32"/>
      <c r="J202" s="21"/>
      <c r="K202" s="21"/>
      <c r="L202" s="21"/>
      <c r="M202" s="22"/>
      <c r="N202" s="53"/>
      <c r="O202" s="53"/>
      <c r="P202" s="53"/>
      <c r="Q202" s="53"/>
      <c r="R202" s="53"/>
      <c r="S202" s="53"/>
      <c r="T202" s="53"/>
      <c r="U202" s="53"/>
      <c r="V202" s="53"/>
      <c r="W202" s="54">
        <f t="shared" si="18"/>
        <v>0</v>
      </c>
    </row>
    <row r="203" spans="1:23" x14ac:dyDescent="0.25">
      <c r="A203" s="22"/>
      <c r="B203" s="56"/>
      <c r="C203" s="48"/>
      <c r="D203" s="6"/>
      <c r="E203" s="6"/>
      <c r="F203" s="5"/>
      <c r="G203" s="6"/>
      <c r="H203" s="31"/>
      <c r="I203" s="32"/>
      <c r="J203" s="21"/>
      <c r="K203" s="21"/>
      <c r="L203" s="21"/>
      <c r="M203" s="22"/>
      <c r="N203" s="53"/>
      <c r="O203" s="53"/>
      <c r="P203" s="53"/>
      <c r="Q203" s="53"/>
      <c r="R203" s="53"/>
      <c r="S203" s="53"/>
      <c r="T203" s="53"/>
      <c r="U203" s="53"/>
      <c r="V203" s="53"/>
      <c r="W203" s="54">
        <f t="shared" si="18"/>
        <v>0</v>
      </c>
    </row>
    <row r="204" spans="1:23" x14ac:dyDescent="0.25">
      <c r="A204" s="22"/>
      <c r="B204" s="56"/>
      <c r="C204" s="48"/>
      <c r="D204" s="6"/>
      <c r="E204" s="6"/>
      <c r="F204" s="5"/>
      <c r="G204" s="6"/>
      <c r="H204" s="31"/>
      <c r="I204" s="32"/>
      <c r="J204" s="21"/>
      <c r="K204" s="21"/>
      <c r="L204" s="21"/>
      <c r="M204" s="22"/>
      <c r="N204" s="53"/>
      <c r="O204" s="53"/>
      <c r="P204" s="53"/>
      <c r="Q204" s="53"/>
      <c r="R204" s="53"/>
      <c r="S204" s="53"/>
      <c r="T204" s="53"/>
      <c r="U204" s="53"/>
      <c r="V204" s="53"/>
      <c r="W204" s="54">
        <f t="shared" si="18"/>
        <v>0</v>
      </c>
    </row>
    <row r="205" spans="1:23" x14ac:dyDescent="0.25">
      <c r="A205" s="22"/>
      <c r="B205" s="56"/>
      <c r="C205" s="48"/>
      <c r="D205" s="6"/>
      <c r="E205" s="6"/>
      <c r="F205" s="5"/>
      <c r="G205" s="6"/>
      <c r="H205" s="31"/>
      <c r="I205" s="32"/>
      <c r="J205" s="21"/>
      <c r="K205" s="21"/>
      <c r="L205" s="21"/>
      <c r="M205" s="22"/>
      <c r="N205" s="53"/>
      <c r="O205" s="53"/>
      <c r="P205" s="53"/>
      <c r="Q205" s="53"/>
      <c r="R205" s="53"/>
      <c r="S205" s="53"/>
      <c r="T205" s="53"/>
      <c r="U205" s="53"/>
      <c r="V205" s="53"/>
      <c r="W205" s="54">
        <f t="shared" si="18"/>
        <v>0</v>
      </c>
    </row>
    <row r="206" spans="1:23" x14ac:dyDescent="0.25">
      <c r="A206" s="22"/>
      <c r="B206" s="56"/>
      <c r="C206" s="48"/>
      <c r="D206" s="6"/>
      <c r="E206" s="6"/>
      <c r="F206" s="5"/>
      <c r="G206" s="6"/>
      <c r="H206" s="31"/>
      <c r="I206" s="32"/>
      <c r="J206" s="21"/>
      <c r="K206" s="21"/>
      <c r="L206" s="21"/>
      <c r="M206" s="22"/>
      <c r="N206" s="53"/>
      <c r="O206" s="53"/>
      <c r="P206" s="53"/>
      <c r="Q206" s="53"/>
      <c r="R206" s="53"/>
      <c r="S206" s="53"/>
      <c r="T206" s="53"/>
      <c r="U206" s="53"/>
      <c r="V206" s="53"/>
      <c r="W206" s="54">
        <f t="shared" si="18"/>
        <v>0</v>
      </c>
    </row>
    <row r="207" spans="1:23" x14ac:dyDescent="0.25">
      <c r="A207" s="22"/>
      <c r="B207" s="56"/>
      <c r="C207" s="48"/>
      <c r="D207" s="6"/>
      <c r="E207" s="6"/>
      <c r="F207" s="5"/>
      <c r="G207" s="6"/>
      <c r="H207" s="31"/>
      <c r="I207" s="32"/>
      <c r="J207" s="21"/>
      <c r="K207" s="21"/>
      <c r="L207" s="21"/>
      <c r="M207" s="22"/>
      <c r="N207" s="53"/>
      <c r="O207" s="53"/>
      <c r="P207" s="53"/>
      <c r="Q207" s="53"/>
      <c r="R207" s="53"/>
      <c r="S207" s="53"/>
      <c r="T207" s="53"/>
      <c r="U207" s="53"/>
      <c r="V207" s="53"/>
      <c r="W207" s="54">
        <f t="shared" si="18"/>
        <v>0</v>
      </c>
    </row>
    <row r="208" spans="1:23" x14ac:dyDescent="0.25">
      <c r="A208" s="22"/>
      <c r="B208" s="56"/>
      <c r="C208" s="48"/>
      <c r="D208" s="6"/>
      <c r="E208" s="6"/>
      <c r="F208" s="5"/>
      <c r="G208" s="6"/>
      <c r="H208" s="31"/>
      <c r="I208" s="32"/>
      <c r="J208" s="21"/>
      <c r="K208" s="21"/>
      <c r="L208" s="21"/>
      <c r="M208" s="22"/>
      <c r="N208" s="53"/>
      <c r="O208" s="53"/>
      <c r="P208" s="53"/>
      <c r="Q208" s="53"/>
      <c r="R208" s="53"/>
      <c r="S208" s="53"/>
      <c r="T208" s="53"/>
      <c r="U208" s="53"/>
      <c r="V208" s="53"/>
      <c r="W208" s="54">
        <f t="shared" si="18"/>
        <v>0</v>
      </c>
    </row>
    <row r="209" spans="1:23" x14ac:dyDescent="0.25">
      <c r="A209" s="22"/>
      <c r="B209" s="56"/>
      <c r="C209" s="48"/>
      <c r="D209" s="6"/>
      <c r="E209" s="6"/>
      <c r="F209" s="5"/>
      <c r="G209" s="6"/>
      <c r="H209" s="65"/>
      <c r="I209" s="32"/>
      <c r="J209" s="21"/>
      <c r="K209" s="21"/>
      <c r="L209" s="21"/>
      <c r="M209" s="22"/>
      <c r="N209" s="53"/>
      <c r="O209" s="53"/>
      <c r="P209" s="53"/>
      <c r="Q209" s="53"/>
      <c r="R209" s="53"/>
      <c r="S209" s="53"/>
      <c r="T209" s="53"/>
      <c r="U209" s="53"/>
      <c r="V209" s="53"/>
      <c r="W209" s="54">
        <f t="shared" si="18"/>
        <v>0</v>
      </c>
    </row>
    <row r="210" spans="1:23" x14ac:dyDescent="0.25">
      <c r="A210" s="22"/>
      <c r="B210" s="56"/>
      <c r="C210" s="48"/>
      <c r="D210" s="6"/>
      <c r="E210" s="6"/>
      <c r="F210" s="5"/>
      <c r="G210" s="6"/>
      <c r="H210" s="65"/>
      <c r="I210" s="32"/>
      <c r="J210" s="21"/>
      <c r="K210" s="21"/>
      <c r="L210" s="21"/>
      <c r="M210" s="22"/>
      <c r="N210" s="53"/>
      <c r="O210" s="53"/>
      <c r="P210" s="53"/>
      <c r="Q210" s="53"/>
      <c r="R210" s="53"/>
      <c r="S210" s="53"/>
      <c r="T210" s="53"/>
      <c r="U210" s="53"/>
      <c r="V210" s="53"/>
      <c r="W210" s="54">
        <f t="shared" si="18"/>
        <v>0</v>
      </c>
    </row>
    <row r="211" spans="1:23" x14ac:dyDescent="0.25">
      <c r="A211" s="22"/>
      <c r="B211" s="56"/>
      <c r="C211" s="48"/>
      <c r="D211" s="6"/>
      <c r="E211" s="6"/>
      <c r="F211" s="5"/>
      <c r="G211" s="6"/>
      <c r="H211" s="65"/>
      <c r="I211" s="32"/>
      <c r="J211" s="21"/>
      <c r="K211" s="21"/>
      <c r="L211" s="21"/>
      <c r="M211" s="22"/>
      <c r="N211" s="53"/>
      <c r="O211" s="53"/>
      <c r="P211" s="53"/>
      <c r="Q211" s="53"/>
      <c r="R211" s="53"/>
      <c r="S211" s="53"/>
      <c r="T211" s="53"/>
      <c r="U211" s="53"/>
      <c r="V211" s="53"/>
      <c r="W211" s="54">
        <f t="shared" si="18"/>
        <v>0</v>
      </c>
    </row>
    <row r="212" spans="1:23" x14ac:dyDescent="0.25">
      <c r="A212" s="22"/>
      <c r="B212" s="56"/>
      <c r="C212" s="48"/>
      <c r="D212" s="6"/>
      <c r="E212" s="6"/>
      <c r="F212" s="5"/>
      <c r="G212" s="6"/>
      <c r="H212" s="65"/>
      <c r="I212" s="32"/>
      <c r="J212" s="21"/>
      <c r="K212" s="21"/>
      <c r="L212" s="21"/>
      <c r="M212" s="22"/>
      <c r="N212" s="53"/>
      <c r="O212" s="53"/>
      <c r="P212" s="53"/>
      <c r="Q212" s="53"/>
      <c r="R212" s="53"/>
      <c r="S212" s="53"/>
      <c r="T212" s="53"/>
      <c r="U212" s="53"/>
      <c r="V212" s="53"/>
      <c r="W212" s="54">
        <f t="shared" si="18"/>
        <v>0</v>
      </c>
    </row>
    <row r="213" spans="1:23" x14ac:dyDescent="0.25">
      <c r="A213" s="22"/>
      <c r="B213" s="56"/>
      <c r="C213" s="48"/>
      <c r="D213" s="6"/>
      <c r="E213" s="6"/>
      <c r="F213" s="5"/>
      <c r="G213" s="6"/>
      <c r="H213" s="65"/>
      <c r="I213" s="32"/>
      <c r="J213" s="21"/>
      <c r="K213" s="21"/>
      <c r="L213" s="21"/>
      <c r="M213" s="22"/>
      <c r="N213" s="53"/>
      <c r="O213" s="53"/>
      <c r="P213" s="53"/>
      <c r="Q213" s="53"/>
      <c r="R213" s="53"/>
      <c r="S213" s="53"/>
      <c r="T213" s="53"/>
      <c r="U213" s="53"/>
      <c r="V213" s="53"/>
      <c r="W213" s="54">
        <f t="shared" si="18"/>
        <v>0</v>
      </c>
    </row>
    <row r="214" spans="1:23" x14ac:dyDescent="0.25">
      <c r="A214" s="22"/>
      <c r="B214" s="56"/>
      <c r="C214" s="48"/>
      <c r="D214" s="6"/>
      <c r="E214" s="6"/>
      <c r="F214" s="5"/>
      <c r="G214" s="6"/>
      <c r="H214" s="65"/>
      <c r="I214" s="32"/>
      <c r="J214" s="21"/>
      <c r="K214" s="21"/>
      <c r="L214" s="21"/>
      <c r="M214" s="22"/>
      <c r="N214" s="53"/>
      <c r="O214" s="53"/>
      <c r="P214" s="53"/>
      <c r="Q214" s="53"/>
      <c r="R214" s="53"/>
      <c r="S214" s="53"/>
      <c r="T214" s="53"/>
      <c r="U214" s="53"/>
      <c r="V214" s="53"/>
      <c r="W214" s="54">
        <f t="shared" si="18"/>
        <v>0</v>
      </c>
    </row>
    <row r="215" spans="1:23" x14ac:dyDescent="0.25">
      <c r="A215" s="22"/>
      <c r="B215" s="56"/>
      <c r="C215" s="48"/>
      <c r="D215" s="6"/>
      <c r="E215" s="6"/>
      <c r="F215" s="5"/>
      <c r="G215" s="6"/>
      <c r="H215" s="65"/>
      <c r="I215" s="32"/>
      <c r="J215" s="82"/>
      <c r="K215" s="82"/>
      <c r="L215" s="82"/>
      <c r="M215" s="22"/>
      <c r="N215" s="53"/>
      <c r="O215" s="53"/>
      <c r="P215" s="53"/>
      <c r="Q215" s="53"/>
      <c r="R215" s="53"/>
      <c r="S215" s="53"/>
      <c r="T215" s="53"/>
      <c r="U215" s="53"/>
      <c r="V215" s="53"/>
      <c r="W215" s="54">
        <f t="shared" si="18"/>
        <v>0</v>
      </c>
    </row>
    <row r="216" spans="1:23" x14ac:dyDescent="0.25">
      <c r="A216" s="22"/>
      <c r="B216" s="56"/>
      <c r="C216" s="48"/>
      <c r="D216" s="6"/>
      <c r="E216" s="6"/>
      <c r="F216" s="5"/>
      <c r="G216" s="6"/>
      <c r="H216" s="65"/>
      <c r="I216" s="32"/>
      <c r="J216" s="21"/>
      <c r="K216" s="21"/>
      <c r="L216" s="21"/>
      <c r="M216" s="22"/>
      <c r="N216" s="53"/>
      <c r="O216" s="53"/>
      <c r="P216" s="53"/>
      <c r="Q216" s="53"/>
      <c r="R216" s="53"/>
      <c r="S216" s="53"/>
      <c r="T216" s="53"/>
      <c r="U216" s="53"/>
      <c r="V216" s="53"/>
      <c r="W216" s="54">
        <f t="shared" si="18"/>
        <v>0</v>
      </c>
    </row>
    <row r="217" spans="1:23" x14ac:dyDescent="0.25">
      <c r="A217" s="22"/>
      <c r="B217" s="56"/>
      <c r="C217" s="48"/>
      <c r="D217" s="6"/>
      <c r="E217" s="6"/>
      <c r="F217" s="5"/>
      <c r="G217" s="6"/>
      <c r="H217" s="65"/>
      <c r="I217" s="32"/>
      <c r="J217" s="21"/>
      <c r="K217" s="21"/>
      <c r="L217" s="21"/>
      <c r="M217" s="22"/>
      <c r="N217" s="53"/>
      <c r="O217" s="53"/>
      <c r="P217" s="53"/>
      <c r="Q217" s="53"/>
      <c r="R217" s="53"/>
      <c r="S217" s="53"/>
      <c r="T217" s="53"/>
      <c r="U217" s="53"/>
      <c r="V217" s="53"/>
      <c r="W217" s="54">
        <f t="shared" si="18"/>
        <v>0</v>
      </c>
    </row>
    <row r="218" spans="1:23" x14ac:dyDescent="0.25">
      <c r="A218" s="22"/>
      <c r="B218" s="56"/>
      <c r="C218" s="48"/>
      <c r="D218" s="6"/>
      <c r="E218" s="6"/>
      <c r="F218" s="5"/>
      <c r="G218" s="6"/>
      <c r="H218" s="65"/>
      <c r="I218" s="32"/>
      <c r="J218" s="21"/>
      <c r="K218" s="21"/>
      <c r="L218" s="21"/>
      <c r="M218" s="22"/>
      <c r="N218" s="53"/>
      <c r="O218" s="53"/>
      <c r="P218" s="53"/>
      <c r="Q218" s="53"/>
      <c r="R218" s="53"/>
      <c r="S218" s="53"/>
      <c r="T218" s="53"/>
      <c r="U218" s="53"/>
      <c r="V218" s="53"/>
      <c r="W218" s="54">
        <f t="shared" si="18"/>
        <v>0</v>
      </c>
    </row>
    <row r="219" spans="1:23" x14ac:dyDescent="0.25">
      <c r="A219" s="22"/>
      <c r="B219" s="56"/>
      <c r="C219" s="48"/>
      <c r="D219" s="6"/>
      <c r="E219" s="6"/>
      <c r="F219" s="5"/>
      <c r="G219" s="6"/>
      <c r="H219" s="65"/>
      <c r="I219" s="32"/>
      <c r="J219" s="21"/>
      <c r="K219" s="21"/>
      <c r="L219" s="21"/>
      <c r="M219" s="22"/>
      <c r="N219" s="53"/>
      <c r="O219" s="53"/>
      <c r="P219" s="53"/>
      <c r="Q219" s="53"/>
      <c r="R219" s="53"/>
      <c r="S219" s="53"/>
      <c r="T219" s="53"/>
      <c r="U219" s="53"/>
      <c r="V219" s="53"/>
      <c r="W219" s="54">
        <f t="shared" si="18"/>
        <v>0</v>
      </c>
    </row>
    <row r="220" spans="1:23" x14ac:dyDescent="0.25">
      <c r="A220" s="22"/>
      <c r="B220" s="56"/>
      <c r="C220" s="48"/>
      <c r="D220" s="6"/>
      <c r="E220" s="6"/>
      <c r="F220" s="5"/>
      <c r="G220" s="6"/>
      <c r="H220" s="65"/>
      <c r="I220" s="32"/>
      <c r="J220" s="21"/>
      <c r="K220" s="21"/>
      <c r="L220" s="21"/>
      <c r="M220" s="22"/>
      <c r="N220" s="53"/>
      <c r="O220" s="53"/>
      <c r="P220" s="53"/>
      <c r="Q220" s="53"/>
      <c r="R220" s="53"/>
      <c r="S220" s="53"/>
      <c r="T220" s="53"/>
      <c r="U220" s="53"/>
      <c r="V220" s="53"/>
      <c r="W220" s="54">
        <f t="shared" si="18"/>
        <v>0</v>
      </c>
    </row>
    <row r="221" spans="1:23" x14ac:dyDescent="0.25">
      <c r="A221" s="22"/>
      <c r="B221" s="56"/>
      <c r="C221" s="48"/>
      <c r="D221" s="6"/>
      <c r="E221" s="6"/>
      <c r="F221" s="5"/>
      <c r="G221" s="6"/>
      <c r="H221" s="65"/>
      <c r="I221" s="32"/>
      <c r="J221" s="21"/>
      <c r="K221" s="21"/>
      <c r="L221" s="21"/>
      <c r="M221" s="22"/>
      <c r="N221" s="53"/>
      <c r="O221" s="53"/>
      <c r="P221" s="53"/>
      <c r="Q221" s="53"/>
      <c r="R221" s="53"/>
      <c r="S221" s="53"/>
      <c r="T221" s="53"/>
      <c r="U221" s="53"/>
      <c r="V221" s="53"/>
      <c r="W221" s="54">
        <f t="shared" si="18"/>
        <v>0</v>
      </c>
    </row>
    <row r="222" spans="1:23" x14ac:dyDescent="0.25">
      <c r="A222" s="22"/>
      <c r="B222" s="56"/>
      <c r="C222" s="48"/>
      <c r="D222" s="6"/>
      <c r="E222" s="6"/>
      <c r="F222" s="5"/>
      <c r="G222" s="6"/>
      <c r="H222" s="65"/>
      <c r="I222" s="32"/>
      <c r="J222" s="21"/>
      <c r="K222" s="21"/>
      <c r="L222" s="21"/>
      <c r="M222" s="22"/>
      <c r="N222" s="53"/>
      <c r="O222" s="53"/>
      <c r="P222" s="53"/>
      <c r="Q222" s="53"/>
      <c r="R222" s="53"/>
      <c r="S222" s="53"/>
      <c r="T222" s="53"/>
      <c r="U222" s="53"/>
      <c r="V222" s="53"/>
      <c r="W222" s="54">
        <f t="shared" si="18"/>
        <v>0</v>
      </c>
    </row>
    <row r="223" spans="1:23" x14ac:dyDescent="0.25">
      <c r="A223" s="22"/>
      <c r="B223" s="56"/>
      <c r="C223" s="48"/>
      <c r="D223" s="6"/>
      <c r="E223" s="6"/>
      <c r="F223" s="5"/>
      <c r="G223" s="6"/>
      <c r="H223" s="65"/>
      <c r="I223" s="32"/>
      <c r="J223" s="21"/>
      <c r="K223" s="21"/>
      <c r="L223" s="21"/>
      <c r="M223" s="22"/>
      <c r="N223" s="53"/>
      <c r="O223" s="53"/>
      <c r="P223" s="53"/>
      <c r="Q223" s="53"/>
      <c r="R223" s="53"/>
      <c r="S223" s="53"/>
      <c r="T223" s="53"/>
      <c r="U223" s="53"/>
      <c r="V223" s="53"/>
      <c r="W223" s="54">
        <f t="shared" si="18"/>
        <v>0</v>
      </c>
    </row>
    <row r="224" spans="1:23" x14ac:dyDescent="0.25">
      <c r="A224" s="22"/>
      <c r="B224" s="56"/>
      <c r="C224" s="48"/>
      <c r="D224" s="6"/>
      <c r="E224" s="6"/>
      <c r="F224" s="5"/>
      <c r="G224" s="6"/>
      <c r="H224" s="65"/>
      <c r="I224" s="32"/>
      <c r="J224" s="21"/>
      <c r="K224" s="21"/>
      <c r="L224" s="21"/>
      <c r="M224" s="22"/>
      <c r="N224" s="53"/>
      <c r="O224" s="53"/>
      <c r="P224" s="53"/>
      <c r="Q224" s="53"/>
      <c r="R224" s="53"/>
      <c r="S224" s="53"/>
      <c r="T224" s="53"/>
      <c r="U224" s="53"/>
      <c r="V224" s="53"/>
      <c r="W224" s="54">
        <f t="shared" si="18"/>
        <v>0</v>
      </c>
    </row>
    <row r="225" spans="1:23" x14ac:dyDescent="0.25">
      <c r="A225" s="22"/>
      <c r="B225" s="56"/>
      <c r="C225" s="48"/>
      <c r="D225" s="6"/>
      <c r="E225" s="6"/>
      <c r="F225" s="5"/>
      <c r="G225" s="6"/>
      <c r="H225" s="65"/>
      <c r="I225" s="32"/>
      <c r="J225" s="21"/>
      <c r="K225" s="21"/>
      <c r="L225" s="21"/>
      <c r="M225" s="22"/>
      <c r="N225" s="53"/>
      <c r="O225" s="53"/>
      <c r="P225" s="53"/>
      <c r="Q225" s="53"/>
      <c r="R225" s="53"/>
      <c r="S225" s="53"/>
      <c r="T225" s="53"/>
      <c r="U225" s="53"/>
      <c r="V225" s="53"/>
      <c r="W225" s="54">
        <f t="shared" si="18"/>
        <v>0</v>
      </c>
    </row>
    <row r="226" spans="1:23" x14ac:dyDescent="0.25">
      <c r="A226" s="22"/>
      <c r="B226" s="56"/>
      <c r="C226" s="48"/>
      <c r="D226" s="6"/>
      <c r="E226" s="6"/>
      <c r="F226" s="5"/>
      <c r="G226" s="6"/>
      <c r="H226" s="65"/>
      <c r="I226" s="32"/>
      <c r="J226" s="21"/>
      <c r="K226" s="21"/>
      <c r="L226" s="21"/>
      <c r="M226" s="22"/>
      <c r="N226" s="53"/>
      <c r="O226" s="53"/>
      <c r="P226" s="53"/>
      <c r="Q226" s="53"/>
      <c r="R226" s="53"/>
      <c r="S226" s="53"/>
      <c r="T226" s="53"/>
      <c r="U226" s="53"/>
      <c r="V226" s="53"/>
      <c r="W226" s="54">
        <f t="shared" si="18"/>
        <v>0</v>
      </c>
    </row>
    <row r="227" spans="1:23" x14ac:dyDescent="0.25">
      <c r="A227" s="22"/>
      <c r="B227" s="56"/>
      <c r="C227" s="48"/>
      <c r="D227" s="6"/>
      <c r="E227" s="6"/>
      <c r="F227" s="5"/>
      <c r="G227" s="6"/>
      <c r="H227" s="65"/>
      <c r="I227" s="32"/>
      <c r="J227" s="21"/>
      <c r="K227" s="21"/>
      <c r="L227" s="21"/>
      <c r="M227" s="22"/>
      <c r="N227" s="53"/>
      <c r="O227" s="53"/>
      <c r="P227" s="53"/>
      <c r="Q227" s="53"/>
      <c r="R227" s="53"/>
      <c r="S227" s="53"/>
      <c r="T227" s="53"/>
      <c r="U227" s="53"/>
      <c r="V227" s="53"/>
      <c r="W227" s="54">
        <f t="shared" si="18"/>
        <v>0</v>
      </c>
    </row>
    <row r="228" spans="1:23" x14ac:dyDescent="0.25">
      <c r="A228" s="22"/>
      <c r="B228" s="56"/>
      <c r="C228" s="48"/>
      <c r="D228" s="6"/>
      <c r="E228" s="6"/>
      <c r="F228" s="5"/>
      <c r="G228" s="6"/>
      <c r="H228" s="65"/>
      <c r="I228" s="32"/>
      <c r="J228" s="21"/>
      <c r="K228" s="21"/>
      <c r="L228" s="21"/>
      <c r="M228" s="22"/>
      <c r="N228" s="53"/>
      <c r="O228" s="53"/>
      <c r="P228" s="53"/>
      <c r="Q228" s="53"/>
      <c r="R228" s="53"/>
      <c r="S228" s="53"/>
      <c r="T228" s="53"/>
      <c r="U228" s="53"/>
      <c r="V228" s="53"/>
      <c r="W228" s="54">
        <f t="shared" si="18"/>
        <v>0</v>
      </c>
    </row>
    <row r="229" spans="1:23" x14ac:dyDescent="0.25">
      <c r="A229" s="22"/>
      <c r="B229" s="56"/>
      <c r="C229" s="48"/>
      <c r="D229" s="6"/>
      <c r="E229" s="6"/>
      <c r="F229" s="5"/>
      <c r="G229" s="6"/>
      <c r="H229" s="65"/>
      <c r="I229" s="32"/>
      <c r="J229" s="21"/>
      <c r="K229" s="21"/>
      <c r="L229" s="21"/>
      <c r="M229" s="22"/>
      <c r="N229" s="53"/>
      <c r="O229" s="53"/>
      <c r="P229" s="53"/>
      <c r="Q229" s="53"/>
      <c r="R229" s="53"/>
      <c r="S229" s="53"/>
      <c r="T229" s="53"/>
      <c r="U229" s="53"/>
      <c r="V229" s="53"/>
      <c r="W229" s="54">
        <f t="shared" si="18"/>
        <v>0</v>
      </c>
    </row>
    <row r="230" spans="1:23" x14ac:dyDescent="0.25">
      <c r="A230" s="22"/>
      <c r="B230" s="56"/>
      <c r="C230" s="48"/>
      <c r="D230" s="6"/>
      <c r="E230" s="6"/>
      <c r="F230" s="5"/>
      <c r="G230" s="6"/>
      <c r="H230" s="65"/>
      <c r="I230" s="32"/>
      <c r="J230" s="21"/>
      <c r="K230" s="21"/>
      <c r="L230" s="21"/>
      <c r="M230" s="22"/>
      <c r="N230" s="53"/>
      <c r="O230" s="53"/>
      <c r="P230" s="53"/>
      <c r="Q230" s="53"/>
      <c r="R230" s="53"/>
      <c r="S230" s="53"/>
      <c r="T230" s="53"/>
      <c r="U230" s="53"/>
      <c r="V230" s="53"/>
      <c r="W230" s="54">
        <f t="shared" ref="W230:W246" si="19">SUM(M230:V230)</f>
        <v>0</v>
      </c>
    </row>
    <row r="231" spans="1:23" x14ac:dyDescent="0.25">
      <c r="A231" s="22"/>
      <c r="B231" s="56"/>
      <c r="C231" s="48"/>
      <c r="D231" s="6"/>
      <c r="E231" s="6"/>
      <c r="F231" s="5"/>
      <c r="G231" s="6"/>
      <c r="H231" s="65"/>
      <c r="I231" s="32"/>
      <c r="J231" s="21"/>
      <c r="K231" s="21"/>
      <c r="L231" s="21"/>
      <c r="M231" s="22"/>
      <c r="N231" s="53"/>
      <c r="O231" s="53"/>
      <c r="P231" s="53"/>
      <c r="Q231" s="53"/>
      <c r="R231" s="53"/>
      <c r="S231" s="53"/>
      <c r="T231" s="53"/>
      <c r="U231" s="53"/>
      <c r="V231" s="53"/>
      <c r="W231" s="54">
        <f t="shared" si="19"/>
        <v>0</v>
      </c>
    </row>
    <row r="232" spans="1:23" x14ac:dyDescent="0.25">
      <c r="A232" s="22"/>
      <c r="B232" s="56"/>
      <c r="C232" s="48"/>
      <c r="D232" s="6"/>
      <c r="E232" s="6"/>
      <c r="F232" s="5"/>
      <c r="G232" s="6"/>
      <c r="H232" s="65"/>
      <c r="I232" s="32"/>
      <c r="J232" s="21"/>
      <c r="K232" s="21"/>
      <c r="L232" s="21"/>
      <c r="M232" s="22"/>
      <c r="N232" s="53"/>
      <c r="O232" s="53"/>
      <c r="P232" s="53"/>
      <c r="Q232" s="53"/>
      <c r="R232" s="53"/>
      <c r="S232" s="53"/>
      <c r="T232" s="53"/>
      <c r="U232" s="53"/>
      <c r="V232" s="53"/>
      <c r="W232" s="54">
        <f t="shared" si="19"/>
        <v>0</v>
      </c>
    </row>
    <row r="233" spans="1:23" x14ac:dyDescent="0.25">
      <c r="A233" s="22"/>
      <c r="B233" s="56"/>
      <c r="C233" s="48"/>
      <c r="D233" s="6"/>
      <c r="E233" s="6"/>
      <c r="F233" s="5"/>
      <c r="G233" s="6"/>
      <c r="H233" s="65"/>
      <c r="I233" s="32"/>
      <c r="J233" s="21"/>
      <c r="K233" s="21"/>
      <c r="L233" s="21"/>
      <c r="M233" s="22"/>
      <c r="N233" s="53"/>
      <c r="O233" s="53"/>
      <c r="P233" s="53"/>
      <c r="Q233" s="53"/>
      <c r="R233" s="53"/>
      <c r="S233" s="53"/>
      <c r="T233" s="53"/>
      <c r="U233" s="53"/>
      <c r="V233" s="53"/>
      <c r="W233" s="54">
        <f t="shared" si="19"/>
        <v>0</v>
      </c>
    </row>
    <row r="234" spans="1:23" x14ac:dyDescent="0.25">
      <c r="A234" s="22"/>
      <c r="B234" s="56"/>
      <c r="C234" s="48"/>
      <c r="D234" s="6"/>
      <c r="E234" s="6"/>
      <c r="F234" s="5"/>
      <c r="G234" s="6"/>
      <c r="H234" s="65"/>
      <c r="I234" s="32"/>
      <c r="J234" s="21"/>
      <c r="K234" s="21"/>
      <c r="L234" s="21"/>
      <c r="M234" s="22"/>
      <c r="N234" s="53"/>
      <c r="O234" s="53"/>
      <c r="P234" s="53"/>
      <c r="Q234" s="53"/>
      <c r="R234" s="53"/>
      <c r="S234" s="53"/>
      <c r="T234" s="53"/>
      <c r="U234" s="53"/>
      <c r="V234" s="53"/>
      <c r="W234" s="54">
        <f t="shared" si="19"/>
        <v>0</v>
      </c>
    </row>
    <row r="235" spans="1:23" x14ac:dyDescent="0.25">
      <c r="A235" s="22"/>
      <c r="B235" s="56"/>
      <c r="C235" s="48"/>
      <c r="D235" s="6"/>
      <c r="E235" s="6"/>
      <c r="F235" s="5"/>
      <c r="G235" s="6"/>
      <c r="H235" s="65"/>
      <c r="I235" s="32"/>
      <c r="J235" s="21"/>
      <c r="K235" s="21"/>
      <c r="L235" s="21"/>
      <c r="M235" s="22"/>
      <c r="N235" s="53"/>
      <c r="O235" s="53"/>
      <c r="P235" s="53"/>
      <c r="Q235" s="53"/>
      <c r="R235" s="53"/>
      <c r="S235" s="53"/>
      <c r="T235" s="53"/>
      <c r="U235" s="53"/>
      <c r="V235" s="53"/>
      <c r="W235" s="54">
        <f t="shared" si="19"/>
        <v>0</v>
      </c>
    </row>
    <row r="236" spans="1:23" x14ac:dyDescent="0.25">
      <c r="A236" s="22"/>
      <c r="B236" s="56"/>
      <c r="C236" s="48"/>
      <c r="D236" s="6"/>
      <c r="E236" s="6"/>
      <c r="F236" s="5"/>
      <c r="G236" s="6"/>
      <c r="H236" s="65"/>
      <c r="I236" s="32"/>
      <c r="J236" s="21"/>
      <c r="K236" s="21"/>
      <c r="L236" s="21"/>
      <c r="M236" s="22"/>
      <c r="N236" s="53"/>
      <c r="O236" s="53"/>
      <c r="P236" s="53"/>
      <c r="Q236" s="53"/>
      <c r="R236" s="53"/>
      <c r="S236" s="53"/>
      <c r="T236" s="53"/>
      <c r="U236" s="53"/>
      <c r="V236" s="53"/>
      <c r="W236" s="54">
        <f t="shared" si="19"/>
        <v>0</v>
      </c>
    </row>
    <row r="237" spans="1:23" x14ac:dyDescent="0.25">
      <c r="A237" s="22"/>
      <c r="B237" s="56"/>
      <c r="C237" s="48"/>
      <c r="D237" s="6"/>
      <c r="E237" s="6"/>
      <c r="F237" s="5"/>
      <c r="G237" s="6"/>
      <c r="H237" s="65"/>
      <c r="I237" s="32"/>
      <c r="J237" s="21"/>
      <c r="K237" s="21"/>
      <c r="L237" s="21"/>
      <c r="M237" s="22"/>
      <c r="N237" s="53"/>
      <c r="O237" s="53"/>
      <c r="P237" s="53"/>
      <c r="Q237" s="53"/>
      <c r="R237" s="53"/>
      <c r="S237" s="53"/>
      <c r="T237" s="53"/>
      <c r="U237" s="53"/>
      <c r="V237" s="53"/>
      <c r="W237" s="54">
        <f t="shared" si="19"/>
        <v>0</v>
      </c>
    </row>
    <row r="238" spans="1:23" x14ac:dyDescent="0.25">
      <c r="A238" s="22"/>
      <c r="B238" s="56"/>
      <c r="C238" s="48"/>
      <c r="D238" s="6"/>
      <c r="E238" s="6"/>
      <c r="F238" s="5"/>
      <c r="G238" s="6"/>
      <c r="H238" s="65"/>
      <c r="I238" s="32"/>
      <c r="J238" s="21"/>
      <c r="K238" s="21"/>
      <c r="L238" s="21"/>
      <c r="M238" s="22"/>
      <c r="N238" s="53"/>
      <c r="O238" s="53"/>
      <c r="P238" s="53"/>
      <c r="Q238" s="53"/>
      <c r="R238" s="53"/>
      <c r="S238" s="53"/>
      <c r="T238" s="53"/>
      <c r="U238" s="53"/>
      <c r="V238" s="53"/>
      <c r="W238" s="54">
        <f t="shared" si="19"/>
        <v>0</v>
      </c>
    </row>
    <row r="239" spans="1:23" x14ac:dyDescent="0.25">
      <c r="A239" s="22"/>
      <c r="B239" s="56"/>
      <c r="C239" s="48"/>
      <c r="D239" s="6"/>
      <c r="E239" s="6"/>
      <c r="F239" s="5"/>
      <c r="G239" s="6"/>
      <c r="H239" s="65"/>
      <c r="I239" s="32"/>
      <c r="J239" s="21"/>
      <c r="K239" s="21"/>
      <c r="L239" s="21"/>
      <c r="M239" s="22"/>
      <c r="N239" s="53"/>
      <c r="O239" s="53"/>
      <c r="P239" s="53"/>
      <c r="Q239" s="53"/>
      <c r="R239" s="53"/>
      <c r="S239" s="53"/>
      <c r="T239" s="53"/>
      <c r="U239" s="53"/>
      <c r="V239" s="53"/>
      <c r="W239" s="54">
        <f t="shared" si="19"/>
        <v>0</v>
      </c>
    </row>
    <row r="240" spans="1:23" x14ac:dyDescent="0.25">
      <c r="A240" s="22"/>
      <c r="B240" s="56"/>
      <c r="C240" s="48"/>
      <c r="D240" s="6"/>
      <c r="E240" s="6"/>
      <c r="F240" s="5"/>
      <c r="G240" s="6"/>
      <c r="H240" s="65"/>
      <c r="I240" s="32"/>
      <c r="J240" s="21"/>
      <c r="K240" s="21"/>
      <c r="L240" s="21"/>
      <c r="M240" s="22"/>
      <c r="N240" s="53"/>
      <c r="O240" s="53"/>
      <c r="P240" s="53"/>
      <c r="Q240" s="53"/>
      <c r="R240" s="53"/>
      <c r="S240" s="53"/>
      <c r="T240" s="53"/>
      <c r="U240" s="53"/>
      <c r="V240" s="53"/>
      <c r="W240" s="54">
        <f t="shared" si="19"/>
        <v>0</v>
      </c>
    </row>
    <row r="241" spans="1:23" x14ac:dyDescent="0.25">
      <c r="A241" s="22"/>
      <c r="B241" s="56"/>
      <c r="C241" s="48"/>
      <c r="D241" s="6"/>
      <c r="E241" s="6"/>
      <c r="F241" s="5"/>
      <c r="G241" s="6"/>
      <c r="H241" s="65"/>
      <c r="I241" s="32"/>
      <c r="J241" s="21"/>
      <c r="K241" s="21"/>
      <c r="L241" s="21"/>
      <c r="M241" s="22"/>
      <c r="N241" s="53"/>
      <c r="O241" s="53"/>
      <c r="P241" s="53"/>
      <c r="Q241" s="53"/>
      <c r="R241" s="53"/>
      <c r="S241" s="53"/>
      <c r="T241" s="53"/>
      <c r="U241" s="53"/>
      <c r="V241" s="53"/>
      <c r="W241" s="54">
        <f t="shared" si="19"/>
        <v>0</v>
      </c>
    </row>
    <row r="242" spans="1:23" x14ac:dyDescent="0.25">
      <c r="A242" s="22"/>
      <c r="B242" s="56"/>
      <c r="C242" s="48"/>
      <c r="D242" s="6"/>
      <c r="E242" s="6"/>
      <c r="F242" s="5"/>
      <c r="G242" s="6"/>
      <c r="H242" s="65"/>
      <c r="I242" s="32"/>
      <c r="J242" s="21"/>
      <c r="K242" s="21"/>
      <c r="L242" s="21"/>
      <c r="M242" s="22"/>
      <c r="N242" s="53"/>
      <c r="O242" s="53"/>
      <c r="P242" s="53"/>
      <c r="Q242" s="53"/>
      <c r="R242" s="53"/>
      <c r="S242" s="53"/>
      <c r="T242" s="53"/>
      <c r="U242" s="53"/>
      <c r="V242" s="53"/>
      <c r="W242" s="54">
        <f t="shared" si="19"/>
        <v>0</v>
      </c>
    </row>
    <row r="243" spans="1:23" x14ac:dyDescent="0.25">
      <c r="A243" s="22"/>
      <c r="B243" s="56"/>
      <c r="C243" s="48"/>
      <c r="D243" s="6"/>
      <c r="E243" s="6"/>
      <c r="F243" s="5"/>
      <c r="G243" s="6"/>
      <c r="H243" s="65"/>
      <c r="I243" s="32"/>
      <c r="J243" s="21"/>
      <c r="K243" s="21"/>
      <c r="L243" s="21"/>
      <c r="M243" s="22"/>
      <c r="N243" s="53"/>
      <c r="O243" s="53"/>
      <c r="P243" s="53"/>
      <c r="Q243" s="53"/>
      <c r="R243" s="53"/>
      <c r="S243" s="53"/>
      <c r="T243" s="53"/>
      <c r="U243" s="53"/>
      <c r="V243" s="53"/>
      <c r="W243" s="54">
        <f t="shared" si="19"/>
        <v>0</v>
      </c>
    </row>
    <row r="244" spans="1:23" x14ac:dyDescent="0.25">
      <c r="A244" s="22"/>
      <c r="B244" s="56"/>
      <c r="C244" s="48"/>
      <c r="D244" s="6"/>
      <c r="E244" s="6"/>
      <c r="F244" s="5"/>
      <c r="G244" s="6"/>
      <c r="H244" s="65"/>
      <c r="I244" s="32"/>
      <c r="J244" s="21"/>
      <c r="K244" s="21"/>
      <c r="L244" s="21"/>
      <c r="M244" s="22"/>
      <c r="N244" s="53"/>
      <c r="O244" s="53"/>
      <c r="P244" s="53"/>
      <c r="Q244" s="53"/>
      <c r="R244" s="53"/>
      <c r="S244" s="53"/>
      <c r="T244" s="53"/>
      <c r="U244" s="53"/>
      <c r="V244" s="53"/>
      <c r="W244" s="54">
        <f t="shared" si="19"/>
        <v>0</v>
      </c>
    </row>
    <row r="245" spans="1:23" x14ac:dyDescent="0.25">
      <c r="A245" s="22"/>
      <c r="B245" s="56"/>
      <c r="C245" s="48"/>
      <c r="D245" s="6"/>
      <c r="E245" s="6"/>
      <c r="F245" s="5"/>
      <c r="G245" s="6"/>
      <c r="H245" s="65"/>
      <c r="I245" s="32"/>
      <c r="J245" s="21"/>
      <c r="K245" s="21"/>
      <c r="L245" s="21"/>
      <c r="M245" s="22"/>
      <c r="N245" s="53"/>
      <c r="O245" s="53"/>
      <c r="P245" s="53"/>
      <c r="Q245" s="53"/>
      <c r="R245" s="53"/>
      <c r="S245" s="53"/>
      <c r="T245" s="53"/>
      <c r="U245" s="53"/>
      <c r="V245" s="53"/>
      <c r="W245" s="54">
        <f t="shared" si="19"/>
        <v>0</v>
      </c>
    </row>
    <row r="246" spans="1:23" x14ac:dyDescent="0.25">
      <c r="A246" s="22"/>
      <c r="B246" s="56"/>
      <c r="C246" s="48"/>
      <c r="D246" s="6"/>
      <c r="E246" s="6"/>
      <c r="F246" s="5"/>
      <c r="G246" s="6"/>
      <c r="H246" s="65"/>
      <c r="I246" s="32"/>
      <c r="J246" s="21"/>
      <c r="K246" s="21"/>
      <c r="L246" s="21"/>
      <c r="M246" s="22"/>
      <c r="N246" s="53"/>
      <c r="O246" s="53"/>
      <c r="P246" s="53"/>
      <c r="Q246" s="53"/>
      <c r="R246" s="53"/>
      <c r="S246" s="53"/>
      <c r="T246" s="53"/>
      <c r="U246" s="53"/>
      <c r="V246" s="53"/>
      <c r="W246" s="54">
        <f t="shared" si="19"/>
        <v>0</v>
      </c>
    </row>
    <row r="247" spans="1:23" x14ac:dyDescent="0.25">
      <c r="A247" s="22"/>
      <c r="B247" s="56"/>
      <c r="C247" s="48"/>
      <c r="D247" s="6"/>
      <c r="E247" s="6"/>
      <c r="F247" s="5"/>
      <c r="G247" s="6"/>
      <c r="H247" s="65"/>
      <c r="I247" s="32"/>
      <c r="J247" s="21"/>
      <c r="K247" s="21"/>
      <c r="L247" s="21"/>
      <c r="M247" s="22"/>
      <c r="N247" s="3"/>
      <c r="O247" s="3"/>
      <c r="P247" s="3"/>
      <c r="Q247" s="3"/>
      <c r="R247" s="3"/>
      <c r="S247" s="3"/>
      <c r="T247" s="3"/>
      <c r="U247" s="3"/>
      <c r="V247" s="3"/>
      <c r="W247" s="27">
        <f>SUM(M247:V247)</f>
        <v>0</v>
      </c>
    </row>
    <row r="248" spans="1:23" x14ac:dyDescent="0.25">
      <c r="A248" s="22"/>
      <c r="B248" s="56"/>
      <c r="C248" s="48"/>
      <c r="D248" s="6"/>
      <c r="E248" s="6"/>
      <c r="F248" s="5"/>
      <c r="G248" s="6"/>
      <c r="H248" s="65"/>
      <c r="I248" s="32"/>
      <c r="J248" s="21"/>
      <c r="K248" s="21"/>
      <c r="L248" s="21"/>
      <c r="M248" s="22"/>
      <c r="N248" s="3"/>
      <c r="O248" s="3"/>
      <c r="P248" s="3"/>
      <c r="Q248" s="3"/>
      <c r="R248" s="3"/>
      <c r="S248" s="3"/>
      <c r="T248" s="3"/>
      <c r="U248" s="3"/>
      <c r="V248" s="3"/>
      <c r="W248" s="27">
        <f>SUM(M248:V248)</f>
        <v>0</v>
      </c>
    </row>
    <row r="249" spans="1:23" x14ac:dyDescent="0.25">
      <c r="A249" s="22"/>
      <c r="B249" s="56"/>
      <c r="C249" s="48"/>
      <c r="D249" s="6"/>
      <c r="E249" s="6"/>
      <c r="F249" s="5"/>
      <c r="G249" s="6"/>
      <c r="H249" s="65"/>
      <c r="I249" s="32"/>
      <c r="J249" s="21"/>
      <c r="K249" s="21"/>
      <c r="L249" s="21"/>
      <c r="M249" s="22"/>
      <c r="N249" s="53"/>
      <c r="O249" s="53"/>
      <c r="P249" s="53"/>
      <c r="Q249" s="53"/>
      <c r="R249" s="53"/>
      <c r="S249" s="53"/>
      <c r="T249" s="53"/>
      <c r="U249" s="53"/>
      <c r="V249" s="53"/>
      <c r="W249" s="54">
        <f>SUM(M249:V249)</f>
        <v>0</v>
      </c>
    </row>
    <row r="250" spans="1:23" x14ac:dyDescent="0.25">
      <c r="A250" s="22"/>
      <c r="B250" s="56"/>
      <c r="C250" s="48"/>
      <c r="D250" s="6"/>
      <c r="E250" s="6"/>
      <c r="F250" s="5"/>
      <c r="G250" s="6"/>
      <c r="H250" s="65"/>
      <c r="I250" s="32"/>
      <c r="J250" s="21"/>
      <c r="K250" s="21"/>
      <c r="L250" s="21"/>
      <c r="M250" s="30"/>
      <c r="N250" s="65"/>
      <c r="O250" s="65"/>
      <c r="P250" s="65"/>
      <c r="Q250" s="65"/>
      <c r="R250" s="65"/>
      <c r="S250" s="65"/>
      <c r="T250" s="65"/>
      <c r="U250" s="65"/>
      <c r="V250" s="65"/>
      <c r="W250" s="66">
        <f>SUM(M250:V250)</f>
        <v>0</v>
      </c>
    </row>
    <row r="251" spans="1:23" x14ac:dyDescent="0.25">
      <c r="A251" s="22"/>
      <c r="B251" s="56"/>
      <c r="C251" s="48"/>
      <c r="D251" s="6"/>
      <c r="E251" s="6"/>
      <c r="F251" s="5"/>
      <c r="G251" s="6"/>
      <c r="H251" s="65"/>
      <c r="I251" s="32"/>
      <c r="J251" s="21"/>
      <c r="K251" s="21"/>
      <c r="L251" s="21"/>
      <c r="M251" s="22"/>
      <c r="N251" s="53"/>
      <c r="O251" s="53"/>
      <c r="P251" s="53"/>
      <c r="Q251" s="53"/>
      <c r="R251" s="53"/>
      <c r="S251" s="53"/>
      <c r="T251" s="53"/>
      <c r="U251" s="53"/>
      <c r="V251" s="53"/>
      <c r="W251" s="54">
        <f>SUM(M251:V251)</f>
        <v>0</v>
      </c>
    </row>
    <row r="252" spans="1:23" x14ac:dyDescent="0.25">
      <c r="A252" s="22"/>
      <c r="B252" s="56"/>
      <c r="C252" s="48"/>
      <c r="D252" s="6"/>
      <c r="E252" s="6"/>
      <c r="F252" s="5"/>
      <c r="G252" s="6"/>
      <c r="H252" s="65"/>
      <c r="I252" s="32"/>
      <c r="J252" s="21"/>
      <c r="K252" s="21"/>
      <c r="L252" s="21"/>
      <c r="M252" s="22"/>
      <c r="N252" s="53"/>
      <c r="O252" s="53"/>
      <c r="P252" s="53"/>
      <c r="Q252" s="53"/>
      <c r="R252" s="53"/>
      <c r="S252" s="53"/>
      <c r="T252" s="53"/>
      <c r="U252" s="53"/>
      <c r="V252" s="53"/>
      <c r="W252" s="54">
        <f t="shared" ref="W252:W258" si="20">SUM(M252:V252)</f>
        <v>0</v>
      </c>
    </row>
    <row r="253" spans="1:23" x14ac:dyDescent="0.25">
      <c r="A253" s="22"/>
      <c r="B253" s="56"/>
      <c r="C253" s="48"/>
      <c r="D253" s="6"/>
      <c r="E253" s="6"/>
      <c r="F253" s="5"/>
      <c r="G253" s="6"/>
      <c r="H253" s="65"/>
      <c r="I253" s="32"/>
      <c r="J253" s="21"/>
      <c r="K253" s="21"/>
      <c r="L253" s="21"/>
      <c r="M253" s="22"/>
      <c r="N253" s="53"/>
      <c r="O253" s="53"/>
      <c r="P253" s="53"/>
      <c r="Q253" s="53"/>
      <c r="R253" s="53"/>
      <c r="S253" s="53"/>
      <c r="T253" s="53"/>
      <c r="U253" s="53"/>
      <c r="V253" s="53"/>
      <c r="W253" s="54">
        <f t="shared" si="20"/>
        <v>0</v>
      </c>
    </row>
    <row r="254" spans="1:23" x14ac:dyDescent="0.25">
      <c r="A254" s="22"/>
      <c r="B254" s="56"/>
      <c r="C254" s="48"/>
      <c r="D254" s="6"/>
      <c r="E254" s="6"/>
      <c r="F254" s="5"/>
      <c r="G254" s="6"/>
      <c r="H254" s="65"/>
      <c r="I254" s="32"/>
      <c r="J254" s="21"/>
      <c r="K254" s="21"/>
      <c r="L254" s="21"/>
      <c r="M254" s="22"/>
      <c r="N254" s="53"/>
      <c r="O254" s="53"/>
      <c r="P254" s="53"/>
      <c r="Q254" s="53"/>
      <c r="R254" s="53"/>
      <c r="S254" s="53"/>
      <c r="T254" s="53"/>
      <c r="U254" s="53"/>
      <c r="V254" s="53"/>
      <c r="W254" s="54">
        <f t="shared" si="20"/>
        <v>0</v>
      </c>
    </row>
    <row r="255" spans="1:23" x14ac:dyDescent="0.25">
      <c r="A255" s="22"/>
      <c r="B255" s="56"/>
      <c r="C255" s="48"/>
      <c r="D255" s="6"/>
      <c r="E255" s="6"/>
      <c r="F255" s="5"/>
      <c r="G255" s="6"/>
      <c r="H255" s="65"/>
      <c r="I255" s="32"/>
      <c r="J255" s="21"/>
      <c r="K255" s="21"/>
      <c r="L255" s="21"/>
      <c r="M255" s="22"/>
      <c r="N255" s="53"/>
      <c r="O255" s="53"/>
      <c r="P255" s="53"/>
      <c r="Q255" s="53"/>
      <c r="R255" s="53"/>
      <c r="S255" s="53"/>
      <c r="T255" s="53"/>
      <c r="U255" s="53"/>
      <c r="V255" s="53"/>
      <c r="W255" s="54">
        <f t="shared" si="20"/>
        <v>0</v>
      </c>
    </row>
    <row r="256" spans="1:23" x14ac:dyDescent="0.25">
      <c r="A256" s="22"/>
      <c r="B256" s="56"/>
      <c r="C256" s="48"/>
      <c r="D256" s="6"/>
      <c r="E256" s="6"/>
      <c r="F256" s="5"/>
      <c r="G256" s="6"/>
      <c r="H256" s="65"/>
      <c r="I256" s="32"/>
      <c r="J256" s="21"/>
      <c r="K256" s="21"/>
      <c r="L256" s="21"/>
      <c r="M256" s="22"/>
      <c r="N256" s="53"/>
      <c r="O256" s="53"/>
      <c r="P256" s="53"/>
      <c r="Q256" s="53"/>
      <c r="R256" s="53"/>
      <c r="S256" s="53"/>
      <c r="T256" s="53"/>
      <c r="U256" s="53"/>
      <c r="V256" s="53"/>
      <c r="W256" s="54">
        <f t="shared" si="20"/>
        <v>0</v>
      </c>
    </row>
    <row r="257" spans="1:23" x14ac:dyDescent="0.25">
      <c r="A257" s="22"/>
      <c r="B257" s="56"/>
      <c r="C257" s="48"/>
      <c r="D257" s="6"/>
      <c r="E257" s="6"/>
      <c r="F257" s="5"/>
      <c r="G257" s="6"/>
      <c r="H257" s="65"/>
      <c r="I257" s="32"/>
      <c r="J257" s="21"/>
      <c r="K257" s="21"/>
      <c r="L257" s="21"/>
      <c r="M257" s="22"/>
      <c r="N257" s="53"/>
      <c r="O257" s="53"/>
      <c r="P257" s="53"/>
      <c r="Q257" s="53"/>
      <c r="R257" s="53"/>
      <c r="S257" s="53"/>
      <c r="T257" s="53"/>
      <c r="U257" s="53"/>
      <c r="V257" s="53"/>
      <c r="W257" s="54">
        <f t="shared" si="20"/>
        <v>0</v>
      </c>
    </row>
    <row r="258" spans="1:23" x14ac:dyDescent="0.25">
      <c r="A258" s="22"/>
      <c r="B258" s="56"/>
      <c r="C258" s="48"/>
      <c r="D258" s="6"/>
      <c r="E258" s="6"/>
      <c r="F258" s="5"/>
      <c r="G258" s="6"/>
      <c r="H258" s="65"/>
      <c r="I258" s="32"/>
      <c r="J258" s="21"/>
      <c r="K258" s="21"/>
      <c r="L258" s="21"/>
      <c r="M258" s="22"/>
      <c r="N258" s="53"/>
      <c r="O258" s="53"/>
      <c r="P258" s="53"/>
      <c r="Q258" s="53"/>
      <c r="R258" s="53"/>
      <c r="S258" s="53"/>
      <c r="T258" s="53"/>
      <c r="U258" s="53"/>
      <c r="V258" s="53"/>
      <c r="W258" s="54">
        <f t="shared" si="20"/>
        <v>0</v>
      </c>
    </row>
    <row r="259" spans="1:23" x14ac:dyDescent="0.25">
      <c r="A259" s="22"/>
      <c r="B259" s="56"/>
      <c r="C259" s="48"/>
      <c r="D259" s="6"/>
      <c r="E259" s="6"/>
      <c r="F259" s="5"/>
      <c r="G259" s="6"/>
      <c r="H259" s="65"/>
      <c r="I259" s="32"/>
      <c r="J259" s="21"/>
      <c r="K259" s="21"/>
      <c r="L259" s="21"/>
      <c r="M259" s="22"/>
      <c r="N259" s="53"/>
      <c r="O259" s="53"/>
      <c r="P259" s="53"/>
      <c r="Q259" s="53"/>
      <c r="R259" s="53"/>
      <c r="S259" s="53"/>
      <c r="T259" s="53"/>
      <c r="U259" s="53"/>
      <c r="V259" s="53"/>
      <c r="W259" s="54">
        <f>SUM(M259:V259)</f>
        <v>0</v>
      </c>
    </row>
    <row r="260" spans="1:23" x14ac:dyDescent="0.25">
      <c r="A260" s="22"/>
      <c r="B260" s="56"/>
      <c r="C260" s="48"/>
      <c r="D260" s="6"/>
      <c r="E260" s="6"/>
      <c r="F260" s="5"/>
      <c r="G260" s="6"/>
      <c r="H260" s="65"/>
      <c r="I260" s="32"/>
      <c r="J260" s="21"/>
      <c r="K260" s="21"/>
      <c r="L260" s="21"/>
      <c r="M260" s="22"/>
      <c r="N260" s="53"/>
      <c r="O260" s="53"/>
      <c r="P260" s="53"/>
      <c r="Q260" s="53"/>
      <c r="R260" s="53"/>
      <c r="S260" s="53"/>
      <c r="T260" s="53"/>
      <c r="U260" s="53"/>
      <c r="V260" s="53"/>
      <c r="W260" s="54">
        <f>SUM(M260:V260)</f>
        <v>0</v>
      </c>
    </row>
    <row r="261" spans="1:23" x14ac:dyDescent="0.25">
      <c r="A261" s="22"/>
      <c r="B261" s="56"/>
      <c r="C261" s="48"/>
      <c r="D261" s="6"/>
      <c r="E261" s="6"/>
      <c r="F261" s="5"/>
      <c r="G261" s="6"/>
      <c r="H261" s="65"/>
      <c r="I261" s="32"/>
      <c r="J261" s="21"/>
      <c r="K261" s="21"/>
      <c r="L261" s="21"/>
      <c r="M261" s="22"/>
      <c r="N261" s="53"/>
      <c r="O261" s="53"/>
      <c r="P261" s="53"/>
      <c r="Q261" s="53"/>
      <c r="R261" s="53"/>
      <c r="S261" s="53"/>
      <c r="T261" s="53"/>
      <c r="U261" s="53"/>
      <c r="V261" s="53"/>
      <c r="W261" s="54">
        <f>SUM(M261:V261)</f>
        <v>0</v>
      </c>
    </row>
    <row r="262" spans="1:23" x14ac:dyDescent="0.25">
      <c r="A262" s="22"/>
      <c r="B262" s="56"/>
      <c r="C262" s="48"/>
      <c r="D262" s="6"/>
      <c r="E262" s="6"/>
      <c r="F262" s="5"/>
      <c r="G262" s="6"/>
      <c r="H262" s="65"/>
      <c r="I262" s="32"/>
      <c r="J262" s="21"/>
      <c r="K262" s="21"/>
      <c r="L262" s="21"/>
      <c r="M262" s="22"/>
      <c r="N262" s="75"/>
      <c r="O262" s="75"/>
      <c r="P262" s="75"/>
      <c r="Q262" s="75"/>
      <c r="R262" s="75"/>
      <c r="S262" s="75"/>
      <c r="T262" s="75"/>
      <c r="U262" s="75"/>
      <c r="V262" s="75"/>
      <c r="W262" s="77">
        <f t="shared" ref="W262:W280" si="21">SUM(M262:V262)</f>
        <v>0</v>
      </c>
    </row>
    <row r="263" spans="1:23" x14ac:dyDescent="0.25">
      <c r="A263" s="22"/>
      <c r="B263" s="56"/>
      <c r="C263" s="48"/>
      <c r="D263" s="6"/>
      <c r="E263" s="6"/>
      <c r="F263" s="5"/>
      <c r="G263" s="6"/>
      <c r="H263" s="65"/>
      <c r="I263" s="32"/>
      <c r="J263" s="21"/>
      <c r="K263" s="21"/>
      <c r="L263" s="21"/>
      <c r="M263" s="22"/>
      <c r="N263" s="75"/>
      <c r="O263" s="75"/>
      <c r="P263" s="75"/>
      <c r="Q263" s="75"/>
      <c r="R263" s="75"/>
      <c r="S263" s="75"/>
      <c r="T263" s="75"/>
      <c r="U263" s="75"/>
      <c r="V263" s="75"/>
      <c r="W263" s="77">
        <f t="shared" si="21"/>
        <v>0</v>
      </c>
    </row>
    <row r="264" spans="1:23" x14ac:dyDescent="0.25">
      <c r="A264" s="22"/>
      <c r="B264" s="56"/>
      <c r="C264" s="48"/>
      <c r="D264" s="6"/>
      <c r="E264" s="6"/>
      <c r="F264" s="5"/>
      <c r="G264" s="6"/>
      <c r="H264" s="65"/>
      <c r="I264" s="32"/>
      <c r="J264" s="21"/>
      <c r="K264" s="21"/>
      <c r="L264" s="21"/>
      <c r="M264" s="22"/>
      <c r="N264" s="75"/>
      <c r="O264" s="75"/>
      <c r="P264" s="75"/>
      <c r="Q264" s="75"/>
      <c r="R264" s="75"/>
      <c r="S264" s="75"/>
      <c r="T264" s="75"/>
      <c r="U264" s="75"/>
      <c r="V264" s="75"/>
      <c r="W264" s="77">
        <f t="shared" si="21"/>
        <v>0</v>
      </c>
    </row>
    <row r="265" spans="1:23" x14ac:dyDescent="0.25">
      <c r="A265" s="22"/>
      <c r="B265" s="56"/>
      <c r="C265" s="48"/>
      <c r="D265" s="6"/>
      <c r="E265" s="6"/>
      <c r="F265" s="5"/>
      <c r="G265" s="6"/>
      <c r="H265" s="65"/>
      <c r="I265" s="32"/>
      <c r="J265" s="21"/>
      <c r="K265" s="21"/>
      <c r="L265" s="21"/>
      <c r="M265" s="22"/>
      <c r="N265" s="75"/>
      <c r="O265" s="75"/>
      <c r="P265" s="75"/>
      <c r="Q265" s="75"/>
      <c r="R265" s="75"/>
      <c r="S265" s="75"/>
      <c r="T265" s="75"/>
      <c r="U265" s="75"/>
      <c r="V265" s="75"/>
      <c r="W265" s="77">
        <f t="shared" si="21"/>
        <v>0</v>
      </c>
    </row>
    <row r="266" spans="1:23" x14ac:dyDescent="0.25">
      <c r="A266" s="22"/>
      <c r="B266" s="56"/>
      <c r="C266" s="48"/>
      <c r="D266" s="6"/>
      <c r="E266" s="6"/>
      <c r="F266" s="5"/>
      <c r="G266" s="6"/>
      <c r="H266" s="65"/>
      <c r="I266" s="32"/>
      <c r="J266" s="21"/>
      <c r="K266" s="21"/>
      <c r="L266" s="21"/>
      <c r="M266" s="22"/>
      <c r="N266" s="75"/>
      <c r="O266" s="75"/>
      <c r="P266" s="75"/>
      <c r="Q266" s="75"/>
      <c r="R266" s="75"/>
      <c r="S266" s="75"/>
      <c r="T266" s="75"/>
      <c r="U266" s="75"/>
      <c r="V266" s="75"/>
      <c r="W266" s="77">
        <f t="shared" si="21"/>
        <v>0</v>
      </c>
    </row>
    <row r="267" spans="1:23" x14ac:dyDescent="0.25">
      <c r="A267" s="22"/>
      <c r="B267" s="56"/>
      <c r="C267" s="48"/>
      <c r="D267" s="6"/>
      <c r="E267" s="6"/>
      <c r="F267" s="5"/>
      <c r="G267" s="6"/>
      <c r="H267" s="65"/>
      <c r="I267" s="32"/>
      <c r="J267" s="21"/>
      <c r="K267" s="21"/>
      <c r="L267" s="21"/>
      <c r="M267" s="22"/>
      <c r="N267" s="75"/>
      <c r="O267" s="75"/>
      <c r="P267" s="75"/>
      <c r="Q267" s="75"/>
      <c r="R267" s="75"/>
      <c r="S267" s="75"/>
      <c r="T267" s="75"/>
      <c r="U267" s="75"/>
      <c r="V267" s="75"/>
      <c r="W267" s="77">
        <f t="shared" si="21"/>
        <v>0</v>
      </c>
    </row>
    <row r="268" spans="1:23" x14ac:dyDescent="0.25">
      <c r="A268" s="22"/>
      <c r="B268" s="56"/>
      <c r="C268" s="48"/>
      <c r="D268" s="6"/>
      <c r="E268" s="6"/>
      <c r="F268" s="5"/>
      <c r="G268" s="6"/>
      <c r="H268" s="65"/>
      <c r="I268" s="32"/>
      <c r="J268" s="21"/>
      <c r="K268" s="21"/>
      <c r="L268" s="21"/>
      <c r="M268" s="22"/>
      <c r="N268" s="75"/>
      <c r="O268" s="75"/>
      <c r="P268" s="75"/>
      <c r="Q268" s="75"/>
      <c r="R268" s="75"/>
      <c r="S268" s="75"/>
      <c r="T268" s="75"/>
      <c r="U268" s="75"/>
      <c r="V268" s="75"/>
      <c r="W268" s="77">
        <f t="shared" si="21"/>
        <v>0</v>
      </c>
    </row>
    <row r="269" spans="1:23" x14ac:dyDescent="0.25">
      <c r="A269" s="22"/>
      <c r="B269" s="56"/>
      <c r="C269" s="48"/>
      <c r="D269" s="6"/>
      <c r="E269" s="6"/>
      <c r="F269" s="5"/>
      <c r="G269" s="6"/>
      <c r="H269" s="65"/>
      <c r="I269" s="32"/>
      <c r="J269" s="21"/>
      <c r="K269" s="21"/>
      <c r="L269" s="21"/>
      <c r="M269" s="22"/>
      <c r="N269" s="75"/>
      <c r="O269" s="75"/>
      <c r="P269" s="75"/>
      <c r="Q269" s="75"/>
      <c r="R269" s="75"/>
      <c r="S269" s="75"/>
      <c r="T269" s="75"/>
      <c r="U269" s="75"/>
      <c r="V269" s="75"/>
      <c r="W269" s="77">
        <f t="shared" si="21"/>
        <v>0</v>
      </c>
    </row>
    <row r="270" spans="1:23" x14ac:dyDescent="0.25">
      <c r="A270" s="22"/>
      <c r="B270" s="56"/>
      <c r="C270" s="48"/>
      <c r="D270" s="6"/>
      <c r="E270" s="6"/>
      <c r="F270" s="5"/>
      <c r="G270" s="6"/>
      <c r="H270" s="65"/>
      <c r="I270" s="32"/>
      <c r="J270" s="21"/>
      <c r="K270" s="21"/>
      <c r="L270" s="21"/>
      <c r="M270" s="22"/>
      <c r="N270" s="75"/>
      <c r="O270" s="75"/>
      <c r="P270" s="75"/>
      <c r="Q270" s="75"/>
      <c r="R270" s="75"/>
      <c r="S270" s="75"/>
      <c r="T270" s="75"/>
      <c r="U270" s="75"/>
      <c r="V270" s="75"/>
      <c r="W270" s="77">
        <f t="shared" si="21"/>
        <v>0</v>
      </c>
    </row>
    <row r="271" spans="1:23" x14ac:dyDescent="0.25">
      <c r="A271" s="22"/>
      <c r="B271" s="56"/>
      <c r="C271" s="48"/>
      <c r="D271" s="6"/>
      <c r="E271" s="6"/>
      <c r="F271" s="5"/>
      <c r="G271" s="6"/>
      <c r="H271" s="65"/>
      <c r="I271" s="32"/>
      <c r="J271" s="21"/>
      <c r="K271" s="21"/>
      <c r="L271" s="21"/>
      <c r="M271" s="22"/>
      <c r="N271" s="75"/>
      <c r="O271" s="75"/>
      <c r="P271" s="75"/>
      <c r="Q271" s="75"/>
      <c r="R271" s="75"/>
      <c r="S271" s="75"/>
      <c r="T271" s="75"/>
      <c r="U271" s="75"/>
      <c r="V271" s="75"/>
      <c r="W271" s="77">
        <f t="shared" si="21"/>
        <v>0</v>
      </c>
    </row>
    <row r="272" spans="1:23" x14ac:dyDescent="0.25">
      <c r="A272" s="22"/>
      <c r="B272" s="56"/>
      <c r="C272" s="48"/>
      <c r="D272" s="6"/>
      <c r="E272" s="6"/>
      <c r="F272" s="5"/>
      <c r="G272" s="6"/>
      <c r="H272" s="65"/>
      <c r="I272" s="32"/>
      <c r="J272" s="21"/>
      <c r="K272" s="21"/>
      <c r="L272" s="21"/>
      <c r="M272" s="22"/>
      <c r="N272" s="75"/>
      <c r="O272" s="75"/>
      <c r="P272" s="75"/>
      <c r="Q272" s="75"/>
      <c r="R272" s="75"/>
      <c r="S272" s="75"/>
      <c r="T272" s="75"/>
      <c r="U272" s="75"/>
      <c r="V272" s="75"/>
      <c r="W272" s="77">
        <f t="shared" si="21"/>
        <v>0</v>
      </c>
    </row>
    <row r="273" spans="1:23" x14ac:dyDescent="0.25">
      <c r="A273" s="22"/>
      <c r="B273" s="56"/>
      <c r="C273" s="48"/>
      <c r="D273" s="6"/>
      <c r="E273" s="6"/>
      <c r="F273" s="5"/>
      <c r="G273" s="6"/>
      <c r="H273" s="65"/>
      <c r="I273" s="32"/>
      <c r="J273" s="21"/>
      <c r="K273" s="21"/>
      <c r="L273" s="21"/>
      <c r="M273" s="22"/>
      <c r="N273" s="75"/>
      <c r="O273" s="75"/>
      <c r="P273" s="75"/>
      <c r="Q273" s="75"/>
      <c r="R273" s="75"/>
      <c r="S273" s="75"/>
      <c r="T273" s="75"/>
      <c r="U273" s="75"/>
      <c r="V273" s="75"/>
      <c r="W273" s="77">
        <f t="shared" si="21"/>
        <v>0</v>
      </c>
    </row>
    <row r="274" spans="1:23" x14ac:dyDescent="0.25">
      <c r="A274" s="22"/>
      <c r="B274" s="56"/>
      <c r="C274" s="48"/>
      <c r="D274" s="6"/>
      <c r="E274" s="6"/>
      <c r="F274" s="5"/>
      <c r="G274" s="6"/>
      <c r="H274" s="65"/>
      <c r="I274" s="32"/>
      <c r="J274" s="21"/>
      <c r="K274" s="21"/>
      <c r="L274" s="21"/>
      <c r="M274" s="22"/>
      <c r="N274" s="75"/>
      <c r="O274" s="75"/>
      <c r="P274" s="75"/>
      <c r="Q274" s="75"/>
      <c r="R274" s="75"/>
      <c r="S274" s="75"/>
      <c r="T274" s="75"/>
      <c r="U274" s="75"/>
      <c r="V274" s="75"/>
      <c r="W274" s="77">
        <f t="shared" si="21"/>
        <v>0</v>
      </c>
    </row>
    <row r="275" spans="1:23" x14ac:dyDescent="0.25">
      <c r="A275" s="22"/>
      <c r="B275" s="56"/>
      <c r="C275" s="48"/>
      <c r="D275" s="6"/>
      <c r="E275" s="6"/>
      <c r="F275" s="5"/>
      <c r="G275" s="6"/>
      <c r="H275" s="65"/>
      <c r="I275" s="32"/>
      <c r="J275" s="21"/>
      <c r="K275" s="21"/>
      <c r="L275" s="21"/>
      <c r="M275" s="22"/>
      <c r="N275" s="75"/>
      <c r="O275" s="75"/>
      <c r="P275" s="75"/>
      <c r="Q275" s="75"/>
      <c r="R275" s="75"/>
      <c r="S275" s="75"/>
      <c r="T275" s="75"/>
      <c r="U275" s="75"/>
      <c r="V275" s="75"/>
      <c r="W275" s="77">
        <f t="shared" si="21"/>
        <v>0</v>
      </c>
    </row>
    <row r="276" spans="1:23" x14ac:dyDescent="0.25">
      <c r="A276" s="22"/>
      <c r="B276" s="56"/>
      <c r="C276" s="48"/>
      <c r="D276" s="6"/>
      <c r="E276" s="6"/>
      <c r="F276" s="5"/>
      <c r="G276" s="6"/>
      <c r="H276" s="65"/>
      <c r="I276" s="32"/>
      <c r="J276" s="21"/>
      <c r="K276" s="21"/>
      <c r="L276" s="21"/>
      <c r="M276" s="22"/>
      <c r="N276" s="75"/>
      <c r="O276" s="75"/>
      <c r="P276" s="75"/>
      <c r="Q276" s="75"/>
      <c r="R276" s="75"/>
      <c r="S276" s="75"/>
      <c r="T276" s="75"/>
      <c r="U276" s="75"/>
      <c r="V276" s="75"/>
      <c r="W276" s="77">
        <f t="shared" si="21"/>
        <v>0</v>
      </c>
    </row>
    <row r="277" spans="1:23" x14ac:dyDescent="0.25">
      <c r="A277" s="22"/>
      <c r="B277" s="56"/>
      <c r="C277" s="48"/>
      <c r="D277" s="6"/>
      <c r="E277" s="6"/>
      <c r="F277" s="5"/>
      <c r="G277" s="6"/>
      <c r="H277" s="65"/>
      <c r="I277" s="32"/>
      <c r="J277" s="21"/>
      <c r="K277" s="21"/>
      <c r="L277" s="21"/>
      <c r="M277" s="22"/>
      <c r="N277" s="75"/>
      <c r="O277" s="75"/>
      <c r="P277" s="75"/>
      <c r="Q277" s="75"/>
      <c r="R277" s="75"/>
      <c r="S277" s="75"/>
      <c r="T277" s="75"/>
      <c r="U277" s="75"/>
      <c r="V277" s="75"/>
      <c r="W277" s="77">
        <f t="shared" si="21"/>
        <v>0</v>
      </c>
    </row>
    <row r="278" spans="1:23" x14ac:dyDescent="0.25">
      <c r="A278" s="22"/>
      <c r="B278" s="56"/>
      <c r="C278" s="48"/>
      <c r="D278" s="6"/>
      <c r="E278" s="6"/>
      <c r="F278" s="5"/>
      <c r="G278" s="6"/>
      <c r="H278" s="65"/>
      <c r="I278" s="32"/>
      <c r="J278" s="21"/>
      <c r="K278" s="21"/>
      <c r="L278" s="21"/>
      <c r="M278" s="22"/>
      <c r="N278" s="75"/>
      <c r="O278" s="75"/>
      <c r="P278" s="75"/>
      <c r="Q278" s="75"/>
      <c r="R278" s="75"/>
      <c r="S278" s="75"/>
      <c r="T278" s="75"/>
      <c r="U278" s="75"/>
      <c r="V278" s="75"/>
      <c r="W278" s="77">
        <f t="shared" si="21"/>
        <v>0</v>
      </c>
    </row>
    <row r="279" spans="1:23" x14ac:dyDescent="0.25">
      <c r="A279" s="22"/>
      <c r="B279" s="56"/>
      <c r="C279" s="48"/>
      <c r="D279" s="6"/>
      <c r="E279" s="6"/>
      <c r="F279" s="5"/>
      <c r="G279" s="6"/>
      <c r="H279" s="65"/>
      <c r="I279" s="32"/>
      <c r="J279" s="76"/>
      <c r="K279" s="76"/>
      <c r="L279" s="76"/>
      <c r="M279" s="22"/>
      <c r="N279" s="75"/>
      <c r="O279" s="75"/>
      <c r="P279" s="75"/>
      <c r="Q279" s="75"/>
      <c r="R279" s="75"/>
      <c r="S279" s="75"/>
      <c r="T279" s="75"/>
      <c r="U279" s="75"/>
      <c r="V279" s="75"/>
      <c r="W279" s="77">
        <f t="shared" si="21"/>
        <v>0</v>
      </c>
    </row>
    <row r="280" spans="1:23" x14ac:dyDescent="0.25">
      <c r="A280" s="22"/>
      <c r="B280" s="56"/>
      <c r="C280" s="48"/>
      <c r="D280" s="6"/>
      <c r="E280" s="6"/>
      <c r="F280" s="5"/>
      <c r="G280" s="6"/>
      <c r="H280" s="65"/>
      <c r="I280" s="32"/>
      <c r="J280" s="76"/>
      <c r="K280" s="76"/>
      <c r="L280" s="76"/>
      <c r="M280" s="22"/>
      <c r="N280" s="75"/>
      <c r="O280" s="75"/>
      <c r="P280" s="75"/>
      <c r="Q280" s="75"/>
      <c r="R280" s="75"/>
      <c r="S280" s="75"/>
      <c r="T280" s="75"/>
      <c r="U280" s="75"/>
      <c r="V280" s="75"/>
      <c r="W280" s="77">
        <f t="shared" si="21"/>
        <v>0</v>
      </c>
    </row>
  </sheetData>
  <sheetCalcPr fullCalcOnLoad="1"/>
  <mergeCells count="1">
    <mergeCell ref="A1:L1"/>
  </mergeCells>
  <conditionalFormatting sqref="Z1:Z2 Z164:Z170 X3:X163 Z172:Z65536">
    <cfRule type="cellIs" dxfId="59" priority="66" operator="lessThan">
      <formula>0</formula>
    </cfRule>
  </conditionalFormatting>
  <conditionalFormatting sqref="A216:A279">
    <cfRule type="duplicateValues" dxfId="58" priority="23" stopIfTrue="1"/>
  </conditionalFormatting>
  <conditionalFormatting sqref="A280">
    <cfRule type="duplicateValues" dxfId="57" priority="24" stopIfTrue="1"/>
  </conditionalFormatting>
  <conditionalFormatting sqref="A216:A280">
    <cfRule type="duplicateValues" dxfId="56" priority="25" stopIfTrue="1"/>
  </conditionalFormatting>
  <conditionalFormatting sqref="A216:A280">
    <cfRule type="duplicateValues" dxfId="55" priority="26" stopIfTrue="1"/>
  </conditionalFormatting>
  <conditionalFormatting sqref="A198:A215">
    <cfRule type="duplicateValues" dxfId="54" priority="11" stopIfTrue="1"/>
  </conditionalFormatting>
  <conditionalFormatting sqref="A198:A215">
    <cfRule type="duplicateValues" dxfId="53" priority="12" stopIfTrue="1"/>
  </conditionalFormatting>
  <conditionalFormatting sqref="A198:A215">
    <cfRule type="duplicateValues" dxfId="52" priority="13" stopIfTrue="1"/>
  </conditionalFormatting>
  <conditionalFormatting sqref="A138:A163 A168:A169 A172:A178 A180:A186 A189:A191 A195:A197 A166">
    <cfRule type="duplicateValues" dxfId="51" priority="1" stopIfTrue="1"/>
  </conditionalFormatting>
  <conditionalFormatting sqref="A187:A188 A179 A170:A171 A167 A164:A165 A192:A194 A4:A137">
    <cfRule type="duplicateValues" dxfId="50" priority="2" stopIfTrue="1"/>
  </conditionalFormatting>
  <conditionalFormatting sqref="A187:A188 A179 A170:A171 A167 A164:A165 A192:A194 A4:A137">
    <cfRule type="duplicateValues" dxfId="49" priority="3" stopIfTrue="1"/>
  </conditionalFormatting>
  <conditionalFormatting sqref="A4:A197">
    <cfRule type="duplicateValues" dxfId="48" priority="4" stopIfTrue="1"/>
  </conditionalFormatting>
  <pageMargins left="0.11811023622047245" right="0.11811023622047245" top="0.39370078740157483" bottom="0.39370078740157483" header="0.31496062992125984" footer="0.31496062992125984"/>
  <pageSetup paperSize="9" scale="93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8624-E7AF-4063-AA95-0BFB832679B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DF381-550A-440F-8884-D3D3E5F8D404}">
  <dimension ref="A1:M278"/>
  <sheetViews>
    <sheetView topLeftCell="A25" zoomScale="85" zoomScaleNormal="85" workbookViewId="0">
      <selection activeCell="K126" sqref="K126"/>
    </sheetView>
  </sheetViews>
  <sheetFormatPr defaultRowHeight="15" x14ac:dyDescent="0.25"/>
  <cols>
    <col min="1" max="1" width="20.28515625" style="20" bestFit="1" customWidth="1"/>
    <col min="2" max="2" width="16.5703125" style="10" bestFit="1" customWidth="1"/>
    <col min="3" max="3" width="13.42578125" style="25" bestFit="1" customWidth="1"/>
    <col min="6" max="6" width="53.85546875" bestFit="1" customWidth="1"/>
    <col min="7" max="7" width="9.140625" customWidth="1"/>
    <col min="8" max="8" width="16.5703125" bestFit="1" customWidth="1"/>
    <col min="9" max="9" width="30.28515625" style="1" bestFit="1" customWidth="1"/>
    <col min="10" max="10" width="19.140625" style="58" bestFit="1" customWidth="1"/>
    <col min="11" max="11" width="19.28515625" bestFit="1" customWidth="1"/>
  </cols>
  <sheetData>
    <row r="1" spans="1:11" s="17" customFormat="1" ht="42" x14ac:dyDescent="0.25">
      <c r="A1" s="16" t="s">
        <v>0</v>
      </c>
      <c r="B1" s="16" t="s">
        <v>23</v>
      </c>
      <c r="C1" s="24" t="s">
        <v>7</v>
      </c>
      <c r="F1" s="18" t="s">
        <v>32</v>
      </c>
      <c r="G1" s="18"/>
      <c r="H1" s="34" t="s">
        <v>45</v>
      </c>
      <c r="I1" s="34" t="s">
        <v>49</v>
      </c>
      <c r="J1" s="57" t="s">
        <v>47</v>
      </c>
      <c r="K1" s="34" t="s">
        <v>48</v>
      </c>
    </row>
    <row r="2" spans="1:11" x14ac:dyDescent="0.25">
      <c r="A2" s="1">
        <f>K2</f>
        <v>648</v>
      </c>
      <c r="B2" s="26" t="e">
        <f>VALUE(REPLACE(H2,1,5,""))</f>
        <v>#VALUE!</v>
      </c>
      <c r="C2" s="58">
        <f>J2</f>
        <v>1.9914583333333333E-2</v>
      </c>
      <c r="H2" s="62">
        <v>1</v>
      </c>
      <c r="I2" t="s">
        <v>236</v>
      </c>
      <c r="J2" s="70">
        <v>1.9914583333333333E-2</v>
      </c>
      <c r="K2" s="90">
        <v>648</v>
      </c>
    </row>
    <row r="3" spans="1:11" x14ac:dyDescent="0.25">
      <c r="A3" s="1">
        <f t="shared" ref="A3:A66" si="0">K3</f>
        <v>262</v>
      </c>
      <c r="B3" s="26" t="e">
        <f t="shared" ref="B3:B66" si="1">VALUE(REPLACE(H3,1,5,""))</f>
        <v>#VALUE!</v>
      </c>
      <c r="C3" s="58">
        <f t="shared" ref="C3:C66" si="2">J3</f>
        <v>2.0821643518518517E-2</v>
      </c>
      <c r="H3" s="62">
        <v>2</v>
      </c>
      <c r="I3" t="s">
        <v>135</v>
      </c>
      <c r="J3" s="70">
        <v>2.0821643518518517E-2</v>
      </c>
      <c r="K3" s="90">
        <v>262</v>
      </c>
    </row>
    <row r="4" spans="1:11" x14ac:dyDescent="0.25">
      <c r="A4" s="1">
        <f t="shared" si="0"/>
        <v>619</v>
      </c>
      <c r="B4" s="26" t="e">
        <f t="shared" si="1"/>
        <v>#VALUE!</v>
      </c>
      <c r="C4" s="58">
        <f t="shared" si="2"/>
        <v>2.1058680555555556E-2</v>
      </c>
      <c r="H4" s="62">
        <v>3</v>
      </c>
      <c r="I4" t="s">
        <v>235</v>
      </c>
      <c r="J4" s="70">
        <v>2.1058680555555556E-2</v>
      </c>
      <c r="K4" s="90">
        <v>619</v>
      </c>
    </row>
    <row r="5" spans="1:11" x14ac:dyDescent="0.25">
      <c r="A5" s="1">
        <f t="shared" si="0"/>
        <v>577</v>
      </c>
      <c r="B5" s="26" t="e">
        <f t="shared" si="1"/>
        <v>#VALUE!</v>
      </c>
      <c r="C5" s="58">
        <f t="shared" si="2"/>
        <v>2.1349652777777776E-2</v>
      </c>
      <c r="H5" s="62">
        <v>4</v>
      </c>
      <c r="I5" t="s">
        <v>234</v>
      </c>
      <c r="J5" s="70">
        <v>2.1349652777777776E-2</v>
      </c>
      <c r="K5" s="90">
        <v>577</v>
      </c>
    </row>
    <row r="6" spans="1:11" x14ac:dyDescent="0.25">
      <c r="A6" s="1">
        <f t="shared" si="0"/>
        <v>618</v>
      </c>
      <c r="B6" s="26" t="e">
        <f t="shared" si="1"/>
        <v>#VALUE!</v>
      </c>
      <c r="C6" s="58">
        <f t="shared" si="2"/>
        <v>2.1550578703703704E-2</v>
      </c>
      <c r="H6" s="62">
        <v>5</v>
      </c>
      <c r="I6" t="s">
        <v>233</v>
      </c>
      <c r="J6" s="70">
        <v>2.1550578703703704E-2</v>
      </c>
      <c r="K6" s="90">
        <v>618</v>
      </c>
    </row>
    <row r="7" spans="1:11" x14ac:dyDescent="0.25">
      <c r="A7" s="1">
        <f t="shared" si="0"/>
        <v>87</v>
      </c>
      <c r="B7" s="26" t="e">
        <f t="shared" si="1"/>
        <v>#VALUE!</v>
      </c>
      <c r="C7" s="58">
        <f t="shared" si="2"/>
        <v>2.173935185185185E-2</v>
      </c>
      <c r="H7" s="62">
        <v>6</v>
      </c>
      <c r="I7" t="s">
        <v>232</v>
      </c>
      <c r="J7" s="70">
        <v>2.173935185185185E-2</v>
      </c>
      <c r="K7" s="90">
        <v>87</v>
      </c>
    </row>
    <row r="8" spans="1:11" x14ac:dyDescent="0.25">
      <c r="A8" s="1">
        <f t="shared" si="0"/>
        <v>563</v>
      </c>
      <c r="B8" s="26" t="e">
        <f t="shared" si="1"/>
        <v>#VALUE!</v>
      </c>
      <c r="C8" s="58">
        <f t="shared" si="2"/>
        <v>2.1855671296296297E-2</v>
      </c>
      <c r="H8" s="62">
        <v>7</v>
      </c>
      <c r="I8" t="s">
        <v>111</v>
      </c>
      <c r="J8" s="70">
        <v>2.1855671296296297E-2</v>
      </c>
      <c r="K8" s="90">
        <v>563</v>
      </c>
    </row>
    <row r="9" spans="1:11" x14ac:dyDescent="0.25">
      <c r="A9" s="1">
        <f t="shared" si="0"/>
        <v>42</v>
      </c>
      <c r="B9" s="26" t="e">
        <f t="shared" si="1"/>
        <v>#VALUE!</v>
      </c>
      <c r="C9" s="58">
        <f t="shared" si="2"/>
        <v>2.1915856481481481E-2</v>
      </c>
      <c r="H9" s="62">
        <v>8</v>
      </c>
      <c r="I9" t="s">
        <v>107</v>
      </c>
      <c r="J9" s="70">
        <v>2.1915856481481481E-2</v>
      </c>
      <c r="K9" s="90">
        <v>42</v>
      </c>
    </row>
    <row r="10" spans="1:11" x14ac:dyDescent="0.25">
      <c r="A10" s="1">
        <f t="shared" si="0"/>
        <v>328</v>
      </c>
      <c r="B10" s="26" t="e">
        <f t="shared" si="1"/>
        <v>#VALUE!</v>
      </c>
      <c r="C10" s="58">
        <f t="shared" si="2"/>
        <v>2.2009606481481484E-2</v>
      </c>
      <c r="H10" s="62">
        <v>9</v>
      </c>
      <c r="I10" t="s">
        <v>231</v>
      </c>
      <c r="J10" s="70">
        <v>2.2009606481481484E-2</v>
      </c>
      <c r="K10" s="90">
        <v>328</v>
      </c>
    </row>
    <row r="11" spans="1:11" x14ac:dyDescent="0.25">
      <c r="A11" s="1">
        <f t="shared" si="0"/>
        <v>281</v>
      </c>
      <c r="B11" s="26" t="e">
        <f t="shared" si="1"/>
        <v>#VALUE!</v>
      </c>
      <c r="C11" s="58">
        <f t="shared" si="2"/>
        <v>2.2079861111111113E-2</v>
      </c>
      <c r="H11" s="62">
        <v>10</v>
      </c>
      <c r="I11" t="s">
        <v>230</v>
      </c>
      <c r="J11" s="70">
        <v>2.2079861111111113E-2</v>
      </c>
      <c r="K11" s="90">
        <v>281</v>
      </c>
    </row>
    <row r="12" spans="1:11" x14ac:dyDescent="0.25">
      <c r="A12" s="1">
        <f t="shared" si="0"/>
        <v>8</v>
      </c>
      <c r="B12" s="26" t="e">
        <f t="shared" si="1"/>
        <v>#VALUE!</v>
      </c>
      <c r="C12" s="58">
        <f t="shared" si="2"/>
        <v>2.2270254629629629E-2</v>
      </c>
      <c r="H12" s="62">
        <v>11</v>
      </c>
      <c r="I12" t="s">
        <v>229</v>
      </c>
      <c r="J12" s="70">
        <v>2.2270254629629629E-2</v>
      </c>
      <c r="K12" s="90">
        <v>8</v>
      </c>
    </row>
    <row r="13" spans="1:11" x14ac:dyDescent="0.25">
      <c r="A13" s="1">
        <f t="shared" si="0"/>
        <v>226</v>
      </c>
      <c r="B13" s="26" t="e">
        <f t="shared" si="1"/>
        <v>#VALUE!</v>
      </c>
      <c r="C13" s="58">
        <f t="shared" si="2"/>
        <v>2.2798148148148147E-2</v>
      </c>
      <c r="H13" s="62">
        <v>12</v>
      </c>
      <c r="I13" t="s">
        <v>228</v>
      </c>
      <c r="J13" s="70">
        <v>2.2798148148148147E-2</v>
      </c>
      <c r="K13" s="90">
        <v>226</v>
      </c>
    </row>
    <row r="14" spans="1:11" x14ac:dyDescent="0.25">
      <c r="A14" s="1">
        <f t="shared" si="0"/>
        <v>691</v>
      </c>
      <c r="B14" s="26" t="e">
        <f t="shared" si="1"/>
        <v>#VALUE!</v>
      </c>
      <c r="C14" s="58">
        <f t="shared" si="2"/>
        <v>2.2948958333333332E-2</v>
      </c>
      <c r="H14" s="62">
        <v>13</v>
      </c>
      <c r="I14" t="s">
        <v>227</v>
      </c>
      <c r="J14" s="70">
        <v>2.2948958333333332E-2</v>
      </c>
      <c r="K14" s="90">
        <v>691</v>
      </c>
    </row>
    <row r="15" spans="1:11" x14ac:dyDescent="0.25">
      <c r="A15" s="1">
        <f t="shared" si="0"/>
        <v>153</v>
      </c>
      <c r="B15" s="26" t="e">
        <f t="shared" si="1"/>
        <v>#VALUE!</v>
      </c>
      <c r="C15" s="58">
        <f t="shared" si="2"/>
        <v>2.3278125E-2</v>
      </c>
      <c r="H15" s="62">
        <v>14</v>
      </c>
      <c r="I15" t="s">
        <v>226</v>
      </c>
      <c r="J15" s="70">
        <v>2.3278125E-2</v>
      </c>
      <c r="K15" s="90">
        <v>153</v>
      </c>
    </row>
    <row r="16" spans="1:11" x14ac:dyDescent="0.25">
      <c r="A16" s="1">
        <f t="shared" si="0"/>
        <v>236</v>
      </c>
      <c r="B16" s="26" t="e">
        <f t="shared" si="1"/>
        <v>#VALUE!</v>
      </c>
      <c r="C16" s="58">
        <f t="shared" si="2"/>
        <v>2.3366435185185185E-2</v>
      </c>
      <c r="H16" s="62">
        <v>15</v>
      </c>
      <c r="I16" t="s">
        <v>114</v>
      </c>
      <c r="J16" s="70">
        <v>2.3366435185185185E-2</v>
      </c>
      <c r="K16" s="90">
        <v>236</v>
      </c>
    </row>
    <row r="17" spans="1:11" x14ac:dyDescent="0.25">
      <c r="A17" s="1">
        <f t="shared" si="0"/>
        <v>251</v>
      </c>
      <c r="B17" s="26" t="e">
        <f t="shared" si="1"/>
        <v>#VALUE!</v>
      </c>
      <c r="C17" s="58">
        <f t="shared" si="2"/>
        <v>2.3423032407407406E-2</v>
      </c>
      <c r="H17" s="62">
        <v>16</v>
      </c>
      <c r="I17" t="s">
        <v>225</v>
      </c>
      <c r="J17" s="70">
        <v>2.3423032407407406E-2</v>
      </c>
      <c r="K17" s="90">
        <v>251</v>
      </c>
    </row>
    <row r="18" spans="1:11" x14ac:dyDescent="0.25">
      <c r="A18" s="1">
        <f t="shared" si="0"/>
        <v>77</v>
      </c>
      <c r="B18" s="26" t="e">
        <f t="shared" si="1"/>
        <v>#VALUE!</v>
      </c>
      <c r="C18" s="58">
        <f t="shared" si="2"/>
        <v>2.370925925925926E-2</v>
      </c>
      <c r="H18" s="62">
        <v>17</v>
      </c>
      <c r="I18" t="s">
        <v>155</v>
      </c>
      <c r="J18" s="70">
        <v>2.370925925925926E-2</v>
      </c>
      <c r="K18" s="90">
        <v>77</v>
      </c>
    </row>
    <row r="19" spans="1:11" x14ac:dyDescent="0.25">
      <c r="A19" s="1">
        <f t="shared" si="0"/>
        <v>274</v>
      </c>
      <c r="B19" s="26" t="e">
        <f t="shared" si="1"/>
        <v>#VALUE!</v>
      </c>
      <c r="C19" s="58">
        <f t="shared" si="2"/>
        <v>2.4195370370370371E-2</v>
      </c>
      <c r="H19" s="62">
        <v>18</v>
      </c>
      <c r="I19" t="s">
        <v>224</v>
      </c>
      <c r="J19" s="70">
        <v>2.4195370370370371E-2</v>
      </c>
      <c r="K19" s="90">
        <v>274</v>
      </c>
    </row>
    <row r="20" spans="1:11" x14ac:dyDescent="0.25">
      <c r="A20" s="1">
        <f t="shared" si="0"/>
        <v>311</v>
      </c>
      <c r="B20" s="26" t="e">
        <f t="shared" si="1"/>
        <v>#VALUE!</v>
      </c>
      <c r="C20" s="58">
        <f t="shared" si="2"/>
        <v>2.4361226851851853E-2</v>
      </c>
      <c r="H20" s="62">
        <v>19</v>
      </c>
      <c r="I20" t="s">
        <v>223</v>
      </c>
      <c r="J20" s="70">
        <v>2.4361226851851853E-2</v>
      </c>
      <c r="K20" s="90">
        <v>311</v>
      </c>
    </row>
    <row r="21" spans="1:11" x14ac:dyDescent="0.25">
      <c r="A21" s="1">
        <f t="shared" si="0"/>
        <v>134</v>
      </c>
      <c r="B21" s="26" t="e">
        <f t="shared" si="1"/>
        <v>#VALUE!</v>
      </c>
      <c r="C21" s="58">
        <f t="shared" si="2"/>
        <v>2.4530324074074076E-2</v>
      </c>
      <c r="H21" s="62">
        <v>20</v>
      </c>
      <c r="I21" t="s">
        <v>116</v>
      </c>
      <c r="J21" s="70">
        <v>2.4530324074074076E-2</v>
      </c>
      <c r="K21" s="90">
        <v>134</v>
      </c>
    </row>
    <row r="22" spans="1:11" x14ac:dyDescent="0.25">
      <c r="A22" s="1">
        <f t="shared" si="0"/>
        <v>127</v>
      </c>
      <c r="B22" s="26" t="e">
        <f t="shared" si="1"/>
        <v>#VALUE!</v>
      </c>
      <c r="C22" s="58">
        <f t="shared" si="2"/>
        <v>2.4541319444444442E-2</v>
      </c>
      <c r="H22" s="62">
        <v>21</v>
      </c>
      <c r="I22" t="s">
        <v>222</v>
      </c>
      <c r="J22" s="73">
        <v>2.4541319444444442E-2</v>
      </c>
      <c r="K22" s="90">
        <v>127</v>
      </c>
    </row>
    <row r="23" spans="1:11" x14ac:dyDescent="0.25">
      <c r="A23" s="1">
        <f t="shared" si="0"/>
        <v>282</v>
      </c>
      <c r="B23" s="26" t="e">
        <f t="shared" si="1"/>
        <v>#VALUE!</v>
      </c>
      <c r="C23" s="58">
        <f t="shared" si="2"/>
        <v>2.4563657407407409E-2</v>
      </c>
      <c r="H23" s="62">
        <v>22</v>
      </c>
      <c r="I23" t="s">
        <v>221</v>
      </c>
      <c r="J23" s="73">
        <v>2.4563657407407409E-2</v>
      </c>
      <c r="K23" s="90">
        <v>282</v>
      </c>
    </row>
    <row r="24" spans="1:11" x14ac:dyDescent="0.25">
      <c r="A24" s="1">
        <f t="shared" si="0"/>
        <v>650</v>
      </c>
      <c r="B24" s="26" t="e">
        <f t="shared" si="1"/>
        <v>#VALUE!</v>
      </c>
      <c r="C24" s="58">
        <f t="shared" si="2"/>
        <v>2.461412037037037E-2</v>
      </c>
      <c r="H24" s="62">
        <v>23</v>
      </c>
      <c r="I24" t="s">
        <v>220</v>
      </c>
      <c r="J24" s="73">
        <v>2.461412037037037E-2</v>
      </c>
      <c r="K24" s="90">
        <v>650</v>
      </c>
    </row>
    <row r="25" spans="1:11" x14ac:dyDescent="0.25">
      <c r="A25" s="1">
        <f t="shared" si="0"/>
        <v>44</v>
      </c>
      <c r="B25" s="26" t="e">
        <f t="shared" si="1"/>
        <v>#VALUE!</v>
      </c>
      <c r="C25" s="58">
        <f t="shared" si="2"/>
        <v>2.4635416666666667E-2</v>
      </c>
      <c r="H25" s="62">
        <v>24</v>
      </c>
      <c r="I25" t="s">
        <v>219</v>
      </c>
      <c r="J25" s="73">
        <v>2.4635416666666667E-2</v>
      </c>
      <c r="K25" s="90">
        <v>44</v>
      </c>
    </row>
    <row r="26" spans="1:11" x14ac:dyDescent="0.25">
      <c r="A26" s="1">
        <f t="shared" si="0"/>
        <v>265</v>
      </c>
      <c r="B26" s="26" t="e">
        <f t="shared" si="1"/>
        <v>#VALUE!</v>
      </c>
      <c r="C26" s="58">
        <f t="shared" si="2"/>
        <v>2.4861458333333336E-2</v>
      </c>
      <c r="H26" s="62">
        <v>25</v>
      </c>
      <c r="I26" t="s">
        <v>218</v>
      </c>
      <c r="J26" s="73">
        <v>2.4861458333333336E-2</v>
      </c>
      <c r="K26" s="90">
        <v>265</v>
      </c>
    </row>
    <row r="27" spans="1:11" x14ac:dyDescent="0.25">
      <c r="A27" s="1">
        <f t="shared" si="0"/>
        <v>673</v>
      </c>
      <c r="B27" s="26" t="e">
        <f t="shared" si="1"/>
        <v>#VALUE!</v>
      </c>
      <c r="C27" s="58">
        <f t="shared" si="2"/>
        <v>2.4887615740740741E-2</v>
      </c>
      <c r="H27" s="62">
        <v>26</v>
      </c>
      <c r="I27" t="s">
        <v>213</v>
      </c>
      <c r="J27" s="73">
        <v>2.4887615740740741E-2</v>
      </c>
      <c r="K27" s="90">
        <v>673</v>
      </c>
    </row>
    <row r="28" spans="1:11" x14ac:dyDescent="0.25">
      <c r="A28" s="1">
        <f t="shared" si="0"/>
        <v>29</v>
      </c>
      <c r="B28" s="26" t="e">
        <f t="shared" si="1"/>
        <v>#VALUE!</v>
      </c>
      <c r="C28" s="58">
        <f t="shared" si="2"/>
        <v>2.4899189814814815E-2</v>
      </c>
      <c r="H28" s="62">
        <v>27</v>
      </c>
      <c r="I28" t="s">
        <v>217</v>
      </c>
      <c r="J28" s="73">
        <v>2.4899189814814815E-2</v>
      </c>
      <c r="K28" s="90">
        <v>29</v>
      </c>
    </row>
    <row r="29" spans="1:11" x14ac:dyDescent="0.25">
      <c r="A29" s="1">
        <f t="shared" si="0"/>
        <v>73</v>
      </c>
      <c r="B29" s="26" t="e">
        <f t="shared" si="1"/>
        <v>#VALUE!</v>
      </c>
      <c r="C29" s="58">
        <f t="shared" si="2"/>
        <v>2.5113657407407411E-2</v>
      </c>
      <c r="H29" s="62">
        <v>28</v>
      </c>
      <c r="I29" t="s">
        <v>201</v>
      </c>
      <c r="J29" s="73">
        <v>2.5113657407407411E-2</v>
      </c>
      <c r="K29" s="90">
        <v>73</v>
      </c>
    </row>
    <row r="30" spans="1:11" x14ac:dyDescent="0.25">
      <c r="A30" s="1">
        <f t="shared" si="0"/>
        <v>614</v>
      </c>
      <c r="B30" s="26" t="e">
        <f t="shared" si="1"/>
        <v>#VALUE!</v>
      </c>
      <c r="C30" s="58">
        <f t="shared" si="2"/>
        <v>2.5250347222222223E-2</v>
      </c>
      <c r="H30" s="62">
        <v>29</v>
      </c>
      <c r="I30" t="s">
        <v>110</v>
      </c>
      <c r="J30" s="73">
        <v>2.5250347222222223E-2</v>
      </c>
      <c r="K30" s="90">
        <v>614</v>
      </c>
    </row>
    <row r="31" spans="1:11" x14ac:dyDescent="0.25">
      <c r="A31" s="1">
        <f t="shared" si="0"/>
        <v>128</v>
      </c>
      <c r="B31" s="26" t="e">
        <f t="shared" si="1"/>
        <v>#VALUE!</v>
      </c>
      <c r="C31" s="58">
        <f t="shared" si="2"/>
        <v>2.5285879629629627E-2</v>
      </c>
      <c r="H31" s="62">
        <v>30</v>
      </c>
      <c r="I31" t="s">
        <v>131</v>
      </c>
      <c r="J31" s="73">
        <v>2.5285879629629627E-2</v>
      </c>
      <c r="K31" s="90">
        <v>128</v>
      </c>
    </row>
    <row r="32" spans="1:11" x14ac:dyDescent="0.25">
      <c r="A32" s="1">
        <f t="shared" si="0"/>
        <v>344</v>
      </c>
      <c r="B32" s="26" t="e">
        <f t="shared" si="1"/>
        <v>#VALUE!</v>
      </c>
      <c r="C32" s="58">
        <f t="shared" si="2"/>
        <v>2.5336111111111111E-2</v>
      </c>
      <c r="H32" s="62">
        <v>31</v>
      </c>
      <c r="I32" t="s">
        <v>216</v>
      </c>
      <c r="J32" s="73">
        <v>2.5336111111111111E-2</v>
      </c>
      <c r="K32" s="90">
        <v>344</v>
      </c>
    </row>
    <row r="33" spans="1:13" x14ac:dyDescent="0.25">
      <c r="A33" s="1">
        <f t="shared" si="0"/>
        <v>670</v>
      </c>
      <c r="B33" s="26" t="e">
        <f t="shared" si="1"/>
        <v>#VALUE!</v>
      </c>
      <c r="C33" s="58">
        <f t="shared" si="2"/>
        <v>2.5361342592592592E-2</v>
      </c>
      <c r="H33" s="62">
        <v>32</v>
      </c>
      <c r="I33" t="s">
        <v>215</v>
      </c>
      <c r="J33" s="73">
        <v>2.5361342592592592E-2</v>
      </c>
      <c r="K33" s="90">
        <v>670</v>
      </c>
    </row>
    <row r="34" spans="1:13" x14ac:dyDescent="0.25">
      <c r="A34" s="1">
        <f t="shared" si="0"/>
        <v>138</v>
      </c>
      <c r="B34" s="26" t="e">
        <f t="shared" si="1"/>
        <v>#VALUE!</v>
      </c>
      <c r="C34" s="58">
        <f t="shared" si="2"/>
        <v>2.5420138888888891E-2</v>
      </c>
      <c r="H34" s="62">
        <v>33</v>
      </c>
      <c r="I34" t="s">
        <v>214</v>
      </c>
      <c r="J34" s="73">
        <v>2.5420138888888891E-2</v>
      </c>
      <c r="K34" s="90">
        <v>138</v>
      </c>
    </row>
    <row r="35" spans="1:13" x14ac:dyDescent="0.25">
      <c r="A35" s="1">
        <f t="shared" si="0"/>
        <v>258</v>
      </c>
      <c r="B35" s="26" t="e">
        <f t="shared" si="1"/>
        <v>#VALUE!</v>
      </c>
      <c r="C35" s="58">
        <f t="shared" si="2"/>
        <v>2.5455902777777775E-2</v>
      </c>
      <c r="H35" s="62">
        <v>34</v>
      </c>
      <c r="I35" t="s">
        <v>108</v>
      </c>
      <c r="J35" s="73">
        <v>2.5455902777777775E-2</v>
      </c>
      <c r="K35" s="90">
        <v>258</v>
      </c>
    </row>
    <row r="36" spans="1:13" x14ac:dyDescent="0.25">
      <c r="A36" s="1">
        <f t="shared" si="0"/>
        <v>146</v>
      </c>
      <c r="B36" s="26" t="e">
        <f t="shared" si="1"/>
        <v>#VALUE!</v>
      </c>
      <c r="C36" s="58">
        <f t="shared" si="2"/>
        <v>2.5501620370370372E-2</v>
      </c>
      <c r="H36" s="62">
        <v>35</v>
      </c>
      <c r="I36" t="s">
        <v>101</v>
      </c>
      <c r="J36" s="73">
        <v>2.5501620370370372E-2</v>
      </c>
      <c r="K36" s="90">
        <v>146</v>
      </c>
    </row>
    <row r="37" spans="1:13" x14ac:dyDescent="0.25">
      <c r="A37" s="1">
        <f t="shared" si="0"/>
        <v>685</v>
      </c>
      <c r="B37" s="26" t="e">
        <f t="shared" si="1"/>
        <v>#VALUE!</v>
      </c>
      <c r="C37" s="58">
        <f t="shared" si="2"/>
        <v>2.5604513888888888E-2</v>
      </c>
      <c r="H37" s="62">
        <v>36</v>
      </c>
      <c r="I37" t="s">
        <v>213</v>
      </c>
      <c r="J37" s="73">
        <v>2.5604513888888888E-2</v>
      </c>
      <c r="K37" s="90">
        <v>685</v>
      </c>
      <c r="M37" s="61"/>
    </row>
    <row r="38" spans="1:13" x14ac:dyDescent="0.25">
      <c r="A38" s="1">
        <f t="shared" si="0"/>
        <v>163</v>
      </c>
      <c r="B38" s="26" t="e">
        <f t="shared" si="1"/>
        <v>#VALUE!</v>
      </c>
      <c r="C38" s="58">
        <f t="shared" si="2"/>
        <v>2.5611574074074075E-2</v>
      </c>
      <c r="H38" s="62">
        <v>37</v>
      </c>
      <c r="I38" t="s">
        <v>204</v>
      </c>
      <c r="J38" s="73">
        <v>2.5611574074074075E-2</v>
      </c>
      <c r="K38" s="90">
        <v>163</v>
      </c>
    </row>
    <row r="39" spans="1:13" x14ac:dyDescent="0.25">
      <c r="A39" s="1">
        <f t="shared" si="0"/>
        <v>381</v>
      </c>
      <c r="B39" s="26" t="e">
        <f t="shared" si="1"/>
        <v>#VALUE!</v>
      </c>
      <c r="C39" s="58">
        <f t="shared" si="2"/>
        <v>2.570150462962963E-2</v>
      </c>
      <c r="H39" s="62">
        <v>38</v>
      </c>
      <c r="I39" t="s">
        <v>212</v>
      </c>
      <c r="J39" s="73">
        <v>2.570150462962963E-2</v>
      </c>
      <c r="K39" s="90">
        <v>381</v>
      </c>
    </row>
    <row r="40" spans="1:13" x14ac:dyDescent="0.25">
      <c r="A40" s="1">
        <f t="shared" si="0"/>
        <v>634</v>
      </c>
      <c r="B40" s="26" t="e">
        <f t="shared" si="1"/>
        <v>#VALUE!</v>
      </c>
      <c r="C40" s="58">
        <f t="shared" si="2"/>
        <v>2.5720833333333335E-2</v>
      </c>
      <c r="H40" s="62">
        <v>39</v>
      </c>
      <c r="I40" t="s">
        <v>211</v>
      </c>
      <c r="J40" s="73">
        <v>2.5720833333333335E-2</v>
      </c>
      <c r="K40" s="90">
        <v>634</v>
      </c>
    </row>
    <row r="41" spans="1:13" x14ac:dyDescent="0.25">
      <c r="A41" s="1">
        <f t="shared" si="0"/>
        <v>60</v>
      </c>
      <c r="B41" s="26" t="e">
        <f t="shared" si="1"/>
        <v>#VALUE!</v>
      </c>
      <c r="C41" s="58">
        <f t="shared" si="2"/>
        <v>2.5806944444444441E-2</v>
      </c>
      <c r="H41" s="62">
        <v>40</v>
      </c>
      <c r="I41" t="s">
        <v>210</v>
      </c>
      <c r="J41" s="73">
        <v>2.5806944444444441E-2</v>
      </c>
      <c r="K41" s="90">
        <v>60</v>
      </c>
    </row>
    <row r="42" spans="1:13" x14ac:dyDescent="0.25">
      <c r="A42" s="1">
        <f t="shared" si="0"/>
        <v>542</v>
      </c>
      <c r="B42" s="26" t="e">
        <f t="shared" si="1"/>
        <v>#VALUE!</v>
      </c>
      <c r="C42" s="58">
        <f t="shared" si="2"/>
        <v>2.5825000000000001E-2</v>
      </c>
      <c r="H42" s="62">
        <v>41</v>
      </c>
      <c r="I42" t="s">
        <v>209</v>
      </c>
      <c r="J42" s="73">
        <v>2.5825000000000001E-2</v>
      </c>
      <c r="K42" s="90">
        <v>542</v>
      </c>
    </row>
    <row r="43" spans="1:13" x14ac:dyDescent="0.25">
      <c r="A43" s="1">
        <f t="shared" si="0"/>
        <v>354</v>
      </c>
      <c r="B43" s="26" t="e">
        <f t="shared" si="1"/>
        <v>#VALUE!</v>
      </c>
      <c r="C43" s="58">
        <f t="shared" si="2"/>
        <v>2.584409722222222E-2</v>
      </c>
      <c r="H43" s="62">
        <v>42</v>
      </c>
      <c r="I43" t="s">
        <v>208</v>
      </c>
      <c r="J43" s="73">
        <v>2.584409722222222E-2</v>
      </c>
      <c r="K43" s="90">
        <v>354</v>
      </c>
    </row>
    <row r="44" spans="1:13" x14ac:dyDescent="0.25">
      <c r="A44" s="1">
        <f t="shared" si="0"/>
        <v>446</v>
      </c>
      <c r="B44" s="26" t="e">
        <f t="shared" si="1"/>
        <v>#VALUE!</v>
      </c>
      <c r="C44" s="58">
        <f t="shared" si="2"/>
        <v>2.5902314814814816E-2</v>
      </c>
      <c r="H44" s="62">
        <v>43</v>
      </c>
      <c r="I44" t="s">
        <v>207</v>
      </c>
      <c r="J44" s="79">
        <v>2.5902314814814816E-2</v>
      </c>
      <c r="K44" s="80">
        <v>446</v>
      </c>
    </row>
    <row r="45" spans="1:13" x14ac:dyDescent="0.25">
      <c r="A45" s="1">
        <f t="shared" si="0"/>
        <v>454</v>
      </c>
      <c r="B45" s="26" t="e">
        <f t="shared" si="1"/>
        <v>#VALUE!</v>
      </c>
      <c r="C45" s="58">
        <f t="shared" si="2"/>
        <v>2.5906712962962965E-2</v>
      </c>
      <c r="H45" s="62">
        <v>44</v>
      </c>
      <c r="I45" t="s">
        <v>206</v>
      </c>
      <c r="J45" s="79">
        <v>2.5906712962962965E-2</v>
      </c>
      <c r="K45" s="80">
        <v>454</v>
      </c>
    </row>
    <row r="46" spans="1:13" x14ac:dyDescent="0.25">
      <c r="A46" s="1">
        <f t="shared" si="0"/>
        <v>680</v>
      </c>
      <c r="B46" s="26" t="e">
        <f t="shared" si="1"/>
        <v>#VALUE!</v>
      </c>
      <c r="C46" s="58">
        <f t="shared" si="2"/>
        <v>2.591111111111111E-2</v>
      </c>
      <c r="H46" s="62">
        <v>45</v>
      </c>
      <c r="I46" t="s">
        <v>205</v>
      </c>
      <c r="J46" s="79">
        <v>2.591111111111111E-2</v>
      </c>
      <c r="K46" s="80">
        <v>680</v>
      </c>
    </row>
    <row r="47" spans="1:13" x14ac:dyDescent="0.25">
      <c r="A47" s="1">
        <f t="shared" si="0"/>
        <v>199</v>
      </c>
      <c r="B47" s="26" t="e">
        <f t="shared" si="1"/>
        <v>#VALUE!</v>
      </c>
      <c r="C47" s="58">
        <f t="shared" si="2"/>
        <v>2.5939699074074073E-2</v>
      </c>
      <c r="H47" s="62">
        <v>46</v>
      </c>
      <c r="I47" t="s">
        <v>201</v>
      </c>
      <c r="J47" s="79">
        <v>2.5939699074074073E-2</v>
      </c>
      <c r="K47" s="80">
        <v>199</v>
      </c>
    </row>
    <row r="48" spans="1:13" x14ac:dyDescent="0.25">
      <c r="A48" s="1">
        <f t="shared" si="0"/>
        <v>272</v>
      </c>
      <c r="B48" s="26" t="e">
        <f t="shared" si="1"/>
        <v>#VALUE!</v>
      </c>
      <c r="C48" s="58">
        <f t="shared" si="2"/>
        <v>2.5944212962962961E-2</v>
      </c>
      <c r="H48" s="62">
        <v>47</v>
      </c>
      <c r="I48" t="s">
        <v>112</v>
      </c>
      <c r="J48" s="79">
        <v>2.5944212962962961E-2</v>
      </c>
      <c r="K48" s="80">
        <v>272</v>
      </c>
    </row>
    <row r="49" spans="1:11" x14ac:dyDescent="0.25">
      <c r="A49" s="1">
        <f t="shared" si="0"/>
        <v>232</v>
      </c>
      <c r="B49" s="26" t="e">
        <f t="shared" si="1"/>
        <v>#VALUE!</v>
      </c>
      <c r="C49" s="58">
        <f t="shared" si="2"/>
        <v>2.5947685185185185E-2</v>
      </c>
      <c r="H49" s="62">
        <v>48</v>
      </c>
      <c r="I49" t="s">
        <v>203</v>
      </c>
      <c r="J49" s="79">
        <v>2.5947685185185185E-2</v>
      </c>
      <c r="K49" s="80">
        <v>232</v>
      </c>
    </row>
    <row r="50" spans="1:11" x14ac:dyDescent="0.25">
      <c r="A50" s="1">
        <f t="shared" si="0"/>
        <v>240</v>
      </c>
      <c r="B50" s="26" t="e">
        <f t="shared" si="1"/>
        <v>#VALUE!</v>
      </c>
      <c r="C50" s="58">
        <f t="shared" si="2"/>
        <v>2.599664351851852E-2</v>
      </c>
      <c r="H50" s="62">
        <v>49</v>
      </c>
      <c r="I50" t="s">
        <v>202</v>
      </c>
      <c r="J50" s="79">
        <v>2.599664351851852E-2</v>
      </c>
      <c r="K50" s="80">
        <v>240</v>
      </c>
    </row>
    <row r="51" spans="1:11" x14ac:dyDescent="0.25">
      <c r="A51" s="1">
        <f t="shared" si="0"/>
        <v>604</v>
      </c>
      <c r="B51" s="26" t="e">
        <f t="shared" si="1"/>
        <v>#VALUE!</v>
      </c>
      <c r="C51" s="58">
        <f t="shared" si="2"/>
        <v>2.6092824074074074E-2</v>
      </c>
      <c r="H51" s="62">
        <v>50</v>
      </c>
      <c r="I51" t="s">
        <v>102</v>
      </c>
      <c r="J51" s="79">
        <v>2.6092824074074074E-2</v>
      </c>
      <c r="K51" s="80">
        <v>604</v>
      </c>
    </row>
    <row r="52" spans="1:11" x14ac:dyDescent="0.25">
      <c r="A52" s="1">
        <f t="shared" si="0"/>
        <v>667</v>
      </c>
      <c r="B52" s="26" t="e">
        <f t="shared" si="1"/>
        <v>#VALUE!</v>
      </c>
      <c r="C52" s="58">
        <f t="shared" si="2"/>
        <v>2.6105324074074072E-2</v>
      </c>
      <c r="H52" s="62">
        <v>51</v>
      </c>
      <c r="I52" t="s">
        <v>201</v>
      </c>
      <c r="J52" s="79">
        <v>2.6105324074074072E-2</v>
      </c>
      <c r="K52" s="80">
        <v>667</v>
      </c>
    </row>
    <row r="53" spans="1:11" x14ac:dyDescent="0.25">
      <c r="A53" s="1">
        <f t="shared" si="0"/>
        <v>229</v>
      </c>
      <c r="B53" s="26" t="e">
        <f t="shared" si="1"/>
        <v>#VALUE!</v>
      </c>
      <c r="C53" s="58">
        <f t="shared" si="2"/>
        <v>2.6143634259259259E-2</v>
      </c>
      <c r="H53" s="62">
        <v>52</v>
      </c>
      <c r="I53" t="s">
        <v>180</v>
      </c>
      <c r="J53" s="79">
        <v>2.6143634259259259E-2</v>
      </c>
      <c r="K53" s="80">
        <v>229</v>
      </c>
    </row>
    <row r="54" spans="1:11" x14ac:dyDescent="0.25">
      <c r="A54" s="1">
        <f t="shared" si="0"/>
        <v>150</v>
      </c>
      <c r="B54" s="26" t="e">
        <f t="shared" si="1"/>
        <v>#VALUE!</v>
      </c>
      <c r="C54" s="58">
        <f t="shared" si="2"/>
        <v>2.6175E-2</v>
      </c>
      <c r="H54" s="62">
        <v>53</v>
      </c>
      <c r="I54" t="s">
        <v>200</v>
      </c>
      <c r="J54" s="79">
        <v>2.6175E-2</v>
      </c>
      <c r="K54" s="80">
        <v>150</v>
      </c>
    </row>
    <row r="55" spans="1:11" x14ac:dyDescent="0.25">
      <c r="A55" s="1">
        <f t="shared" si="0"/>
        <v>678</v>
      </c>
      <c r="B55" s="26" t="e">
        <f t="shared" si="1"/>
        <v>#VALUE!</v>
      </c>
      <c r="C55" s="58">
        <f t="shared" si="2"/>
        <v>2.6235069444444446E-2</v>
      </c>
      <c r="H55" s="62">
        <v>54</v>
      </c>
      <c r="I55" t="s">
        <v>199</v>
      </c>
      <c r="J55" s="79">
        <v>2.6235069444444446E-2</v>
      </c>
      <c r="K55" s="80">
        <v>678</v>
      </c>
    </row>
    <row r="56" spans="1:11" x14ac:dyDescent="0.25">
      <c r="A56" s="1">
        <f t="shared" si="0"/>
        <v>212</v>
      </c>
      <c r="B56" s="26" t="e">
        <f t="shared" si="1"/>
        <v>#VALUE!</v>
      </c>
      <c r="C56" s="58">
        <f t="shared" si="2"/>
        <v>2.6325462962962964E-2</v>
      </c>
      <c r="H56" s="62">
        <v>55</v>
      </c>
      <c r="I56" t="s">
        <v>198</v>
      </c>
      <c r="J56" s="79">
        <v>2.6325462962962964E-2</v>
      </c>
      <c r="K56" s="80">
        <v>212</v>
      </c>
    </row>
    <row r="57" spans="1:11" x14ac:dyDescent="0.25">
      <c r="A57" s="1">
        <f t="shared" si="0"/>
        <v>221</v>
      </c>
      <c r="B57" s="26" t="e">
        <f t="shared" si="1"/>
        <v>#VALUE!</v>
      </c>
      <c r="C57" s="58">
        <f t="shared" si="2"/>
        <v>2.6430324074074075E-2</v>
      </c>
      <c r="H57" s="62">
        <v>56</v>
      </c>
      <c r="I57" t="s">
        <v>197</v>
      </c>
      <c r="J57" s="79">
        <v>2.6430324074074075E-2</v>
      </c>
      <c r="K57" s="80">
        <v>221</v>
      </c>
    </row>
    <row r="58" spans="1:11" x14ac:dyDescent="0.25">
      <c r="A58" s="1">
        <f t="shared" si="0"/>
        <v>653</v>
      </c>
      <c r="B58" s="26" t="e">
        <f t="shared" si="1"/>
        <v>#VALUE!</v>
      </c>
      <c r="C58" s="58">
        <f t="shared" si="2"/>
        <v>2.6502430555555553E-2</v>
      </c>
      <c r="H58" s="62">
        <v>57</v>
      </c>
      <c r="I58" t="s">
        <v>113</v>
      </c>
      <c r="J58" s="79">
        <v>2.6502430555555553E-2</v>
      </c>
      <c r="K58" s="80">
        <v>653</v>
      </c>
    </row>
    <row r="59" spans="1:11" x14ac:dyDescent="0.25">
      <c r="A59" s="1">
        <f t="shared" si="0"/>
        <v>109</v>
      </c>
      <c r="B59" s="26" t="e">
        <f t="shared" si="1"/>
        <v>#VALUE!</v>
      </c>
      <c r="C59" s="58">
        <f t="shared" si="2"/>
        <v>2.6510763888888893E-2</v>
      </c>
      <c r="H59" s="62">
        <v>58</v>
      </c>
      <c r="I59" t="s">
        <v>196</v>
      </c>
      <c r="J59" s="79">
        <v>2.6510763888888893E-2</v>
      </c>
      <c r="K59" s="80">
        <v>109</v>
      </c>
    </row>
    <row r="60" spans="1:11" x14ac:dyDescent="0.25">
      <c r="A60" s="1">
        <f t="shared" si="0"/>
        <v>669</v>
      </c>
      <c r="B60" s="26" t="e">
        <f t="shared" si="1"/>
        <v>#VALUE!</v>
      </c>
      <c r="C60" s="58">
        <f t="shared" si="2"/>
        <v>2.6557638888888888E-2</v>
      </c>
      <c r="H60" s="62">
        <v>59</v>
      </c>
      <c r="I60" t="s">
        <v>195</v>
      </c>
      <c r="J60" s="79">
        <v>2.6557638888888888E-2</v>
      </c>
      <c r="K60" s="80">
        <v>669</v>
      </c>
    </row>
    <row r="61" spans="1:11" x14ac:dyDescent="0.25">
      <c r="A61" s="1">
        <f t="shared" si="0"/>
        <v>429</v>
      </c>
      <c r="B61" s="26" t="e">
        <f t="shared" si="1"/>
        <v>#VALUE!</v>
      </c>
      <c r="C61" s="58">
        <f t="shared" si="2"/>
        <v>2.6674189814814817E-2</v>
      </c>
      <c r="H61" s="62">
        <v>60</v>
      </c>
      <c r="I61" t="s">
        <v>194</v>
      </c>
      <c r="J61" s="79">
        <v>2.6674189814814817E-2</v>
      </c>
      <c r="K61" s="80">
        <v>429</v>
      </c>
    </row>
    <row r="62" spans="1:11" x14ac:dyDescent="0.25">
      <c r="A62" s="1">
        <f t="shared" si="0"/>
        <v>196</v>
      </c>
      <c r="B62" s="26" t="e">
        <f t="shared" si="1"/>
        <v>#VALUE!</v>
      </c>
      <c r="C62" s="58">
        <f t="shared" si="2"/>
        <v>2.6687500000000003E-2</v>
      </c>
      <c r="H62" s="62">
        <v>61</v>
      </c>
      <c r="I62" t="s">
        <v>193</v>
      </c>
      <c r="J62" s="79">
        <v>2.6687500000000003E-2</v>
      </c>
      <c r="K62" s="80">
        <v>196</v>
      </c>
    </row>
    <row r="63" spans="1:11" x14ac:dyDescent="0.25">
      <c r="A63" s="1">
        <f t="shared" si="0"/>
        <v>31</v>
      </c>
      <c r="B63" s="26" t="e">
        <f t="shared" si="1"/>
        <v>#VALUE!</v>
      </c>
      <c r="C63" s="58">
        <f t="shared" si="2"/>
        <v>2.6715972222222224E-2</v>
      </c>
      <c r="H63" s="62">
        <v>62</v>
      </c>
      <c r="I63" t="s">
        <v>192</v>
      </c>
      <c r="J63" s="79">
        <v>2.6715972222222224E-2</v>
      </c>
      <c r="K63" s="80">
        <v>31</v>
      </c>
    </row>
    <row r="64" spans="1:11" x14ac:dyDescent="0.25">
      <c r="A64" s="1">
        <f t="shared" si="0"/>
        <v>633</v>
      </c>
      <c r="B64" s="26" t="e">
        <f t="shared" si="1"/>
        <v>#VALUE!</v>
      </c>
      <c r="C64" s="58">
        <f t="shared" si="2"/>
        <v>2.6859259259259256E-2</v>
      </c>
      <c r="H64" s="62">
        <v>63</v>
      </c>
      <c r="I64" t="s">
        <v>191</v>
      </c>
      <c r="J64" s="79">
        <v>2.6859259259259256E-2</v>
      </c>
      <c r="K64" s="80">
        <v>633</v>
      </c>
    </row>
    <row r="65" spans="1:11" x14ac:dyDescent="0.25">
      <c r="A65" s="1">
        <f t="shared" si="0"/>
        <v>636</v>
      </c>
      <c r="B65" s="26" t="e">
        <f t="shared" si="1"/>
        <v>#VALUE!</v>
      </c>
      <c r="C65" s="58">
        <f t="shared" si="2"/>
        <v>2.6891435185185185E-2</v>
      </c>
      <c r="H65" s="62">
        <v>64</v>
      </c>
      <c r="I65" t="s">
        <v>190</v>
      </c>
      <c r="J65" s="79">
        <v>2.6891435185185185E-2</v>
      </c>
      <c r="K65" s="80">
        <v>636</v>
      </c>
    </row>
    <row r="66" spans="1:11" x14ac:dyDescent="0.25">
      <c r="A66" s="1">
        <f t="shared" si="0"/>
        <v>675</v>
      </c>
      <c r="B66" s="26" t="e">
        <f t="shared" si="1"/>
        <v>#VALUE!</v>
      </c>
      <c r="C66" s="58">
        <f t="shared" si="2"/>
        <v>2.6901736111111109E-2</v>
      </c>
      <c r="H66" s="62">
        <v>65</v>
      </c>
      <c r="I66" t="s">
        <v>189</v>
      </c>
      <c r="J66" s="79">
        <v>2.6901736111111109E-2</v>
      </c>
      <c r="K66" s="80">
        <v>675</v>
      </c>
    </row>
    <row r="67" spans="1:11" x14ac:dyDescent="0.25">
      <c r="A67" s="1">
        <f t="shared" ref="A67:A114" si="3">K67</f>
        <v>638</v>
      </c>
      <c r="B67" s="26" t="e">
        <f t="shared" ref="B67:B114" si="4">VALUE(REPLACE(H67,1,5,""))</f>
        <v>#VALUE!</v>
      </c>
      <c r="C67" s="58">
        <f t="shared" ref="C67:C114" si="5">J67</f>
        <v>2.6912037037037036E-2</v>
      </c>
      <c r="H67" s="62">
        <v>66</v>
      </c>
      <c r="I67" t="s">
        <v>106</v>
      </c>
      <c r="J67" s="79">
        <v>2.6912037037037036E-2</v>
      </c>
      <c r="K67" s="80">
        <v>638</v>
      </c>
    </row>
    <row r="68" spans="1:11" x14ac:dyDescent="0.25">
      <c r="A68" s="1">
        <f t="shared" si="3"/>
        <v>676</v>
      </c>
      <c r="B68" s="26" t="e">
        <f t="shared" si="4"/>
        <v>#VALUE!</v>
      </c>
      <c r="C68" s="58">
        <f t="shared" si="5"/>
        <v>2.694097222222222E-2</v>
      </c>
      <c r="H68" s="62">
        <v>67</v>
      </c>
      <c r="I68" t="s">
        <v>188</v>
      </c>
      <c r="J68" s="79">
        <v>2.694097222222222E-2</v>
      </c>
      <c r="K68" s="80">
        <v>676</v>
      </c>
    </row>
    <row r="69" spans="1:11" x14ac:dyDescent="0.25">
      <c r="A69" s="1">
        <f t="shared" si="3"/>
        <v>640</v>
      </c>
      <c r="B69" s="26" t="e">
        <f t="shared" si="4"/>
        <v>#VALUE!</v>
      </c>
      <c r="C69" s="58">
        <f t="shared" si="5"/>
        <v>2.6954050925925926E-2</v>
      </c>
      <c r="H69" s="62">
        <v>68</v>
      </c>
      <c r="I69" t="s">
        <v>187</v>
      </c>
      <c r="J69" s="79">
        <v>2.6954050925925926E-2</v>
      </c>
      <c r="K69" s="80">
        <v>640</v>
      </c>
    </row>
    <row r="70" spans="1:11" x14ac:dyDescent="0.25">
      <c r="A70" s="1">
        <f t="shared" si="3"/>
        <v>637</v>
      </c>
      <c r="B70" s="26" t="e">
        <f t="shared" si="4"/>
        <v>#VALUE!</v>
      </c>
      <c r="C70" s="58">
        <f t="shared" si="5"/>
        <v>2.6964930555555554E-2</v>
      </c>
      <c r="H70" s="62">
        <v>69</v>
      </c>
      <c r="I70" t="s">
        <v>186</v>
      </c>
      <c r="J70" s="79">
        <v>2.6964930555555554E-2</v>
      </c>
      <c r="K70" s="80">
        <v>637</v>
      </c>
    </row>
    <row r="71" spans="1:11" x14ac:dyDescent="0.25">
      <c r="A71" s="1">
        <f t="shared" si="3"/>
        <v>655</v>
      </c>
      <c r="B71" s="26" t="e">
        <f t="shared" si="4"/>
        <v>#VALUE!</v>
      </c>
      <c r="C71" s="58">
        <f t="shared" si="5"/>
        <v>2.6991087962962967E-2</v>
      </c>
      <c r="H71" s="62">
        <v>70</v>
      </c>
      <c r="I71" t="s">
        <v>185</v>
      </c>
      <c r="J71" s="79">
        <v>2.6991087962962967E-2</v>
      </c>
      <c r="K71" s="85">
        <v>655</v>
      </c>
    </row>
    <row r="72" spans="1:11" x14ac:dyDescent="0.25">
      <c r="A72" s="1">
        <f t="shared" si="3"/>
        <v>470</v>
      </c>
      <c r="B72" s="26" t="e">
        <f t="shared" si="4"/>
        <v>#VALUE!</v>
      </c>
      <c r="C72" s="58">
        <f t="shared" si="5"/>
        <v>2.7048842592592593E-2</v>
      </c>
      <c r="H72" s="62">
        <v>71</v>
      </c>
      <c r="I72" t="s">
        <v>184</v>
      </c>
      <c r="J72" s="79">
        <v>2.7048842592592593E-2</v>
      </c>
      <c r="K72" s="85">
        <v>470</v>
      </c>
    </row>
    <row r="73" spans="1:11" x14ac:dyDescent="0.25">
      <c r="A73" s="1">
        <f t="shared" si="3"/>
        <v>652</v>
      </c>
      <c r="B73" s="26" t="e">
        <f t="shared" si="4"/>
        <v>#VALUE!</v>
      </c>
      <c r="C73" s="58">
        <f t="shared" si="5"/>
        <v>2.7093865740740738E-2</v>
      </c>
      <c r="H73" s="62">
        <v>72</v>
      </c>
      <c r="I73" t="s">
        <v>115</v>
      </c>
      <c r="J73" s="79">
        <v>2.7093865740740738E-2</v>
      </c>
      <c r="K73" s="85">
        <v>652</v>
      </c>
    </row>
    <row r="74" spans="1:11" x14ac:dyDescent="0.25">
      <c r="A74" s="1">
        <f t="shared" si="3"/>
        <v>47</v>
      </c>
      <c r="B74" s="26" t="e">
        <f t="shared" si="4"/>
        <v>#VALUE!</v>
      </c>
      <c r="C74" s="58">
        <f t="shared" si="5"/>
        <v>2.7198148148148148E-2</v>
      </c>
      <c r="H74" s="62">
        <v>73</v>
      </c>
      <c r="I74" t="s">
        <v>183</v>
      </c>
      <c r="J74" s="79">
        <v>2.7198148148148148E-2</v>
      </c>
      <c r="K74" s="85">
        <v>47</v>
      </c>
    </row>
    <row r="75" spans="1:11" x14ac:dyDescent="0.25">
      <c r="A75" s="1">
        <f t="shared" si="3"/>
        <v>256</v>
      </c>
      <c r="B75" s="26" t="e">
        <f t="shared" si="4"/>
        <v>#VALUE!</v>
      </c>
      <c r="C75" s="58">
        <f t="shared" si="5"/>
        <v>2.7234606481481485E-2</v>
      </c>
      <c r="H75" s="62">
        <v>74</v>
      </c>
      <c r="I75" t="s">
        <v>107</v>
      </c>
      <c r="J75" s="79">
        <v>2.7234606481481485E-2</v>
      </c>
      <c r="K75" s="85">
        <v>256</v>
      </c>
    </row>
    <row r="76" spans="1:11" x14ac:dyDescent="0.25">
      <c r="A76" s="1">
        <f t="shared" si="3"/>
        <v>575</v>
      </c>
      <c r="B76" s="26" t="e">
        <f t="shared" si="4"/>
        <v>#VALUE!</v>
      </c>
      <c r="C76" s="58">
        <f t="shared" si="5"/>
        <v>2.7248032407407408E-2</v>
      </c>
      <c r="H76" s="62">
        <v>75</v>
      </c>
      <c r="I76" t="s">
        <v>182</v>
      </c>
      <c r="J76" s="79">
        <v>2.7248032407407408E-2</v>
      </c>
      <c r="K76" s="85">
        <v>575</v>
      </c>
    </row>
    <row r="77" spans="1:11" x14ac:dyDescent="0.25">
      <c r="A77" s="1">
        <f t="shared" si="3"/>
        <v>52</v>
      </c>
      <c r="B77" s="26" t="e">
        <f t="shared" si="4"/>
        <v>#VALUE!</v>
      </c>
      <c r="C77" s="58">
        <f t="shared" si="5"/>
        <v>2.7262615740740737E-2</v>
      </c>
      <c r="H77" s="62">
        <v>76</v>
      </c>
      <c r="I77" t="s">
        <v>181</v>
      </c>
      <c r="J77" s="79">
        <v>2.7262615740740737E-2</v>
      </c>
      <c r="K77" s="85">
        <v>52</v>
      </c>
    </row>
    <row r="78" spans="1:11" x14ac:dyDescent="0.25">
      <c r="A78" s="1">
        <f t="shared" si="3"/>
        <v>39</v>
      </c>
      <c r="B78" s="26" t="e">
        <f t="shared" si="4"/>
        <v>#VALUE!</v>
      </c>
      <c r="C78" s="58">
        <f t="shared" si="5"/>
        <v>2.7320254629629628E-2</v>
      </c>
      <c r="H78" s="62">
        <v>77</v>
      </c>
      <c r="I78" t="s">
        <v>180</v>
      </c>
      <c r="J78" s="79">
        <v>2.7320254629629628E-2</v>
      </c>
      <c r="K78" s="85">
        <v>39</v>
      </c>
    </row>
    <row r="79" spans="1:11" x14ac:dyDescent="0.25">
      <c r="A79" s="1">
        <f t="shared" si="3"/>
        <v>323</v>
      </c>
      <c r="B79" s="26" t="e">
        <f t="shared" si="4"/>
        <v>#VALUE!</v>
      </c>
      <c r="C79" s="58">
        <f t="shared" si="5"/>
        <v>2.7340509259259255E-2</v>
      </c>
      <c r="H79" s="62">
        <v>78</v>
      </c>
      <c r="I79" t="s">
        <v>179</v>
      </c>
      <c r="J79" s="79">
        <v>2.7340509259259255E-2</v>
      </c>
      <c r="K79" s="85">
        <v>323</v>
      </c>
    </row>
    <row r="80" spans="1:11" x14ac:dyDescent="0.25">
      <c r="A80" s="1">
        <f t="shared" si="3"/>
        <v>157</v>
      </c>
      <c r="B80" s="26" t="e">
        <f t="shared" si="4"/>
        <v>#VALUE!</v>
      </c>
      <c r="C80" s="58">
        <f t="shared" si="5"/>
        <v>2.7374884259259259E-2</v>
      </c>
      <c r="H80" s="62">
        <v>79</v>
      </c>
      <c r="I80" t="s">
        <v>178</v>
      </c>
      <c r="J80" s="79">
        <v>2.7374884259259259E-2</v>
      </c>
      <c r="K80" s="85">
        <v>157</v>
      </c>
    </row>
    <row r="81" spans="1:11" x14ac:dyDescent="0.25">
      <c r="A81" s="1">
        <f t="shared" si="3"/>
        <v>299</v>
      </c>
      <c r="B81" s="26" t="e">
        <f t="shared" si="4"/>
        <v>#VALUE!</v>
      </c>
      <c r="C81" s="58">
        <f t="shared" si="5"/>
        <v>2.7405324074074075E-2</v>
      </c>
      <c r="H81" s="62">
        <v>80</v>
      </c>
      <c r="I81" t="s">
        <v>177</v>
      </c>
      <c r="J81" s="79">
        <v>2.7405324074074075E-2</v>
      </c>
      <c r="K81" s="85">
        <v>299</v>
      </c>
    </row>
    <row r="82" spans="1:11" x14ac:dyDescent="0.25">
      <c r="A82" s="1">
        <f t="shared" si="3"/>
        <v>642</v>
      </c>
      <c r="B82" s="26" t="e">
        <f t="shared" si="4"/>
        <v>#VALUE!</v>
      </c>
      <c r="C82" s="58">
        <f t="shared" si="5"/>
        <v>2.7417129629629632E-2</v>
      </c>
      <c r="H82" s="62">
        <v>81</v>
      </c>
      <c r="I82" t="s">
        <v>103</v>
      </c>
      <c r="J82" s="79">
        <v>2.7417129629629632E-2</v>
      </c>
      <c r="K82" s="85">
        <v>642</v>
      </c>
    </row>
    <row r="83" spans="1:11" x14ac:dyDescent="0.25">
      <c r="A83" s="1">
        <f t="shared" si="3"/>
        <v>416</v>
      </c>
      <c r="B83" s="26" t="e">
        <f t="shared" si="4"/>
        <v>#VALUE!</v>
      </c>
      <c r="C83" s="58">
        <f t="shared" si="5"/>
        <v>2.761423611111111E-2</v>
      </c>
      <c r="H83" s="62">
        <v>82</v>
      </c>
      <c r="I83" t="s">
        <v>176</v>
      </c>
      <c r="J83" s="79">
        <v>2.761423611111111E-2</v>
      </c>
      <c r="K83" s="85">
        <v>416</v>
      </c>
    </row>
    <row r="84" spans="1:11" x14ac:dyDescent="0.25">
      <c r="A84" s="1">
        <f t="shared" si="3"/>
        <v>70</v>
      </c>
      <c r="B84" s="26" t="e">
        <f t="shared" si="4"/>
        <v>#VALUE!</v>
      </c>
      <c r="C84" s="58">
        <f t="shared" si="5"/>
        <v>2.7662731481481479E-2</v>
      </c>
      <c r="H84" s="62">
        <v>83</v>
      </c>
      <c r="I84" t="s">
        <v>175</v>
      </c>
      <c r="J84" s="79">
        <v>2.7662731481481479E-2</v>
      </c>
      <c r="K84" s="85">
        <v>70</v>
      </c>
    </row>
    <row r="85" spans="1:11" x14ac:dyDescent="0.25">
      <c r="A85" s="1">
        <f t="shared" si="3"/>
        <v>174</v>
      </c>
      <c r="B85" s="26" t="e">
        <f t="shared" si="4"/>
        <v>#VALUE!</v>
      </c>
      <c r="C85" s="58">
        <f t="shared" si="5"/>
        <v>2.7728935185185186E-2</v>
      </c>
      <c r="H85" s="62">
        <v>84</v>
      </c>
      <c r="I85" t="s">
        <v>174</v>
      </c>
      <c r="J85" s="73">
        <v>2.7728935185185186E-2</v>
      </c>
      <c r="K85" s="85">
        <v>174</v>
      </c>
    </row>
    <row r="86" spans="1:11" x14ac:dyDescent="0.25">
      <c r="A86" s="1">
        <f t="shared" si="3"/>
        <v>695</v>
      </c>
      <c r="B86" s="26" t="e">
        <f t="shared" si="4"/>
        <v>#VALUE!</v>
      </c>
      <c r="C86" s="58">
        <f t="shared" si="5"/>
        <v>2.7737499999999998E-2</v>
      </c>
      <c r="H86" s="62">
        <v>85</v>
      </c>
      <c r="I86" t="s">
        <v>173</v>
      </c>
      <c r="J86" s="73">
        <v>2.7737499999999998E-2</v>
      </c>
      <c r="K86" s="80">
        <v>695</v>
      </c>
    </row>
    <row r="87" spans="1:11" x14ac:dyDescent="0.25">
      <c r="A87" s="1">
        <f t="shared" si="3"/>
        <v>102</v>
      </c>
      <c r="B87" s="26" t="e">
        <f t="shared" si="4"/>
        <v>#VALUE!</v>
      </c>
      <c r="C87" s="58">
        <f t="shared" si="5"/>
        <v>2.7976273148148149E-2</v>
      </c>
      <c r="H87" s="62">
        <v>86</v>
      </c>
      <c r="I87" t="s">
        <v>172</v>
      </c>
      <c r="J87" s="73">
        <v>2.7976273148148149E-2</v>
      </c>
      <c r="K87" s="80">
        <v>102</v>
      </c>
    </row>
    <row r="88" spans="1:11" x14ac:dyDescent="0.25">
      <c r="A88" s="1">
        <f t="shared" si="3"/>
        <v>694</v>
      </c>
      <c r="B88" s="26" t="e">
        <f t="shared" si="4"/>
        <v>#VALUE!</v>
      </c>
      <c r="C88" s="58">
        <f t="shared" si="5"/>
        <v>2.8025810185185185E-2</v>
      </c>
      <c r="H88" s="62">
        <v>87</v>
      </c>
      <c r="I88" t="s">
        <v>171</v>
      </c>
      <c r="J88" s="73">
        <v>2.8025810185185185E-2</v>
      </c>
      <c r="K88" s="80">
        <v>694</v>
      </c>
    </row>
    <row r="89" spans="1:11" x14ac:dyDescent="0.25">
      <c r="A89" s="1">
        <f t="shared" si="3"/>
        <v>696</v>
      </c>
      <c r="B89" s="26" t="e">
        <f t="shared" si="4"/>
        <v>#VALUE!</v>
      </c>
      <c r="C89" s="58">
        <f t="shared" si="5"/>
        <v>2.8041087962962962E-2</v>
      </c>
      <c r="H89" s="62">
        <v>88</v>
      </c>
      <c r="I89" t="s">
        <v>170</v>
      </c>
      <c r="J89" s="73">
        <v>2.8041087962962962E-2</v>
      </c>
      <c r="K89" s="80">
        <v>696</v>
      </c>
    </row>
    <row r="90" spans="1:11" x14ac:dyDescent="0.25">
      <c r="A90" s="1">
        <f t="shared" si="3"/>
        <v>651</v>
      </c>
      <c r="B90" s="26" t="e">
        <f t="shared" si="4"/>
        <v>#VALUE!</v>
      </c>
      <c r="C90" s="58">
        <f t="shared" si="5"/>
        <v>2.8075347222222224E-2</v>
      </c>
      <c r="H90" s="62">
        <v>89</v>
      </c>
      <c r="I90" t="s">
        <v>169</v>
      </c>
      <c r="J90" s="73">
        <v>2.8075347222222224E-2</v>
      </c>
      <c r="K90" s="80">
        <v>651</v>
      </c>
    </row>
    <row r="91" spans="1:11" x14ac:dyDescent="0.25">
      <c r="A91" s="1">
        <f t="shared" si="3"/>
        <v>398</v>
      </c>
      <c r="B91" s="26" t="e">
        <f t="shared" si="4"/>
        <v>#VALUE!</v>
      </c>
      <c r="C91" s="58">
        <f t="shared" si="5"/>
        <v>2.809236111111111E-2</v>
      </c>
      <c r="H91" s="62">
        <v>90</v>
      </c>
      <c r="I91" t="s">
        <v>168</v>
      </c>
      <c r="J91" s="73">
        <v>2.809236111111111E-2</v>
      </c>
      <c r="K91" s="80">
        <v>398</v>
      </c>
    </row>
    <row r="92" spans="1:11" x14ac:dyDescent="0.25">
      <c r="A92" s="1">
        <f t="shared" si="3"/>
        <v>689</v>
      </c>
      <c r="B92" s="26" t="e">
        <f t="shared" si="4"/>
        <v>#VALUE!</v>
      </c>
      <c r="C92" s="58">
        <f t="shared" si="5"/>
        <v>2.8131597222222225E-2</v>
      </c>
      <c r="H92" s="62">
        <v>91</v>
      </c>
      <c r="I92" t="s">
        <v>167</v>
      </c>
      <c r="J92" s="73">
        <v>2.8131597222222225E-2</v>
      </c>
      <c r="K92" s="80">
        <v>689</v>
      </c>
    </row>
    <row r="93" spans="1:11" x14ac:dyDescent="0.25">
      <c r="A93" s="1">
        <f t="shared" si="3"/>
        <v>690</v>
      </c>
      <c r="B93" s="26" t="e">
        <f t="shared" si="4"/>
        <v>#VALUE!</v>
      </c>
      <c r="C93" s="58">
        <f t="shared" si="5"/>
        <v>2.8184375000000001E-2</v>
      </c>
      <c r="H93" s="62">
        <v>92</v>
      </c>
      <c r="I93" t="s">
        <v>104</v>
      </c>
      <c r="J93" s="73">
        <v>2.8184375000000001E-2</v>
      </c>
      <c r="K93" s="80">
        <v>690</v>
      </c>
    </row>
    <row r="94" spans="1:11" x14ac:dyDescent="0.25">
      <c r="A94" s="1">
        <f t="shared" si="3"/>
        <v>268</v>
      </c>
      <c r="B94" s="26" t="e">
        <f t="shared" si="4"/>
        <v>#VALUE!</v>
      </c>
      <c r="C94" s="58">
        <f t="shared" si="5"/>
        <v>2.8222453703703704E-2</v>
      </c>
      <c r="H94" s="62">
        <v>93</v>
      </c>
      <c r="I94" t="s">
        <v>166</v>
      </c>
      <c r="J94" s="73">
        <v>2.8222453703703704E-2</v>
      </c>
      <c r="K94" s="80">
        <v>268</v>
      </c>
    </row>
    <row r="95" spans="1:11" x14ac:dyDescent="0.25">
      <c r="A95" s="1">
        <f t="shared" si="3"/>
        <v>624</v>
      </c>
      <c r="B95" s="26" t="e">
        <f t="shared" si="4"/>
        <v>#VALUE!</v>
      </c>
      <c r="C95" s="58">
        <f t="shared" si="5"/>
        <v>2.8235416666666666E-2</v>
      </c>
      <c r="H95" s="62">
        <v>94</v>
      </c>
      <c r="I95" t="s">
        <v>165</v>
      </c>
      <c r="J95" s="73">
        <v>2.8235416666666666E-2</v>
      </c>
      <c r="K95" s="80">
        <v>624</v>
      </c>
    </row>
    <row r="96" spans="1:11" x14ac:dyDescent="0.25">
      <c r="A96" s="1">
        <f t="shared" si="3"/>
        <v>260</v>
      </c>
      <c r="B96" s="26" t="e">
        <f t="shared" si="4"/>
        <v>#VALUE!</v>
      </c>
      <c r="C96" s="58">
        <f t="shared" si="5"/>
        <v>2.825810185185185E-2</v>
      </c>
      <c r="H96" s="62">
        <v>95</v>
      </c>
      <c r="I96" t="s">
        <v>109</v>
      </c>
      <c r="J96" s="73">
        <v>2.825810185185185E-2</v>
      </c>
      <c r="K96" s="80">
        <v>260</v>
      </c>
    </row>
    <row r="97" spans="1:12" x14ac:dyDescent="0.25">
      <c r="A97" s="1">
        <f t="shared" si="3"/>
        <v>622</v>
      </c>
      <c r="B97" s="26" t="e">
        <f t="shared" si="4"/>
        <v>#VALUE!</v>
      </c>
      <c r="C97" s="58">
        <f t="shared" si="5"/>
        <v>2.8347800925925926E-2</v>
      </c>
      <c r="H97" s="62">
        <v>96</v>
      </c>
      <c r="I97" t="s">
        <v>109</v>
      </c>
      <c r="J97" s="73">
        <v>2.8347800925925926E-2</v>
      </c>
      <c r="K97" s="80">
        <v>622</v>
      </c>
    </row>
    <row r="98" spans="1:12" x14ac:dyDescent="0.25">
      <c r="A98" s="1">
        <f t="shared" si="3"/>
        <v>574</v>
      </c>
      <c r="B98" s="26" t="e">
        <f t="shared" si="4"/>
        <v>#VALUE!</v>
      </c>
      <c r="C98" s="58">
        <f t="shared" si="5"/>
        <v>2.8352083333333333E-2</v>
      </c>
      <c r="H98" s="62">
        <v>97</v>
      </c>
      <c r="I98" t="s">
        <v>164</v>
      </c>
      <c r="J98" s="73">
        <v>2.8352083333333333E-2</v>
      </c>
      <c r="K98" s="80">
        <v>574</v>
      </c>
    </row>
    <row r="99" spans="1:12" x14ac:dyDescent="0.25">
      <c r="A99" s="1">
        <f t="shared" si="3"/>
        <v>661</v>
      </c>
      <c r="B99" s="26" t="e">
        <f t="shared" si="4"/>
        <v>#VALUE!</v>
      </c>
      <c r="C99" s="58">
        <f t="shared" si="5"/>
        <v>2.8358796296296295E-2</v>
      </c>
      <c r="H99" s="62">
        <v>98</v>
      </c>
      <c r="I99" t="s">
        <v>102</v>
      </c>
      <c r="J99" s="73">
        <v>2.8358796296296295E-2</v>
      </c>
      <c r="K99" s="80">
        <v>661</v>
      </c>
    </row>
    <row r="100" spans="1:12" x14ac:dyDescent="0.25">
      <c r="A100" s="1">
        <f t="shared" si="3"/>
        <v>9</v>
      </c>
      <c r="B100" s="26" t="e">
        <f t="shared" si="4"/>
        <v>#VALUE!</v>
      </c>
      <c r="C100" s="58">
        <f t="shared" si="5"/>
        <v>2.8416087962962962E-2</v>
      </c>
      <c r="H100" s="62">
        <v>99</v>
      </c>
      <c r="I100" t="s">
        <v>105</v>
      </c>
      <c r="J100" s="73">
        <v>2.8416087962962962E-2</v>
      </c>
      <c r="K100" s="80">
        <v>9</v>
      </c>
      <c r="L100" s="52"/>
    </row>
    <row r="101" spans="1:12" x14ac:dyDescent="0.25">
      <c r="A101" s="1">
        <f t="shared" si="3"/>
        <v>615</v>
      </c>
      <c r="B101" s="26" t="e">
        <f t="shared" si="4"/>
        <v>#VALUE!</v>
      </c>
      <c r="C101" s="58">
        <f t="shared" si="5"/>
        <v>2.8449189814814816E-2</v>
      </c>
      <c r="H101" s="62">
        <v>100</v>
      </c>
      <c r="I101" t="s">
        <v>163</v>
      </c>
      <c r="J101" s="73">
        <v>2.8449189814814816E-2</v>
      </c>
      <c r="K101" s="80">
        <v>615</v>
      </c>
    </row>
    <row r="102" spans="1:12" x14ac:dyDescent="0.25">
      <c r="A102" s="1">
        <f t="shared" si="3"/>
        <v>228</v>
      </c>
      <c r="B102" s="26" t="e">
        <f t="shared" si="4"/>
        <v>#VALUE!</v>
      </c>
      <c r="C102" s="58">
        <f t="shared" si="5"/>
        <v>2.8583217592592594E-2</v>
      </c>
      <c r="H102" s="62">
        <v>101</v>
      </c>
      <c r="I102" t="s">
        <v>162</v>
      </c>
      <c r="J102" s="73">
        <v>2.8583217592592594E-2</v>
      </c>
      <c r="K102" s="80">
        <v>228</v>
      </c>
    </row>
    <row r="103" spans="1:12" x14ac:dyDescent="0.25">
      <c r="A103" s="1">
        <f t="shared" si="3"/>
        <v>301</v>
      </c>
      <c r="B103" s="26" t="e">
        <f t="shared" si="4"/>
        <v>#VALUE!</v>
      </c>
      <c r="C103" s="58">
        <f t="shared" si="5"/>
        <v>2.8625694444444447E-2</v>
      </c>
      <c r="H103" s="62">
        <v>102</v>
      </c>
      <c r="I103" t="s">
        <v>161</v>
      </c>
      <c r="J103" s="73">
        <v>2.8625694444444447E-2</v>
      </c>
      <c r="K103" s="80">
        <v>301</v>
      </c>
    </row>
    <row r="104" spans="1:12" x14ac:dyDescent="0.25">
      <c r="A104" s="1">
        <f t="shared" si="3"/>
        <v>613</v>
      </c>
      <c r="B104" s="26" t="e">
        <f t="shared" si="4"/>
        <v>#VALUE!</v>
      </c>
      <c r="C104" s="58">
        <f t="shared" si="5"/>
        <v>2.873101851851852E-2</v>
      </c>
      <c r="H104" s="62">
        <v>103</v>
      </c>
      <c r="I104" t="s">
        <v>160</v>
      </c>
      <c r="J104" s="73">
        <v>2.873101851851852E-2</v>
      </c>
      <c r="K104" s="80">
        <v>613</v>
      </c>
    </row>
    <row r="105" spans="1:12" x14ac:dyDescent="0.25">
      <c r="A105" s="1">
        <f t="shared" si="3"/>
        <v>688</v>
      </c>
      <c r="B105" s="26" t="e">
        <f t="shared" si="4"/>
        <v>#VALUE!</v>
      </c>
      <c r="C105" s="58">
        <f t="shared" si="5"/>
        <v>2.8798148148148146E-2</v>
      </c>
      <c r="H105" s="62">
        <v>104</v>
      </c>
      <c r="I105" t="s">
        <v>159</v>
      </c>
      <c r="J105" s="73">
        <v>2.8798148148148146E-2</v>
      </c>
      <c r="K105" s="80">
        <v>688</v>
      </c>
    </row>
    <row r="106" spans="1:12" x14ac:dyDescent="0.25">
      <c r="A106" s="1">
        <f t="shared" si="3"/>
        <v>672</v>
      </c>
      <c r="B106" s="26" t="e">
        <f t="shared" si="4"/>
        <v>#VALUE!</v>
      </c>
      <c r="C106" s="58">
        <f t="shared" si="5"/>
        <v>2.882789351851852E-2</v>
      </c>
      <c r="H106" s="62">
        <v>105</v>
      </c>
      <c r="I106" t="s">
        <v>158</v>
      </c>
      <c r="J106" s="73">
        <v>2.882789351851852E-2</v>
      </c>
      <c r="K106" s="80">
        <v>672</v>
      </c>
    </row>
    <row r="107" spans="1:12" x14ac:dyDescent="0.25">
      <c r="A107" s="1">
        <f t="shared" si="3"/>
        <v>99</v>
      </c>
      <c r="B107" s="26" t="e">
        <f t="shared" si="4"/>
        <v>#VALUE!</v>
      </c>
      <c r="C107" s="58">
        <f t="shared" si="5"/>
        <v>2.8877199074074072E-2</v>
      </c>
      <c r="H107" s="62">
        <v>106</v>
      </c>
      <c r="I107" t="s">
        <v>157</v>
      </c>
      <c r="J107" s="73">
        <v>2.8877199074074072E-2</v>
      </c>
      <c r="K107" s="80">
        <v>99</v>
      </c>
    </row>
    <row r="108" spans="1:12" x14ac:dyDescent="0.25">
      <c r="A108" s="1">
        <f t="shared" si="3"/>
        <v>683</v>
      </c>
      <c r="B108" s="26" t="e">
        <f t="shared" si="4"/>
        <v>#VALUE!</v>
      </c>
      <c r="C108" s="58">
        <f t="shared" si="5"/>
        <v>2.8970833333333331E-2</v>
      </c>
      <c r="H108" s="62">
        <v>107</v>
      </c>
      <c r="I108" t="s">
        <v>156</v>
      </c>
      <c r="J108" s="73">
        <v>2.8970833333333331E-2</v>
      </c>
      <c r="K108" s="80">
        <v>683</v>
      </c>
    </row>
    <row r="109" spans="1:12" x14ac:dyDescent="0.25">
      <c r="A109" s="1">
        <f t="shared" si="3"/>
        <v>514</v>
      </c>
      <c r="B109" s="26" t="e">
        <f t="shared" si="4"/>
        <v>#VALUE!</v>
      </c>
      <c r="C109" s="58">
        <f t="shared" si="5"/>
        <v>2.8980324074074075E-2</v>
      </c>
      <c r="H109" s="62">
        <v>108</v>
      </c>
      <c r="I109" t="s">
        <v>155</v>
      </c>
      <c r="J109" s="73">
        <v>2.8980324074074075E-2</v>
      </c>
      <c r="K109" s="80">
        <v>514</v>
      </c>
    </row>
    <row r="110" spans="1:12" x14ac:dyDescent="0.25">
      <c r="A110" s="1">
        <f t="shared" si="3"/>
        <v>658</v>
      </c>
      <c r="B110" s="26" t="e">
        <f t="shared" si="4"/>
        <v>#VALUE!</v>
      </c>
      <c r="C110" s="58">
        <f t="shared" si="5"/>
        <v>2.8992013888888887E-2</v>
      </c>
      <c r="H110" s="62">
        <v>109</v>
      </c>
      <c r="I110" t="s">
        <v>154</v>
      </c>
      <c r="J110" s="73">
        <v>2.8992013888888887E-2</v>
      </c>
      <c r="K110" s="80">
        <v>658</v>
      </c>
    </row>
    <row r="111" spans="1:12" x14ac:dyDescent="0.25">
      <c r="A111" s="1">
        <f t="shared" si="3"/>
        <v>149</v>
      </c>
      <c r="B111" s="26" t="e">
        <f t="shared" si="4"/>
        <v>#VALUE!</v>
      </c>
      <c r="C111" s="58">
        <f t="shared" si="5"/>
        <v>2.9000810185185185E-2</v>
      </c>
      <c r="H111" s="62">
        <v>110</v>
      </c>
      <c r="I111" t="s">
        <v>153</v>
      </c>
      <c r="J111" s="73">
        <v>2.9000810185185185E-2</v>
      </c>
      <c r="K111" s="80">
        <v>149</v>
      </c>
    </row>
    <row r="112" spans="1:12" x14ac:dyDescent="0.25">
      <c r="A112" s="1">
        <f t="shared" si="3"/>
        <v>693</v>
      </c>
      <c r="B112" s="26" t="e">
        <f t="shared" si="4"/>
        <v>#VALUE!</v>
      </c>
      <c r="C112" s="58">
        <f t="shared" si="5"/>
        <v>2.9020254629629628E-2</v>
      </c>
      <c r="H112" s="62">
        <v>111</v>
      </c>
      <c r="I112" t="s">
        <v>152</v>
      </c>
      <c r="J112" s="73">
        <v>2.9020254629629628E-2</v>
      </c>
      <c r="K112" s="80">
        <v>693</v>
      </c>
    </row>
    <row r="113" spans="1:11" x14ac:dyDescent="0.25">
      <c r="A113" s="1">
        <f t="shared" si="3"/>
        <v>28</v>
      </c>
      <c r="B113" s="26" t="e">
        <f t="shared" si="4"/>
        <v>#VALUE!</v>
      </c>
      <c r="C113" s="58">
        <f t="shared" si="5"/>
        <v>2.9025694444444448E-2</v>
      </c>
      <c r="H113" s="62">
        <v>112</v>
      </c>
      <c r="I113" t="s">
        <v>151</v>
      </c>
      <c r="J113" s="73">
        <v>2.9025694444444448E-2</v>
      </c>
      <c r="K113" s="80">
        <v>28</v>
      </c>
    </row>
    <row r="114" spans="1:11" x14ac:dyDescent="0.25">
      <c r="A114" s="1">
        <f t="shared" si="3"/>
        <v>124</v>
      </c>
      <c r="B114" s="26" t="e">
        <f t="shared" si="4"/>
        <v>#VALUE!</v>
      </c>
      <c r="C114" s="58">
        <f t="shared" si="5"/>
        <v>2.9048032407407408E-2</v>
      </c>
      <c r="H114" s="62">
        <v>113</v>
      </c>
      <c r="I114" t="s">
        <v>150</v>
      </c>
      <c r="J114" s="73">
        <v>2.9048032407407408E-2</v>
      </c>
      <c r="K114" s="80">
        <v>124</v>
      </c>
    </row>
    <row r="115" spans="1:11" x14ac:dyDescent="0.25">
      <c r="A115" s="1">
        <f t="shared" ref="A115:A178" si="6">K115</f>
        <v>329</v>
      </c>
      <c r="B115" s="26" t="e">
        <f t="shared" ref="B115:B178" si="7">VALUE(REPLACE(H115,1,5,""))</f>
        <v>#VALUE!</v>
      </c>
      <c r="C115" s="58">
        <f t="shared" ref="C115:C178" si="8">J115</f>
        <v>2.9125231481481481E-2</v>
      </c>
      <c r="H115" s="62">
        <v>114</v>
      </c>
      <c r="I115" t="s">
        <v>149</v>
      </c>
      <c r="J115" s="73">
        <v>2.9125231481481481E-2</v>
      </c>
      <c r="K115" s="80">
        <v>329</v>
      </c>
    </row>
    <row r="116" spans="1:11" x14ac:dyDescent="0.25">
      <c r="A116" s="1">
        <f t="shared" si="6"/>
        <v>646</v>
      </c>
      <c r="B116" s="26" t="e">
        <f t="shared" si="7"/>
        <v>#VALUE!</v>
      </c>
      <c r="C116" s="58">
        <f t="shared" si="8"/>
        <v>2.9138425925925925E-2</v>
      </c>
      <c r="H116" s="62">
        <v>115</v>
      </c>
      <c r="I116" t="s">
        <v>148</v>
      </c>
      <c r="J116" s="73">
        <v>2.9138425925925925E-2</v>
      </c>
      <c r="K116" s="80">
        <v>646</v>
      </c>
    </row>
    <row r="117" spans="1:11" x14ac:dyDescent="0.25">
      <c r="A117" s="1">
        <f t="shared" si="6"/>
        <v>660</v>
      </c>
      <c r="B117" s="26" t="e">
        <f t="shared" si="7"/>
        <v>#VALUE!</v>
      </c>
      <c r="C117" s="58">
        <f t="shared" si="8"/>
        <v>2.9158449074074073E-2</v>
      </c>
      <c r="H117" s="62">
        <v>116</v>
      </c>
      <c r="I117" t="s">
        <v>147</v>
      </c>
      <c r="J117" s="73">
        <v>2.9158449074074073E-2</v>
      </c>
      <c r="K117" s="80">
        <v>660</v>
      </c>
    </row>
    <row r="118" spans="1:11" x14ac:dyDescent="0.25">
      <c r="A118" s="1">
        <f t="shared" si="6"/>
        <v>644</v>
      </c>
      <c r="B118" s="26" t="e">
        <f t="shared" si="7"/>
        <v>#VALUE!</v>
      </c>
      <c r="C118" s="58">
        <f t="shared" si="8"/>
        <v>2.9273032407407407E-2</v>
      </c>
      <c r="H118" s="62">
        <v>117</v>
      </c>
      <c r="I118" t="s">
        <v>146</v>
      </c>
      <c r="J118" s="73">
        <v>2.9273032407407407E-2</v>
      </c>
      <c r="K118" s="80">
        <v>644</v>
      </c>
    </row>
    <row r="119" spans="1:11" x14ac:dyDescent="0.25">
      <c r="A119" s="1">
        <f t="shared" si="6"/>
        <v>101</v>
      </c>
      <c r="B119" s="26" t="e">
        <f t="shared" si="7"/>
        <v>#VALUE!</v>
      </c>
      <c r="C119" s="58">
        <f t="shared" si="8"/>
        <v>2.9367939814814812E-2</v>
      </c>
      <c r="H119" s="62">
        <v>118</v>
      </c>
      <c r="I119" t="s">
        <v>145</v>
      </c>
      <c r="J119" s="73">
        <v>2.9367939814814812E-2</v>
      </c>
      <c r="K119" s="80">
        <v>101</v>
      </c>
    </row>
    <row r="120" spans="1:11" x14ac:dyDescent="0.25">
      <c r="A120" s="1">
        <f t="shared" si="6"/>
        <v>686</v>
      </c>
      <c r="B120" s="26" t="e">
        <f t="shared" si="7"/>
        <v>#VALUE!</v>
      </c>
      <c r="C120" s="58">
        <f t="shared" si="8"/>
        <v>2.9480787037037035E-2</v>
      </c>
      <c r="H120" s="62">
        <v>119</v>
      </c>
      <c r="I120" t="s">
        <v>144</v>
      </c>
      <c r="J120" s="73">
        <v>2.9480787037037035E-2</v>
      </c>
      <c r="K120" s="80">
        <v>686</v>
      </c>
    </row>
    <row r="121" spans="1:11" x14ac:dyDescent="0.25">
      <c r="A121" s="1">
        <f t="shared" si="6"/>
        <v>641</v>
      </c>
      <c r="B121" s="26" t="e">
        <f t="shared" si="7"/>
        <v>#VALUE!</v>
      </c>
      <c r="C121" s="58">
        <f t="shared" si="8"/>
        <v>2.9546527777777779E-2</v>
      </c>
      <c r="H121" s="62">
        <v>120</v>
      </c>
      <c r="I121" t="s">
        <v>143</v>
      </c>
      <c r="J121" s="73">
        <v>2.9546527777777779E-2</v>
      </c>
      <c r="K121" s="80">
        <v>641</v>
      </c>
    </row>
    <row r="122" spans="1:11" x14ac:dyDescent="0.25">
      <c r="A122" s="1">
        <f t="shared" si="6"/>
        <v>300</v>
      </c>
      <c r="B122" s="26" t="e">
        <f t="shared" si="7"/>
        <v>#VALUE!</v>
      </c>
      <c r="C122" s="58">
        <f t="shared" si="8"/>
        <v>2.9589004629629628E-2</v>
      </c>
      <c r="H122" s="62">
        <v>121</v>
      </c>
      <c r="I122" t="s">
        <v>142</v>
      </c>
      <c r="J122" s="73">
        <v>2.9589004629629628E-2</v>
      </c>
      <c r="K122" s="80">
        <v>300</v>
      </c>
    </row>
    <row r="123" spans="1:11" x14ac:dyDescent="0.25">
      <c r="A123" s="1">
        <f t="shared" si="6"/>
        <v>534</v>
      </c>
      <c r="B123" s="26" t="e">
        <f t="shared" si="7"/>
        <v>#VALUE!</v>
      </c>
      <c r="C123" s="58">
        <f t="shared" si="8"/>
        <v>2.9597569444444444E-2</v>
      </c>
      <c r="H123" s="62">
        <v>122</v>
      </c>
      <c r="I123" t="s">
        <v>141</v>
      </c>
      <c r="J123" s="73">
        <v>2.9597569444444444E-2</v>
      </c>
      <c r="K123" s="80">
        <v>534</v>
      </c>
    </row>
    <row r="124" spans="1:11" x14ac:dyDescent="0.25">
      <c r="A124" s="1">
        <f t="shared" si="6"/>
        <v>533</v>
      </c>
      <c r="B124" s="26" t="e">
        <f t="shared" si="7"/>
        <v>#VALUE!</v>
      </c>
      <c r="C124" s="58">
        <f t="shared" si="8"/>
        <v>2.9603472222222219E-2</v>
      </c>
      <c r="H124" s="62">
        <v>123</v>
      </c>
      <c r="I124" t="s">
        <v>140</v>
      </c>
      <c r="J124" s="73">
        <v>2.9603472222222219E-2</v>
      </c>
      <c r="K124" s="80">
        <v>533</v>
      </c>
    </row>
    <row r="125" spans="1:11" x14ac:dyDescent="0.25">
      <c r="A125" s="1">
        <f t="shared" si="6"/>
        <v>4</v>
      </c>
      <c r="B125" s="26" t="e">
        <f t="shared" si="7"/>
        <v>#VALUE!</v>
      </c>
      <c r="C125" s="58">
        <f t="shared" si="8"/>
        <v>2.9608564814814813E-2</v>
      </c>
      <c r="H125" s="62">
        <v>124</v>
      </c>
      <c r="I125" t="s">
        <v>139</v>
      </c>
      <c r="J125" s="73">
        <v>2.9608564814814813E-2</v>
      </c>
      <c r="K125" s="80">
        <v>4</v>
      </c>
    </row>
    <row r="126" spans="1:11" x14ac:dyDescent="0.25">
      <c r="A126" s="1">
        <f t="shared" si="6"/>
        <v>456</v>
      </c>
      <c r="B126" s="26" t="e">
        <f t="shared" si="7"/>
        <v>#VALUE!</v>
      </c>
      <c r="C126" s="58">
        <f t="shared" si="8"/>
        <v>2.9664351851851851E-2</v>
      </c>
      <c r="H126" s="62">
        <v>125</v>
      </c>
      <c r="I126" t="s">
        <v>138</v>
      </c>
      <c r="J126" s="70">
        <v>2.9664351851851851E-2</v>
      </c>
      <c r="K126" s="90">
        <v>456</v>
      </c>
    </row>
    <row r="127" spans="1:11" x14ac:dyDescent="0.25">
      <c r="A127" s="1">
        <f t="shared" si="6"/>
        <v>305</v>
      </c>
      <c r="B127" s="26" t="e">
        <f t="shared" si="7"/>
        <v>#VALUE!</v>
      </c>
      <c r="C127" s="58">
        <f t="shared" si="8"/>
        <v>2.9666319444444447E-2</v>
      </c>
      <c r="H127" s="62">
        <v>126</v>
      </c>
      <c r="I127" t="s">
        <v>137</v>
      </c>
      <c r="J127" s="73">
        <v>2.9666319444444447E-2</v>
      </c>
      <c r="K127" s="80">
        <v>305</v>
      </c>
    </row>
    <row r="128" spans="1:11" x14ac:dyDescent="0.25">
      <c r="A128" s="1">
        <f t="shared" si="6"/>
        <v>677</v>
      </c>
      <c r="B128" s="26" t="e">
        <f t="shared" si="7"/>
        <v>#VALUE!</v>
      </c>
      <c r="C128" s="58">
        <f t="shared" si="8"/>
        <v>2.9732523148148147E-2</v>
      </c>
      <c r="H128" s="62">
        <v>127</v>
      </c>
      <c r="I128" t="s">
        <v>136</v>
      </c>
      <c r="J128" s="73">
        <v>2.9732523148148147E-2</v>
      </c>
      <c r="K128" s="80">
        <v>677</v>
      </c>
    </row>
    <row r="129" spans="1:11" x14ac:dyDescent="0.25">
      <c r="A129" s="1">
        <f t="shared" si="6"/>
        <v>231</v>
      </c>
      <c r="B129" s="26" t="e">
        <f t="shared" si="7"/>
        <v>#VALUE!</v>
      </c>
      <c r="C129" s="58">
        <f t="shared" si="8"/>
        <v>2.9739004629629629E-2</v>
      </c>
      <c r="H129" s="62">
        <v>128</v>
      </c>
      <c r="I129" t="s">
        <v>135</v>
      </c>
      <c r="J129" s="73">
        <v>2.9739004629629629E-2</v>
      </c>
      <c r="K129" s="80">
        <v>231</v>
      </c>
    </row>
    <row r="130" spans="1:11" x14ac:dyDescent="0.25">
      <c r="A130" s="1">
        <f t="shared" si="6"/>
        <v>643</v>
      </c>
      <c r="B130" s="26" t="e">
        <f t="shared" si="7"/>
        <v>#VALUE!</v>
      </c>
      <c r="C130" s="58">
        <f t="shared" si="8"/>
        <v>2.9869791666666666E-2</v>
      </c>
      <c r="H130" s="62">
        <v>129</v>
      </c>
      <c r="I130" t="s">
        <v>134</v>
      </c>
      <c r="J130" s="73">
        <v>2.9869791666666666E-2</v>
      </c>
      <c r="K130" s="80">
        <v>643</v>
      </c>
    </row>
    <row r="131" spans="1:11" x14ac:dyDescent="0.25">
      <c r="A131" s="1">
        <f t="shared" si="6"/>
        <v>469</v>
      </c>
      <c r="B131" s="26" t="e">
        <f t="shared" si="7"/>
        <v>#VALUE!</v>
      </c>
      <c r="C131" s="58">
        <f t="shared" si="8"/>
        <v>2.996597222222222E-2</v>
      </c>
      <c r="H131" s="62">
        <v>130</v>
      </c>
      <c r="I131" t="s">
        <v>133</v>
      </c>
      <c r="J131" s="73">
        <v>2.996597222222222E-2</v>
      </c>
      <c r="K131" s="80">
        <v>469</v>
      </c>
    </row>
    <row r="132" spans="1:11" x14ac:dyDescent="0.25">
      <c r="A132" s="1">
        <f t="shared" si="6"/>
        <v>654</v>
      </c>
      <c r="B132" s="26" t="e">
        <f t="shared" si="7"/>
        <v>#VALUE!</v>
      </c>
      <c r="C132" s="58">
        <f t="shared" si="8"/>
        <v>3.0187962962962962E-2</v>
      </c>
      <c r="H132" s="62">
        <v>131</v>
      </c>
      <c r="I132" t="s">
        <v>100</v>
      </c>
      <c r="J132" s="73">
        <v>3.0187962962962962E-2</v>
      </c>
      <c r="K132" s="80">
        <v>654</v>
      </c>
    </row>
    <row r="133" spans="1:11" x14ac:dyDescent="0.25">
      <c r="A133" s="1">
        <f t="shared" si="6"/>
        <v>13</v>
      </c>
      <c r="B133" s="26" t="e">
        <f t="shared" si="7"/>
        <v>#VALUE!</v>
      </c>
      <c r="C133" s="58">
        <f t="shared" si="8"/>
        <v>3.0214814814814816E-2</v>
      </c>
      <c r="H133" s="62">
        <v>132</v>
      </c>
      <c r="I133" t="s">
        <v>132</v>
      </c>
      <c r="J133" s="73">
        <v>3.0214814814814816E-2</v>
      </c>
      <c r="K133" s="80">
        <v>13</v>
      </c>
    </row>
    <row r="134" spans="1:11" x14ac:dyDescent="0.25">
      <c r="A134" s="1">
        <f t="shared" si="6"/>
        <v>545</v>
      </c>
      <c r="B134" s="26" t="e">
        <f t="shared" si="7"/>
        <v>#VALUE!</v>
      </c>
      <c r="C134" s="58">
        <f t="shared" si="8"/>
        <v>3.0407986111111111E-2</v>
      </c>
      <c r="H134" s="62">
        <v>133</v>
      </c>
      <c r="I134" t="s">
        <v>131</v>
      </c>
      <c r="J134" s="73">
        <v>3.0407986111111111E-2</v>
      </c>
      <c r="K134" s="80">
        <v>545</v>
      </c>
    </row>
    <row r="135" spans="1:11" x14ac:dyDescent="0.25">
      <c r="A135" s="1">
        <f t="shared" si="6"/>
        <v>164</v>
      </c>
      <c r="B135" s="26" t="e">
        <f t="shared" si="7"/>
        <v>#VALUE!</v>
      </c>
      <c r="C135" s="58">
        <f t="shared" si="8"/>
        <v>3.0460300925925925E-2</v>
      </c>
      <c r="H135" s="62">
        <v>134</v>
      </c>
      <c r="I135" t="s">
        <v>130</v>
      </c>
      <c r="J135" s="73">
        <v>3.0460300925925925E-2</v>
      </c>
      <c r="K135" s="80">
        <v>164</v>
      </c>
    </row>
    <row r="136" spans="1:11" x14ac:dyDescent="0.25">
      <c r="A136" s="1">
        <f t="shared" si="6"/>
        <v>659</v>
      </c>
      <c r="B136" s="26" t="e">
        <f t="shared" si="7"/>
        <v>#VALUE!</v>
      </c>
      <c r="C136" s="58">
        <f t="shared" si="8"/>
        <v>3.0512731481481484E-2</v>
      </c>
      <c r="H136" s="62">
        <v>135</v>
      </c>
      <c r="I136" t="s">
        <v>129</v>
      </c>
      <c r="J136" s="73">
        <v>3.0512731481481484E-2</v>
      </c>
      <c r="K136" s="90">
        <v>659</v>
      </c>
    </row>
    <row r="137" spans="1:11" x14ac:dyDescent="0.25">
      <c r="A137" s="1">
        <f t="shared" si="6"/>
        <v>674</v>
      </c>
      <c r="B137" s="26" t="e">
        <f t="shared" si="7"/>
        <v>#VALUE!</v>
      </c>
      <c r="C137" s="58">
        <f t="shared" si="8"/>
        <v>3.0680671296296296E-2</v>
      </c>
      <c r="H137" s="62">
        <v>136</v>
      </c>
      <c r="I137" t="s">
        <v>128</v>
      </c>
      <c r="J137" s="73">
        <v>3.0680671296296296E-2</v>
      </c>
      <c r="K137" s="90">
        <v>674</v>
      </c>
    </row>
    <row r="138" spans="1:11" x14ac:dyDescent="0.25">
      <c r="A138" s="1">
        <f t="shared" si="6"/>
        <v>488</v>
      </c>
      <c r="B138" s="26" t="e">
        <f t="shared" si="7"/>
        <v>#VALUE!</v>
      </c>
      <c r="C138" s="58">
        <f t="shared" si="8"/>
        <v>3.0684837962962962E-2</v>
      </c>
      <c r="H138" s="62">
        <v>137</v>
      </c>
      <c r="I138" t="s">
        <v>127</v>
      </c>
      <c r="J138" s="73">
        <v>3.0684837962962962E-2</v>
      </c>
      <c r="K138" s="90">
        <v>488</v>
      </c>
    </row>
    <row r="139" spans="1:11" x14ac:dyDescent="0.25">
      <c r="A139" s="1">
        <f t="shared" si="6"/>
        <v>662</v>
      </c>
      <c r="B139" s="26" t="e">
        <f t="shared" si="7"/>
        <v>#VALUE!</v>
      </c>
      <c r="C139" s="58">
        <f t="shared" si="8"/>
        <v>3.0847569444444445E-2</v>
      </c>
      <c r="H139" s="62">
        <v>138</v>
      </c>
      <c r="I139" t="s">
        <v>126</v>
      </c>
      <c r="J139" s="73">
        <v>3.0847569444444445E-2</v>
      </c>
      <c r="K139" s="90">
        <v>662</v>
      </c>
    </row>
    <row r="140" spans="1:11" x14ac:dyDescent="0.25">
      <c r="A140" s="1">
        <f t="shared" si="6"/>
        <v>682</v>
      </c>
      <c r="B140" s="26" t="e">
        <f t="shared" si="7"/>
        <v>#VALUE!</v>
      </c>
      <c r="C140" s="58">
        <f t="shared" si="8"/>
        <v>3.130173611111111E-2</v>
      </c>
      <c r="H140" s="62">
        <v>139</v>
      </c>
      <c r="I140" t="s">
        <v>125</v>
      </c>
      <c r="J140" s="73">
        <v>3.130173611111111E-2</v>
      </c>
      <c r="K140" s="90">
        <v>682</v>
      </c>
    </row>
    <row r="141" spans="1:11" x14ac:dyDescent="0.25">
      <c r="A141" s="1">
        <f t="shared" si="6"/>
        <v>90</v>
      </c>
      <c r="B141" s="26" t="e">
        <f t="shared" si="7"/>
        <v>#VALUE!</v>
      </c>
      <c r="C141" s="58">
        <f t="shared" si="8"/>
        <v>3.1313541666666667E-2</v>
      </c>
      <c r="H141" s="62">
        <v>140</v>
      </c>
      <c r="I141" t="s">
        <v>124</v>
      </c>
      <c r="J141" s="73">
        <v>3.1313541666666667E-2</v>
      </c>
      <c r="K141" s="90">
        <v>90</v>
      </c>
    </row>
    <row r="142" spans="1:11" x14ac:dyDescent="0.25">
      <c r="A142" s="1">
        <f t="shared" si="6"/>
        <v>520</v>
      </c>
      <c r="B142" s="26" t="e">
        <f t="shared" si="7"/>
        <v>#VALUE!</v>
      </c>
      <c r="C142" s="58">
        <f t="shared" si="8"/>
        <v>3.1397916666666671E-2</v>
      </c>
      <c r="H142" s="62">
        <v>141</v>
      </c>
      <c r="I142" t="s">
        <v>123</v>
      </c>
      <c r="J142" s="73">
        <v>3.1397916666666671E-2</v>
      </c>
      <c r="K142" s="90">
        <v>520</v>
      </c>
    </row>
    <row r="143" spans="1:11" x14ac:dyDescent="0.25">
      <c r="A143" s="1">
        <f t="shared" si="6"/>
        <v>206</v>
      </c>
      <c r="B143" s="26" t="e">
        <f t="shared" si="7"/>
        <v>#VALUE!</v>
      </c>
      <c r="C143" s="58">
        <f t="shared" si="8"/>
        <v>3.1514004629629631E-2</v>
      </c>
      <c r="H143" s="62">
        <v>142</v>
      </c>
      <c r="I143" t="s">
        <v>122</v>
      </c>
      <c r="J143" s="73">
        <v>3.1514004629629631E-2</v>
      </c>
      <c r="K143" s="90">
        <v>206</v>
      </c>
    </row>
    <row r="144" spans="1:11" x14ac:dyDescent="0.25">
      <c r="A144" s="1">
        <f t="shared" si="6"/>
        <v>171</v>
      </c>
      <c r="B144" s="26" t="e">
        <f t="shared" si="7"/>
        <v>#VALUE!</v>
      </c>
      <c r="C144" s="58">
        <f t="shared" si="8"/>
        <v>3.1538541666666663E-2</v>
      </c>
      <c r="H144" s="62">
        <v>143</v>
      </c>
      <c r="I144" t="s">
        <v>121</v>
      </c>
      <c r="J144" s="73">
        <v>3.1538541666666663E-2</v>
      </c>
      <c r="K144" s="90">
        <v>171</v>
      </c>
    </row>
    <row r="145" spans="1:11" x14ac:dyDescent="0.25">
      <c r="A145" s="1">
        <f t="shared" si="6"/>
        <v>494</v>
      </c>
      <c r="B145" s="26" t="e">
        <f t="shared" si="7"/>
        <v>#VALUE!</v>
      </c>
      <c r="C145" s="58">
        <f t="shared" si="8"/>
        <v>3.1555902777777776E-2</v>
      </c>
      <c r="H145" s="62">
        <v>144</v>
      </c>
      <c r="I145" t="s">
        <v>238</v>
      </c>
      <c r="J145" s="73">
        <v>3.1555902777777776E-2</v>
      </c>
      <c r="K145" s="90">
        <v>494</v>
      </c>
    </row>
    <row r="146" spans="1:11" x14ac:dyDescent="0.25">
      <c r="A146" s="1">
        <f t="shared" si="6"/>
        <v>531</v>
      </c>
      <c r="B146" s="26" t="e">
        <f t="shared" si="7"/>
        <v>#VALUE!</v>
      </c>
      <c r="C146" s="58">
        <f t="shared" si="8"/>
        <v>3.1624884259259259E-2</v>
      </c>
      <c r="H146" s="62">
        <v>145</v>
      </c>
      <c r="I146" t="s">
        <v>239</v>
      </c>
      <c r="J146" s="73">
        <v>3.1624884259259259E-2</v>
      </c>
      <c r="K146" s="90">
        <v>531</v>
      </c>
    </row>
    <row r="147" spans="1:11" x14ac:dyDescent="0.25">
      <c r="A147" s="1">
        <f t="shared" si="6"/>
        <v>528</v>
      </c>
      <c r="B147" s="26" t="e">
        <f t="shared" si="7"/>
        <v>#VALUE!</v>
      </c>
      <c r="C147" s="58">
        <f t="shared" si="8"/>
        <v>3.1631944444444442E-2</v>
      </c>
      <c r="H147" s="62">
        <v>146</v>
      </c>
      <c r="I147" t="s">
        <v>240</v>
      </c>
      <c r="J147" s="73">
        <v>3.1631944444444442E-2</v>
      </c>
      <c r="K147" s="90">
        <v>528</v>
      </c>
    </row>
    <row r="148" spans="1:11" x14ac:dyDescent="0.25">
      <c r="A148" s="1">
        <f t="shared" si="6"/>
        <v>40</v>
      </c>
      <c r="B148" s="26" t="e">
        <f t="shared" si="7"/>
        <v>#VALUE!</v>
      </c>
      <c r="C148" s="58">
        <f t="shared" si="8"/>
        <v>3.1676504629629627E-2</v>
      </c>
      <c r="H148" s="62">
        <v>147</v>
      </c>
      <c r="I148"/>
      <c r="J148" s="73">
        <v>3.1676504629629627E-2</v>
      </c>
      <c r="K148" s="90">
        <v>40</v>
      </c>
    </row>
    <row r="149" spans="1:11" x14ac:dyDescent="0.25">
      <c r="A149" s="1">
        <f t="shared" si="6"/>
        <v>645</v>
      </c>
      <c r="B149" s="26" t="e">
        <f t="shared" si="7"/>
        <v>#VALUE!</v>
      </c>
      <c r="C149" s="58">
        <f t="shared" si="8"/>
        <v>3.1701504629629632E-2</v>
      </c>
      <c r="H149" s="62">
        <v>148</v>
      </c>
      <c r="I149"/>
      <c r="J149" s="73">
        <v>3.1701504629629632E-2</v>
      </c>
      <c r="K149" s="90">
        <v>645</v>
      </c>
    </row>
    <row r="150" spans="1:11" x14ac:dyDescent="0.25">
      <c r="A150" s="1">
        <f t="shared" si="6"/>
        <v>41</v>
      </c>
      <c r="B150" s="26" t="e">
        <f t="shared" si="7"/>
        <v>#VALUE!</v>
      </c>
      <c r="C150" s="58">
        <f t="shared" si="8"/>
        <v>3.172789351851852E-2</v>
      </c>
      <c r="H150" s="62">
        <v>149</v>
      </c>
      <c r="I150"/>
      <c r="J150" s="73">
        <v>3.172789351851852E-2</v>
      </c>
      <c r="K150" s="90">
        <v>41</v>
      </c>
    </row>
    <row r="151" spans="1:11" x14ac:dyDescent="0.25">
      <c r="A151" s="1">
        <f t="shared" si="6"/>
        <v>687</v>
      </c>
      <c r="B151" s="26" t="e">
        <f t="shared" si="7"/>
        <v>#VALUE!</v>
      </c>
      <c r="C151" s="58">
        <f t="shared" si="8"/>
        <v>3.1733680555555553E-2</v>
      </c>
      <c r="H151" s="62">
        <v>150</v>
      </c>
      <c r="I151"/>
      <c r="J151" s="73">
        <v>3.1733680555555553E-2</v>
      </c>
      <c r="K151" s="90">
        <v>687</v>
      </c>
    </row>
    <row r="152" spans="1:11" x14ac:dyDescent="0.25">
      <c r="A152" s="1">
        <f t="shared" si="6"/>
        <v>396</v>
      </c>
      <c r="B152" s="26" t="e">
        <f t="shared" si="7"/>
        <v>#VALUE!</v>
      </c>
      <c r="C152" s="58">
        <f t="shared" si="8"/>
        <v>3.1820717592592591E-2</v>
      </c>
      <c r="H152" s="62">
        <v>151</v>
      </c>
      <c r="I152"/>
      <c r="J152" s="73">
        <v>3.1820717592592591E-2</v>
      </c>
      <c r="K152" s="90">
        <v>396</v>
      </c>
    </row>
    <row r="153" spans="1:11" x14ac:dyDescent="0.25">
      <c r="A153" s="1">
        <f t="shared" si="6"/>
        <v>173</v>
      </c>
      <c r="B153" s="26" t="e">
        <f t="shared" si="7"/>
        <v>#VALUE!</v>
      </c>
      <c r="C153" s="58">
        <f t="shared" si="8"/>
        <v>3.182638888888889E-2</v>
      </c>
      <c r="H153" s="62">
        <v>152</v>
      </c>
      <c r="I153"/>
      <c r="J153" s="73">
        <v>3.182638888888889E-2</v>
      </c>
      <c r="K153" s="90">
        <v>173</v>
      </c>
    </row>
    <row r="154" spans="1:11" x14ac:dyDescent="0.25">
      <c r="A154" s="1">
        <f t="shared" si="6"/>
        <v>233</v>
      </c>
      <c r="B154" s="26" t="e">
        <f t="shared" si="7"/>
        <v>#VALUE!</v>
      </c>
      <c r="C154" s="58">
        <f t="shared" si="8"/>
        <v>3.1834259259259257E-2</v>
      </c>
      <c r="H154" s="62">
        <v>153</v>
      </c>
      <c r="I154"/>
      <c r="J154" s="73">
        <v>3.1834259259259257E-2</v>
      </c>
      <c r="K154" s="90">
        <v>233</v>
      </c>
    </row>
    <row r="155" spans="1:11" x14ac:dyDescent="0.25">
      <c r="A155" s="1">
        <f t="shared" si="6"/>
        <v>66</v>
      </c>
      <c r="B155" s="26" t="e">
        <f t="shared" si="7"/>
        <v>#VALUE!</v>
      </c>
      <c r="C155" s="58">
        <f t="shared" si="8"/>
        <v>3.1963541666666664E-2</v>
      </c>
      <c r="H155" s="62">
        <v>154</v>
      </c>
      <c r="I155"/>
      <c r="J155" s="73">
        <v>3.1963541666666664E-2</v>
      </c>
      <c r="K155" s="90">
        <v>66</v>
      </c>
    </row>
    <row r="156" spans="1:11" x14ac:dyDescent="0.25">
      <c r="A156" s="1">
        <f t="shared" si="6"/>
        <v>664</v>
      </c>
      <c r="B156" s="26" t="e">
        <f t="shared" si="7"/>
        <v>#VALUE!</v>
      </c>
      <c r="C156" s="58">
        <f t="shared" si="8"/>
        <v>3.2457986111111108E-2</v>
      </c>
      <c r="H156" s="62">
        <v>155</v>
      </c>
      <c r="I156"/>
      <c r="J156" s="73">
        <v>3.2457986111111108E-2</v>
      </c>
      <c r="K156" s="90">
        <v>664</v>
      </c>
    </row>
    <row r="157" spans="1:11" x14ac:dyDescent="0.25">
      <c r="A157" s="1">
        <f t="shared" si="6"/>
        <v>665</v>
      </c>
      <c r="B157" s="26" t="e">
        <f t="shared" si="7"/>
        <v>#VALUE!</v>
      </c>
      <c r="C157" s="58">
        <f t="shared" si="8"/>
        <v>3.2472800925925929E-2</v>
      </c>
      <c r="H157" s="62">
        <v>156</v>
      </c>
      <c r="I157"/>
      <c r="J157" s="73">
        <v>3.2472800925925929E-2</v>
      </c>
      <c r="K157" s="90">
        <v>665</v>
      </c>
    </row>
    <row r="158" spans="1:11" x14ac:dyDescent="0.25">
      <c r="A158" s="1">
        <f t="shared" si="6"/>
        <v>296</v>
      </c>
      <c r="B158" s="26" t="e">
        <f t="shared" si="7"/>
        <v>#VALUE!</v>
      </c>
      <c r="C158" s="58">
        <f t="shared" si="8"/>
        <v>3.2498842592592593E-2</v>
      </c>
      <c r="H158" s="62">
        <v>157</v>
      </c>
      <c r="I158"/>
      <c r="J158" s="73">
        <v>3.2498842592592593E-2</v>
      </c>
      <c r="K158" s="90">
        <v>296</v>
      </c>
    </row>
    <row r="159" spans="1:11" x14ac:dyDescent="0.25">
      <c r="A159" s="1">
        <f t="shared" si="6"/>
        <v>43</v>
      </c>
      <c r="B159" s="26" t="e">
        <f t="shared" si="7"/>
        <v>#VALUE!</v>
      </c>
      <c r="C159" s="58">
        <f t="shared" si="8"/>
        <v>3.2565856481481484E-2</v>
      </c>
      <c r="H159" s="62">
        <v>158</v>
      </c>
      <c r="I159"/>
      <c r="J159" s="73">
        <v>3.2565856481481484E-2</v>
      </c>
      <c r="K159" s="90">
        <v>43</v>
      </c>
    </row>
    <row r="160" spans="1:11" x14ac:dyDescent="0.25">
      <c r="A160" s="1">
        <f t="shared" si="6"/>
        <v>555</v>
      </c>
      <c r="B160" s="26" t="e">
        <f t="shared" si="7"/>
        <v>#VALUE!</v>
      </c>
      <c r="C160" s="58">
        <f t="shared" si="8"/>
        <v>3.2581944444444441E-2</v>
      </c>
      <c r="H160" s="62">
        <v>159</v>
      </c>
      <c r="I160"/>
      <c r="J160" s="73">
        <v>3.2581944444444441E-2</v>
      </c>
      <c r="K160" s="90">
        <v>555</v>
      </c>
    </row>
    <row r="161" spans="1:11" x14ac:dyDescent="0.25">
      <c r="A161" s="1">
        <f t="shared" si="6"/>
        <v>668</v>
      </c>
      <c r="B161" s="26" t="e">
        <f t="shared" si="7"/>
        <v>#VALUE!</v>
      </c>
      <c r="C161" s="58">
        <f t="shared" si="8"/>
        <v>3.2689351851851851E-2</v>
      </c>
      <c r="H161" s="62">
        <v>160</v>
      </c>
      <c r="I161"/>
      <c r="J161" s="73">
        <v>3.2689351851851851E-2</v>
      </c>
      <c r="K161" s="90">
        <v>668</v>
      </c>
    </row>
    <row r="162" spans="1:11" x14ac:dyDescent="0.25">
      <c r="A162" s="1">
        <f t="shared" si="6"/>
        <v>639</v>
      </c>
      <c r="B162" s="26" t="e">
        <f t="shared" si="7"/>
        <v>#VALUE!</v>
      </c>
      <c r="C162" s="58">
        <f t="shared" si="8"/>
        <v>3.2962962962962965E-2</v>
      </c>
      <c r="H162" s="62">
        <v>161</v>
      </c>
      <c r="I162"/>
      <c r="J162" s="70">
        <v>3.2962962962962965E-2</v>
      </c>
      <c r="K162" s="90">
        <v>639</v>
      </c>
    </row>
    <row r="163" spans="1:11" x14ac:dyDescent="0.25">
      <c r="A163" s="1">
        <f t="shared" si="6"/>
        <v>392</v>
      </c>
      <c r="B163" s="26" t="e">
        <f t="shared" si="7"/>
        <v>#VALUE!</v>
      </c>
      <c r="C163" s="58">
        <f t="shared" si="8"/>
        <v>3.2962962962962965E-2</v>
      </c>
      <c r="H163" s="62">
        <v>162</v>
      </c>
      <c r="I163"/>
      <c r="J163" s="70">
        <v>3.2962962962962965E-2</v>
      </c>
      <c r="K163" s="90">
        <v>392</v>
      </c>
    </row>
    <row r="164" spans="1:11" x14ac:dyDescent="0.25">
      <c r="A164" s="1">
        <f t="shared" si="6"/>
        <v>308</v>
      </c>
      <c r="B164" s="26" t="e">
        <f t="shared" si="7"/>
        <v>#VALUE!</v>
      </c>
      <c r="C164" s="58">
        <f t="shared" si="8"/>
        <v>3.3214583333333332E-2</v>
      </c>
      <c r="H164" s="62">
        <v>163</v>
      </c>
      <c r="I164"/>
      <c r="J164" s="73">
        <v>3.3214583333333332E-2</v>
      </c>
      <c r="K164" s="90">
        <v>308</v>
      </c>
    </row>
    <row r="165" spans="1:11" x14ac:dyDescent="0.25">
      <c r="A165" s="1">
        <f t="shared" si="6"/>
        <v>663</v>
      </c>
      <c r="B165" s="26" t="e">
        <f t="shared" si="7"/>
        <v>#VALUE!</v>
      </c>
      <c r="C165" s="58">
        <f t="shared" si="8"/>
        <v>3.3252314814814818E-2</v>
      </c>
      <c r="H165" s="62">
        <v>164</v>
      </c>
      <c r="I165"/>
      <c r="J165" s="70">
        <v>3.3252314814814818E-2</v>
      </c>
      <c r="K165" s="90">
        <v>663</v>
      </c>
    </row>
    <row r="166" spans="1:11" x14ac:dyDescent="0.25">
      <c r="A166" s="1">
        <f t="shared" si="6"/>
        <v>198</v>
      </c>
      <c r="B166" s="26" t="e">
        <f t="shared" si="7"/>
        <v>#VALUE!</v>
      </c>
      <c r="C166" s="58">
        <f t="shared" si="8"/>
        <v>3.3326851851851851E-2</v>
      </c>
      <c r="H166" s="62">
        <v>165</v>
      </c>
      <c r="I166"/>
      <c r="J166" s="73">
        <v>3.3326851851851851E-2</v>
      </c>
      <c r="K166" s="90">
        <v>198</v>
      </c>
    </row>
    <row r="167" spans="1:11" x14ac:dyDescent="0.25">
      <c r="A167" s="1">
        <f t="shared" si="6"/>
        <v>200</v>
      </c>
      <c r="B167" s="26" t="e">
        <f t="shared" si="7"/>
        <v>#VALUE!</v>
      </c>
      <c r="C167" s="58">
        <f t="shared" si="8"/>
        <v>3.3424305555555554E-2</v>
      </c>
      <c r="H167" s="62">
        <v>166</v>
      </c>
      <c r="I167"/>
      <c r="J167" s="73">
        <v>3.3424305555555554E-2</v>
      </c>
      <c r="K167" s="90">
        <v>200</v>
      </c>
    </row>
    <row r="168" spans="1:11" x14ac:dyDescent="0.25">
      <c r="A168" s="1">
        <f t="shared" si="6"/>
        <v>371</v>
      </c>
      <c r="B168" s="26" t="e">
        <f t="shared" si="7"/>
        <v>#VALUE!</v>
      </c>
      <c r="C168" s="58">
        <f t="shared" si="8"/>
        <v>3.412037037037037E-2</v>
      </c>
      <c r="H168" s="62">
        <v>167</v>
      </c>
      <c r="I168"/>
      <c r="J168" s="70">
        <v>3.412037037037037E-2</v>
      </c>
      <c r="K168" s="90">
        <v>371</v>
      </c>
    </row>
    <row r="169" spans="1:11" x14ac:dyDescent="0.25">
      <c r="A169" s="1">
        <f t="shared" si="6"/>
        <v>656</v>
      </c>
      <c r="B169" s="26" t="e">
        <f t="shared" si="7"/>
        <v>#VALUE!</v>
      </c>
      <c r="C169" s="58">
        <f t="shared" si="8"/>
        <v>3.412037037037037E-2</v>
      </c>
      <c r="H169" s="62">
        <v>168</v>
      </c>
      <c r="I169"/>
      <c r="J169" s="70">
        <v>3.412037037037037E-2</v>
      </c>
      <c r="K169" s="90">
        <v>656</v>
      </c>
    </row>
    <row r="170" spans="1:11" x14ac:dyDescent="0.25">
      <c r="A170" s="1">
        <f t="shared" si="6"/>
        <v>657</v>
      </c>
      <c r="B170" s="26" t="e">
        <f t="shared" si="7"/>
        <v>#VALUE!</v>
      </c>
      <c r="C170" s="58">
        <f t="shared" si="8"/>
        <v>3.3739930555555554E-2</v>
      </c>
      <c r="H170" s="62">
        <v>169</v>
      </c>
      <c r="I170"/>
      <c r="J170" s="73">
        <v>3.3739930555555554E-2</v>
      </c>
      <c r="K170" s="90">
        <v>657</v>
      </c>
    </row>
    <row r="171" spans="1:11" x14ac:dyDescent="0.25">
      <c r="A171" s="1">
        <f t="shared" si="6"/>
        <v>97</v>
      </c>
      <c r="B171" s="26" t="e">
        <f t="shared" si="7"/>
        <v>#VALUE!</v>
      </c>
      <c r="C171" s="58">
        <f t="shared" si="8"/>
        <v>3.393043981481482E-2</v>
      </c>
      <c r="H171" s="62">
        <v>170</v>
      </c>
      <c r="I171"/>
      <c r="J171" s="73">
        <v>3.393043981481482E-2</v>
      </c>
      <c r="K171" s="90">
        <v>97</v>
      </c>
    </row>
    <row r="172" spans="1:11" x14ac:dyDescent="0.25">
      <c r="A172" s="1">
        <f t="shared" si="6"/>
        <v>147</v>
      </c>
      <c r="B172" s="26" t="e">
        <f t="shared" si="7"/>
        <v>#VALUE!</v>
      </c>
      <c r="C172" s="58">
        <f t="shared" si="8"/>
        <v>3.3990740740740745E-2</v>
      </c>
      <c r="H172" s="62">
        <v>171</v>
      </c>
      <c r="I172"/>
      <c r="J172" s="73">
        <v>3.3990740740740745E-2</v>
      </c>
      <c r="K172" s="90">
        <v>147</v>
      </c>
    </row>
    <row r="173" spans="1:11" x14ac:dyDescent="0.25">
      <c r="A173" s="1">
        <f t="shared" si="6"/>
        <v>383</v>
      </c>
      <c r="B173" s="26" t="e">
        <f t="shared" si="7"/>
        <v>#VALUE!</v>
      </c>
      <c r="C173" s="58">
        <f t="shared" si="8"/>
        <v>3.441076388888889E-2</v>
      </c>
      <c r="H173" s="62">
        <v>172</v>
      </c>
      <c r="I173"/>
      <c r="J173" s="73">
        <v>3.441076388888889E-2</v>
      </c>
      <c r="K173" s="90">
        <v>383</v>
      </c>
    </row>
    <row r="174" spans="1:11" x14ac:dyDescent="0.25">
      <c r="A174" s="1">
        <f t="shared" si="6"/>
        <v>55</v>
      </c>
      <c r="B174" s="26" t="e">
        <f t="shared" si="7"/>
        <v>#VALUE!</v>
      </c>
      <c r="C174" s="58">
        <f t="shared" si="8"/>
        <v>3.4492245370370371E-2</v>
      </c>
      <c r="H174" s="62">
        <v>173</v>
      </c>
      <c r="I174"/>
      <c r="J174" s="73">
        <v>3.4492245370370371E-2</v>
      </c>
      <c r="K174" s="90">
        <v>55</v>
      </c>
    </row>
    <row r="175" spans="1:11" x14ac:dyDescent="0.25">
      <c r="A175" s="1">
        <f t="shared" si="6"/>
        <v>647</v>
      </c>
      <c r="B175" s="26" t="e">
        <f t="shared" si="7"/>
        <v>#VALUE!</v>
      </c>
      <c r="C175" s="58">
        <f t="shared" si="8"/>
        <v>3.4498148148148146E-2</v>
      </c>
      <c r="H175" s="62">
        <v>174</v>
      </c>
      <c r="I175"/>
      <c r="J175" s="73">
        <v>3.4498148148148146E-2</v>
      </c>
      <c r="K175" s="90">
        <v>647</v>
      </c>
    </row>
    <row r="176" spans="1:11" x14ac:dyDescent="0.25">
      <c r="A176" s="1">
        <f t="shared" si="6"/>
        <v>59</v>
      </c>
      <c r="B176" s="26" t="e">
        <f t="shared" si="7"/>
        <v>#VALUE!</v>
      </c>
      <c r="C176" s="58">
        <f t="shared" si="8"/>
        <v>3.4630555555555553E-2</v>
      </c>
      <c r="H176" s="62">
        <v>175</v>
      </c>
      <c r="I176"/>
      <c r="J176" s="73">
        <v>3.4630555555555553E-2</v>
      </c>
      <c r="K176" s="90">
        <v>59</v>
      </c>
    </row>
    <row r="177" spans="1:11" x14ac:dyDescent="0.25">
      <c r="A177" s="1">
        <f t="shared" si="6"/>
        <v>635</v>
      </c>
      <c r="B177" s="26" t="e">
        <f t="shared" si="7"/>
        <v>#VALUE!</v>
      </c>
      <c r="C177" s="58">
        <f t="shared" si="8"/>
        <v>3.4641203703703702E-2</v>
      </c>
      <c r="H177" s="62">
        <v>176</v>
      </c>
      <c r="I177"/>
      <c r="J177" s="73">
        <v>3.4641203703703702E-2</v>
      </c>
      <c r="K177" s="90">
        <v>635</v>
      </c>
    </row>
    <row r="178" spans="1:11" x14ac:dyDescent="0.25">
      <c r="A178" s="1">
        <f t="shared" si="6"/>
        <v>649</v>
      </c>
      <c r="B178" s="26" t="e">
        <f t="shared" si="7"/>
        <v>#VALUE!</v>
      </c>
      <c r="C178" s="58">
        <f t="shared" si="8"/>
        <v>3.4687962962962962E-2</v>
      </c>
      <c r="H178" s="62">
        <v>177</v>
      </c>
      <c r="I178"/>
      <c r="J178" s="73">
        <v>3.4687962962962962E-2</v>
      </c>
      <c r="K178" s="90">
        <v>649</v>
      </c>
    </row>
    <row r="179" spans="1:11" x14ac:dyDescent="0.25">
      <c r="A179" s="1">
        <f t="shared" ref="A179:A188" si="9">K179</f>
        <v>625</v>
      </c>
      <c r="B179" s="26" t="e">
        <f t="shared" ref="B179:B188" si="10">VALUE(REPLACE(H179,1,5,""))</f>
        <v>#VALUE!</v>
      </c>
      <c r="C179" s="58">
        <f t="shared" ref="C179:C188" si="11">J179</f>
        <v>3.4784259259259258E-2</v>
      </c>
      <c r="H179" s="62">
        <v>178</v>
      </c>
      <c r="I179"/>
      <c r="J179" s="73">
        <v>3.4784259259259258E-2</v>
      </c>
      <c r="K179" s="90">
        <v>625</v>
      </c>
    </row>
    <row r="180" spans="1:11" x14ac:dyDescent="0.25">
      <c r="A180" s="1">
        <f t="shared" si="9"/>
        <v>599</v>
      </c>
      <c r="B180" s="26" t="e">
        <f t="shared" si="10"/>
        <v>#VALUE!</v>
      </c>
      <c r="C180" s="58">
        <f t="shared" si="11"/>
        <v>3.4789351851851856E-2</v>
      </c>
      <c r="H180" s="62">
        <v>179</v>
      </c>
      <c r="I180"/>
      <c r="J180" s="73">
        <v>3.4789351851851856E-2</v>
      </c>
      <c r="K180" s="90">
        <v>599</v>
      </c>
    </row>
    <row r="181" spans="1:11" x14ac:dyDescent="0.25">
      <c r="A181" s="1">
        <f t="shared" si="9"/>
        <v>692</v>
      </c>
      <c r="B181" s="26" t="e">
        <f t="shared" si="10"/>
        <v>#VALUE!</v>
      </c>
      <c r="C181" s="58">
        <f t="shared" si="11"/>
        <v>3.4797569444444447E-2</v>
      </c>
      <c r="H181" s="62">
        <v>180</v>
      </c>
      <c r="I181"/>
      <c r="J181" s="73">
        <v>3.4797569444444447E-2</v>
      </c>
      <c r="K181" s="90">
        <v>692</v>
      </c>
    </row>
    <row r="182" spans="1:11" x14ac:dyDescent="0.25">
      <c r="A182" s="1">
        <f t="shared" si="9"/>
        <v>529</v>
      </c>
      <c r="B182" s="26" t="e">
        <f t="shared" si="10"/>
        <v>#VALUE!</v>
      </c>
      <c r="C182" s="58">
        <f t="shared" si="11"/>
        <v>3.4813888888888887E-2</v>
      </c>
      <c r="H182" s="62">
        <v>181</v>
      </c>
      <c r="I182"/>
      <c r="J182" s="73">
        <v>3.4813888888888887E-2</v>
      </c>
      <c r="K182" s="90">
        <v>529</v>
      </c>
    </row>
    <row r="183" spans="1:11" x14ac:dyDescent="0.25">
      <c r="A183" s="1">
        <f t="shared" si="9"/>
        <v>632</v>
      </c>
      <c r="B183" s="26" t="e">
        <f t="shared" si="10"/>
        <v>#VALUE!</v>
      </c>
      <c r="C183" s="58">
        <f t="shared" si="11"/>
        <v>3.4822106481481485E-2</v>
      </c>
      <c r="H183" s="62">
        <v>182</v>
      </c>
      <c r="I183"/>
      <c r="J183" s="73">
        <v>3.4822106481481485E-2</v>
      </c>
      <c r="K183" s="90">
        <v>632</v>
      </c>
    </row>
    <row r="184" spans="1:11" x14ac:dyDescent="0.25">
      <c r="A184" s="1">
        <f t="shared" si="9"/>
        <v>684</v>
      </c>
      <c r="B184" s="26" t="e">
        <f t="shared" si="10"/>
        <v>#VALUE!</v>
      </c>
      <c r="C184" s="58">
        <f t="shared" si="11"/>
        <v>3.4981134259259257E-2</v>
      </c>
      <c r="H184" s="62">
        <v>183</v>
      </c>
      <c r="I184"/>
      <c r="J184" s="73">
        <v>3.4981134259259257E-2</v>
      </c>
      <c r="K184" s="90">
        <v>684</v>
      </c>
    </row>
    <row r="185" spans="1:11" x14ac:dyDescent="0.25">
      <c r="A185" s="1">
        <f t="shared" si="9"/>
        <v>45</v>
      </c>
      <c r="B185" s="26" t="e">
        <f t="shared" si="10"/>
        <v>#VALUE!</v>
      </c>
      <c r="C185" s="58">
        <f t="shared" si="11"/>
        <v>3.5000000000000003E-2</v>
      </c>
      <c r="H185" s="62">
        <v>184</v>
      </c>
      <c r="I185"/>
      <c r="J185" s="73">
        <v>3.5000000000000003E-2</v>
      </c>
      <c r="K185" s="90">
        <v>45</v>
      </c>
    </row>
    <row r="186" spans="1:11" x14ac:dyDescent="0.25">
      <c r="A186" s="1">
        <f t="shared" si="9"/>
        <v>56</v>
      </c>
      <c r="B186" s="26" t="e">
        <f t="shared" si="10"/>
        <v>#VALUE!</v>
      </c>
      <c r="C186" s="58">
        <f t="shared" si="11"/>
        <v>3.7245370370370373E-2</v>
      </c>
      <c r="H186" s="62">
        <v>185</v>
      </c>
      <c r="I186"/>
      <c r="J186" s="79">
        <v>3.7245370370370373E-2</v>
      </c>
      <c r="K186" s="85">
        <v>56</v>
      </c>
    </row>
    <row r="187" spans="1:11" x14ac:dyDescent="0.25">
      <c r="A187" s="1">
        <f t="shared" si="9"/>
        <v>681</v>
      </c>
      <c r="B187" s="26" t="e">
        <f t="shared" si="10"/>
        <v>#VALUE!</v>
      </c>
      <c r="C187" s="58">
        <f t="shared" si="11"/>
        <v>3.7711574074074078E-2</v>
      </c>
      <c r="H187" s="62">
        <v>186</v>
      </c>
      <c r="I187"/>
      <c r="J187" s="73">
        <v>3.7711574074074078E-2</v>
      </c>
      <c r="K187" s="90">
        <v>681</v>
      </c>
    </row>
    <row r="188" spans="1:11" x14ac:dyDescent="0.25">
      <c r="A188" s="1">
        <f t="shared" si="9"/>
        <v>679</v>
      </c>
      <c r="B188" s="26" t="e">
        <f t="shared" si="10"/>
        <v>#VALUE!</v>
      </c>
      <c r="C188" s="58">
        <f t="shared" si="11"/>
        <v>3.7725925925925927E-2</v>
      </c>
      <c r="H188" s="62">
        <v>187</v>
      </c>
      <c r="I188"/>
      <c r="J188" s="73">
        <v>3.7725925925925927E-2</v>
      </c>
      <c r="K188" s="90">
        <v>679</v>
      </c>
    </row>
    <row r="189" spans="1:11" x14ac:dyDescent="0.25">
      <c r="A189" s="1">
        <f t="shared" ref="A189:A210" si="12">K189</f>
        <v>666</v>
      </c>
      <c r="B189" s="26" t="e">
        <f>VALUE(REPLACE(#REF!,1,5,""))</f>
        <v>#REF!</v>
      </c>
      <c r="C189" s="58">
        <f t="shared" ref="C189:C194" si="13">J189</f>
        <v>3.7905208333333336E-2</v>
      </c>
      <c r="H189" s="62">
        <v>188</v>
      </c>
      <c r="I189"/>
      <c r="J189" s="73">
        <v>3.7905208333333336E-2</v>
      </c>
      <c r="K189" s="90">
        <v>666</v>
      </c>
    </row>
    <row r="190" spans="1:11" x14ac:dyDescent="0.25">
      <c r="A190" s="1">
        <f t="shared" si="12"/>
        <v>123</v>
      </c>
      <c r="B190" s="26" t="e">
        <f t="shared" ref="B190:B210" si="14">VALUE(REPLACE(H189,1,5,""))</f>
        <v>#VALUE!</v>
      </c>
      <c r="C190" s="58">
        <f t="shared" si="13"/>
        <v>3.8275462962962963E-2</v>
      </c>
      <c r="H190" s="62">
        <v>189</v>
      </c>
      <c r="I190"/>
      <c r="J190" s="73">
        <v>3.8275462962962963E-2</v>
      </c>
      <c r="K190" s="80">
        <v>123</v>
      </c>
    </row>
    <row r="191" spans="1:11" x14ac:dyDescent="0.25">
      <c r="A191" s="1">
        <f t="shared" si="12"/>
        <v>126</v>
      </c>
      <c r="B191" s="26" t="e">
        <f t="shared" si="14"/>
        <v>#VALUE!</v>
      </c>
      <c r="C191" s="58">
        <f t="shared" si="13"/>
        <v>3.8657407407407404E-2</v>
      </c>
      <c r="H191" s="62">
        <v>190</v>
      </c>
      <c r="I191"/>
      <c r="J191" s="73">
        <v>3.8657407407407404E-2</v>
      </c>
      <c r="K191" s="80">
        <v>126</v>
      </c>
    </row>
    <row r="192" spans="1:11" x14ac:dyDescent="0.25">
      <c r="A192" s="1">
        <f t="shared" si="12"/>
        <v>88</v>
      </c>
      <c r="B192" s="26" t="e">
        <f t="shared" si="14"/>
        <v>#VALUE!</v>
      </c>
      <c r="C192" s="58">
        <f t="shared" si="13"/>
        <v>3.9085648148148147E-2</v>
      </c>
      <c r="H192" s="62">
        <v>191</v>
      </c>
      <c r="I192"/>
      <c r="J192" s="73">
        <v>3.9085648148148147E-2</v>
      </c>
      <c r="K192" s="80">
        <v>88</v>
      </c>
    </row>
    <row r="193" spans="1:11" x14ac:dyDescent="0.25">
      <c r="A193" s="1">
        <f t="shared" si="12"/>
        <v>37</v>
      </c>
      <c r="B193" s="26" t="e">
        <f t="shared" si="14"/>
        <v>#VALUE!</v>
      </c>
      <c r="C193" s="58">
        <f t="shared" si="13"/>
        <v>4.1006944444444443E-2</v>
      </c>
      <c r="H193" s="62">
        <v>192</v>
      </c>
      <c r="I193"/>
      <c r="J193" s="73">
        <v>4.1006944444444443E-2</v>
      </c>
      <c r="K193" s="90">
        <v>37</v>
      </c>
    </row>
    <row r="194" spans="1:11" x14ac:dyDescent="0.25">
      <c r="A194" s="1">
        <f t="shared" si="12"/>
        <v>671</v>
      </c>
      <c r="B194" s="26" t="e">
        <f t="shared" si="14"/>
        <v>#VALUE!</v>
      </c>
      <c r="C194" s="58">
        <f t="shared" si="13"/>
        <v>4.2878703703703704E-2</v>
      </c>
      <c r="H194" s="62">
        <v>193</v>
      </c>
      <c r="I194"/>
      <c r="J194" s="79">
        <v>4.2878703703703704E-2</v>
      </c>
      <c r="K194" s="90">
        <v>671</v>
      </c>
    </row>
    <row r="195" spans="1:11" x14ac:dyDescent="0.25">
      <c r="A195" s="1">
        <f t="shared" si="12"/>
        <v>324</v>
      </c>
      <c r="B195" s="26" t="e">
        <f t="shared" si="14"/>
        <v>#VALUE!</v>
      </c>
      <c r="C195" s="58">
        <f t="shared" ref="C195:C258" si="15">J195</f>
        <v>5.7943171296296295E-2</v>
      </c>
      <c r="H195" s="62">
        <v>194</v>
      </c>
      <c r="I195"/>
      <c r="J195" s="79">
        <v>5.7943171296296295E-2</v>
      </c>
      <c r="K195" s="90">
        <v>324</v>
      </c>
    </row>
    <row r="196" spans="1:11" x14ac:dyDescent="0.25">
      <c r="A196" s="1">
        <f t="shared" si="12"/>
        <v>0</v>
      </c>
      <c r="B196" s="26" t="e">
        <f t="shared" si="14"/>
        <v>#VALUE!</v>
      </c>
      <c r="C196" s="58">
        <f t="shared" si="15"/>
        <v>0</v>
      </c>
      <c r="H196" s="62">
        <v>195</v>
      </c>
      <c r="I196"/>
      <c r="J196" s="70"/>
    </row>
    <row r="197" spans="1:11" x14ac:dyDescent="0.25">
      <c r="A197" s="1">
        <f t="shared" si="12"/>
        <v>0</v>
      </c>
      <c r="B197" s="26" t="e">
        <f t="shared" si="14"/>
        <v>#VALUE!</v>
      </c>
      <c r="C197" s="58">
        <f t="shared" si="15"/>
        <v>0</v>
      </c>
      <c r="H197" s="62">
        <v>196</v>
      </c>
      <c r="I197"/>
      <c r="J197" s="70"/>
    </row>
    <row r="198" spans="1:11" x14ac:dyDescent="0.25">
      <c r="A198" s="1">
        <f t="shared" si="12"/>
        <v>0</v>
      </c>
      <c r="B198" s="26" t="e">
        <f t="shared" si="14"/>
        <v>#VALUE!</v>
      </c>
      <c r="C198" s="58">
        <f t="shared" si="15"/>
        <v>0</v>
      </c>
      <c r="H198" s="62">
        <v>197</v>
      </c>
      <c r="I198"/>
      <c r="J198" s="70"/>
    </row>
    <row r="199" spans="1:11" x14ac:dyDescent="0.25">
      <c r="A199" s="1">
        <f t="shared" si="12"/>
        <v>0</v>
      </c>
      <c r="B199" s="26" t="e">
        <f t="shared" si="14"/>
        <v>#VALUE!</v>
      </c>
      <c r="C199" s="58">
        <f t="shared" si="15"/>
        <v>0</v>
      </c>
      <c r="H199" s="62">
        <v>198</v>
      </c>
      <c r="I199"/>
      <c r="J199" s="70"/>
    </row>
    <row r="200" spans="1:11" x14ac:dyDescent="0.25">
      <c r="A200" s="1">
        <f t="shared" si="12"/>
        <v>0</v>
      </c>
      <c r="B200" s="26" t="e">
        <f t="shared" si="14"/>
        <v>#VALUE!</v>
      </c>
      <c r="C200" s="58">
        <f t="shared" si="15"/>
        <v>0</v>
      </c>
      <c r="H200" s="62">
        <v>199</v>
      </c>
      <c r="I200"/>
      <c r="J200" s="70"/>
    </row>
    <row r="201" spans="1:11" x14ac:dyDescent="0.25">
      <c r="A201" s="1">
        <f t="shared" si="12"/>
        <v>0</v>
      </c>
      <c r="B201" s="26" t="e">
        <f t="shared" si="14"/>
        <v>#VALUE!</v>
      </c>
      <c r="C201" s="58">
        <f t="shared" si="15"/>
        <v>0</v>
      </c>
      <c r="H201" s="62">
        <v>200</v>
      </c>
      <c r="I201"/>
      <c r="J201" s="70"/>
    </row>
    <row r="202" spans="1:11" x14ac:dyDescent="0.25">
      <c r="A202" s="1">
        <f t="shared" si="12"/>
        <v>0</v>
      </c>
      <c r="B202" s="26" t="e">
        <f t="shared" si="14"/>
        <v>#VALUE!</v>
      </c>
      <c r="C202" s="58">
        <f t="shared" si="15"/>
        <v>0</v>
      </c>
      <c r="H202" s="62">
        <v>201</v>
      </c>
      <c r="I202"/>
      <c r="J202" s="70"/>
    </row>
    <row r="203" spans="1:11" x14ac:dyDescent="0.25">
      <c r="A203" s="1">
        <f t="shared" si="12"/>
        <v>0</v>
      </c>
      <c r="B203" s="26" t="e">
        <f t="shared" si="14"/>
        <v>#VALUE!</v>
      </c>
      <c r="C203" s="58">
        <f t="shared" si="15"/>
        <v>0</v>
      </c>
      <c r="H203" s="62">
        <v>202</v>
      </c>
      <c r="I203"/>
      <c r="J203" s="70"/>
    </row>
    <row r="204" spans="1:11" x14ac:dyDescent="0.25">
      <c r="A204" s="1">
        <f t="shared" si="12"/>
        <v>0</v>
      </c>
      <c r="B204" s="26" t="e">
        <f t="shared" si="14"/>
        <v>#VALUE!</v>
      </c>
      <c r="C204" s="58">
        <f t="shared" si="15"/>
        <v>0</v>
      </c>
      <c r="H204" s="62">
        <v>203</v>
      </c>
      <c r="I204"/>
      <c r="J204" s="70"/>
    </row>
    <row r="205" spans="1:11" x14ac:dyDescent="0.25">
      <c r="A205" s="1">
        <f t="shared" si="12"/>
        <v>0</v>
      </c>
      <c r="B205" s="26" t="e">
        <f t="shared" si="14"/>
        <v>#VALUE!</v>
      </c>
      <c r="C205" s="58">
        <f t="shared" si="15"/>
        <v>0</v>
      </c>
      <c r="H205" s="62">
        <v>204</v>
      </c>
      <c r="I205"/>
      <c r="J205" s="70"/>
    </row>
    <row r="206" spans="1:11" x14ac:dyDescent="0.25">
      <c r="A206" s="1">
        <f t="shared" si="12"/>
        <v>0</v>
      </c>
      <c r="B206" s="26" t="e">
        <f t="shared" si="14"/>
        <v>#VALUE!</v>
      </c>
      <c r="C206" s="58">
        <f t="shared" si="15"/>
        <v>0</v>
      </c>
      <c r="H206" s="62">
        <v>205</v>
      </c>
      <c r="I206"/>
      <c r="J206" s="70"/>
    </row>
    <row r="207" spans="1:11" x14ac:dyDescent="0.25">
      <c r="A207" s="1">
        <f t="shared" si="12"/>
        <v>0</v>
      </c>
      <c r="B207" s="26" t="e">
        <f t="shared" si="14"/>
        <v>#VALUE!</v>
      </c>
      <c r="C207" s="58">
        <f t="shared" si="15"/>
        <v>0</v>
      </c>
      <c r="H207" s="62">
        <v>206</v>
      </c>
      <c r="I207"/>
      <c r="J207" s="70"/>
    </row>
    <row r="208" spans="1:11" x14ac:dyDescent="0.25">
      <c r="A208" s="1">
        <f t="shared" si="12"/>
        <v>0</v>
      </c>
      <c r="B208" s="26" t="e">
        <f t="shared" si="14"/>
        <v>#VALUE!</v>
      </c>
      <c r="C208" s="58">
        <f t="shared" si="15"/>
        <v>0</v>
      </c>
      <c r="H208" s="62">
        <v>207</v>
      </c>
      <c r="I208"/>
      <c r="J208" s="70"/>
    </row>
    <row r="209" spans="1:10" x14ac:dyDescent="0.25">
      <c r="A209" s="1">
        <f t="shared" si="12"/>
        <v>0</v>
      </c>
      <c r="B209" s="26" t="e">
        <f t="shared" si="14"/>
        <v>#VALUE!</v>
      </c>
      <c r="C209" s="58">
        <f t="shared" si="15"/>
        <v>0</v>
      </c>
      <c r="H209" s="62">
        <v>208</v>
      </c>
      <c r="I209"/>
      <c r="J209" s="70"/>
    </row>
    <row r="210" spans="1:10" x14ac:dyDescent="0.25">
      <c r="A210" s="1">
        <f t="shared" si="12"/>
        <v>0</v>
      </c>
      <c r="B210" s="26" t="e">
        <f t="shared" si="14"/>
        <v>#VALUE!</v>
      </c>
      <c r="C210" s="58">
        <f t="shared" si="15"/>
        <v>0</v>
      </c>
      <c r="H210" s="62">
        <v>209</v>
      </c>
      <c r="I210"/>
      <c r="J210" s="70"/>
    </row>
    <row r="211" spans="1:10" x14ac:dyDescent="0.25">
      <c r="A211" s="1">
        <f t="shared" ref="A211:A246" si="16">K211</f>
        <v>0</v>
      </c>
      <c r="B211" s="26" t="e">
        <f t="shared" ref="B211:B244" si="17">VALUE(REPLACE(H210,1,5,""))</f>
        <v>#VALUE!</v>
      </c>
      <c r="C211" s="58">
        <f t="shared" si="15"/>
        <v>0</v>
      </c>
      <c r="H211" s="62">
        <v>210</v>
      </c>
      <c r="I211"/>
      <c r="J211" s="70"/>
    </row>
    <row r="212" spans="1:10" x14ac:dyDescent="0.25">
      <c r="A212" s="1">
        <f t="shared" si="16"/>
        <v>0</v>
      </c>
      <c r="B212" s="26" t="e">
        <f t="shared" si="17"/>
        <v>#VALUE!</v>
      </c>
      <c r="C212" s="58">
        <f t="shared" si="15"/>
        <v>0</v>
      </c>
      <c r="H212" s="62">
        <v>211</v>
      </c>
      <c r="I212"/>
      <c r="J212" s="70"/>
    </row>
    <row r="213" spans="1:10" x14ac:dyDescent="0.25">
      <c r="A213" s="1">
        <f t="shared" si="16"/>
        <v>0</v>
      </c>
      <c r="B213" s="26" t="e">
        <f t="shared" si="17"/>
        <v>#VALUE!</v>
      </c>
      <c r="C213" s="58">
        <f t="shared" si="15"/>
        <v>0</v>
      </c>
      <c r="H213" s="62">
        <v>212</v>
      </c>
      <c r="I213"/>
      <c r="J213" s="70"/>
    </row>
    <row r="214" spans="1:10" x14ac:dyDescent="0.25">
      <c r="A214" s="1">
        <f t="shared" si="16"/>
        <v>0</v>
      </c>
      <c r="B214" s="26" t="e">
        <f t="shared" si="17"/>
        <v>#VALUE!</v>
      </c>
      <c r="C214" s="58">
        <f t="shared" si="15"/>
        <v>0</v>
      </c>
      <c r="H214" s="62">
        <v>213</v>
      </c>
      <c r="I214"/>
      <c r="J214" s="70"/>
    </row>
    <row r="215" spans="1:10" x14ac:dyDescent="0.25">
      <c r="A215" s="1">
        <f t="shared" si="16"/>
        <v>0</v>
      </c>
      <c r="B215" s="26" t="e">
        <f t="shared" si="17"/>
        <v>#VALUE!</v>
      </c>
      <c r="C215" s="58">
        <f t="shared" si="15"/>
        <v>0</v>
      </c>
      <c r="H215" s="62">
        <v>214</v>
      </c>
      <c r="I215"/>
      <c r="J215" s="70"/>
    </row>
    <row r="216" spans="1:10" x14ac:dyDescent="0.25">
      <c r="A216" s="1">
        <f t="shared" si="16"/>
        <v>0</v>
      </c>
      <c r="B216" s="26" t="e">
        <f t="shared" si="17"/>
        <v>#VALUE!</v>
      </c>
      <c r="C216" s="58">
        <f t="shared" si="15"/>
        <v>0</v>
      </c>
      <c r="H216" s="62">
        <v>215</v>
      </c>
      <c r="I216"/>
      <c r="J216" s="70"/>
    </row>
    <row r="217" spans="1:10" x14ac:dyDescent="0.25">
      <c r="A217" s="1">
        <f t="shared" si="16"/>
        <v>0</v>
      </c>
      <c r="B217" s="26" t="e">
        <f t="shared" si="17"/>
        <v>#VALUE!</v>
      </c>
      <c r="C217" s="58">
        <f t="shared" si="15"/>
        <v>0</v>
      </c>
      <c r="H217" s="62">
        <v>216</v>
      </c>
      <c r="I217"/>
      <c r="J217" s="70"/>
    </row>
    <row r="218" spans="1:10" x14ac:dyDescent="0.25">
      <c r="A218" s="1">
        <f t="shared" si="16"/>
        <v>0</v>
      </c>
      <c r="B218" s="26" t="e">
        <f t="shared" si="17"/>
        <v>#VALUE!</v>
      </c>
      <c r="C218" s="58">
        <f t="shared" si="15"/>
        <v>0</v>
      </c>
      <c r="H218" s="62">
        <v>217</v>
      </c>
      <c r="I218"/>
      <c r="J218" s="70"/>
    </row>
    <row r="219" spans="1:10" x14ac:dyDescent="0.25">
      <c r="A219" s="1">
        <f t="shared" si="16"/>
        <v>0</v>
      </c>
      <c r="B219" s="26" t="e">
        <f t="shared" si="17"/>
        <v>#VALUE!</v>
      </c>
      <c r="C219" s="58">
        <f t="shared" si="15"/>
        <v>0</v>
      </c>
      <c r="H219" s="62">
        <v>218</v>
      </c>
      <c r="I219"/>
      <c r="J219" s="70"/>
    </row>
    <row r="220" spans="1:10" x14ac:dyDescent="0.25">
      <c r="A220" s="1">
        <f t="shared" si="16"/>
        <v>0</v>
      </c>
      <c r="B220" s="26" t="e">
        <f t="shared" si="17"/>
        <v>#VALUE!</v>
      </c>
      <c r="C220" s="58">
        <f t="shared" si="15"/>
        <v>0</v>
      </c>
      <c r="H220" s="62">
        <v>219</v>
      </c>
      <c r="I220"/>
      <c r="J220" s="70"/>
    </row>
    <row r="221" spans="1:10" x14ac:dyDescent="0.25">
      <c r="A221" s="1">
        <f t="shared" si="16"/>
        <v>0</v>
      </c>
      <c r="B221" s="26" t="e">
        <f t="shared" si="17"/>
        <v>#VALUE!</v>
      </c>
      <c r="C221" s="58">
        <f t="shared" si="15"/>
        <v>0</v>
      </c>
      <c r="H221" s="62">
        <v>220</v>
      </c>
      <c r="I221"/>
      <c r="J221" s="70"/>
    </row>
    <row r="222" spans="1:10" x14ac:dyDescent="0.25">
      <c r="A222" s="1">
        <f t="shared" si="16"/>
        <v>0</v>
      </c>
      <c r="B222" s="26" t="e">
        <f t="shared" si="17"/>
        <v>#VALUE!</v>
      </c>
      <c r="C222" s="58">
        <f t="shared" si="15"/>
        <v>0</v>
      </c>
      <c r="H222" s="62">
        <v>221</v>
      </c>
      <c r="I222"/>
      <c r="J222" s="70"/>
    </row>
    <row r="223" spans="1:10" x14ac:dyDescent="0.25">
      <c r="A223" s="1">
        <f t="shared" si="16"/>
        <v>0</v>
      </c>
      <c r="B223" s="26" t="e">
        <f t="shared" si="17"/>
        <v>#VALUE!</v>
      </c>
      <c r="C223" s="58">
        <f t="shared" si="15"/>
        <v>0</v>
      </c>
      <c r="H223" s="62">
        <v>222</v>
      </c>
      <c r="I223"/>
      <c r="J223" s="70"/>
    </row>
    <row r="224" spans="1:10" x14ac:dyDescent="0.25">
      <c r="A224" s="1">
        <f t="shared" si="16"/>
        <v>0</v>
      </c>
      <c r="B224" s="26" t="e">
        <f t="shared" si="17"/>
        <v>#VALUE!</v>
      </c>
      <c r="C224" s="58">
        <f t="shared" si="15"/>
        <v>0</v>
      </c>
      <c r="H224" s="62">
        <v>223</v>
      </c>
      <c r="I224"/>
      <c r="J224" s="70"/>
    </row>
    <row r="225" spans="1:10" x14ac:dyDescent="0.25">
      <c r="A225" s="1">
        <f t="shared" si="16"/>
        <v>0</v>
      </c>
      <c r="B225" s="26" t="e">
        <f t="shared" si="17"/>
        <v>#VALUE!</v>
      </c>
      <c r="C225" s="58">
        <f t="shared" si="15"/>
        <v>0</v>
      </c>
      <c r="H225" s="62">
        <v>224</v>
      </c>
      <c r="I225"/>
      <c r="J225" s="70"/>
    </row>
    <row r="226" spans="1:10" x14ac:dyDescent="0.25">
      <c r="A226" s="1">
        <f t="shared" si="16"/>
        <v>0</v>
      </c>
      <c r="B226" s="26" t="e">
        <f t="shared" si="17"/>
        <v>#VALUE!</v>
      </c>
      <c r="C226" s="58">
        <f t="shared" si="15"/>
        <v>0</v>
      </c>
      <c r="H226" s="62">
        <v>225</v>
      </c>
      <c r="I226"/>
      <c r="J226" s="70"/>
    </row>
    <row r="227" spans="1:10" x14ac:dyDescent="0.25">
      <c r="A227" s="1">
        <f t="shared" si="16"/>
        <v>0</v>
      </c>
      <c r="B227" s="26" t="e">
        <f t="shared" si="17"/>
        <v>#VALUE!</v>
      </c>
      <c r="C227" s="58">
        <f t="shared" si="15"/>
        <v>0</v>
      </c>
      <c r="H227" s="62">
        <v>226</v>
      </c>
      <c r="I227"/>
      <c r="J227" s="70"/>
    </row>
    <row r="228" spans="1:10" x14ac:dyDescent="0.25">
      <c r="A228" s="1">
        <f t="shared" si="16"/>
        <v>0</v>
      </c>
      <c r="B228" s="26" t="e">
        <f t="shared" si="17"/>
        <v>#VALUE!</v>
      </c>
      <c r="C228" s="58">
        <f t="shared" si="15"/>
        <v>0</v>
      </c>
      <c r="H228" s="62">
        <v>227</v>
      </c>
      <c r="I228"/>
      <c r="J228" s="70"/>
    </row>
    <row r="229" spans="1:10" x14ac:dyDescent="0.25">
      <c r="A229" s="1">
        <f t="shared" si="16"/>
        <v>0</v>
      </c>
      <c r="B229" s="26" t="e">
        <f t="shared" si="17"/>
        <v>#VALUE!</v>
      </c>
      <c r="C229" s="58">
        <f t="shared" si="15"/>
        <v>0</v>
      </c>
      <c r="H229" s="62">
        <v>228</v>
      </c>
      <c r="I229"/>
      <c r="J229" s="70"/>
    </row>
    <row r="230" spans="1:10" x14ac:dyDescent="0.25">
      <c r="A230" s="1">
        <f t="shared" si="16"/>
        <v>0</v>
      </c>
      <c r="B230" s="26" t="e">
        <f t="shared" si="17"/>
        <v>#VALUE!</v>
      </c>
      <c r="C230" s="58">
        <f t="shared" si="15"/>
        <v>0</v>
      </c>
      <c r="H230" s="62">
        <v>229</v>
      </c>
      <c r="I230"/>
      <c r="J230" s="70"/>
    </row>
    <row r="231" spans="1:10" x14ac:dyDescent="0.25">
      <c r="A231" s="1">
        <f t="shared" si="16"/>
        <v>0</v>
      </c>
      <c r="B231" s="26" t="e">
        <f t="shared" si="17"/>
        <v>#VALUE!</v>
      </c>
      <c r="C231" s="58">
        <f t="shared" si="15"/>
        <v>0</v>
      </c>
      <c r="H231" s="62">
        <v>230</v>
      </c>
      <c r="I231"/>
      <c r="J231" s="70"/>
    </row>
    <row r="232" spans="1:10" x14ac:dyDescent="0.25">
      <c r="A232" s="1">
        <f t="shared" si="16"/>
        <v>0</v>
      </c>
      <c r="B232" s="26" t="e">
        <f t="shared" si="17"/>
        <v>#VALUE!</v>
      </c>
      <c r="C232" s="58">
        <f t="shared" si="15"/>
        <v>0</v>
      </c>
      <c r="H232" s="62">
        <v>231</v>
      </c>
      <c r="I232"/>
      <c r="J232" s="70"/>
    </row>
    <row r="233" spans="1:10" x14ac:dyDescent="0.25">
      <c r="A233" s="1">
        <f t="shared" si="16"/>
        <v>0</v>
      </c>
      <c r="B233" s="26" t="e">
        <f t="shared" si="17"/>
        <v>#VALUE!</v>
      </c>
      <c r="C233" s="58">
        <f t="shared" si="15"/>
        <v>0</v>
      </c>
      <c r="H233" s="62">
        <v>232</v>
      </c>
      <c r="I233"/>
      <c r="J233" s="70"/>
    </row>
    <row r="234" spans="1:10" x14ac:dyDescent="0.25">
      <c r="A234" s="1">
        <f t="shared" si="16"/>
        <v>0</v>
      </c>
      <c r="B234" s="26" t="e">
        <f t="shared" si="17"/>
        <v>#VALUE!</v>
      </c>
      <c r="C234" s="58">
        <f t="shared" si="15"/>
        <v>0</v>
      </c>
      <c r="H234" s="62">
        <v>233</v>
      </c>
      <c r="I234"/>
      <c r="J234" s="70"/>
    </row>
    <row r="235" spans="1:10" x14ac:dyDescent="0.25">
      <c r="A235" s="1">
        <f t="shared" si="16"/>
        <v>0</v>
      </c>
      <c r="B235" s="26" t="e">
        <f t="shared" si="17"/>
        <v>#VALUE!</v>
      </c>
      <c r="C235" s="58">
        <f t="shared" si="15"/>
        <v>0</v>
      </c>
      <c r="H235" s="62">
        <v>234</v>
      </c>
      <c r="I235"/>
      <c r="J235" s="70"/>
    </row>
    <row r="236" spans="1:10" x14ac:dyDescent="0.25">
      <c r="A236" s="1">
        <f t="shared" si="16"/>
        <v>0</v>
      </c>
      <c r="B236" s="26" t="e">
        <f t="shared" si="17"/>
        <v>#VALUE!</v>
      </c>
      <c r="C236" s="58">
        <f t="shared" si="15"/>
        <v>0</v>
      </c>
      <c r="H236" s="62">
        <v>235</v>
      </c>
      <c r="I236"/>
      <c r="J236" s="70"/>
    </row>
    <row r="237" spans="1:10" x14ac:dyDescent="0.25">
      <c r="A237" s="1">
        <f t="shared" si="16"/>
        <v>0</v>
      </c>
      <c r="B237" s="26" t="e">
        <f t="shared" si="17"/>
        <v>#VALUE!</v>
      </c>
      <c r="C237" s="58">
        <f t="shared" si="15"/>
        <v>0</v>
      </c>
      <c r="H237" s="62">
        <v>236</v>
      </c>
      <c r="I237"/>
      <c r="J237" s="70"/>
    </row>
    <row r="238" spans="1:10" x14ac:dyDescent="0.25">
      <c r="A238" s="1">
        <f t="shared" si="16"/>
        <v>0</v>
      </c>
      <c r="B238" s="26" t="e">
        <f t="shared" si="17"/>
        <v>#VALUE!</v>
      </c>
      <c r="C238" s="58">
        <f t="shared" si="15"/>
        <v>0</v>
      </c>
      <c r="H238" s="62">
        <v>237</v>
      </c>
      <c r="I238"/>
      <c r="J238" s="70"/>
    </row>
    <row r="239" spans="1:10" x14ac:dyDescent="0.25">
      <c r="A239" s="1">
        <f t="shared" si="16"/>
        <v>0</v>
      </c>
      <c r="B239" s="26" t="e">
        <f t="shared" si="17"/>
        <v>#VALUE!</v>
      </c>
      <c r="C239" s="58">
        <f t="shared" si="15"/>
        <v>0</v>
      </c>
      <c r="H239" s="62">
        <v>238</v>
      </c>
      <c r="I239"/>
      <c r="J239" s="70"/>
    </row>
    <row r="240" spans="1:10" x14ac:dyDescent="0.25">
      <c r="A240" s="1">
        <f t="shared" si="16"/>
        <v>0</v>
      </c>
      <c r="B240" s="26" t="e">
        <f t="shared" si="17"/>
        <v>#VALUE!</v>
      </c>
      <c r="C240" s="58">
        <f t="shared" si="15"/>
        <v>0</v>
      </c>
      <c r="H240" s="62">
        <v>239</v>
      </c>
      <c r="I240"/>
      <c r="J240" s="70"/>
    </row>
    <row r="241" spans="1:10" x14ac:dyDescent="0.25">
      <c r="A241" s="1">
        <f t="shared" si="16"/>
        <v>0</v>
      </c>
      <c r="B241" s="26" t="e">
        <f t="shared" si="17"/>
        <v>#VALUE!</v>
      </c>
      <c r="C241" s="58">
        <f t="shared" si="15"/>
        <v>0</v>
      </c>
      <c r="H241" s="62">
        <v>240</v>
      </c>
      <c r="I241"/>
      <c r="J241" s="70"/>
    </row>
    <row r="242" spans="1:10" x14ac:dyDescent="0.25">
      <c r="A242" s="1">
        <f t="shared" si="16"/>
        <v>0</v>
      </c>
      <c r="B242" s="26" t="e">
        <f t="shared" si="17"/>
        <v>#VALUE!</v>
      </c>
      <c r="C242" s="58">
        <f t="shared" si="15"/>
        <v>0</v>
      </c>
      <c r="H242" s="62">
        <v>241</v>
      </c>
      <c r="I242"/>
      <c r="J242" s="70"/>
    </row>
    <row r="243" spans="1:10" x14ac:dyDescent="0.25">
      <c r="A243" s="1">
        <f t="shared" si="16"/>
        <v>0</v>
      </c>
      <c r="B243" s="26" t="e">
        <f t="shared" si="17"/>
        <v>#VALUE!</v>
      </c>
      <c r="C243" s="58">
        <f t="shared" si="15"/>
        <v>0</v>
      </c>
      <c r="H243" s="62">
        <v>242</v>
      </c>
      <c r="I243"/>
      <c r="J243" s="70"/>
    </row>
    <row r="244" spans="1:10" x14ac:dyDescent="0.25">
      <c r="A244" s="1">
        <f t="shared" si="16"/>
        <v>0</v>
      </c>
      <c r="B244" s="26" t="e">
        <f t="shared" si="17"/>
        <v>#VALUE!</v>
      </c>
      <c r="C244" s="58">
        <f t="shared" si="15"/>
        <v>0</v>
      </c>
      <c r="H244" s="62">
        <v>243</v>
      </c>
      <c r="I244"/>
      <c r="J244" s="70"/>
    </row>
    <row r="245" spans="1:10" x14ac:dyDescent="0.25">
      <c r="A245" s="1">
        <f>K245</f>
        <v>0</v>
      </c>
      <c r="B245" s="26" t="e">
        <f>VALUE(REPLACE(H244,1,5,""))</f>
        <v>#VALUE!</v>
      </c>
      <c r="C245" s="58">
        <f t="shared" si="15"/>
        <v>0</v>
      </c>
      <c r="H245" s="62">
        <v>244</v>
      </c>
      <c r="I245"/>
      <c r="J245" s="70"/>
    </row>
    <row r="246" spans="1:10" x14ac:dyDescent="0.25">
      <c r="A246" s="1">
        <f t="shared" si="16"/>
        <v>0</v>
      </c>
      <c r="B246" s="26" t="e">
        <f>VALUE(REPLACE(H245,1,5,""))</f>
        <v>#VALUE!</v>
      </c>
      <c r="C246" s="58">
        <f t="shared" si="15"/>
        <v>0</v>
      </c>
      <c r="H246" s="62">
        <v>245</v>
      </c>
      <c r="I246"/>
      <c r="J246" s="70"/>
    </row>
    <row r="247" spans="1:10" x14ac:dyDescent="0.25">
      <c r="A247" s="1">
        <f>K247</f>
        <v>0</v>
      </c>
      <c r="B247" s="26" t="e">
        <f>VALUE(REPLACE(H246,1,5,""))</f>
        <v>#VALUE!</v>
      </c>
      <c r="C247" s="58">
        <f t="shared" si="15"/>
        <v>0</v>
      </c>
      <c r="H247" s="62">
        <v>246</v>
      </c>
      <c r="I247"/>
      <c r="J247" s="70"/>
    </row>
    <row r="248" spans="1:10" x14ac:dyDescent="0.25">
      <c r="A248" s="1">
        <f>K248</f>
        <v>0</v>
      </c>
      <c r="B248" s="26" t="e">
        <f>VALUE(REPLACE(H247,1,5,""))</f>
        <v>#VALUE!</v>
      </c>
      <c r="C248" s="58">
        <f t="shared" si="15"/>
        <v>0</v>
      </c>
      <c r="H248" s="62">
        <v>247</v>
      </c>
      <c r="I248"/>
      <c r="J248" s="70"/>
    </row>
    <row r="249" spans="1:10" x14ac:dyDescent="0.25">
      <c r="A249" s="1">
        <f>K249</f>
        <v>0</v>
      </c>
      <c r="B249" s="26" t="e">
        <f>VALUE(REPLACE(H248,1,5,""))</f>
        <v>#VALUE!</v>
      </c>
      <c r="C249" s="58">
        <f t="shared" si="15"/>
        <v>0</v>
      </c>
      <c r="H249" s="62">
        <v>248</v>
      </c>
      <c r="I249"/>
      <c r="J249" s="70"/>
    </row>
    <row r="250" spans="1:10" x14ac:dyDescent="0.25">
      <c r="A250" s="1">
        <f t="shared" ref="A250:A256" si="18">K250</f>
        <v>0</v>
      </c>
      <c r="B250" s="26" t="e">
        <f t="shared" ref="B250:B256" si="19">VALUE(REPLACE(H249,1,5,""))</f>
        <v>#VALUE!</v>
      </c>
      <c r="C250" s="58">
        <f t="shared" si="15"/>
        <v>0</v>
      </c>
      <c r="H250" s="62">
        <v>249</v>
      </c>
      <c r="I250"/>
      <c r="J250" s="70"/>
    </row>
    <row r="251" spans="1:10" x14ac:dyDescent="0.25">
      <c r="A251" s="1">
        <f t="shared" si="18"/>
        <v>0</v>
      </c>
      <c r="B251" s="26" t="e">
        <f t="shared" si="19"/>
        <v>#VALUE!</v>
      </c>
      <c r="C251" s="58">
        <f t="shared" si="15"/>
        <v>0</v>
      </c>
      <c r="H251" s="62">
        <v>250</v>
      </c>
      <c r="I251"/>
      <c r="J251" s="70"/>
    </row>
    <row r="252" spans="1:10" x14ac:dyDescent="0.25">
      <c r="A252" s="1">
        <f t="shared" si="18"/>
        <v>0</v>
      </c>
      <c r="B252" s="26" t="e">
        <f t="shared" si="19"/>
        <v>#VALUE!</v>
      </c>
      <c r="C252" s="58">
        <f t="shared" si="15"/>
        <v>0</v>
      </c>
      <c r="H252" s="62">
        <v>251</v>
      </c>
      <c r="I252"/>
      <c r="J252" s="70"/>
    </row>
    <row r="253" spans="1:10" x14ac:dyDescent="0.25">
      <c r="A253" s="1">
        <f t="shared" si="18"/>
        <v>0</v>
      </c>
      <c r="B253" s="26" t="e">
        <f t="shared" si="19"/>
        <v>#VALUE!</v>
      </c>
      <c r="C253" s="58">
        <f t="shared" si="15"/>
        <v>0</v>
      </c>
      <c r="H253" s="62">
        <v>252</v>
      </c>
      <c r="I253"/>
      <c r="J253" s="70"/>
    </row>
    <row r="254" spans="1:10" x14ac:dyDescent="0.25">
      <c r="A254" s="1">
        <f t="shared" si="18"/>
        <v>0</v>
      </c>
      <c r="B254" s="26" t="e">
        <f t="shared" si="19"/>
        <v>#VALUE!</v>
      </c>
      <c r="C254" s="58">
        <f t="shared" si="15"/>
        <v>0</v>
      </c>
      <c r="H254" s="62">
        <v>253</v>
      </c>
      <c r="I254"/>
      <c r="J254" s="70"/>
    </row>
    <row r="255" spans="1:10" x14ac:dyDescent="0.25">
      <c r="A255" s="1">
        <f t="shared" si="18"/>
        <v>0</v>
      </c>
      <c r="B255" s="26" t="e">
        <f t="shared" si="19"/>
        <v>#VALUE!</v>
      </c>
      <c r="C255" s="58">
        <f t="shared" si="15"/>
        <v>0</v>
      </c>
      <c r="H255" s="62">
        <v>254</v>
      </c>
      <c r="I255"/>
      <c r="J255" s="70"/>
    </row>
    <row r="256" spans="1:10" x14ac:dyDescent="0.25">
      <c r="A256" s="1">
        <f t="shared" si="18"/>
        <v>0</v>
      </c>
      <c r="B256" s="26" t="e">
        <f t="shared" si="19"/>
        <v>#VALUE!</v>
      </c>
      <c r="C256" s="58">
        <f t="shared" si="15"/>
        <v>0</v>
      </c>
      <c r="H256" s="62">
        <v>255</v>
      </c>
      <c r="I256"/>
      <c r="J256" s="70"/>
    </row>
    <row r="257" spans="1:10" x14ac:dyDescent="0.25">
      <c r="A257" s="1">
        <f>K257</f>
        <v>0</v>
      </c>
      <c r="B257" s="26" t="e">
        <f>VALUE(REPLACE(H256,1,5,""))</f>
        <v>#VALUE!</v>
      </c>
      <c r="C257" s="58">
        <f t="shared" si="15"/>
        <v>0</v>
      </c>
      <c r="H257" s="62">
        <v>256</v>
      </c>
      <c r="I257"/>
      <c r="J257" s="70"/>
    </row>
    <row r="258" spans="1:10" x14ac:dyDescent="0.25">
      <c r="A258" s="1">
        <f>K258</f>
        <v>0</v>
      </c>
      <c r="B258" s="26" t="e">
        <f>VALUE(REPLACE(H257,1,5,""))</f>
        <v>#VALUE!</v>
      </c>
      <c r="C258" s="58">
        <f t="shared" si="15"/>
        <v>0</v>
      </c>
      <c r="H258" s="62">
        <v>257</v>
      </c>
      <c r="I258"/>
      <c r="J258" s="70"/>
    </row>
    <row r="259" spans="1:10" x14ac:dyDescent="0.25">
      <c r="A259" s="1">
        <f>K259</f>
        <v>0</v>
      </c>
      <c r="B259" s="26" t="e">
        <f>VALUE(REPLACE(H258,1,5,""))</f>
        <v>#VALUE!</v>
      </c>
      <c r="C259" s="58">
        <f>J259</f>
        <v>0</v>
      </c>
      <c r="H259" s="62">
        <v>258</v>
      </c>
      <c r="I259"/>
      <c r="J259" s="70"/>
    </row>
    <row r="260" spans="1:10" x14ac:dyDescent="0.25">
      <c r="A260" s="1">
        <f t="shared" ref="A260:A278" si="20">K260</f>
        <v>0</v>
      </c>
      <c r="B260" s="26" t="e">
        <f t="shared" ref="B260:B278" si="21">VALUE(REPLACE(H259,1,5,""))</f>
        <v>#VALUE!</v>
      </c>
      <c r="C260" s="58">
        <f t="shared" ref="C260:C278" si="22">J260</f>
        <v>0</v>
      </c>
      <c r="H260" s="62">
        <v>259</v>
      </c>
      <c r="J260" s="70"/>
    </row>
    <row r="261" spans="1:10" x14ac:dyDescent="0.25">
      <c r="A261" s="1">
        <f t="shared" si="20"/>
        <v>0</v>
      </c>
      <c r="B261" s="26" t="e">
        <f t="shared" si="21"/>
        <v>#VALUE!</v>
      </c>
      <c r="C261" s="58">
        <f t="shared" si="22"/>
        <v>0</v>
      </c>
      <c r="H261" s="62">
        <v>260</v>
      </c>
      <c r="J261" s="70"/>
    </row>
    <row r="262" spans="1:10" x14ac:dyDescent="0.25">
      <c r="A262" s="1">
        <f t="shared" si="20"/>
        <v>0</v>
      </c>
      <c r="B262" s="26" t="e">
        <f t="shared" si="21"/>
        <v>#VALUE!</v>
      </c>
      <c r="C262" s="58">
        <f t="shared" si="22"/>
        <v>0</v>
      </c>
      <c r="H262" s="62">
        <v>261</v>
      </c>
      <c r="J262" s="70"/>
    </row>
    <row r="263" spans="1:10" x14ac:dyDescent="0.25">
      <c r="A263" s="1">
        <f t="shared" si="20"/>
        <v>0</v>
      </c>
      <c r="B263" s="26" t="e">
        <f t="shared" si="21"/>
        <v>#VALUE!</v>
      </c>
      <c r="C263" s="58">
        <f t="shared" si="22"/>
        <v>0</v>
      </c>
      <c r="H263" s="62">
        <v>262</v>
      </c>
      <c r="J263" s="70"/>
    </row>
    <row r="264" spans="1:10" x14ac:dyDescent="0.25">
      <c r="A264" s="1">
        <f t="shared" si="20"/>
        <v>0</v>
      </c>
      <c r="B264" s="26" t="e">
        <f t="shared" si="21"/>
        <v>#VALUE!</v>
      </c>
      <c r="C264" s="58">
        <f t="shared" si="22"/>
        <v>0</v>
      </c>
      <c r="H264" s="62">
        <v>263</v>
      </c>
      <c r="J264" s="70"/>
    </row>
    <row r="265" spans="1:10" x14ac:dyDescent="0.25">
      <c r="A265" s="1">
        <f t="shared" si="20"/>
        <v>0</v>
      </c>
      <c r="B265" s="26" t="e">
        <f t="shared" si="21"/>
        <v>#VALUE!</v>
      </c>
      <c r="C265" s="58">
        <f t="shared" si="22"/>
        <v>0</v>
      </c>
      <c r="H265" s="62">
        <v>264</v>
      </c>
      <c r="J265" s="70"/>
    </row>
    <row r="266" spans="1:10" x14ac:dyDescent="0.25">
      <c r="A266" s="1">
        <f t="shared" si="20"/>
        <v>0</v>
      </c>
      <c r="B266" s="26" t="e">
        <f t="shared" si="21"/>
        <v>#VALUE!</v>
      </c>
      <c r="C266" s="58">
        <f t="shared" si="22"/>
        <v>0</v>
      </c>
      <c r="H266" s="62">
        <v>265</v>
      </c>
      <c r="J266" s="70"/>
    </row>
    <row r="267" spans="1:10" x14ac:dyDescent="0.25">
      <c r="A267" s="1">
        <f t="shared" si="20"/>
        <v>0</v>
      </c>
      <c r="B267" s="26" t="e">
        <f t="shared" si="21"/>
        <v>#VALUE!</v>
      </c>
      <c r="C267" s="58">
        <f t="shared" si="22"/>
        <v>0</v>
      </c>
      <c r="H267" s="62">
        <v>266</v>
      </c>
      <c r="J267" s="70"/>
    </row>
    <row r="268" spans="1:10" x14ac:dyDescent="0.25">
      <c r="A268" s="1">
        <f t="shared" si="20"/>
        <v>0</v>
      </c>
      <c r="B268" s="26" t="e">
        <f t="shared" si="21"/>
        <v>#VALUE!</v>
      </c>
      <c r="C268" s="58">
        <f t="shared" si="22"/>
        <v>0</v>
      </c>
      <c r="H268" s="62">
        <v>267</v>
      </c>
      <c r="J268" s="70"/>
    </row>
    <row r="269" spans="1:10" x14ac:dyDescent="0.25">
      <c r="A269" s="1">
        <f t="shared" si="20"/>
        <v>0</v>
      </c>
      <c r="B269" s="26" t="e">
        <f t="shared" si="21"/>
        <v>#VALUE!</v>
      </c>
      <c r="C269" s="58">
        <f t="shared" si="22"/>
        <v>0</v>
      </c>
      <c r="H269" s="62">
        <v>268</v>
      </c>
      <c r="J269" s="70"/>
    </row>
    <row r="270" spans="1:10" x14ac:dyDescent="0.25">
      <c r="A270" s="1">
        <f t="shared" si="20"/>
        <v>0</v>
      </c>
      <c r="B270" s="26" t="e">
        <f t="shared" si="21"/>
        <v>#VALUE!</v>
      </c>
      <c r="C270" s="58">
        <f t="shared" si="22"/>
        <v>0</v>
      </c>
      <c r="H270" s="62">
        <v>269</v>
      </c>
      <c r="J270" s="70"/>
    </row>
    <row r="271" spans="1:10" x14ac:dyDescent="0.25">
      <c r="A271" s="1">
        <f t="shared" si="20"/>
        <v>0</v>
      </c>
      <c r="B271" s="26" t="e">
        <f t="shared" si="21"/>
        <v>#VALUE!</v>
      </c>
      <c r="C271" s="58">
        <f t="shared" si="22"/>
        <v>0</v>
      </c>
      <c r="H271" s="62">
        <v>270</v>
      </c>
      <c r="J271" s="70"/>
    </row>
    <row r="272" spans="1:10" x14ac:dyDescent="0.25">
      <c r="A272" s="1">
        <f t="shared" si="20"/>
        <v>0</v>
      </c>
      <c r="B272" s="26" t="e">
        <f t="shared" si="21"/>
        <v>#VALUE!</v>
      </c>
      <c r="C272" s="58">
        <f t="shared" si="22"/>
        <v>0</v>
      </c>
      <c r="H272" s="62">
        <v>271</v>
      </c>
      <c r="J272" s="70"/>
    </row>
    <row r="273" spans="1:11" x14ac:dyDescent="0.25">
      <c r="A273" s="1">
        <f t="shared" si="20"/>
        <v>0</v>
      </c>
      <c r="B273" s="26" t="e">
        <f t="shared" si="21"/>
        <v>#VALUE!</v>
      </c>
      <c r="C273" s="58">
        <f t="shared" si="22"/>
        <v>0</v>
      </c>
      <c r="H273" s="62">
        <v>272</v>
      </c>
      <c r="J273" s="70"/>
    </row>
    <row r="274" spans="1:11" x14ac:dyDescent="0.25">
      <c r="A274" s="1">
        <f t="shared" si="20"/>
        <v>0</v>
      </c>
      <c r="B274" s="26" t="e">
        <f t="shared" si="21"/>
        <v>#VALUE!</v>
      </c>
      <c r="C274" s="58">
        <f t="shared" si="22"/>
        <v>0</v>
      </c>
      <c r="H274" s="62">
        <v>273</v>
      </c>
      <c r="J274" s="70"/>
    </row>
    <row r="275" spans="1:11" x14ac:dyDescent="0.25">
      <c r="A275" s="1">
        <f t="shared" si="20"/>
        <v>0</v>
      </c>
      <c r="B275" s="26" t="e">
        <f t="shared" si="21"/>
        <v>#VALUE!</v>
      </c>
      <c r="C275" s="58">
        <f t="shared" si="22"/>
        <v>0</v>
      </c>
      <c r="H275" s="62">
        <v>274</v>
      </c>
      <c r="J275" s="70"/>
    </row>
    <row r="276" spans="1:11" x14ac:dyDescent="0.25">
      <c r="A276" s="1">
        <f t="shared" si="20"/>
        <v>0</v>
      </c>
      <c r="B276" s="26" t="e">
        <f t="shared" si="21"/>
        <v>#VALUE!</v>
      </c>
      <c r="C276" s="58">
        <f t="shared" si="22"/>
        <v>0</v>
      </c>
      <c r="H276" s="62">
        <v>275</v>
      </c>
      <c r="J276" s="70"/>
    </row>
    <row r="277" spans="1:11" x14ac:dyDescent="0.25">
      <c r="A277" s="1">
        <f t="shared" si="20"/>
        <v>0</v>
      </c>
      <c r="B277" s="26" t="e">
        <f t="shared" si="21"/>
        <v>#VALUE!</v>
      </c>
      <c r="C277" s="58">
        <f t="shared" si="22"/>
        <v>0</v>
      </c>
      <c r="H277" s="62">
        <v>276</v>
      </c>
      <c r="J277" s="73"/>
    </row>
    <row r="278" spans="1:11" x14ac:dyDescent="0.25">
      <c r="A278" s="1">
        <f t="shared" si="20"/>
        <v>0</v>
      </c>
      <c r="B278" s="26" t="e">
        <f t="shared" si="21"/>
        <v>#VALUE!</v>
      </c>
      <c r="C278" s="58">
        <f t="shared" si="22"/>
        <v>0</v>
      </c>
      <c r="H278" s="62">
        <v>277</v>
      </c>
      <c r="J278" s="73"/>
      <c r="K278" s="74"/>
    </row>
  </sheetData>
  <autoFilter ref="H1:K36" xr:uid="{BF50AC30-C24C-4812-B91D-775025B9B482}">
    <sortState xmlns:xlrd2="http://schemas.microsoft.com/office/spreadsheetml/2017/richdata2" ref="H2:K36">
      <sortCondition ref="J1:J36"/>
    </sortState>
  </autoFilter>
  <phoneticPr fontId="5" type="noConversion"/>
  <conditionalFormatting sqref="H2:H278">
    <cfRule type="duplicateValues" dxfId="19" priority="40" stopIfTrue="1"/>
  </conditionalFormatting>
  <conditionalFormatting sqref="K214:K277">
    <cfRule type="duplicateValues" dxfId="18" priority="23" stopIfTrue="1"/>
  </conditionalFormatting>
  <conditionalFormatting sqref="K278">
    <cfRule type="duplicateValues" dxfId="17" priority="24" stopIfTrue="1"/>
  </conditionalFormatting>
  <conditionalFormatting sqref="K214:K278">
    <cfRule type="duplicateValues" dxfId="16" priority="25" stopIfTrue="1"/>
  </conditionalFormatting>
  <conditionalFormatting sqref="K214:K278">
    <cfRule type="duplicateValues" dxfId="15" priority="26" stopIfTrue="1"/>
  </conditionalFormatting>
  <conditionalFormatting sqref="K196:K213">
    <cfRule type="duplicateValues" dxfId="14" priority="11" stopIfTrue="1"/>
  </conditionalFormatting>
  <conditionalFormatting sqref="K196:K213">
    <cfRule type="duplicateValues" dxfId="13" priority="12" stopIfTrue="1"/>
  </conditionalFormatting>
  <conditionalFormatting sqref="K196:K213">
    <cfRule type="duplicateValues" dxfId="12" priority="13" stopIfTrue="1"/>
  </conditionalFormatting>
  <conditionalFormatting sqref="K136:K161 K166:K167 K170:K176 K178:K184 K187:K189 K193:K195 K164">
    <cfRule type="duplicateValues" dxfId="11" priority="1" stopIfTrue="1"/>
  </conditionalFormatting>
  <conditionalFormatting sqref="K185:K186 K177 K168:K169 K165 K162:K163 K190:K192 K2:K135">
    <cfRule type="duplicateValues" dxfId="10" priority="2" stopIfTrue="1"/>
  </conditionalFormatting>
  <conditionalFormatting sqref="K185:K186 K177 K168:K169 K165 K162:K163 K190:K192 K2:K135">
    <cfRule type="duplicateValues" dxfId="9" priority="3" stopIfTrue="1"/>
  </conditionalFormatting>
  <conditionalFormatting sqref="K2:K195">
    <cfRule type="duplicateValues" dxfId="8" priority="4" stopIfTrue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9693-77B1-414F-9F52-37154AD744AA}">
  <dimension ref="A1:I266"/>
  <sheetViews>
    <sheetView topLeftCell="A162" workbookViewId="0">
      <selection activeCell="B6" sqref="B6:F184"/>
    </sheetView>
  </sheetViews>
  <sheetFormatPr defaultRowHeight="15" x14ac:dyDescent="0.25"/>
  <cols>
    <col min="2" max="2" width="11" customWidth="1"/>
    <col min="3" max="3" width="14.7109375" customWidth="1"/>
    <col min="4" max="4" width="26.42578125" customWidth="1"/>
    <col min="5" max="5" width="9.28515625" bestFit="1" customWidth="1"/>
    <col min="6" max="6" width="10.7109375" customWidth="1"/>
    <col min="7" max="7" width="9.28515625" bestFit="1" customWidth="1"/>
    <col min="8" max="8" width="12.42578125" customWidth="1"/>
    <col min="9" max="9" width="14.85546875" bestFit="1" customWidth="1"/>
  </cols>
  <sheetData>
    <row r="1" spans="1:9" ht="15.75" thickBot="1" x14ac:dyDescent="0.3"/>
    <row r="2" spans="1:9" ht="15.75" thickBot="1" x14ac:dyDescent="0.3">
      <c r="B2" s="50"/>
      <c r="C2" s="50"/>
      <c r="D2" s="50"/>
      <c r="E2" s="50"/>
      <c r="F2" s="50"/>
    </row>
    <row r="3" spans="1:9" ht="30" x14ac:dyDescent="0.25">
      <c r="B3" s="59" t="s">
        <v>72</v>
      </c>
      <c r="C3" s="59" t="s">
        <v>73</v>
      </c>
      <c r="D3" s="59" t="s">
        <v>74</v>
      </c>
      <c r="E3" s="59" t="s">
        <v>76</v>
      </c>
      <c r="F3" s="59" t="s">
        <v>75</v>
      </c>
      <c r="G3" s="59" t="s">
        <v>87</v>
      </c>
      <c r="H3" s="59" t="s">
        <v>88</v>
      </c>
    </row>
    <row r="4" spans="1:9" ht="15.75" thickBot="1" x14ac:dyDescent="0.3">
      <c r="A4" s="62"/>
      <c r="B4" s="89"/>
      <c r="C4" s="89"/>
      <c r="D4" s="89"/>
      <c r="E4" s="89"/>
      <c r="F4" s="89"/>
      <c r="G4" s="89"/>
      <c r="H4" s="89"/>
      <c r="I4" s="89"/>
    </row>
    <row r="5" spans="1:9" ht="15.75" thickBot="1" x14ac:dyDescent="0.3">
      <c r="A5" s="62"/>
      <c r="B5" s="50" t="s">
        <v>98</v>
      </c>
      <c r="C5" s="50" t="s">
        <v>89</v>
      </c>
      <c r="E5" s="50">
        <v>1964</v>
      </c>
      <c r="F5" s="50" t="s">
        <v>54</v>
      </c>
      <c r="G5" s="50">
        <v>0</v>
      </c>
      <c r="H5" s="87">
        <v>0</v>
      </c>
      <c r="I5" s="50"/>
    </row>
    <row r="6" spans="1:9" ht="30.75" thickBot="1" x14ac:dyDescent="0.3">
      <c r="A6" s="62"/>
      <c r="B6" s="50" t="s">
        <v>98</v>
      </c>
      <c r="C6" s="50" t="s">
        <v>89</v>
      </c>
      <c r="D6" s="50" t="s">
        <v>322</v>
      </c>
      <c r="E6" s="50">
        <v>1964</v>
      </c>
      <c r="F6" s="50" t="s">
        <v>54</v>
      </c>
      <c r="G6" s="50">
        <v>0</v>
      </c>
      <c r="H6" s="87">
        <v>0</v>
      </c>
      <c r="I6" s="50" t="s">
        <v>400</v>
      </c>
    </row>
    <row r="7" spans="1:9" ht="30.75" thickBot="1" x14ac:dyDescent="0.3">
      <c r="A7" s="62"/>
      <c r="B7" s="50" t="s">
        <v>401</v>
      </c>
      <c r="C7" s="50" t="s">
        <v>402</v>
      </c>
      <c r="D7" s="50" t="s">
        <v>360</v>
      </c>
      <c r="E7" s="50">
        <v>2011</v>
      </c>
      <c r="F7" s="50" t="s">
        <v>55</v>
      </c>
      <c r="G7" s="50">
        <v>0</v>
      </c>
      <c r="H7" s="87">
        <v>0</v>
      </c>
      <c r="I7" s="50"/>
    </row>
    <row r="8" spans="1:9" ht="15.75" thickBot="1" x14ac:dyDescent="0.3">
      <c r="A8" s="62"/>
      <c r="B8" s="50" t="s">
        <v>391</v>
      </c>
      <c r="C8" s="50" t="s">
        <v>403</v>
      </c>
      <c r="D8" s="50" t="s">
        <v>80</v>
      </c>
      <c r="E8" s="50">
        <v>1992</v>
      </c>
      <c r="F8" s="50" t="s">
        <v>54</v>
      </c>
      <c r="G8" s="50">
        <v>0</v>
      </c>
      <c r="H8" s="87">
        <v>0</v>
      </c>
      <c r="I8" s="50"/>
    </row>
    <row r="9" spans="1:9" ht="15.75" thickBot="1" x14ac:dyDescent="0.3">
      <c r="A9" s="62"/>
      <c r="B9" s="50" t="s">
        <v>267</v>
      </c>
      <c r="C9" s="50" t="s">
        <v>349</v>
      </c>
      <c r="D9" s="50" t="s">
        <v>404</v>
      </c>
      <c r="E9" s="50">
        <v>2001</v>
      </c>
      <c r="F9" s="50" t="s">
        <v>54</v>
      </c>
      <c r="G9" s="50">
        <v>0</v>
      </c>
      <c r="H9" s="87">
        <v>0</v>
      </c>
      <c r="I9" s="50"/>
    </row>
    <row r="10" spans="1:9" ht="15.75" thickBot="1" x14ac:dyDescent="0.3">
      <c r="A10" s="62"/>
      <c r="B10" s="50" t="s">
        <v>405</v>
      </c>
      <c r="C10" s="50" t="s">
        <v>406</v>
      </c>
      <c r="D10" s="50" t="s">
        <v>407</v>
      </c>
      <c r="E10" s="50">
        <v>1987</v>
      </c>
      <c r="F10" s="50" t="s">
        <v>55</v>
      </c>
      <c r="G10" s="50">
        <v>0</v>
      </c>
      <c r="H10" s="87">
        <v>0</v>
      </c>
      <c r="I10" s="50" t="s">
        <v>408</v>
      </c>
    </row>
    <row r="11" spans="1:9" ht="15.75" thickBot="1" x14ac:dyDescent="0.3">
      <c r="A11" s="62"/>
      <c r="B11" s="50" t="s">
        <v>21</v>
      </c>
      <c r="C11" s="50" t="s">
        <v>409</v>
      </c>
      <c r="D11" s="50" t="s">
        <v>15</v>
      </c>
      <c r="E11" s="50">
        <v>1964</v>
      </c>
      <c r="F11" s="50" t="s">
        <v>54</v>
      </c>
      <c r="G11" s="50">
        <v>0</v>
      </c>
      <c r="H11" s="87">
        <v>0</v>
      </c>
      <c r="I11" s="50"/>
    </row>
    <row r="12" spans="1:9" ht="15.75" thickBot="1" x14ac:dyDescent="0.3">
      <c r="A12" s="62"/>
      <c r="B12" s="50" t="s">
        <v>262</v>
      </c>
      <c r="C12" s="50" t="s">
        <v>263</v>
      </c>
      <c r="D12" s="50" t="s">
        <v>254</v>
      </c>
      <c r="E12" s="50">
        <v>1984</v>
      </c>
      <c r="F12" s="50" t="s">
        <v>54</v>
      </c>
      <c r="G12" s="50">
        <v>0</v>
      </c>
      <c r="H12" s="87">
        <v>0</v>
      </c>
      <c r="I12" s="50">
        <v>948288094</v>
      </c>
    </row>
    <row r="13" spans="1:9" ht="15.75" thickBot="1" x14ac:dyDescent="0.3">
      <c r="A13" s="62"/>
      <c r="B13" s="50" t="s">
        <v>30</v>
      </c>
      <c r="C13" s="50" t="s">
        <v>410</v>
      </c>
      <c r="D13" s="50" t="s">
        <v>264</v>
      </c>
      <c r="E13" s="50">
        <v>1970</v>
      </c>
      <c r="F13" s="50" t="s">
        <v>54</v>
      </c>
      <c r="G13" s="50">
        <v>0</v>
      </c>
      <c r="H13" s="87">
        <v>0</v>
      </c>
      <c r="I13" s="50"/>
    </row>
    <row r="14" spans="1:9" ht="15.75" thickBot="1" x14ac:dyDescent="0.3">
      <c r="A14" s="62"/>
      <c r="B14" s="50" t="s">
        <v>30</v>
      </c>
      <c r="C14" s="50" t="s">
        <v>411</v>
      </c>
      <c r="D14" s="50" t="s">
        <v>264</v>
      </c>
      <c r="E14" s="50">
        <v>2012</v>
      </c>
      <c r="F14" s="50" t="s">
        <v>54</v>
      </c>
      <c r="G14" s="50">
        <v>0</v>
      </c>
      <c r="H14" s="87">
        <v>0</v>
      </c>
      <c r="I14" s="50"/>
    </row>
    <row r="15" spans="1:9" ht="15.75" thickBot="1" x14ac:dyDescent="0.3">
      <c r="A15" s="62"/>
      <c r="B15" s="50" t="s">
        <v>120</v>
      </c>
      <c r="C15" s="50" t="s">
        <v>265</v>
      </c>
      <c r="D15" s="50" t="s">
        <v>15</v>
      </c>
      <c r="E15" s="50">
        <v>1988</v>
      </c>
      <c r="F15" s="50" t="s">
        <v>54</v>
      </c>
      <c r="G15" s="50">
        <v>0</v>
      </c>
      <c r="H15" s="87">
        <v>0</v>
      </c>
      <c r="I15" s="50"/>
    </row>
    <row r="16" spans="1:9" ht="30.75" thickBot="1" x14ac:dyDescent="0.3">
      <c r="A16" s="62"/>
      <c r="B16" s="50" t="s">
        <v>58</v>
      </c>
      <c r="C16" s="50" t="s">
        <v>312</v>
      </c>
      <c r="D16" s="50" t="s">
        <v>269</v>
      </c>
      <c r="E16" s="50">
        <v>1980</v>
      </c>
      <c r="F16" s="50" t="s">
        <v>55</v>
      </c>
      <c r="G16" s="50">
        <v>0</v>
      </c>
      <c r="H16" s="87">
        <v>0</v>
      </c>
      <c r="I16" s="50"/>
    </row>
    <row r="17" spans="1:9" ht="15.75" thickBot="1" x14ac:dyDescent="0.3">
      <c r="A17" s="62"/>
      <c r="B17" s="50" t="s">
        <v>350</v>
      </c>
      <c r="C17" s="50" t="s">
        <v>351</v>
      </c>
      <c r="D17" s="50" t="s">
        <v>412</v>
      </c>
      <c r="E17" s="50">
        <v>1959</v>
      </c>
      <c r="F17" s="50" t="s">
        <v>54</v>
      </c>
      <c r="G17" s="50">
        <v>0</v>
      </c>
      <c r="H17" s="87">
        <v>0</v>
      </c>
      <c r="I17" s="50">
        <v>905314754</v>
      </c>
    </row>
    <row r="18" spans="1:9" ht="30.75" thickBot="1" x14ac:dyDescent="0.3">
      <c r="A18" s="62"/>
      <c r="B18" s="50" t="s">
        <v>245</v>
      </c>
      <c r="C18" s="50" t="s">
        <v>413</v>
      </c>
      <c r="D18" s="50" t="s">
        <v>414</v>
      </c>
      <c r="E18" s="50">
        <v>1978</v>
      </c>
      <c r="F18" s="50" t="s">
        <v>54</v>
      </c>
      <c r="G18" s="50">
        <v>0</v>
      </c>
      <c r="H18" s="87">
        <v>0</v>
      </c>
      <c r="I18" s="50"/>
    </row>
    <row r="19" spans="1:9" ht="30.75" thickBot="1" x14ac:dyDescent="0.3">
      <c r="A19" s="62"/>
      <c r="B19" s="50" t="s">
        <v>352</v>
      </c>
      <c r="C19" s="50" t="s">
        <v>353</v>
      </c>
      <c r="D19" s="50" t="s">
        <v>283</v>
      </c>
      <c r="E19" s="50">
        <v>1989</v>
      </c>
      <c r="F19" s="50" t="s">
        <v>55</v>
      </c>
      <c r="G19" s="50">
        <v>0</v>
      </c>
      <c r="H19" s="87">
        <v>0</v>
      </c>
      <c r="I19" s="50"/>
    </row>
    <row r="20" spans="1:9" ht="15.75" thickBot="1" x14ac:dyDescent="0.3">
      <c r="A20" s="62"/>
      <c r="B20" s="50" t="s">
        <v>30</v>
      </c>
      <c r="C20" s="50" t="s">
        <v>281</v>
      </c>
      <c r="D20" s="50" t="s">
        <v>79</v>
      </c>
      <c r="E20" s="50">
        <v>2007</v>
      </c>
      <c r="F20" s="50" t="s">
        <v>54</v>
      </c>
      <c r="G20" s="50">
        <v>0</v>
      </c>
      <c r="H20" s="87">
        <v>0</v>
      </c>
      <c r="I20" s="50">
        <v>904451884</v>
      </c>
    </row>
    <row r="21" spans="1:9" ht="30.75" thickBot="1" x14ac:dyDescent="0.3">
      <c r="A21" s="62"/>
      <c r="B21" s="50" t="s">
        <v>415</v>
      </c>
      <c r="C21" s="50" t="s">
        <v>416</v>
      </c>
      <c r="D21" s="50" t="s">
        <v>417</v>
      </c>
      <c r="E21" s="50">
        <v>1981</v>
      </c>
      <c r="F21" s="50" t="s">
        <v>55</v>
      </c>
      <c r="G21" s="50">
        <v>0</v>
      </c>
      <c r="H21" s="87">
        <v>0</v>
      </c>
      <c r="I21" s="50" t="s">
        <v>418</v>
      </c>
    </row>
    <row r="22" spans="1:9" ht="30.75" thickBot="1" x14ac:dyDescent="0.3">
      <c r="A22" s="62"/>
      <c r="B22" s="50" t="s">
        <v>243</v>
      </c>
      <c r="C22" s="50" t="s">
        <v>419</v>
      </c>
      <c r="D22" s="50" t="s">
        <v>420</v>
      </c>
      <c r="E22" s="50">
        <v>1979</v>
      </c>
      <c r="F22" s="50" t="s">
        <v>54</v>
      </c>
      <c r="G22" s="50">
        <v>0</v>
      </c>
      <c r="H22" s="87">
        <v>0</v>
      </c>
      <c r="I22" s="50">
        <v>907759833</v>
      </c>
    </row>
    <row r="23" spans="1:9" ht="15.75" thickBot="1" x14ac:dyDescent="0.3">
      <c r="A23" s="62"/>
      <c r="B23" s="50" t="s">
        <v>85</v>
      </c>
      <c r="C23" s="50" t="s">
        <v>284</v>
      </c>
      <c r="D23" s="50" t="s">
        <v>282</v>
      </c>
      <c r="E23" s="50">
        <v>1991</v>
      </c>
      <c r="F23" s="50" t="s">
        <v>55</v>
      </c>
      <c r="G23" s="50">
        <v>0</v>
      </c>
      <c r="H23" s="87">
        <v>0</v>
      </c>
      <c r="I23" s="50"/>
    </row>
    <row r="24" spans="1:9" ht="30.75" thickBot="1" x14ac:dyDescent="0.3">
      <c r="A24" s="62"/>
      <c r="B24" s="50" t="s">
        <v>69</v>
      </c>
      <c r="C24" s="50" t="s">
        <v>70</v>
      </c>
      <c r="D24" s="50" t="s">
        <v>77</v>
      </c>
      <c r="E24" s="50">
        <v>1966</v>
      </c>
      <c r="F24" s="50" t="s">
        <v>54</v>
      </c>
      <c r="G24" s="50">
        <v>0</v>
      </c>
      <c r="H24" s="87">
        <v>0</v>
      </c>
      <c r="I24" s="88">
        <v>905562134</v>
      </c>
    </row>
    <row r="25" spans="1:9" ht="15.75" thickBot="1" x14ac:dyDescent="0.3">
      <c r="A25" s="62"/>
      <c r="B25" s="50" t="s">
        <v>394</v>
      </c>
      <c r="C25" s="50" t="s">
        <v>421</v>
      </c>
      <c r="D25" s="50" t="s">
        <v>357</v>
      </c>
      <c r="E25" s="50">
        <v>1996</v>
      </c>
      <c r="F25" s="50" t="s">
        <v>55</v>
      </c>
      <c r="G25" s="50">
        <v>0</v>
      </c>
      <c r="H25" s="87">
        <v>0</v>
      </c>
      <c r="I25" s="50"/>
    </row>
    <row r="26" spans="1:9" ht="30.75" thickBot="1" x14ac:dyDescent="0.3">
      <c r="A26" s="62"/>
      <c r="B26" s="50" t="s">
        <v>422</v>
      </c>
      <c r="C26" s="50" t="s">
        <v>423</v>
      </c>
      <c r="D26" s="50" t="s">
        <v>339</v>
      </c>
      <c r="E26" s="50">
        <v>1954</v>
      </c>
      <c r="F26" s="50" t="s">
        <v>55</v>
      </c>
      <c r="G26" s="50">
        <v>0</v>
      </c>
      <c r="H26" s="87">
        <v>0</v>
      </c>
      <c r="I26" s="50"/>
    </row>
    <row r="27" spans="1:9" ht="30.75" thickBot="1" x14ac:dyDescent="0.3">
      <c r="A27" s="62"/>
      <c r="B27" s="50" t="s">
        <v>30</v>
      </c>
      <c r="C27" s="50" t="s">
        <v>313</v>
      </c>
      <c r="D27" s="50" t="s">
        <v>424</v>
      </c>
      <c r="E27" s="50">
        <v>1983</v>
      </c>
      <c r="F27" s="50" t="s">
        <v>54</v>
      </c>
      <c r="G27" s="50">
        <v>0</v>
      </c>
      <c r="H27" s="87">
        <v>0</v>
      </c>
      <c r="I27" s="50" t="s">
        <v>425</v>
      </c>
    </row>
    <row r="28" spans="1:9" ht="15.75" thickBot="1" x14ac:dyDescent="0.3">
      <c r="A28" s="62"/>
      <c r="B28" s="50" t="s">
        <v>426</v>
      </c>
      <c r="C28" s="50" t="s">
        <v>324</v>
      </c>
      <c r="D28" s="50" t="s">
        <v>15</v>
      </c>
      <c r="E28" s="50">
        <v>1980</v>
      </c>
      <c r="F28" s="50" t="s">
        <v>55</v>
      </c>
      <c r="G28" s="50">
        <v>0</v>
      </c>
      <c r="H28" s="87">
        <v>0</v>
      </c>
      <c r="I28" s="50"/>
    </row>
    <row r="29" spans="1:9" ht="15.75" thickBot="1" x14ac:dyDescent="0.3">
      <c r="A29" s="62"/>
      <c r="B29" s="50" t="s">
        <v>30</v>
      </c>
      <c r="C29" s="50" t="s">
        <v>246</v>
      </c>
      <c r="D29" s="50" t="s">
        <v>427</v>
      </c>
      <c r="E29" s="50">
        <v>1977</v>
      </c>
      <c r="F29" s="50" t="s">
        <v>54</v>
      </c>
      <c r="G29" s="50">
        <v>0</v>
      </c>
      <c r="H29" s="87">
        <v>0</v>
      </c>
      <c r="I29" s="50"/>
    </row>
    <row r="30" spans="1:9" ht="30.75" thickBot="1" x14ac:dyDescent="0.3">
      <c r="A30" s="62"/>
      <c r="B30" s="50" t="s">
        <v>82</v>
      </c>
      <c r="C30" s="50" t="s">
        <v>247</v>
      </c>
      <c r="D30" s="50" t="s">
        <v>266</v>
      </c>
      <c r="E30" s="50">
        <v>1991</v>
      </c>
      <c r="F30" s="50" t="s">
        <v>54</v>
      </c>
      <c r="G30" s="50">
        <v>0</v>
      </c>
      <c r="H30" s="87">
        <v>0</v>
      </c>
      <c r="I30" s="50"/>
    </row>
    <row r="31" spans="1:9" ht="15.75" thickBot="1" x14ac:dyDescent="0.3">
      <c r="A31" s="62"/>
      <c r="B31" s="50" t="s">
        <v>428</v>
      </c>
      <c r="C31" s="50" t="s">
        <v>429</v>
      </c>
      <c r="D31" s="50" t="s">
        <v>15</v>
      </c>
      <c r="E31" s="50">
        <v>2010</v>
      </c>
      <c r="F31" s="50" t="s">
        <v>55</v>
      </c>
      <c r="G31" s="50">
        <v>0</v>
      </c>
      <c r="H31" s="87">
        <v>0</v>
      </c>
      <c r="I31" s="50">
        <v>915435346</v>
      </c>
    </row>
    <row r="32" spans="1:9" ht="30.75" thickBot="1" x14ac:dyDescent="0.3">
      <c r="A32" s="62"/>
      <c r="B32" s="50" t="s">
        <v>28</v>
      </c>
      <c r="C32" s="50" t="s">
        <v>354</v>
      </c>
      <c r="D32" s="50" t="s">
        <v>430</v>
      </c>
      <c r="E32" s="50">
        <v>2010</v>
      </c>
      <c r="F32" s="50" t="s">
        <v>54</v>
      </c>
      <c r="G32" s="50">
        <v>0</v>
      </c>
      <c r="H32" s="87">
        <v>0</v>
      </c>
      <c r="I32" s="50"/>
    </row>
    <row r="33" spans="1:9" ht="15.75" thickBot="1" x14ac:dyDescent="0.3">
      <c r="A33" s="62"/>
      <c r="B33" s="50" t="s">
        <v>30</v>
      </c>
      <c r="C33" s="50" t="s">
        <v>325</v>
      </c>
      <c r="D33" s="50" t="s">
        <v>15</v>
      </c>
      <c r="E33" s="50">
        <v>1976</v>
      </c>
      <c r="F33" s="50" t="s">
        <v>54</v>
      </c>
      <c r="G33" s="50">
        <v>0</v>
      </c>
      <c r="H33" s="87">
        <v>0</v>
      </c>
      <c r="I33" s="50"/>
    </row>
    <row r="34" spans="1:9" ht="30.75" thickBot="1" x14ac:dyDescent="0.3">
      <c r="A34" s="62"/>
      <c r="B34" s="50" t="s">
        <v>95</v>
      </c>
      <c r="C34" s="50" t="s">
        <v>431</v>
      </c>
      <c r="D34" s="50" t="s">
        <v>360</v>
      </c>
      <c r="E34" s="50">
        <v>2010</v>
      </c>
      <c r="F34" s="50" t="s">
        <v>54</v>
      </c>
      <c r="G34" s="50">
        <v>0</v>
      </c>
      <c r="H34" s="87">
        <v>0</v>
      </c>
      <c r="I34" s="50"/>
    </row>
    <row r="35" spans="1:9" ht="15.75" thickBot="1" x14ac:dyDescent="0.3">
      <c r="A35" s="62"/>
      <c r="B35" s="50" t="s">
        <v>432</v>
      </c>
      <c r="C35" s="50" t="s">
        <v>433</v>
      </c>
      <c r="D35" s="50" t="s">
        <v>434</v>
      </c>
      <c r="E35" s="50">
        <v>1976</v>
      </c>
      <c r="F35" s="50" t="s">
        <v>55</v>
      </c>
      <c r="G35" s="50">
        <v>0</v>
      </c>
      <c r="H35" s="87">
        <v>0</v>
      </c>
      <c r="I35" s="50">
        <v>904545053</v>
      </c>
    </row>
    <row r="36" spans="1:9" ht="30.75" thickBot="1" x14ac:dyDescent="0.3">
      <c r="A36" s="62"/>
      <c r="B36" s="50" t="s">
        <v>326</v>
      </c>
      <c r="C36" s="50" t="s">
        <v>327</v>
      </c>
      <c r="D36" s="50" t="s">
        <v>269</v>
      </c>
      <c r="E36" s="50">
        <v>1975</v>
      </c>
      <c r="F36" s="50" t="s">
        <v>55</v>
      </c>
      <c r="G36" s="50">
        <v>0</v>
      </c>
      <c r="H36" s="87">
        <v>0</v>
      </c>
      <c r="I36" s="50"/>
    </row>
    <row r="37" spans="1:9" ht="30.75" thickBot="1" x14ac:dyDescent="0.3">
      <c r="A37" s="62"/>
      <c r="B37" s="50" t="s">
        <v>26</v>
      </c>
      <c r="C37" s="50" t="s">
        <v>328</v>
      </c>
      <c r="D37" s="50" t="s">
        <v>329</v>
      </c>
      <c r="E37" s="50">
        <v>1962</v>
      </c>
      <c r="F37" s="50" t="s">
        <v>54</v>
      </c>
      <c r="G37" s="50">
        <v>0</v>
      </c>
      <c r="H37" s="87">
        <v>0</v>
      </c>
      <c r="I37" s="50" t="s">
        <v>355</v>
      </c>
    </row>
    <row r="38" spans="1:9" ht="15.75" thickBot="1" x14ac:dyDescent="0.3">
      <c r="A38" s="62"/>
      <c r="B38" s="50" t="s">
        <v>34</v>
      </c>
      <c r="C38" s="50" t="s">
        <v>356</v>
      </c>
      <c r="D38" s="50" t="s">
        <v>357</v>
      </c>
      <c r="E38" s="50">
        <v>1972</v>
      </c>
      <c r="F38" s="50" t="s">
        <v>54</v>
      </c>
      <c r="G38" s="50">
        <v>0</v>
      </c>
      <c r="H38" s="87">
        <v>0</v>
      </c>
      <c r="I38" s="50"/>
    </row>
    <row r="39" spans="1:9" ht="15.75" thickBot="1" x14ac:dyDescent="0.3">
      <c r="A39" s="62"/>
      <c r="B39" s="50" t="s">
        <v>405</v>
      </c>
      <c r="C39" s="50" t="s">
        <v>435</v>
      </c>
      <c r="D39" s="50" t="s">
        <v>436</v>
      </c>
      <c r="E39" s="50">
        <v>1987</v>
      </c>
      <c r="F39" s="50" t="s">
        <v>55</v>
      </c>
      <c r="G39" s="50">
        <v>0</v>
      </c>
      <c r="H39" s="87">
        <v>0</v>
      </c>
      <c r="I39" s="50">
        <v>911790118</v>
      </c>
    </row>
    <row r="40" spans="1:9" ht="15.75" thickBot="1" x14ac:dyDescent="0.3">
      <c r="A40" s="62"/>
      <c r="B40" s="50" t="s">
        <v>285</v>
      </c>
      <c r="C40" s="50" t="s">
        <v>286</v>
      </c>
      <c r="D40" s="50" t="s">
        <v>297</v>
      </c>
      <c r="E40" s="50">
        <v>1985</v>
      </c>
      <c r="F40" s="50" t="s">
        <v>55</v>
      </c>
      <c r="G40" s="50">
        <v>0</v>
      </c>
      <c r="H40" s="87">
        <v>0</v>
      </c>
      <c r="I40" s="50"/>
    </row>
    <row r="41" spans="1:9" ht="30.75" thickBot="1" x14ac:dyDescent="0.3">
      <c r="A41" s="62"/>
      <c r="B41" s="50" t="s">
        <v>288</v>
      </c>
      <c r="C41" s="50" t="s">
        <v>289</v>
      </c>
      <c r="D41" s="50" t="s">
        <v>283</v>
      </c>
      <c r="E41" s="50">
        <v>1982</v>
      </c>
      <c r="F41" s="50" t="s">
        <v>55</v>
      </c>
      <c r="G41" s="50">
        <v>0</v>
      </c>
      <c r="H41" s="87">
        <v>0</v>
      </c>
      <c r="I41" s="50">
        <v>905442682</v>
      </c>
    </row>
    <row r="42" spans="1:9" ht="15.75" thickBot="1" x14ac:dyDescent="0.3">
      <c r="A42" s="62"/>
      <c r="B42" s="50" t="s">
        <v>56</v>
      </c>
      <c r="C42" s="50" t="s">
        <v>57</v>
      </c>
      <c r="D42" s="50" t="s">
        <v>264</v>
      </c>
      <c r="E42" s="50">
        <v>1970</v>
      </c>
      <c r="F42" s="50" t="s">
        <v>54</v>
      </c>
      <c r="G42" s="50">
        <v>0</v>
      </c>
      <c r="H42" s="87">
        <v>0</v>
      </c>
      <c r="I42" s="50"/>
    </row>
    <row r="43" spans="1:9" ht="15.75" thickBot="1" x14ac:dyDescent="0.3">
      <c r="A43" s="62"/>
      <c r="B43" s="50" t="s">
        <v>6</v>
      </c>
      <c r="C43" s="50" t="s">
        <v>437</v>
      </c>
      <c r="D43" s="50" t="s">
        <v>438</v>
      </c>
      <c r="E43" s="50">
        <v>1986</v>
      </c>
      <c r="F43" s="50" t="s">
        <v>54</v>
      </c>
      <c r="G43" s="50">
        <v>0</v>
      </c>
      <c r="H43" s="87">
        <v>0</v>
      </c>
      <c r="I43" s="50"/>
    </row>
    <row r="44" spans="1:9" ht="15.75" thickBot="1" x14ac:dyDescent="0.3">
      <c r="A44" s="62"/>
      <c r="B44" s="50" t="s">
        <v>83</v>
      </c>
      <c r="C44" s="50" t="s">
        <v>439</v>
      </c>
      <c r="D44" s="50" t="s">
        <v>440</v>
      </c>
      <c r="E44" s="50">
        <v>2005</v>
      </c>
      <c r="F44" s="50" t="s">
        <v>54</v>
      </c>
      <c r="G44" s="50">
        <v>0</v>
      </c>
      <c r="H44" s="87">
        <v>0</v>
      </c>
      <c r="I44" s="50"/>
    </row>
    <row r="45" spans="1:9" ht="15.75" thickBot="1" x14ac:dyDescent="0.3">
      <c r="A45" s="62"/>
      <c r="B45" s="50" t="s">
        <v>441</v>
      </c>
      <c r="C45" s="50" t="s">
        <v>439</v>
      </c>
      <c r="D45" s="50" t="s">
        <v>440</v>
      </c>
      <c r="E45" s="50">
        <v>2000</v>
      </c>
      <c r="F45" s="50" t="s">
        <v>54</v>
      </c>
      <c r="G45" s="50">
        <v>0</v>
      </c>
      <c r="H45" s="87">
        <v>0</v>
      </c>
      <c r="I45" s="50"/>
    </row>
    <row r="46" spans="1:9" ht="15.75" thickBot="1" x14ac:dyDescent="0.3">
      <c r="A46" s="62"/>
      <c r="B46" s="50" t="s">
        <v>441</v>
      </c>
      <c r="C46" s="50" t="s">
        <v>442</v>
      </c>
      <c r="D46" s="50" t="s">
        <v>440</v>
      </c>
      <c r="E46" s="50">
        <v>1975</v>
      </c>
      <c r="F46" s="50" t="s">
        <v>54</v>
      </c>
      <c r="G46" s="50">
        <v>0</v>
      </c>
      <c r="H46" s="87">
        <v>0</v>
      </c>
      <c r="I46" s="50"/>
    </row>
    <row r="47" spans="1:9" ht="15.75" thickBot="1" x14ac:dyDescent="0.3">
      <c r="A47" s="62"/>
      <c r="B47" s="50" t="s">
        <v>91</v>
      </c>
      <c r="C47" s="50" t="s">
        <v>443</v>
      </c>
      <c r="D47" s="50" t="s">
        <v>80</v>
      </c>
      <c r="E47" s="50">
        <v>1982</v>
      </c>
      <c r="F47" s="50" t="s">
        <v>55</v>
      </c>
      <c r="G47" s="50">
        <v>0</v>
      </c>
      <c r="H47" s="87">
        <v>0</v>
      </c>
      <c r="I47" s="50"/>
    </row>
    <row r="48" spans="1:9" ht="15.75" thickBot="1" x14ac:dyDescent="0.3">
      <c r="A48" s="62"/>
      <c r="B48" s="50" t="s">
        <v>444</v>
      </c>
      <c r="C48" s="50" t="s">
        <v>268</v>
      </c>
      <c r="D48" s="50" t="s">
        <v>445</v>
      </c>
      <c r="E48" s="50">
        <v>1979</v>
      </c>
      <c r="F48" s="50" t="s">
        <v>54</v>
      </c>
      <c r="G48" s="50">
        <v>0</v>
      </c>
      <c r="H48" s="87">
        <v>0</v>
      </c>
      <c r="I48" s="50">
        <v>908149611</v>
      </c>
    </row>
    <row r="49" spans="1:9" ht="15.75" thickBot="1" x14ac:dyDescent="0.3">
      <c r="A49" s="62"/>
      <c r="B49" s="50" t="s">
        <v>30</v>
      </c>
      <c r="C49" s="50" t="s">
        <v>446</v>
      </c>
      <c r="D49" s="50" t="s">
        <v>447</v>
      </c>
      <c r="E49" s="50">
        <v>1980</v>
      </c>
      <c r="F49" s="50" t="s">
        <v>54</v>
      </c>
      <c r="G49" s="50">
        <v>0</v>
      </c>
      <c r="H49" s="87">
        <v>0</v>
      </c>
      <c r="I49" s="50"/>
    </row>
    <row r="50" spans="1:9" ht="15.75" thickBot="1" x14ac:dyDescent="0.3">
      <c r="A50" s="62"/>
      <c r="B50" s="50" t="s">
        <v>432</v>
      </c>
      <c r="C50" s="50" t="s">
        <v>448</v>
      </c>
      <c r="D50" s="50" t="s">
        <v>447</v>
      </c>
      <c r="E50" s="50">
        <v>1990</v>
      </c>
      <c r="F50" s="50" t="s">
        <v>55</v>
      </c>
      <c r="G50" s="50">
        <v>0</v>
      </c>
      <c r="H50" s="87">
        <v>0</v>
      </c>
      <c r="I50" s="50"/>
    </row>
    <row r="51" spans="1:9" ht="15.75" thickBot="1" x14ac:dyDescent="0.3">
      <c r="A51" s="62"/>
      <c r="B51" s="50" t="s">
        <v>248</v>
      </c>
      <c r="C51" s="50" t="s">
        <v>308</v>
      </c>
      <c r="D51" s="50" t="s">
        <v>449</v>
      </c>
      <c r="E51" s="50">
        <v>1994</v>
      </c>
      <c r="F51" s="50" t="s">
        <v>55</v>
      </c>
      <c r="G51" s="50">
        <v>0</v>
      </c>
      <c r="H51" s="87">
        <v>0</v>
      </c>
      <c r="I51" s="50">
        <v>917502664</v>
      </c>
    </row>
    <row r="52" spans="1:9" ht="15.75" thickBot="1" x14ac:dyDescent="0.3">
      <c r="A52" s="62"/>
      <c r="B52" s="50" t="s">
        <v>250</v>
      </c>
      <c r="C52" s="50" t="s">
        <v>450</v>
      </c>
      <c r="D52" s="50" t="s">
        <v>451</v>
      </c>
      <c r="E52" s="50">
        <v>1986</v>
      </c>
      <c r="F52" s="50" t="s">
        <v>54</v>
      </c>
      <c r="G52" s="50">
        <v>0</v>
      </c>
      <c r="H52" s="87">
        <v>0</v>
      </c>
      <c r="I52" s="50"/>
    </row>
    <row r="53" spans="1:9" ht="15.75" thickBot="1" x14ac:dyDescent="0.3">
      <c r="A53" s="62"/>
      <c r="B53" s="50" t="s">
        <v>358</v>
      </c>
      <c r="C53" s="50" t="s">
        <v>359</v>
      </c>
      <c r="D53" s="50" t="s">
        <v>452</v>
      </c>
      <c r="E53" s="50">
        <v>1989</v>
      </c>
      <c r="F53" s="50" t="s">
        <v>54</v>
      </c>
      <c r="G53" s="50">
        <v>0</v>
      </c>
      <c r="H53" s="87">
        <v>0</v>
      </c>
      <c r="I53" s="50"/>
    </row>
    <row r="54" spans="1:9" ht="15.75" thickBot="1" x14ac:dyDescent="0.3">
      <c r="A54" s="62"/>
      <c r="B54" s="50" t="s">
        <v>83</v>
      </c>
      <c r="C54" s="50" t="s">
        <v>320</v>
      </c>
      <c r="D54" s="50" t="s">
        <v>15</v>
      </c>
      <c r="E54" s="50">
        <v>2006</v>
      </c>
      <c r="F54" s="50" t="s">
        <v>54</v>
      </c>
      <c r="G54" s="50">
        <v>0</v>
      </c>
      <c r="H54" s="87">
        <v>0</v>
      </c>
      <c r="I54" s="50"/>
    </row>
    <row r="55" spans="1:9" ht="15.75" thickBot="1" x14ac:dyDescent="0.3">
      <c r="A55" s="62"/>
      <c r="B55" s="50" t="s">
        <v>84</v>
      </c>
      <c r="C55" s="50" t="s">
        <v>290</v>
      </c>
      <c r="D55" s="50" t="s">
        <v>79</v>
      </c>
      <c r="E55" s="50">
        <v>1978</v>
      </c>
      <c r="F55" s="50" t="s">
        <v>54</v>
      </c>
      <c r="G55" s="50">
        <v>0</v>
      </c>
      <c r="H55" s="87">
        <v>0</v>
      </c>
      <c r="I55" s="50"/>
    </row>
    <row r="56" spans="1:9" ht="15.75" thickBot="1" x14ac:dyDescent="0.3">
      <c r="A56" s="62"/>
      <c r="B56" s="50" t="s">
        <v>310</v>
      </c>
      <c r="C56" s="50" t="s">
        <v>251</v>
      </c>
      <c r="D56" s="50" t="s">
        <v>15</v>
      </c>
      <c r="E56" s="50">
        <v>1979</v>
      </c>
      <c r="F56" s="50" t="s">
        <v>54</v>
      </c>
      <c r="G56" s="50">
        <v>0</v>
      </c>
      <c r="H56" s="87">
        <v>0</v>
      </c>
      <c r="I56" s="50">
        <v>908459728</v>
      </c>
    </row>
    <row r="57" spans="1:9" ht="30.75" thickBot="1" x14ac:dyDescent="0.3">
      <c r="A57" s="62"/>
      <c r="B57" s="50" t="s">
        <v>453</v>
      </c>
      <c r="C57" s="50" t="s">
        <v>454</v>
      </c>
      <c r="D57" s="50" t="s">
        <v>430</v>
      </c>
      <c r="E57" s="50">
        <v>2010</v>
      </c>
      <c r="F57" s="50" t="s">
        <v>54</v>
      </c>
      <c r="G57" s="50">
        <v>0</v>
      </c>
      <c r="H57" s="87">
        <v>0</v>
      </c>
      <c r="I57" s="50"/>
    </row>
    <row r="58" spans="1:9" ht="30.75" thickBot="1" x14ac:dyDescent="0.3">
      <c r="A58" s="62"/>
      <c r="B58" s="50" t="s">
        <v>455</v>
      </c>
      <c r="C58" s="50" t="s">
        <v>271</v>
      </c>
      <c r="D58" s="50" t="s">
        <v>360</v>
      </c>
      <c r="E58" s="50">
        <v>2012</v>
      </c>
      <c r="F58" s="50" t="s">
        <v>55</v>
      </c>
      <c r="G58" s="50">
        <v>0</v>
      </c>
      <c r="H58" s="87">
        <v>0</v>
      </c>
      <c r="I58" s="50"/>
    </row>
    <row r="59" spans="1:9" ht="30.75" thickBot="1" x14ac:dyDescent="0.3">
      <c r="A59" s="62"/>
      <c r="B59" s="50" t="s">
        <v>270</v>
      </c>
      <c r="C59" s="50" t="s">
        <v>271</v>
      </c>
      <c r="D59" s="50" t="s">
        <v>360</v>
      </c>
      <c r="E59" s="50">
        <v>1979</v>
      </c>
      <c r="F59" s="50" t="s">
        <v>55</v>
      </c>
      <c r="G59" s="50">
        <v>0</v>
      </c>
      <c r="H59" s="87">
        <v>0</v>
      </c>
      <c r="I59" s="50"/>
    </row>
    <row r="60" spans="1:9" ht="15.75" thickBot="1" x14ac:dyDescent="0.3">
      <c r="A60" s="62"/>
      <c r="B60" s="50" t="s">
        <v>274</v>
      </c>
      <c r="C60" s="50" t="s">
        <v>456</v>
      </c>
      <c r="D60" s="50" t="s">
        <v>309</v>
      </c>
      <c r="E60" s="50">
        <v>1988</v>
      </c>
      <c r="F60" s="50" t="s">
        <v>54</v>
      </c>
      <c r="G60" s="50">
        <v>0</v>
      </c>
      <c r="H60" s="87">
        <v>0</v>
      </c>
      <c r="I60" s="50"/>
    </row>
    <row r="61" spans="1:9" ht="15.75" thickBot="1" x14ac:dyDescent="0.3">
      <c r="A61" s="62"/>
      <c r="B61" s="50" t="s">
        <v>30</v>
      </c>
      <c r="C61" s="50" t="s">
        <v>272</v>
      </c>
      <c r="D61" s="50" t="s">
        <v>457</v>
      </c>
      <c r="E61" s="50">
        <v>1978</v>
      </c>
      <c r="F61" s="50" t="s">
        <v>54</v>
      </c>
      <c r="G61" s="50">
        <v>0</v>
      </c>
      <c r="H61" s="87">
        <v>0</v>
      </c>
      <c r="I61" s="50"/>
    </row>
    <row r="62" spans="1:9" ht="15.75" thickBot="1" x14ac:dyDescent="0.3">
      <c r="A62" s="62"/>
      <c r="B62" s="50" t="s">
        <v>458</v>
      </c>
      <c r="C62" s="50" t="s">
        <v>459</v>
      </c>
      <c r="D62" s="50" t="s">
        <v>460</v>
      </c>
      <c r="E62" s="50">
        <v>1987</v>
      </c>
      <c r="F62" s="50" t="s">
        <v>55</v>
      </c>
      <c r="G62" s="50">
        <v>0</v>
      </c>
      <c r="H62" s="87">
        <v>0</v>
      </c>
      <c r="I62" s="50"/>
    </row>
    <row r="63" spans="1:9" ht="15.75" thickBot="1" x14ac:dyDescent="0.3">
      <c r="A63" s="62"/>
      <c r="B63" s="50" t="s">
        <v>461</v>
      </c>
      <c r="C63" s="50" t="s">
        <v>462</v>
      </c>
      <c r="D63" s="50" t="s">
        <v>463</v>
      </c>
      <c r="E63" s="50">
        <v>1997</v>
      </c>
      <c r="F63" s="50" t="s">
        <v>55</v>
      </c>
      <c r="G63" s="50">
        <v>0</v>
      </c>
      <c r="H63" s="87">
        <v>0</v>
      </c>
      <c r="I63" s="50">
        <v>905300290</v>
      </c>
    </row>
    <row r="64" spans="1:9" ht="30.75" thickBot="1" x14ac:dyDescent="0.3">
      <c r="A64" s="62"/>
      <c r="B64" s="50" t="s">
        <v>92</v>
      </c>
      <c r="C64" s="50" t="s">
        <v>395</v>
      </c>
      <c r="D64" s="50" t="s">
        <v>464</v>
      </c>
      <c r="E64" s="50">
        <v>2009</v>
      </c>
      <c r="F64" s="50" t="s">
        <v>55</v>
      </c>
      <c r="G64" s="50">
        <v>0</v>
      </c>
      <c r="H64" s="87">
        <v>0</v>
      </c>
      <c r="I64" s="50">
        <v>948010102</v>
      </c>
    </row>
    <row r="65" spans="1:9" ht="15.75" thickBot="1" x14ac:dyDescent="0.3">
      <c r="A65" s="62"/>
      <c r="B65" s="50" t="s">
        <v>33</v>
      </c>
      <c r="C65" s="50" t="s">
        <v>330</v>
      </c>
      <c r="D65" s="50" t="s">
        <v>331</v>
      </c>
      <c r="E65" s="50">
        <v>1991</v>
      </c>
      <c r="F65" s="50" t="s">
        <v>54</v>
      </c>
      <c r="G65" s="50">
        <v>0</v>
      </c>
      <c r="H65" s="87">
        <v>0</v>
      </c>
      <c r="I65" s="50">
        <v>910993660</v>
      </c>
    </row>
    <row r="66" spans="1:9" ht="15.75" thickBot="1" x14ac:dyDescent="0.3">
      <c r="A66" s="62"/>
      <c r="B66" s="50" t="s">
        <v>465</v>
      </c>
      <c r="C66" s="50" t="s">
        <v>466</v>
      </c>
      <c r="D66" s="50" t="s">
        <v>467</v>
      </c>
      <c r="E66" s="50">
        <v>1991</v>
      </c>
      <c r="F66" s="50" t="s">
        <v>54</v>
      </c>
      <c r="G66" s="50">
        <v>0</v>
      </c>
      <c r="H66" s="87">
        <v>0</v>
      </c>
      <c r="I66" s="50">
        <v>910145429</v>
      </c>
    </row>
    <row r="67" spans="1:9" ht="15.75" thickBot="1" x14ac:dyDescent="0.3">
      <c r="A67" s="62"/>
      <c r="B67" s="50" t="s">
        <v>68</v>
      </c>
      <c r="C67" s="50" t="s">
        <v>332</v>
      </c>
      <c r="D67" s="50" t="s">
        <v>468</v>
      </c>
      <c r="E67" s="50">
        <v>1983</v>
      </c>
      <c r="F67" s="50" t="s">
        <v>54</v>
      </c>
      <c r="G67" s="50">
        <v>0</v>
      </c>
      <c r="H67" s="87">
        <v>0</v>
      </c>
      <c r="I67" s="50">
        <v>911828324</v>
      </c>
    </row>
    <row r="68" spans="1:9" ht="15.75" thickBot="1" x14ac:dyDescent="0.3">
      <c r="A68" s="62"/>
      <c r="B68" s="50" t="s">
        <v>68</v>
      </c>
      <c r="C68" s="50" t="s">
        <v>361</v>
      </c>
      <c r="D68" s="50" t="s">
        <v>298</v>
      </c>
      <c r="E68" s="50">
        <v>1979</v>
      </c>
      <c r="F68" s="50" t="s">
        <v>54</v>
      </c>
      <c r="G68" s="50">
        <v>0</v>
      </c>
      <c r="H68" s="87">
        <v>0</v>
      </c>
      <c r="I68" s="50"/>
    </row>
    <row r="69" spans="1:9" ht="15.75" thickBot="1" x14ac:dyDescent="0.3">
      <c r="A69" s="62"/>
      <c r="B69" s="50" t="s">
        <v>469</v>
      </c>
      <c r="C69" s="50" t="s">
        <v>470</v>
      </c>
      <c r="D69" s="50" t="s">
        <v>471</v>
      </c>
      <c r="E69" s="50">
        <v>1997</v>
      </c>
      <c r="F69" s="50" t="s">
        <v>55</v>
      </c>
      <c r="G69" s="50">
        <v>0</v>
      </c>
      <c r="H69" s="87">
        <v>0</v>
      </c>
      <c r="I69" s="50">
        <v>911463511</v>
      </c>
    </row>
    <row r="70" spans="1:9" ht="30.75" thickBot="1" x14ac:dyDescent="0.3">
      <c r="A70" s="62"/>
      <c r="B70" s="50" t="s">
        <v>91</v>
      </c>
      <c r="C70" s="50" t="s">
        <v>472</v>
      </c>
      <c r="D70" s="50" t="s">
        <v>473</v>
      </c>
      <c r="E70" s="50">
        <v>1995</v>
      </c>
      <c r="F70" s="50" t="s">
        <v>55</v>
      </c>
      <c r="G70" s="50">
        <v>0</v>
      </c>
      <c r="H70" s="87">
        <v>0</v>
      </c>
      <c r="I70" s="50">
        <v>949528601</v>
      </c>
    </row>
    <row r="71" spans="1:9" ht="15.75" thickBot="1" x14ac:dyDescent="0.3">
      <c r="A71" s="62"/>
      <c r="B71" s="50" t="s">
        <v>314</v>
      </c>
      <c r="C71" s="50" t="s">
        <v>315</v>
      </c>
      <c r="D71" s="50" t="s">
        <v>316</v>
      </c>
      <c r="E71" s="50">
        <v>1991</v>
      </c>
      <c r="F71" s="50" t="s">
        <v>55</v>
      </c>
      <c r="G71" s="50">
        <v>0</v>
      </c>
      <c r="H71" s="87">
        <v>0</v>
      </c>
      <c r="I71" s="50"/>
    </row>
    <row r="72" spans="1:9" ht="15.75" thickBot="1" x14ac:dyDescent="0.3">
      <c r="A72" s="62"/>
      <c r="B72" s="50" t="s">
        <v>362</v>
      </c>
      <c r="C72" s="50" t="s">
        <v>363</v>
      </c>
      <c r="D72" s="50" t="s">
        <v>474</v>
      </c>
      <c r="E72" s="50">
        <v>1981</v>
      </c>
      <c r="F72" s="50" t="s">
        <v>55</v>
      </c>
      <c r="G72" s="50">
        <v>0</v>
      </c>
      <c r="H72" s="87">
        <v>0</v>
      </c>
      <c r="I72" s="50"/>
    </row>
    <row r="73" spans="1:9" ht="30.75" thickBot="1" x14ac:dyDescent="0.3">
      <c r="A73" s="62"/>
      <c r="B73" s="50" t="s">
        <v>475</v>
      </c>
      <c r="C73" s="50" t="s">
        <v>476</v>
      </c>
      <c r="D73" s="50" t="s">
        <v>360</v>
      </c>
      <c r="E73" s="50">
        <v>1984</v>
      </c>
      <c r="F73" s="50" t="s">
        <v>54</v>
      </c>
      <c r="G73" s="50">
        <v>0</v>
      </c>
      <c r="H73" s="87">
        <v>0</v>
      </c>
      <c r="I73" s="50"/>
    </row>
    <row r="74" spans="1:9" ht="30.75" thickBot="1" x14ac:dyDescent="0.3">
      <c r="A74" s="62"/>
      <c r="B74" s="50" t="s">
        <v>96</v>
      </c>
      <c r="C74" s="50" t="s">
        <v>317</v>
      </c>
      <c r="D74" s="50" t="s">
        <v>269</v>
      </c>
      <c r="E74" s="50">
        <v>1994</v>
      </c>
      <c r="F74" s="50" t="s">
        <v>54</v>
      </c>
      <c r="G74" s="50">
        <v>0</v>
      </c>
      <c r="H74" s="87">
        <v>0</v>
      </c>
      <c r="I74" s="50"/>
    </row>
    <row r="75" spans="1:9" ht="30.75" thickBot="1" x14ac:dyDescent="0.3">
      <c r="A75" s="62"/>
      <c r="B75" s="50" t="s">
        <v>477</v>
      </c>
      <c r="C75" s="50" t="s">
        <v>397</v>
      </c>
      <c r="D75" s="50" t="s">
        <v>283</v>
      </c>
      <c r="E75" s="50">
        <v>1998</v>
      </c>
      <c r="F75" s="50" t="s">
        <v>55</v>
      </c>
      <c r="G75" s="50">
        <v>0</v>
      </c>
      <c r="H75" s="87">
        <v>0</v>
      </c>
      <c r="I75" s="50"/>
    </row>
    <row r="76" spans="1:9" ht="15.75" thickBot="1" x14ac:dyDescent="0.3">
      <c r="A76" s="62"/>
      <c r="B76" s="50" t="s">
        <v>91</v>
      </c>
      <c r="C76" s="50" t="s">
        <v>397</v>
      </c>
      <c r="D76" s="50" t="s">
        <v>287</v>
      </c>
      <c r="E76" s="50">
        <v>1983</v>
      </c>
      <c r="F76" s="50" t="s">
        <v>55</v>
      </c>
      <c r="G76" s="50">
        <v>0</v>
      </c>
      <c r="H76" s="87">
        <v>0</v>
      </c>
      <c r="I76" s="50"/>
    </row>
    <row r="77" spans="1:9" ht="30.75" thickBot="1" x14ac:dyDescent="0.3">
      <c r="A77" s="62"/>
      <c r="B77" s="50" t="s">
        <v>478</v>
      </c>
      <c r="C77" s="50" t="s">
        <v>479</v>
      </c>
      <c r="D77" s="50" t="s">
        <v>480</v>
      </c>
      <c r="E77" s="50">
        <v>2006</v>
      </c>
      <c r="F77" s="50" t="s">
        <v>54</v>
      </c>
      <c r="G77" s="50">
        <v>0</v>
      </c>
      <c r="H77" s="87">
        <v>0</v>
      </c>
      <c r="I77" s="50">
        <v>915739235</v>
      </c>
    </row>
    <row r="78" spans="1:9" ht="45.75" thickBot="1" x14ac:dyDescent="0.3">
      <c r="A78" s="62"/>
      <c r="B78" s="50" t="s">
        <v>481</v>
      </c>
      <c r="C78" s="50" t="s">
        <v>482</v>
      </c>
      <c r="D78" s="50" t="s">
        <v>483</v>
      </c>
      <c r="E78" s="50">
        <v>2003</v>
      </c>
      <c r="F78" s="50" t="s">
        <v>55</v>
      </c>
      <c r="G78" s="50">
        <v>0</v>
      </c>
      <c r="H78" s="87">
        <v>0</v>
      </c>
      <c r="I78" s="50" t="s">
        <v>484</v>
      </c>
    </row>
    <row r="79" spans="1:9" ht="30.75" thickBot="1" x14ac:dyDescent="0.3">
      <c r="A79" s="62"/>
      <c r="B79" s="50" t="s">
        <v>432</v>
      </c>
      <c r="C79" s="50" t="s">
        <v>485</v>
      </c>
      <c r="D79" s="50" t="s">
        <v>486</v>
      </c>
      <c r="E79" s="50">
        <v>1994</v>
      </c>
      <c r="F79" s="50" t="s">
        <v>55</v>
      </c>
      <c r="G79" s="50">
        <v>0</v>
      </c>
      <c r="H79" s="87">
        <v>0</v>
      </c>
      <c r="I79" s="50"/>
    </row>
    <row r="80" spans="1:9" ht="15.75" thickBot="1" x14ac:dyDescent="0.3">
      <c r="A80" s="62"/>
      <c r="B80" s="50" t="s">
        <v>487</v>
      </c>
      <c r="C80" s="50" t="s">
        <v>488</v>
      </c>
      <c r="D80" s="50" t="s">
        <v>237</v>
      </c>
      <c r="E80" s="50">
        <v>2003</v>
      </c>
      <c r="F80" s="50" t="s">
        <v>55</v>
      </c>
      <c r="G80" s="50">
        <v>0</v>
      </c>
      <c r="H80" s="87">
        <v>0</v>
      </c>
      <c r="I80" s="50"/>
    </row>
    <row r="81" spans="1:9" ht="30.75" thickBot="1" x14ac:dyDescent="0.3">
      <c r="A81" s="62"/>
      <c r="B81" s="50" t="s">
        <v>333</v>
      </c>
      <c r="C81" s="50" t="s">
        <v>334</v>
      </c>
      <c r="D81" s="50" t="s">
        <v>335</v>
      </c>
      <c r="E81" s="50">
        <v>1999</v>
      </c>
      <c r="F81" s="50" t="s">
        <v>54</v>
      </c>
      <c r="G81" s="50">
        <v>0</v>
      </c>
      <c r="H81" s="87">
        <v>0</v>
      </c>
      <c r="I81" s="50"/>
    </row>
    <row r="82" spans="1:9" ht="15.75" thickBot="1" x14ac:dyDescent="0.3">
      <c r="A82" s="62"/>
      <c r="B82" s="50" t="s">
        <v>33</v>
      </c>
      <c r="C82" s="50" t="s">
        <v>291</v>
      </c>
      <c r="D82" s="50" t="s">
        <v>15</v>
      </c>
      <c r="E82" s="50">
        <v>1983</v>
      </c>
      <c r="F82" s="50" t="s">
        <v>54</v>
      </c>
      <c r="G82" s="50">
        <v>0</v>
      </c>
      <c r="H82" s="87">
        <v>0</v>
      </c>
      <c r="I82" s="50">
        <v>904741141</v>
      </c>
    </row>
    <row r="83" spans="1:9" ht="15.75" thickBot="1" x14ac:dyDescent="0.3">
      <c r="A83" s="62"/>
      <c r="B83" s="50" t="s">
        <v>33</v>
      </c>
      <c r="C83" s="50" t="s">
        <v>252</v>
      </c>
      <c r="D83" s="50" t="s">
        <v>237</v>
      </c>
      <c r="E83" s="50">
        <v>1975</v>
      </c>
      <c r="F83" s="50" t="s">
        <v>54</v>
      </c>
      <c r="G83" s="50">
        <v>0</v>
      </c>
      <c r="H83" s="87">
        <v>0</v>
      </c>
      <c r="I83" s="50"/>
    </row>
    <row r="84" spans="1:9" ht="45.75" thickBot="1" x14ac:dyDescent="0.3">
      <c r="A84" s="62"/>
      <c r="B84" s="50" t="s">
        <v>364</v>
      </c>
      <c r="C84" s="50" t="s">
        <v>252</v>
      </c>
      <c r="D84" s="50" t="s">
        <v>489</v>
      </c>
      <c r="E84" s="50">
        <v>1974</v>
      </c>
      <c r="F84" s="50" t="s">
        <v>54</v>
      </c>
      <c r="G84" s="50">
        <v>0</v>
      </c>
      <c r="H84" s="87">
        <v>0</v>
      </c>
      <c r="I84" s="50"/>
    </row>
    <row r="85" spans="1:9" ht="15.75" thickBot="1" x14ac:dyDescent="0.3">
      <c r="A85" s="62"/>
      <c r="B85" s="50" t="s">
        <v>33</v>
      </c>
      <c r="C85" s="50" t="s">
        <v>253</v>
      </c>
      <c r="D85" s="50" t="s">
        <v>264</v>
      </c>
      <c r="E85" s="50">
        <v>1975</v>
      </c>
      <c r="F85" s="50" t="s">
        <v>54</v>
      </c>
      <c r="G85" s="50">
        <v>0</v>
      </c>
      <c r="H85" s="87">
        <v>0</v>
      </c>
      <c r="I85" s="50" t="s">
        <v>336</v>
      </c>
    </row>
    <row r="86" spans="1:9" ht="15.75" thickBot="1" x14ac:dyDescent="0.3">
      <c r="A86" s="62"/>
      <c r="B86" s="50" t="s">
        <v>249</v>
      </c>
      <c r="C86" s="50" t="s">
        <v>253</v>
      </c>
      <c r="D86" s="50" t="s">
        <v>264</v>
      </c>
      <c r="E86" s="50">
        <v>2006</v>
      </c>
      <c r="F86" s="50" t="s">
        <v>54</v>
      </c>
      <c r="G86" s="50">
        <v>0</v>
      </c>
      <c r="H86" s="87">
        <v>0</v>
      </c>
      <c r="I86" s="50" t="s">
        <v>490</v>
      </c>
    </row>
    <row r="87" spans="1:9" ht="15.75" thickBot="1" x14ac:dyDescent="0.3">
      <c r="A87" s="62"/>
      <c r="B87" s="50" t="s">
        <v>61</v>
      </c>
      <c r="C87" s="50" t="s">
        <v>273</v>
      </c>
      <c r="D87" s="50" t="s">
        <v>264</v>
      </c>
      <c r="E87" s="50">
        <v>1978</v>
      </c>
      <c r="F87" s="50" t="s">
        <v>55</v>
      </c>
      <c r="G87" s="50">
        <v>0</v>
      </c>
      <c r="H87" s="87">
        <v>0</v>
      </c>
      <c r="I87" s="50" t="s">
        <v>490</v>
      </c>
    </row>
    <row r="88" spans="1:9" ht="15.75" thickBot="1" x14ac:dyDescent="0.3">
      <c r="A88" s="62"/>
      <c r="B88" s="50" t="s">
        <v>28</v>
      </c>
      <c r="C88" s="50" t="s">
        <v>292</v>
      </c>
      <c r="D88" s="50" t="s">
        <v>293</v>
      </c>
      <c r="E88" s="50">
        <v>1984</v>
      </c>
      <c r="F88" s="50" t="s">
        <v>54</v>
      </c>
      <c r="G88" s="50">
        <v>0</v>
      </c>
      <c r="H88" s="87">
        <v>0</v>
      </c>
      <c r="I88" s="50"/>
    </row>
    <row r="89" spans="1:9" ht="15.75" thickBot="1" x14ac:dyDescent="0.3">
      <c r="A89" s="62"/>
      <c r="B89" s="50" t="s">
        <v>267</v>
      </c>
      <c r="C89" s="50" t="s">
        <v>396</v>
      </c>
      <c r="D89" s="50" t="s">
        <v>398</v>
      </c>
      <c r="E89" s="50">
        <v>1988</v>
      </c>
      <c r="F89" s="50" t="s">
        <v>54</v>
      </c>
      <c r="G89" s="50">
        <v>0</v>
      </c>
      <c r="H89" s="87">
        <v>0</v>
      </c>
      <c r="I89" s="50"/>
    </row>
    <row r="90" spans="1:9" ht="15.75" thickBot="1" x14ac:dyDescent="0.3">
      <c r="A90" s="62"/>
      <c r="B90" s="50" t="s">
        <v>56</v>
      </c>
      <c r="C90" s="50" t="s">
        <v>491</v>
      </c>
      <c r="D90" s="50" t="s">
        <v>492</v>
      </c>
      <c r="E90" s="50">
        <v>1992</v>
      </c>
      <c r="F90" s="50" t="s">
        <v>54</v>
      </c>
      <c r="G90" s="50">
        <v>0</v>
      </c>
      <c r="H90" s="87">
        <v>0</v>
      </c>
      <c r="I90" s="50"/>
    </row>
    <row r="91" spans="1:9" ht="15.75" thickBot="1" x14ac:dyDescent="0.3">
      <c r="A91" s="62"/>
      <c r="B91" s="50" t="s">
        <v>98</v>
      </c>
      <c r="C91" s="50" t="s">
        <v>493</v>
      </c>
      <c r="D91" s="50" t="s">
        <v>494</v>
      </c>
      <c r="E91" s="50">
        <v>1971</v>
      </c>
      <c r="F91" s="50" t="s">
        <v>54</v>
      </c>
      <c r="G91" s="50">
        <v>0</v>
      </c>
      <c r="H91" s="87">
        <v>0</v>
      </c>
      <c r="I91" s="50">
        <v>905328477</v>
      </c>
    </row>
    <row r="92" spans="1:9" ht="15.75" thickBot="1" x14ac:dyDescent="0.3">
      <c r="A92" s="62"/>
      <c r="B92" s="50" t="s">
        <v>85</v>
      </c>
      <c r="C92" s="50" t="s">
        <v>495</v>
      </c>
      <c r="D92" s="50" t="s">
        <v>494</v>
      </c>
      <c r="E92" s="50">
        <v>1971</v>
      </c>
      <c r="F92" s="50" t="s">
        <v>55</v>
      </c>
      <c r="G92" s="50">
        <v>0</v>
      </c>
      <c r="H92" s="87">
        <v>0</v>
      </c>
      <c r="I92" s="50">
        <v>905110620</v>
      </c>
    </row>
    <row r="93" spans="1:9" ht="15.75" thickBot="1" x14ac:dyDescent="0.3">
      <c r="A93" s="62"/>
      <c r="B93" s="50" t="s">
        <v>245</v>
      </c>
      <c r="C93" s="50" t="s">
        <v>365</v>
      </c>
      <c r="D93" s="50" t="s">
        <v>366</v>
      </c>
      <c r="E93" s="50">
        <v>1988</v>
      </c>
      <c r="F93" s="50" t="s">
        <v>54</v>
      </c>
      <c r="G93" s="50">
        <v>0</v>
      </c>
      <c r="H93" s="87">
        <v>0</v>
      </c>
      <c r="I93" s="50">
        <v>910333083</v>
      </c>
    </row>
    <row r="94" spans="1:9" ht="15.75" thickBot="1" x14ac:dyDescent="0.3">
      <c r="A94" s="62"/>
      <c r="B94" s="50" t="s">
        <v>26</v>
      </c>
      <c r="C94" s="50" t="s">
        <v>29</v>
      </c>
      <c r="D94" s="50" t="s">
        <v>264</v>
      </c>
      <c r="E94" s="50">
        <v>1983</v>
      </c>
      <c r="F94" s="50" t="s">
        <v>54</v>
      </c>
      <c r="G94" s="50">
        <v>0</v>
      </c>
      <c r="H94" s="87">
        <v>0</v>
      </c>
      <c r="I94" s="50"/>
    </row>
    <row r="95" spans="1:9" ht="15.75" thickBot="1" x14ac:dyDescent="0.3">
      <c r="A95" s="62"/>
      <c r="B95" s="50" t="s">
        <v>28</v>
      </c>
      <c r="C95" s="50" t="s">
        <v>245</v>
      </c>
      <c r="D95" s="50" t="s">
        <v>368</v>
      </c>
      <c r="E95" s="50">
        <v>1980</v>
      </c>
      <c r="F95" s="50" t="s">
        <v>54</v>
      </c>
      <c r="G95" s="50">
        <v>0</v>
      </c>
      <c r="H95" s="87">
        <v>0</v>
      </c>
      <c r="I95" s="50">
        <v>907584683</v>
      </c>
    </row>
    <row r="96" spans="1:9" ht="15.75" thickBot="1" x14ac:dyDescent="0.3">
      <c r="A96" s="62"/>
      <c r="B96" s="50" t="s">
        <v>34</v>
      </c>
      <c r="C96" s="50" t="s">
        <v>245</v>
      </c>
      <c r="D96" s="50" t="s">
        <v>368</v>
      </c>
      <c r="E96" s="50">
        <v>2007</v>
      </c>
      <c r="F96" s="50" t="s">
        <v>54</v>
      </c>
      <c r="G96" s="50">
        <v>0</v>
      </c>
      <c r="H96" s="87">
        <v>0</v>
      </c>
      <c r="I96" s="50">
        <v>907584683</v>
      </c>
    </row>
    <row r="97" spans="1:9" ht="15.75" thickBot="1" x14ac:dyDescent="0.3">
      <c r="A97" s="62"/>
      <c r="B97" s="50" t="s">
        <v>58</v>
      </c>
      <c r="C97" s="50" t="s">
        <v>367</v>
      </c>
      <c r="D97" s="50" t="s">
        <v>368</v>
      </c>
      <c r="E97" s="50">
        <v>1982</v>
      </c>
      <c r="F97" s="50" t="s">
        <v>55</v>
      </c>
      <c r="G97" s="50">
        <v>0</v>
      </c>
      <c r="H97" s="87">
        <v>0</v>
      </c>
      <c r="I97" s="50">
        <v>907961101</v>
      </c>
    </row>
    <row r="98" spans="1:9" ht="15.75" thickBot="1" x14ac:dyDescent="0.3">
      <c r="A98" s="62"/>
      <c r="B98" s="50" t="s">
        <v>67</v>
      </c>
      <c r="C98" s="50" t="s">
        <v>367</v>
      </c>
      <c r="D98" s="50" t="s">
        <v>368</v>
      </c>
      <c r="E98" s="50">
        <v>2006</v>
      </c>
      <c r="F98" s="50" t="s">
        <v>55</v>
      </c>
      <c r="G98" s="50">
        <v>0</v>
      </c>
      <c r="H98" s="87">
        <v>0</v>
      </c>
      <c r="I98" s="50">
        <v>907584683</v>
      </c>
    </row>
    <row r="99" spans="1:9" ht="30.75" thickBot="1" x14ac:dyDescent="0.3">
      <c r="A99" s="62"/>
      <c r="B99" s="50" t="s">
        <v>34</v>
      </c>
      <c r="C99" s="50" t="s">
        <v>496</v>
      </c>
      <c r="D99" s="50" t="s">
        <v>497</v>
      </c>
      <c r="E99" s="50">
        <v>1973</v>
      </c>
      <c r="F99" s="50" t="s">
        <v>54</v>
      </c>
      <c r="G99" s="50">
        <v>0</v>
      </c>
      <c r="H99" s="87">
        <v>0</v>
      </c>
      <c r="I99" s="50"/>
    </row>
    <row r="100" spans="1:9" ht="30.75" thickBot="1" x14ac:dyDescent="0.3">
      <c r="A100" s="62"/>
      <c r="B100" s="50" t="s">
        <v>25</v>
      </c>
      <c r="C100" s="50" t="s">
        <v>496</v>
      </c>
      <c r="D100" s="50" t="s">
        <v>497</v>
      </c>
      <c r="E100" s="50">
        <v>2010</v>
      </c>
      <c r="F100" s="50" t="s">
        <v>54</v>
      </c>
      <c r="G100" s="50">
        <v>0</v>
      </c>
      <c r="H100" s="87">
        <v>0</v>
      </c>
      <c r="I100" s="50"/>
    </row>
    <row r="101" spans="1:9" ht="30.75" thickBot="1" x14ac:dyDescent="0.3">
      <c r="A101" s="62"/>
      <c r="B101" s="50" t="s">
        <v>248</v>
      </c>
      <c r="C101" s="50" t="s">
        <v>498</v>
      </c>
      <c r="D101" s="50" t="s">
        <v>497</v>
      </c>
      <c r="E101" s="50">
        <v>2000</v>
      </c>
      <c r="F101" s="50" t="s">
        <v>55</v>
      </c>
      <c r="G101" s="50">
        <v>0</v>
      </c>
      <c r="H101" s="87">
        <v>0</v>
      </c>
      <c r="I101" s="50"/>
    </row>
    <row r="102" spans="1:9" ht="15.75" thickBot="1" x14ac:dyDescent="0.3">
      <c r="A102" s="62"/>
      <c r="B102" s="50" t="s">
        <v>499</v>
      </c>
      <c r="C102" s="50" t="s">
        <v>59</v>
      </c>
      <c r="D102" s="50" t="s">
        <v>500</v>
      </c>
      <c r="E102" s="50">
        <v>1967</v>
      </c>
      <c r="F102" s="50" t="s">
        <v>54</v>
      </c>
      <c r="G102" s="50">
        <v>0</v>
      </c>
      <c r="H102" s="87">
        <v>0</v>
      </c>
      <c r="I102" s="50"/>
    </row>
    <row r="103" spans="1:9" ht="15.75" thickBot="1" x14ac:dyDescent="0.3">
      <c r="A103" s="62"/>
      <c r="B103" s="50" t="s">
        <v>243</v>
      </c>
      <c r="C103" s="50" t="s">
        <v>59</v>
      </c>
      <c r="D103" s="50" t="s">
        <v>501</v>
      </c>
      <c r="E103" s="50">
        <v>1956</v>
      </c>
      <c r="F103" s="50" t="s">
        <v>54</v>
      </c>
      <c r="G103" s="50">
        <v>0</v>
      </c>
      <c r="H103" s="87">
        <v>0</v>
      </c>
      <c r="I103" s="50"/>
    </row>
    <row r="104" spans="1:9" ht="15.75" thickBot="1" x14ac:dyDescent="0.3">
      <c r="A104" s="62"/>
      <c r="B104" s="50" t="s">
        <v>243</v>
      </c>
      <c r="C104" s="50" t="s">
        <v>59</v>
      </c>
      <c r="D104" s="50" t="s">
        <v>502</v>
      </c>
      <c r="E104" s="50">
        <v>1987</v>
      </c>
      <c r="F104" s="50" t="s">
        <v>54</v>
      </c>
      <c r="G104" s="50">
        <v>0</v>
      </c>
      <c r="H104" s="87">
        <v>0</v>
      </c>
      <c r="I104" s="50"/>
    </row>
    <row r="105" spans="1:9" ht="30.75" thickBot="1" x14ac:dyDescent="0.3">
      <c r="A105" s="62"/>
      <c r="B105" s="50" t="s">
        <v>25</v>
      </c>
      <c r="C105" s="50" t="s">
        <v>318</v>
      </c>
      <c r="D105" s="50" t="s">
        <v>503</v>
      </c>
      <c r="E105" s="50">
        <v>1985</v>
      </c>
      <c r="F105" s="50" t="s">
        <v>54</v>
      </c>
      <c r="G105" s="50">
        <v>0</v>
      </c>
      <c r="H105" s="87">
        <v>0</v>
      </c>
      <c r="I105" s="50">
        <v>910198227</v>
      </c>
    </row>
    <row r="106" spans="1:9" ht="15.75" thickBot="1" x14ac:dyDescent="0.3">
      <c r="A106" s="62"/>
      <c r="B106" s="50" t="s">
        <v>245</v>
      </c>
      <c r="C106" s="50" t="s">
        <v>275</v>
      </c>
      <c r="D106" s="50" t="s">
        <v>276</v>
      </c>
      <c r="E106" s="50">
        <v>1993</v>
      </c>
      <c r="F106" s="50" t="s">
        <v>54</v>
      </c>
      <c r="G106" s="50">
        <v>0</v>
      </c>
      <c r="H106" s="87">
        <v>0</v>
      </c>
      <c r="I106" s="50">
        <v>421905617111</v>
      </c>
    </row>
    <row r="107" spans="1:9" ht="15.75" thickBot="1" x14ac:dyDescent="0.3">
      <c r="A107" s="62"/>
      <c r="B107" s="50" t="s">
        <v>82</v>
      </c>
      <c r="C107" s="50" t="s">
        <v>369</v>
      </c>
      <c r="D107" s="50" t="s">
        <v>279</v>
      </c>
      <c r="E107" s="50">
        <v>1990</v>
      </c>
      <c r="F107" s="50" t="s">
        <v>54</v>
      </c>
      <c r="G107" s="50">
        <v>0</v>
      </c>
      <c r="H107" s="87">
        <v>0</v>
      </c>
      <c r="I107" s="50"/>
    </row>
    <row r="108" spans="1:9" ht="15.75" thickBot="1" x14ac:dyDescent="0.3">
      <c r="A108" s="62"/>
      <c r="B108" s="50" t="s">
        <v>62</v>
      </c>
      <c r="C108" s="50" t="s">
        <v>294</v>
      </c>
      <c r="D108" s="50" t="s">
        <v>287</v>
      </c>
      <c r="E108" s="50">
        <v>1990</v>
      </c>
      <c r="F108" s="50" t="s">
        <v>55</v>
      </c>
      <c r="G108" s="50">
        <v>0</v>
      </c>
      <c r="H108" s="87">
        <v>0</v>
      </c>
      <c r="I108" s="50"/>
    </row>
    <row r="109" spans="1:9" ht="15.75" thickBot="1" x14ac:dyDescent="0.3">
      <c r="A109" s="62"/>
      <c r="B109" s="50" t="s">
        <v>53</v>
      </c>
      <c r="C109" s="50" t="s">
        <v>370</v>
      </c>
      <c r="D109" s="50" t="s">
        <v>371</v>
      </c>
      <c r="E109" s="50">
        <v>1989</v>
      </c>
      <c r="F109" s="50" t="s">
        <v>54</v>
      </c>
      <c r="G109" s="50">
        <v>0</v>
      </c>
      <c r="H109" s="87">
        <v>0</v>
      </c>
      <c r="I109" s="50">
        <v>902230077</v>
      </c>
    </row>
    <row r="110" spans="1:9" ht="15.75" thickBot="1" x14ac:dyDescent="0.3">
      <c r="A110" s="62"/>
      <c r="B110" s="50" t="s">
        <v>85</v>
      </c>
      <c r="C110" s="50" t="s">
        <v>372</v>
      </c>
      <c r="D110" s="50" t="s">
        <v>264</v>
      </c>
      <c r="E110" s="50">
        <v>1982</v>
      </c>
      <c r="F110" s="50" t="s">
        <v>55</v>
      </c>
      <c r="G110" s="50">
        <v>0</v>
      </c>
      <c r="H110" s="87">
        <v>0</v>
      </c>
      <c r="I110" s="50"/>
    </row>
    <row r="111" spans="1:9" ht="15.75" thickBot="1" x14ac:dyDescent="0.3">
      <c r="A111" s="62"/>
      <c r="B111" s="50" t="s">
        <v>62</v>
      </c>
      <c r="C111" s="50" t="s">
        <v>504</v>
      </c>
      <c r="D111" s="50" t="s">
        <v>505</v>
      </c>
      <c r="E111" s="50">
        <v>1980</v>
      </c>
      <c r="F111" s="50" t="s">
        <v>55</v>
      </c>
      <c r="G111" s="50">
        <v>0</v>
      </c>
      <c r="H111" s="87">
        <v>0</v>
      </c>
      <c r="I111" s="50"/>
    </row>
    <row r="112" spans="1:9" ht="15.75" thickBot="1" x14ac:dyDescent="0.3">
      <c r="A112" s="62"/>
      <c r="B112" s="50" t="s">
        <v>28</v>
      </c>
      <c r="C112" s="50" t="s">
        <v>337</v>
      </c>
      <c r="D112" s="50" t="s">
        <v>237</v>
      </c>
      <c r="E112" s="50">
        <v>1983</v>
      </c>
      <c r="F112" s="50" t="s">
        <v>54</v>
      </c>
      <c r="G112" s="50">
        <v>0</v>
      </c>
      <c r="H112" s="87">
        <v>0</v>
      </c>
      <c r="I112" s="50"/>
    </row>
    <row r="113" spans="1:9" ht="15.75" thickBot="1" x14ac:dyDescent="0.3">
      <c r="A113" s="62"/>
      <c r="B113" s="50" t="s">
        <v>58</v>
      </c>
      <c r="C113" s="50" t="s">
        <v>338</v>
      </c>
      <c r="D113" s="50" t="s">
        <v>237</v>
      </c>
      <c r="E113" s="50">
        <v>1992</v>
      </c>
      <c r="F113" s="50" t="s">
        <v>55</v>
      </c>
      <c r="G113" s="50">
        <v>0</v>
      </c>
      <c r="H113" s="87">
        <v>0</v>
      </c>
      <c r="I113" s="50"/>
    </row>
    <row r="114" spans="1:9" ht="30.75" thickBot="1" x14ac:dyDescent="0.3">
      <c r="A114" s="62"/>
      <c r="B114" s="50" t="s">
        <v>506</v>
      </c>
      <c r="C114" s="50" t="s">
        <v>507</v>
      </c>
      <c r="D114" s="50" t="s">
        <v>339</v>
      </c>
      <c r="E114" s="50">
        <v>1964</v>
      </c>
      <c r="F114" s="50" t="s">
        <v>55</v>
      </c>
      <c r="G114" s="50">
        <v>0</v>
      </c>
      <c r="H114" s="87">
        <v>0</v>
      </c>
      <c r="I114" s="50"/>
    </row>
    <row r="115" spans="1:9" ht="30.75" thickBot="1" x14ac:dyDescent="0.3">
      <c r="A115" s="62"/>
      <c r="B115" s="50" t="s">
        <v>508</v>
      </c>
      <c r="C115" s="50" t="s">
        <v>509</v>
      </c>
      <c r="D115" s="50" t="s">
        <v>486</v>
      </c>
      <c r="E115" s="50">
        <v>1975</v>
      </c>
      <c r="F115" s="50" t="s">
        <v>54</v>
      </c>
      <c r="G115" s="50">
        <v>0</v>
      </c>
      <c r="H115" s="87">
        <v>0</v>
      </c>
      <c r="I115" s="88">
        <v>907595608</v>
      </c>
    </row>
    <row r="116" spans="1:9" ht="15.75" thickBot="1" x14ac:dyDescent="0.3">
      <c r="A116" s="62"/>
      <c r="B116" s="50" t="s">
        <v>30</v>
      </c>
      <c r="C116" s="50" t="s">
        <v>510</v>
      </c>
      <c r="D116" s="50" t="s">
        <v>15</v>
      </c>
      <c r="E116" s="50">
        <v>1981</v>
      </c>
      <c r="F116" s="50" t="s">
        <v>54</v>
      </c>
      <c r="G116" s="50">
        <v>0</v>
      </c>
      <c r="H116" s="87">
        <v>0</v>
      </c>
      <c r="I116" s="50"/>
    </row>
    <row r="117" spans="1:9" ht="15.75" thickBot="1" x14ac:dyDescent="0.3">
      <c r="A117" s="62"/>
      <c r="B117" s="50" t="s">
        <v>340</v>
      </c>
      <c r="C117" s="50" t="s">
        <v>341</v>
      </c>
      <c r="D117" s="50" t="s">
        <v>511</v>
      </c>
      <c r="E117" s="50">
        <v>1998</v>
      </c>
      <c r="F117" s="50" t="s">
        <v>54</v>
      </c>
      <c r="G117" s="50">
        <v>0</v>
      </c>
      <c r="H117" s="87">
        <v>0</v>
      </c>
      <c r="I117" s="50"/>
    </row>
    <row r="118" spans="1:9" ht="15.75" thickBot="1" x14ac:dyDescent="0.3">
      <c r="A118" s="62"/>
      <c r="B118" s="50" t="s">
        <v>60</v>
      </c>
      <c r="C118" s="50" t="s">
        <v>277</v>
      </c>
      <c r="D118" s="50" t="s">
        <v>64</v>
      </c>
      <c r="E118" s="50">
        <v>1974</v>
      </c>
      <c r="F118" s="50" t="s">
        <v>54</v>
      </c>
      <c r="G118" s="50">
        <v>0</v>
      </c>
      <c r="H118" s="87">
        <v>0</v>
      </c>
      <c r="I118" s="50"/>
    </row>
    <row r="119" spans="1:9" ht="15.75" thickBot="1" x14ac:dyDescent="0.3">
      <c r="A119" s="62"/>
      <c r="B119" s="50" t="s">
        <v>62</v>
      </c>
      <c r="C119" s="50" t="s">
        <v>99</v>
      </c>
      <c r="D119" s="50" t="s">
        <v>64</v>
      </c>
      <c r="E119" s="50">
        <v>1978</v>
      </c>
      <c r="F119" s="50" t="s">
        <v>55</v>
      </c>
      <c r="G119" s="50">
        <v>0</v>
      </c>
      <c r="H119" s="87">
        <v>0</v>
      </c>
      <c r="I119" s="50">
        <v>905695929</v>
      </c>
    </row>
    <row r="120" spans="1:9" ht="15.75" thickBot="1" x14ac:dyDescent="0.3">
      <c r="A120" s="62"/>
      <c r="B120" s="50" t="s">
        <v>98</v>
      </c>
      <c r="C120" s="50" t="s">
        <v>512</v>
      </c>
      <c r="D120" s="50" t="s">
        <v>513</v>
      </c>
      <c r="E120" s="50">
        <v>1983</v>
      </c>
      <c r="F120" s="50" t="s">
        <v>54</v>
      </c>
      <c r="G120" s="50">
        <v>0</v>
      </c>
      <c r="H120" s="87">
        <v>0</v>
      </c>
      <c r="I120" s="50">
        <v>950454836</v>
      </c>
    </row>
    <row r="121" spans="1:9" ht="15.75" thickBot="1" x14ac:dyDescent="0.3">
      <c r="A121" s="62"/>
      <c r="B121" s="50" t="s">
        <v>342</v>
      </c>
      <c r="C121" s="50" t="s">
        <v>278</v>
      </c>
      <c r="D121" s="50" t="s">
        <v>514</v>
      </c>
      <c r="E121" s="50">
        <v>1978</v>
      </c>
      <c r="F121" s="50" t="s">
        <v>54</v>
      </c>
      <c r="G121" s="50">
        <v>0</v>
      </c>
      <c r="H121" s="87">
        <v>0</v>
      </c>
      <c r="I121" s="50">
        <v>917801803</v>
      </c>
    </row>
    <row r="122" spans="1:9" ht="15.75" thickBot="1" x14ac:dyDescent="0.3">
      <c r="A122" s="62"/>
      <c r="B122" s="50" t="s">
        <v>373</v>
      </c>
      <c r="C122" s="50" t="s">
        <v>374</v>
      </c>
      <c r="D122" s="50" t="s">
        <v>52</v>
      </c>
      <c r="E122" s="50">
        <v>1988</v>
      </c>
      <c r="F122" s="50" t="s">
        <v>55</v>
      </c>
      <c r="G122" s="50">
        <v>0</v>
      </c>
      <c r="H122" s="87">
        <v>0</v>
      </c>
      <c r="I122" s="50">
        <v>903359551</v>
      </c>
    </row>
    <row r="123" spans="1:9" ht="15.75" thickBot="1" x14ac:dyDescent="0.3">
      <c r="A123" s="62"/>
      <c r="B123" s="50" t="s">
        <v>61</v>
      </c>
      <c r="C123" s="50" t="s">
        <v>515</v>
      </c>
      <c r="D123" s="50" t="s">
        <v>516</v>
      </c>
      <c r="E123" s="50">
        <v>1977</v>
      </c>
      <c r="F123" s="50" t="s">
        <v>55</v>
      </c>
      <c r="G123" s="50">
        <v>0</v>
      </c>
      <c r="H123" s="87">
        <v>0</v>
      </c>
      <c r="I123" s="50"/>
    </row>
    <row r="124" spans="1:9" ht="15.75" thickBot="1" x14ac:dyDescent="0.3">
      <c r="A124" s="62"/>
      <c r="B124" s="50" t="s">
        <v>310</v>
      </c>
      <c r="C124" s="50" t="s">
        <v>295</v>
      </c>
      <c r="D124" s="50" t="s">
        <v>375</v>
      </c>
      <c r="E124" s="50">
        <v>1982</v>
      </c>
      <c r="F124" s="50" t="s">
        <v>54</v>
      </c>
      <c r="G124" s="50">
        <v>0</v>
      </c>
      <c r="H124" s="87">
        <v>0</v>
      </c>
      <c r="I124" s="50"/>
    </row>
    <row r="125" spans="1:9" ht="15.75" thickBot="1" x14ac:dyDescent="0.3">
      <c r="A125" s="62"/>
      <c r="B125" s="50" t="s">
        <v>30</v>
      </c>
      <c r="C125" s="50" t="s">
        <v>311</v>
      </c>
      <c r="D125" s="50" t="s">
        <v>517</v>
      </c>
      <c r="E125" s="50">
        <v>1974</v>
      </c>
      <c r="F125" s="50" t="s">
        <v>54</v>
      </c>
      <c r="G125" s="50">
        <v>0</v>
      </c>
      <c r="H125" s="87">
        <v>0</v>
      </c>
      <c r="I125" s="50"/>
    </row>
    <row r="126" spans="1:9" ht="15.75" thickBot="1" x14ac:dyDescent="0.3">
      <c r="A126" s="62"/>
      <c r="B126" s="50" t="s">
        <v>376</v>
      </c>
      <c r="C126" s="50" t="s">
        <v>377</v>
      </c>
      <c r="D126" s="50" t="s">
        <v>319</v>
      </c>
      <c r="E126" s="50">
        <v>1977</v>
      </c>
      <c r="F126" s="50" t="s">
        <v>54</v>
      </c>
      <c r="G126" s="50">
        <v>0</v>
      </c>
      <c r="H126" s="87">
        <v>0</v>
      </c>
      <c r="I126" s="50"/>
    </row>
    <row r="127" spans="1:9" ht="30.75" thickBot="1" x14ac:dyDescent="0.3">
      <c r="A127" s="62"/>
      <c r="B127" s="50" t="s">
        <v>518</v>
      </c>
      <c r="C127" s="50" t="s">
        <v>519</v>
      </c>
      <c r="D127" s="50" t="s">
        <v>360</v>
      </c>
      <c r="E127" s="50">
        <v>2011</v>
      </c>
      <c r="F127" s="50" t="s">
        <v>55</v>
      </c>
      <c r="G127" s="50">
        <v>0</v>
      </c>
      <c r="H127" s="87">
        <v>0</v>
      </c>
      <c r="I127" s="50"/>
    </row>
    <row r="128" spans="1:9" ht="30.75" thickBot="1" x14ac:dyDescent="0.3">
      <c r="A128" s="62"/>
      <c r="B128" s="50" t="s">
        <v>90</v>
      </c>
      <c r="C128" s="50" t="s">
        <v>378</v>
      </c>
      <c r="D128" s="50" t="s">
        <v>335</v>
      </c>
      <c r="E128" s="50">
        <v>1999</v>
      </c>
      <c r="F128" s="50" t="s">
        <v>54</v>
      </c>
      <c r="G128" s="50">
        <v>0</v>
      </c>
      <c r="H128" s="87">
        <v>0</v>
      </c>
      <c r="I128" s="50">
        <v>421907222774</v>
      </c>
    </row>
    <row r="129" spans="1:9" ht="15.75" thickBot="1" x14ac:dyDescent="0.3">
      <c r="A129" s="62"/>
      <c r="B129" s="50" t="s">
        <v>520</v>
      </c>
      <c r="C129" s="50" t="s">
        <v>521</v>
      </c>
      <c r="D129" s="50" t="s">
        <v>255</v>
      </c>
      <c r="E129" s="50">
        <v>1976</v>
      </c>
      <c r="F129" s="50" t="s">
        <v>55</v>
      </c>
      <c r="G129" s="50">
        <v>0</v>
      </c>
      <c r="H129" s="87">
        <v>0</v>
      </c>
      <c r="I129" s="50"/>
    </row>
    <row r="130" spans="1:9" ht="15.75" thickBot="1" x14ac:dyDescent="0.3">
      <c r="A130" s="62"/>
      <c r="B130" s="50" t="s">
        <v>68</v>
      </c>
      <c r="C130" s="50" t="s">
        <v>522</v>
      </c>
      <c r="D130" s="50" t="s">
        <v>523</v>
      </c>
      <c r="E130" s="50">
        <v>1986</v>
      </c>
      <c r="F130" s="50" t="s">
        <v>54</v>
      </c>
      <c r="G130" s="50">
        <v>0</v>
      </c>
      <c r="H130" s="87">
        <v>0</v>
      </c>
      <c r="I130" s="50"/>
    </row>
    <row r="131" spans="1:9" ht="15.75" thickBot="1" x14ac:dyDescent="0.3">
      <c r="A131" s="62"/>
      <c r="B131" s="50" t="s">
        <v>524</v>
      </c>
      <c r="C131" s="50" t="s">
        <v>525</v>
      </c>
      <c r="D131" s="50" t="s">
        <v>15</v>
      </c>
      <c r="E131" s="50">
        <v>1989</v>
      </c>
      <c r="F131" s="50" t="s">
        <v>54</v>
      </c>
      <c r="G131" s="50">
        <v>0</v>
      </c>
      <c r="H131" s="87">
        <v>0</v>
      </c>
      <c r="I131" s="50">
        <v>902406497</v>
      </c>
    </row>
    <row r="132" spans="1:9" ht="15.75" thickBot="1" x14ac:dyDescent="0.3">
      <c r="A132" s="62"/>
      <c r="B132" s="50" t="s">
        <v>526</v>
      </c>
      <c r="C132" s="50" t="s">
        <v>527</v>
      </c>
      <c r="D132" s="50" t="s">
        <v>528</v>
      </c>
      <c r="E132" s="50">
        <v>2007</v>
      </c>
      <c r="F132" s="50" t="s">
        <v>55</v>
      </c>
      <c r="G132" s="50">
        <v>0</v>
      </c>
      <c r="H132" s="87">
        <v>0</v>
      </c>
      <c r="I132" s="50"/>
    </row>
    <row r="133" spans="1:9" ht="15.75" thickBot="1" x14ac:dyDescent="0.3">
      <c r="A133" s="62"/>
      <c r="B133" s="50" t="s">
        <v>526</v>
      </c>
      <c r="C133" s="50" t="s">
        <v>527</v>
      </c>
      <c r="D133" s="50" t="s">
        <v>529</v>
      </c>
      <c r="E133" s="50">
        <v>2007</v>
      </c>
      <c r="F133" s="50" t="s">
        <v>55</v>
      </c>
      <c r="G133" s="50">
        <v>0</v>
      </c>
      <c r="H133" s="87">
        <v>0</v>
      </c>
      <c r="I133" s="50">
        <v>908810238</v>
      </c>
    </row>
    <row r="134" spans="1:9" ht="30.75" thickBot="1" x14ac:dyDescent="0.3">
      <c r="A134" s="62"/>
      <c r="B134" s="50" t="s">
        <v>347</v>
      </c>
      <c r="C134" s="50" t="s">
        <v>379</v>
      </c>
      <c r="D134" s="50" t="s">
        <v>530</v>
      </c>
      <c r="E134" s="50">
        <v>1983</v>
      </c>
      <c r="F134" s="50" t="s">
        <v>54</v>
      </c>
      <c r="G134" s="50">
        <v>0</v>
      </c>
      <c r="H134" s="87">
        <v>0</v>
      </c>
      <c r="I134" s="50"/>
    </row>
    <row r="135" spans="1:9" ht="15.75" thickBot="1" x14ac:dyDescent="0.3">
      <c r="A135" s="62"/>
      <c r="B135" s="50" t="s">
        <v>531</v>
      </c>
      <c r="C135" s="50" t="s">
        <v>532</v>
      </c>
      <c r="D135" s="50" t="s">
        <v>533</v>
      </c>
      <c r="E135" s="50">
        <v>1985</v>
      </c>
      <c r="F135" s="50" t="s">
        <v>54</v>
      </c>
      <c r="G135" s="50">
        <v>0</v>
      </c>
      <c r="H135" s="87">
        <v>0</v>
      </c>
      <c r="I135" s="50"/>
    </row>
    <row r="136" spans="1:9" ht="15.75" thickBot="1" x14ac:dyDescent="0.3">
      <c r="A136" s="62"/>
      <c r="B136" s="50" t="s">
        <v>82</v>
      </c>
      <c r="C136" s="50" t="s">
        <v>296</v>
      </c>
      <c r="D136" s="50" t="s">
        <v>297</v>
      </c>
      <c r="E136" s="50">
        <v>1998</v>
      </c>
      <c r="F136" s="50" t="s">
        <v>54</v>
      </c>
      <c r="G136" s="50">
        <v>0</v>
      </c>
      <c r="H136" s="87">
        <v>0</v>
      </c>
      <c r="I136" s="50"/>
    </row>
    <row r="137" spans="1:9" ht="15.75" thickBot="1" x14ac:dyDescent="0.3">
      <c r="A137" s="62"/>
      <c r="B137" s="50" t="s">
        <v>91</v>
      </c>
      <c r="C137" s="50" t="s">
        <v>306</v>
      </c>
      <c r="D137" s="50" t="s">
        <v>15</v>
      </c>
      <c r="E137" s="50">
        <v>1987</v>
      </c>
      <c r="F137" s="50" t="s">
        <v>55</v>
      </c>
      <c r="G137" s="50">
        <v>0</v>
      </c>
      <c r="H137" s="87">
        <v>0</v>
      </c>
      <c r="I137" s="50"/>
    </row>
    <row r="138" spans="1:9" ht="15.75" thickBot="1" x14ac:dyDescent="0.3">
      <c r="A138" s="62"/>
      <c r="B138" s="50" t="s">
        <v>380</v>
      </c>
      <c r="C138" s="50" t="s">
        <v>381</v>
      </c>
      <c r="D138" s="50" t="s">
        <v>382</v>
      </c>
      <c r="E138" s="50">
        <v>1998</v>
      </c>
      <c r="F138" s="50" t="s">
        <v>54</v>
      </c>
      <c r="G138" s="50">
        <v>0</v>
      </c>
      <c r="H138" s="87">
        <v>0</v>
      </c>
      <c r="I138" s="50"/>
    </row>
    <row r="139" spans="1:9" ht="30.75" thickBot="1" x14ac:dyDescent="0.3">
      <c r="A139" s="62"/>
      <c r="B139" s="50" t="s">
        <v>68</v>
      </c>
      <c r="C139" s="50" t="s">
        <v>534</v>
      </c>
      <c r="D139" s="50" t="s">
        <v>535</v>
      </c>
      <c r="E139" s="50">
        <v>2004</v>
      </c>
      <c r="F139" s="50" t="s">
        <v>54</v>
      </c>
      <c r="G139" s="50">
        <v>0</v>
      </c>
      <c r="H139" s="87">
        <v>0</v>
      </c>
      <c r="I139" s="50"/>
    </row>
    <row r="140" spans="1:9" ht="15.75" thickBot="1" x14ac:dyDescent="0.3">
      <c r="A140" s="62"/>
      <c r="B140" s="50" t="s">
        <v>120</v>
      </c>
      <c r="C140" s="50" t="s">
        <v>256</v>
      </c>
      <c r="D140" s="50" t="s">
        <v>536</v>
      </c>
      <c r="E140" s="50">
        <v>1980</v>
      </c>
      <c r="F140" s="50" t="s">
        <v>54</v>
      </c>
      <c r="G140" s="50">
        <v>0</v>
      </c>
      <c r="H140" s="87">
        <v>0</v>
      </c>
      <c r="I140" s="50"/>
    </row>
    <row r="141" spans="1:9" ht="15.75" thickBot="1" x14ac:dyDescent="0.3">
      <c r="A141" s="62"/>
      <c r="B141" s="50" t="s">
        <v>90</v>
      </c>
      <c r="C141" s="50" t="s">
        <v>256</v>
      </c>
      <c r="D141" s="50" t="s">
        <v>536</v>
      </c>
      <c r="E141" s="50">
        <v>2008</v>
      </c>
      <c r="F141" s="50" t="s">
        <v>54</v>
      </c>
      <c r="G141" s="50">
        <v>0</v>
      </c>
      <c r="H141" s="87">
        <v>0</v>
      </c>
      <c r="I141" s="50"/>
    </row>
    <row r="142" spans="1:9" ht="15.75" thickBot="1" x14ac:dyDescent="0.3">
      <c r="A142" s="62"/>
      <c r="B142" s="50" t="s">
        <v>81</v>
      </c>
      <c r="C142" s="50" t="s">
        <v>383</v>
      </c>
      <c r="D142" s="50" t="s">
        <v>511</v>
      </c>
      <c r="E142" s="50">
        <v>1998</v>
      </c>
      <c r="F142" s="50" t="s">
        <v>54</v>
      </c>
      <c r="G142" s="50">
        <v>0</v>
      </c>
      <c r="H142" s="87">
        <v>0</v>
      </c>
      <c r="I142" s="50"/>
    </row>
    <row r="143" spans="1:9" ht="30.75" thickBot="1" x14ac:dyDescent="0.3">
      <c r="A143" s="62"/>
      <c r="B143" s="50" t="s">
        <v>34</v>
      </c>
      <c r="C143" s="50" t="s">
        <v>63</v>
      </c>
      <c r="D143" s="50" t="s">
        <v>384</v>
      </c>
      <c r="E143" s="50">
        <v>1977</v>
      </c>
      <c r="F143" s="50" t="s">
        <v>54</v>
      </c>
      <c r="G143" s="50">
        <v>0</v>
      </c>
      <c r="H143" s="87">
        <v>0</v>
      </c>
      <c r="I143" s="50"/>
    </row>
    <row r="144" spans="1:9" ht="15.75" thickBot="1" x14ac:dyDescent="0.3">
      <c r="A144" s="62"/>
      <c r="B144" s="50" t="s">
        <v>343</v>
      </c>
      <c r="C144" s="50" t="s">
        <v>537</v>
      </c>
      <c r="D144" s="50" t="s">
        <v>538</v>
      </c>
      <c r="E144" s="50">
        <v>1968</v>
      </c>
      <c r="F144" s="50" t="s">
        <v>55</v>
      </c>
      <c r="G144" s="50">
        <v>0</v>
      </c>
      <c r="H144" s="87">
        <v>0</v>
      </c>
      <c r="I144" s="50">
        <v>907073487</v>
      </c>
    </row>
    <row r="145" spans="1:9" ht="15.75" thickBot="1" x14ac:dyDescent="0.3">
      <c r="A145" s="62"/>
      <c r="B145" s="50" t="s">
        <v>5</v>
      </c>
      <c r="C145" s="50" t="s">
        <v>348</v>
      </c>
      <c r="D145" s="50" t="s">
        <v>511</v>
      </c>
      <c r="E145" s="50">
        <v>1998</v>
      </c>
      <c r="F145" s="50" t="s">
        <v>54</v>
      </c>
      <c r="G145" s="50">
        <v>0</v>
      </c>
      <c r="H145" s="87">
        <v>0</v>
      </c>
      <c r="I145" s="50">
        <v>907777178</v>
      </c>
    </row>
    <row r="146" spans="1:9" ht="30.75" thickBot="1" x14ac:dyDescent="0.3">
      <c r="A146" s="62"/>
      <c r="B146" s="50" t="s">
        <v>33</v>
      </c>
      <c r="C146" s="50" t="s">
        <v>539</v>
      </c>
      <c r="D146" s="50" t="s">
        <v>540</v>
      </c>
      <c r="E146" s="50">
        <v>1981</v>
      </c>
      <c r="F146" s="50" t="s">
        <v>54</v>
      </c>
      <c r="G146" s="50">
        <v>0</v>
      </c>
      <c r="H146" s="87">
        <v>0</v>
      </c>
      <c r="I146" s="50" t="s">
        <v>541</v>
      </c>
    </row>
    <row r="147" spans="1:9" ht="15.75" thickBot="1" x14ac:dyDescent="0.3">
      <c r="A147" s="62"/>
      <c r="B147" s="50" t="s">
        <v>33</v>
      </c>
      <c r="C147" s="50" t="s">
        <v>299</v>
      </c>
      <c r="D147" s="50" t="s">
        <v>15</v>
      </c>
      <c r="E147" s="50">
        <v>1986</v>
      </c>
      <c r="F147" s="50" t="s">
        <v>54</v>
      </c>
      <c r="G147" s="50">
        <v>0</v>
      </c>
      <c r="H147" s="87">
        <v>0</v>
      </c>
      <c r="I147" s="50"/>
    </row>
    <row r="148" spans="1:9" ht="15.75" thickBot="1" x14ac:dyDescent="0.3">
      <c r="A148" s="62"/>
      <c r="B148" s="50" t="s">
        <v>343</v>
      </c>
      <c r="C148" s="50" t="s">
        <v>344</v>
      </c>
      <c r="D148" s="50" t="s">
        <v>542</v>
      </c>
      <c r="E148" s="50">
        <v>1984</v>
      </c>
      <c r="F148" s="50" t="s">
        <v>55</v>
      </c>
      <c r="G148" s="50">
        <v>0</v>
      </c>
      <c r="H148" s="87">
        <v>0</v>
      </c>
      <c r="I148" s="50"/>
    </row>
    <row r="149" spans="1:9" ht="30.75" thickBot="1" x14ac:dyDescent="0.3">
      <c r="A149" s="62"/>
      <c r="B149" s="50" t="s">
        <v>304</v>
      </c>
      <c r="C149" s="50" t="s">
        <v>305</v>
      </c>
      <c r="D149" s="50" t="s">
        <v>269</v>
      </c>
      <c r="E149" s="50">
        <v>1996</v>
      </c>
      <c r="F149" s="50" t="s">
        <v>55</v>
      </c>
      <c r="G149" s="50">
        <v>0</v>
      </c>
      <c r="H149" s="87">
        <v>0</v>
      </c>
      <c r="I149" s="50"/>
    </row>
    <row r="150" spans="1:9" ht="15.75" thickBot="1" x14ac:dyDescent="0.3">
      <c r="A150" s="62"/>
      <c r="B150" s="50" t="s">
        <v>96</v>
      </c>
      <c r="C150" s="50" t="s">
        <v>543</v>
      </c>
      <c r="D150" s="50" t="s">
        <v>544</v>
      </c>
      <c r="E150" s="50">
        <v>2000</v>
      </c>
      <c r="F150" s="50" t="s">
        <v>54</v>
      </c>
      <c r="G150" s="50">
        <v>0</v>
      </c>
      <c r="H150" s="87">
        <v>0</v>
      </c>
      <c r="I150" s="50">
        <v>911463511</v>
      </c>
    </row>
    <row r="151" spans="1:9" ht="15.75" thickBot="1" x14ac:dyDescent="0.3">
      <c r="A151" s="62"/>
      <c r="B151" s="50" t="s">
        <v>61</v>
      </c>
      <c r="C151" s="50" t="s">
        <v>545</v>
      </c>
      <c r="D151" s="50" t="s">
        <v>282</v>
      </c>
      <c r="E151" s="50">
        <v>1983</v>
      </c>
      <c r="F151" s="50" t="s">
        <v>55</v>
      </c>
      <c r="G151" s="50">
        <v>0</v>
      </c>
      <c r="H151" s="87">
        <v>0</v>
      </c>
      <c r="I151" s="50"/>
    </row>
    <row r="152" spans="1:9" ht="15.75" thickBot="1" x14ac:dyDescent="0.3">
      <c r="A152" s="62"/>
      <c r="B152" s="50" t="s">
        <v>241</v>
      </c>
      <c r="C152" s="50" t="s">
        <v>257</v>
      </c>
      <c r="D152" s="50" t="s">
        <v>279</v>
      </c>
      <c r="E152" s="50">
        <v>1987</v>
      </c>
      <c r="F152" s="50" t="s">
        <v>55</v>
      </c>
      <c r="G152" s="50">
        <v>0</v>
      </c>
      <c r="H152" s="87">
        <v>0</v>
      </c>
      <c r="I152" s="50"/>
    </row>
    <row r="153" spans="1:9" ht="15.75" thickBot="1" x14ac:dyDescent="0.3">
      <c r="A153" s="62"/>
      <c r="B153" s="50" t="s">
        <v>432</v>
      </c>
      <c r="C153" s="50" t="s">
        <v>546</v>
      </c>
      <c r="D153" s="50" t="s">
        <v>547</v>
      </c>
      <c r="E153" s="50">
        <v>1976</v>
      </c>
      <c r="F153" s="50" t="s">
        <v>55</v>
      </c>
      <c r="G153" s="50">
        <v>0</v>
      </c>
      <c r="H153" s="87">
        <v>0</v>
      </c>
      <c r="I153" s="50" t="s">
        <v>548</v>
      </c>
    </row>
    <row r="154" spans="1:9" ht="15.75" thickBot="1" x14ac:dyDescent="0.3">
      <c r="A154" s="62"/>
      <c r="B154" s="50" t="s">
        <v>25</v>
      </c>
      <c r="C154" s="50" t="s">
        <v>258</v>
      </c>
      <c r="D154" s="50" t="s">
        <v>259</v>
      </c>
      <c r="E154" s="50">
        <v>1972</v>
      </c>
      <c r="F154" s="50" t="s">
        <v>54</v>
      </c>
      <c r="G154" s="50">
        <v>0</v>
      </c>
      <c r="H154" s="87">
        <v>0</v>
      </c>
      <c r="I154" s="50"/>
    </row>
    <row r="155" spans="1:9" ht="15.75" thickBot="1" x14ac:dyDescent="0.3">
      <c r="A155" s="62"/>
      <c r="B155" s="50" t="s">
        <v>96</v>
      </c>
      <c r="C155" s="50" t="s">
        <v>300</v>
      </c>
      <c r="D155" s="50" t="s">
        <v>255</v>
      </c>
      <c r="E155" s="50">
        <v>1985</v>
      </c>
      <c r="F155" s="50" t="s">
        <v>54</v>
      </c>
      <c r="G155" s="50">
        <v>0</v>
      </c>
      <c r="H155" s="87">
        <v>0</v>
      </c>
      <c r="I155" s="50">
        <v>904316943</v>
      </c>
    </row>
    <row r="156" spans="1:9" ht="15.75" thickBot="1" x14ac:dyDescent="0.3">
      <c r="A156" s="62"/>
      <c r="B156" s="50" t="s">
        <v>385</v>
      </c>
      <c r="C156" s="50" t="s">
        <v>386</v>
      </c>
      <c r="D156" s="50" t="s">
        <v>387</v>
      </c>
      <c r="E156" s="50">
        <v>2000</v>
      </c>
      <c r="F156" s="50" t="s">
        <v>55</v>
      </c>
      <c r="G156" s="50">
        <v>0</v>
      </c>
      <c r="H156" s="87">
        <v>0</v>
      </c>
      <c r="I156" s="50"/>
    </row>
    <row r="157" spans="1:9" ht="15.75" thickBot="1" x14ac:dyDescent="0.3">
      <c r="A157" s="62"/>
      <c r="B157" s="50" t="s">
        <v>30</v>
      </c>
      <c r="C157" s="50" t="s">
        <v>388</v>
      </c>
      <c r="D157" s="50" t="s">
        <v>15</v>
      </c>
      <c r="E157" s="50">
        <v>1979</v>
      </c>
      <c r="F157" s="50" t="s">
        <v>54</v>
      </c>
      <c r="G157" s="50">
        <v>0</v>
      </c>
      <c r="H157" s="87">
        <v>0</v>
      </c>
      <c r="I157" s="50"/>
    </row>
    <row r="158" spans="1:9" ht="15.75" thickBot="1" x14ac:dyDescent="0.3">
      <c r="A158" s="62"/>
      <c r="B158" s="50" t="s">
        <v>260</v>
      </c>
      <c r="C158" s="50" t="s">
        <v>261</v>
      </c>
      <c r="D158" s="50" t="s">
        <v>255</v>
      </c>
      <c r="E158" s="50">
        <v>1998</v>
      </c>
      <c r="F158" s="50" t="s">
        <v>54</v>
      </c>
      <c r="G158" s="50">
        <v>0</v>
      </c>
      <c r="H158" s="87">
        <v>0</v>
      </c>
      <c r="I158" s="50"/>
    </row>
    <row r="159" spans="1:9" ht="30.75" thickBot="1" x14ac:dyDescent="0.3">
      <c r="A159" s="62"/>
      <c r="B159" s="50" t="s">
        <v>91</v>
      </c>
      <c r="C159" s="50" t="s">
        <v>549</v>
      </c>
      <c r="D159" s="50" t="s">
        <v>550</v>
      </c>
      <c r="E159" s="50">
        <v>1976</v>
      </c>
      <c r="F159" s="50" t="s">
        <v>55</v>
      </c>
      <c r="G159" s="50">
        <v>0</v>
      </c>
      <c r="H159" s="87">
        <v>0</v>
      </c>
      <c r="I159" s="50"/>
    </row>
    <row r="160" spans="1:9" ht="15.75" thickBot="1" x14ac:dyDescent="0.3">
      <c r="A160" s="62"/>
      <c r="B160" s="50" t="s">
        <v>68</v>
      </c>
      <c r="C160" s="50" t="s">
        <v>244</v>
      </c>
      <c r="D160" s="50" t="s">
        <v>301</v>
      </c>
      <c r="E160" s="50">
        <v>1988</v>
      </c>
      <c r="F160" s="50" t="s">
        <v>54</v>
      </c>
      <c r="G160" s="50">
        <v>0</v>
      </c>
      <c r="H160" s="87">
        <v>0</v>
      </c>
      <c r="I160" s="50">
        <v>904261086</v>
      </c>
    </row>
    <row r="161" spans="1:9" ht="30.75" thickBot="1" x14ac:dyDescent="0.3">
      <c r="A161" s="62"/>
      <c r="B161" s="50" t="s">
        <v>30</v>
      </c>
      <c r="C161" s="50" t="s">
        <v>94</v>
      </c>
      <c r="D161" s="50" t="s">
        <v>97</v>
      </c>
      <c r="E161" s="50">
        <v>1986</v>
      </c>
      <c r="F161" s="50" t="s">
        <v>54</v>
      </c>
      <c r="G161" s="50">
        <v>0</v>
      </c>
      <c r="H161" s="87">
        <v>0</v>
      </c>
      <c r="I161" s="50"/>
    </row>
    <row r="162" spans="1:9" ht="30.75" thickBot="1" x14ac:dyDescent="0.3">
      <c r="A162" s="62"/>
      <c r="B162" s="50" t="s">
        <v>67</v>
      </c>
      <c r="C162" s="50" t="s">
        <v>389</v>
      </c>
      <c r="D162" s="50" t="s">
        <v>551</v>
      </c>
      <c r="E162" s="50">
        <v>1982</v>
      </c>
      <c r="F162" s="50" t="s">
        <v>55</v>
      </c>
      <c r="G162" s="50">
        <v>0</v>
      </c>
      <c r="H162" s="87">
        <v>0</v>
      </c>
      <c r="I162" s="50">
        <v>905254038</v>
      </c>
    </row>
    <row r="163" spans="1:9" ht="15.75" thickBot="1" x14ac:dyDescent="0.3">
      <c r="A163" s="62"/>
      <c r="B163" s="50" t="s">
        <v>26</v>
      </c>
      <c r="C163" s="50" t="s">
        <v>280</v>
      </c>
      <c r="D163" s="50" t="s">
        <v>287</v>
      </c>
      <c r="E163" s="50">
        <v>1992</v>
      </c>
      <c r="F163" s="50" t="s">
        <v>54</v>
      </c>
      <c r="G163" s="50">
        <v>0</v>
      </c>
      <c r="H163" s="87">
        <v>0</v>
      </c>
      <c r="I163" s="50"/>
    </row>
    <row r="164" spans="1:9" ht="15.75" thickBot="1" x14ac:dyDescent="0.3">
      <c r="A164" s="62"/>
      <c r="B164" s="50" t="s">
        <v>95</v>
      </c>
      <c r="C164" s="50" t="s">
        <v>280</v>
      </c>
      <c r="D164" s="50" t="s">
        <v>552</v>
      </c>
      <c r="E164" s="50">
        <v>1994</v>
      </c>
      <c r="F164" s="50" t="s">
        <v>54</v>
      </c>
      <c r="G164" s="50">
        <v>0</v>
      </c>
      <c r="H164" s="87">
        <v>0</v>
      </c>
      <c r="I164" s="50">
        <v>917378533</v>
      </c>
    </row>
    <row r="165" spans="1:9" ht="15.75" thickBot="1" x14ac:dyDescent="0.3">
      <c r="A165" s="62"/>
      <c r="B165" s="50" t="s">
        <v>5</v>
      </c>
      <c r="C165" s="50" t="s">
        <v>390</v>
      </c>
      <c r="D165" s="50" t="s">
        <v>52</v>
      </c>
      <c r="E165" s="50">
        <v>1982</v>
      </c>
      <c r="F165" s="50" t="s">
        <v>54</v>
      </c>
      <c r="G165" s="50">
        <v>0</v>
      </c>
      <c r="H165" s="87">
        <v>0</v>
      </c>
      <c r="I165" s="50"/>
    </row>
    <row r="166" spans="1:9" ht="30.75" thickBot="1" x14ac:dyDescent="0.3">
      <c r="A166" s="62"/>
      <c r="B166" s="50" t="s">
        <v>553</v>
      </c>
      <c r="C166" s="50" t="s">
        <v>554</v>
      </c>
      <c r="D166" s="50" t="s">
        <v>555</v>
      </c>
      <c r="E166" s="50">
        <v>2013</v>
      </c>
      <c r="F166" s="50" t="s">
        <v>55</v>
      </c>
      <c r="G166" s="50">
        <v>0</v>
      </c>
      <c r="H166" s="87">
        <v>0</v>
      </c>
      <c r="I166" s="50">
        <v>904954320</v>
      </c>
    </row>
    <row r="167" spans="1:9" ht="15.75" thickBot="1" x14ac:dyDescent="0.3">
      <c r="A167" s="62"/>
      <c r="B167" s="50" t="s">
        <v>71</v>
      </c>
      <c r="C167" s="50" t="s">
        <v>556</v>
      </c>
      <c r="D167" s="50" t="s">
        <v>15</v>
      </c>
      <c r="E167" s="50">
        <v>1977</v>
      </c>
      <c r="F167" s="50" t="s">
        <v>54</v>
      </c>
      <c r="G167" s="50">
        <v>0</v>
      </c>
      <c r="H167" s="87">
        <v>0</v>
      </c>
      <c r="I167" s="50"/>
    </row>
    <row r="168" spans="1:9" ht="15.75" thickBot="1" x14ac:dyDescent="0.3">
      <c r="A168" s="62"/>
      <c r="B168" s="50" t="s">
        <v>71</v>
      </c>
      <c r="C168" s="50" t="s">
        <v>557</v>
      </c>
      <c r="D168" s="50" t="s">
        <v>15</v>
      </c>
      <c r="E168" s="50">
        <v>1974</v>
      </c>
      <c r="F168" s="50" t="s">
        <v>54</v>
      </c>
      <c r="G168" s="50">
        <v>0</v>
      </c>
      <c r="H168" s="87">
        <v>0</v>
      </c>
      <c r="I168" s="50"/>
    </row>
    <row r="169" spans="1:9" ht="15.75" thickBot="1" x14ac:dyDescent="0.3">
      <c r="A169" s="62"/>
      <c r="B169" s="50" t="s">
        <v>95</v>
      </c>
      <c r="C169" s="50" t="s">
        <v>558</v>
      </c>
      <c r="D169" s="50" t="s">
        <v>392</v>
      </c>
      <c r="E169" s="50">
        <v>1988</v>
      </c>
      <c r="F169" s="50" t="s">
        <v>54</v>
      </c>
      <c r="G169" s="50">
        <v>0</v>
      </c>
      <c r="H169" s="87">
        <v>0</v>
      </c>
      <c r="I169" s="50"/>
    </row>
    <row r="170" spans="1:9" ht="30.75" thickBot="1" x14ac:dyDescent="0.3">
      <c r="A170" s="62"/>
      <c r="B170" s="50" t="s">
        <v>559</v>
      </c>
      <c r="C170" s="50" t="s">
        <v>560</v>
      </c>
      <c r="D170" s="50" t="s">
        <v>561</v>
      </c>
      <c r="E170" s="50">
        <v>1952</v>
      </c>
      <c r="F170" s="50" t="s">
        <v>54</v>
      </c>
      <c r="G170" s="50">
        <v>0</v>
      </c>
      <c r="H170" s="87">
        <v>0</v>
      </c>
      <c r="I170" s="50"/>
    </row>
    <row r="171" spans="1:9" ht="30.75" thickBot="1" x14ac:dyDescent="0.3">
      <c r="A171" s="62"/>
      <c r="B171" s="50" t="s">
        <v>562</v>
      </c>
      <c r="C171" s="50" t="s">
        <v>563</v>
      </c>
      <c r="D171" s="50" t="s">
        <v>564</v>
      </c>
      <c r="E171" s="50">
        <v>1953</v>
      </c>
      <c r="F171" s="50" t="s">
        <v>55</v>
      </c>
      <c r="G171" s="50">
        <v>0</v>
      </c>
      <c r="H171" s="87">
        <v>0</v>
      </c>
      <c r="I171" s="50"/>
    </row>
    <row r="172" spans="1:9" ht="15.75" thickBot="1" x14ac:dyDescent="0.3">
      <c r="A172" s="62"/>
      <c r="B172" s="50" t="s">
        <v>302</v>
      </c>
      <c r="C172" s="50" t="s">
        <v>321</v>
      </c>
      <c r="D172" s="50" t="s">
        <v>565</v>
      </c>
      <c r="E172" s="50">
        <v>1982</v>
      </c>
      <c r="F172" s="50" t="s">
        <v>55</v>
      </c>
      <c r="G172" s="50">
        <v>0</v>
      </c>
      <c r="H172" s="87">
        <v>0</v>
      </c>
      <c r="I172" s="50"/>
    </row>
    <row r="173" spans="1:9" ht="15.75" thickBot="1" x14ac:dyDescent="0.3">
      <c r="A173" s="62"/>
      <c r="B173" s="50" t="s">
        <v>566</v>
      </c>
      <c r="C173" s="50" t="s">
        <v>567</v>
      </c>
      <c r="D173" s="50" t="s">
        <v>568</v>
      </c>
      <c r="E173" s="50">
        <v>1998</v>
      </c>
      <c r="F173" s="50" t="s">
        <v>55</v>
      </c>
      <c r="G173" s="50">
        <v>0</v>
      </c>
      <c r="H173" s="87">
        <v>0</v>
      </c>
      <c r="I173" s="50">
        <v>905820701</v>
      </c>
    </row>
    <row r="174" spans="1:9" ht="15.75" thickBot="1" x14ac:dyDescent="0.3">
      <c r="A174" s="62"/>
      <c r="B174" s="50" t="s">
        <v>120</v>
      </c>
      <c r="C174" s="50" t="s">
        <v>393</v>
      </c>
      <c r="D174" s="50" t="s">
        <v>15</v>
      </c>
      <c r="E174" s="50">
        <v>1974</v>
      </c>
      <c r="F174" s="50" t="s">
        <v>54</v>
      </c>
      <c r="G174" s="50">
        <v>0</v>
      </c>
      <c r="H174" s="87">
        <v>0</v>
      </c>
      <c r="I174" s="50"/>
    </row>
    <row r="175" spans="1:9" ht="15.75" thickBot="1" x14ac:dyDescent="0.3">
      <c r="A175" s="62"/>
      <c r="B175" s="50" t="s">
        <v>84</v>
      </c>
      <c r="C175" s="50" t="s">
        <v>307</v>
      </c>
      <c r="D175" s="50" t="s">
        <v>345</v>
      </c>
      <c r="E175" s="50">
        <v>1981</v>
      </c>
      <c r="F175" s="50" t="s">
        <v>54</v>
      </c>
      <c r="G175" s="50">
        <v>0</v>
      </c>
      <c r="H175" s="87">
        <v>0</v>
      </c>
      <c r="I175" s="50"/>
    </row>
    <row r="176" spans="1:9" ht="15.75" thickBot="1" x14ac:dyDescent="0.3">
      <c r="A176" s="62"/>
      <c r="B176" s="50" t="s">
        <v>569</v>
      </c>
      <c r="C176" s="50" t="s">
        <v>570</v>
      </c>
      <c r="D176" s="50" t="s">
        <v>571</v>
      </c>
      <c r="E176" s="50">
        <v>1964</v>
      </c>
      <c r="F176" s="50" t="s">
        <v>54</v>
      </c>
      <c r="G176" s="50">
        <v>0</v>
      </c>
      <c r="H176" s="87">
        <v>0</v>
      </c>
      <c r="I176" s="50"/>
    </row>
    <row r="177" spans="1:9" ht="30.75" thickBot="1" x14ac:dyDescent="0.3">
      <c r="A177" s="62"/>
      <c r="B177" s="50" t="s">
        <v>68</v>
      </c>
      <c r="C177" s="50" t="s">
        <v>303</v>
      </c>
      <c r="D177" s="50" t="s">
        <v>15</v>
      </c>
      <c r="E177" s="50">
        <v>1981</v>
      </c>
      <c r="F177" s="50" t="s">
        <v>54</v>
      </c>
      <c r="G177" s="50">
        <v>0</v>
      </c>
      <c r="H177" s="87">
        <v>0</v>
      </c>
      <c r="I177" s="50" t="s">
        <v>572</v>
      </c>
    </row>
    <row r="178" spans="1:9" ht="30.75" thickBot="1" x14ac:dyDescent="0.3">
      <c r="A178" s="62"/>
      <c r="B178" s="50" t="s">
        <v>5</v>
      </c>
      <c r="C178" s="50" t="s">
        <v>346</v>
      </c>
      <c r="D178" s="50" t="s">
        <v>339</v>
      </c>
      <c r="E178" s="50">
        <v>1995</v>
      </c>
      <c r="F178" s="50" t="s">
        <v>54</v>
      </c>
      <c r="G178" s="50">
        <v>0</v>
      </c>
      <c r="H178" s="87">
        <v>0</v>
      </c>
      <c r="I178" s="50"/>
    </row>
    <row r="179" spans="1:9" ht="15.75" thickBot="1" x14ac:dyDescent="0.3">
      <c r="A179" s="62"/>
      <c r="B179" s="50" t="s">
        <v>21</v>
      </c>
      <c r="C179" s="50" t="s">
        <v>573</v>
      </c>
      <c r="D179" s="50" t="s">
        <v>574</v>
      </c>
      <c r="E179" s="50">
        <v>1995</v>
      </c>
      <c r="F179" s="50" t="s">
        <v>54</v>
      </c>
      <c r="G179" s="50">
        <v>0</v>
      </c>
      <c r="H179" s="87">
        <v>0</v>
      </c>
      <c r="I179" s="50"/>
    </row>
    <row r="180" spans="1:9" ht="15.75" thickBot="1" x14ac:dyDescent="0.3">
      <c r="A180" s="62"/>
      <c r="B180" s="50" t="s">
        <v>90</v>
      </c>
      <c r="C180" s="50" t="s">
        <v>575</v>
      </c>
      <c r="D180" s="50" t="s">
        <v>398</v>
      </c>
      <c r="E180" s="50">
        <v>1987</v>
      </c>
      <c r="F180" s="50" t="s">
        <v>54</v>
      </c>
      <c r="G180" s="50">
        <v>0</v>
      </c>
      <c r="H180" s="87">
        <v>0</v>
      </c>
      <c r="I180" s="50"/>
    </row>
    <row r="181" spans="1:9" ht="30.75" thickBot="1" x14ac:dyDescent="0.3">
      <c r="A181" s="62"/>
      <c r="B181" s="50" t="s">
        <v>86</v>
      </c>
      <c r="C181" s="50" t="s">
        <v>93</v>
      </c>
      <c r="D181" s="50" t="s">
        <v>77</v>
      </c>
      <c r="E181" s="50">
        <v>1972</v>
      </c>
      <c r="F181" s="50" t="s">
        <v>55</v>
      </c>
      <c r="G181" s="50">
        <v>0</v>
      </c>
      <c r="H181" s="87">
        <v>0</v>
      </c>
      <c r="I181" s="50"/>
    </row>
    <row r="182" spans="1:9" ht="15.75" thickBot="1" x14ac:dyDescent="0.3">
      <c r="A182" s="62"/>
      <c r="B182" s="50" t="s">
        <v>78</v>
      </c>
      <c r="C182" s="50" t="s">
        <v>242</v>
      </c>
      <c r="D182" s="50" t="s">
        <v>323</v>
      </c>
      <c r="E182" s="50">
        <v>1988</v>
      </c>
      <c r="F182" s="50" t="s">
        <v>55</v>
      </c>
      <c r="G182" s="50">
        <v>0</v>
      </c>
      <c r="H182" s="87">
        <v>0</v>
      </c>
      <c r="I182" s="50">
        <v>917510741</v>
      </c>
    </row>
    <row r="183" spans="1:9" ht="15.75" thickBot="1" x14ac:dyDescent="0.3">
      <c r="A183" s="62"/>
      <c r="B183" s="50" t="s">
        <v>576</v>
      </c>
      <c r="C183" s="50" t="s">
        <v>577</v>
      </c>
      <c r="D183" s="50" t="s">
        <v>468</v>
      </c>
      <c r="E183" s="50">
        <v>1994</v>
      </c>
      <c r="F183" s="50" t="s">
        <v>55</v>
      </c>
      <c r="G183" s="50">
        <v>0</v>
      </c>
      <c r="H183" s="87">
        <v>0</v>
      </c>
      <c r="I183" s="50"/>
    </row>
    <row r="184" spans="1:9" ht="15.75" thickBot="1" x14ac:dyDescent="0.3">
      <c r="A184" s="62"/>
      <c r="B184" s="50" t="s">
        <v>241</v>
      </c>
      <c r="C184" s="50" t="s">
        <v>577</v>
      </c>
      <c r="D184" s="50" t="s">
        <v>357</v>
      </c>
      <c r="E184" s="50">
        <v>1972</v>
      </c>
      <c r="F184" s="50" t="s">
        <v>55</v>
      </c>
      <c r="G184" s="50">
        <v>0</v>
      </c>
      <c r="H184" s="87">
        <v>0</v>
      </c>
      <c r="I184" s="89"/>
    </row>
    <row r="185" spans="1:9" ht="15.75" thickBot="1" x14ac:dyDescent="0.3">
      <c r="A185" s="62"/>
      <c r="B185" s="71"/>
      <c r="C185" s="71"/>
      <c r="D185" s="71"/>
      <c r="E185" s="71"/>
      <c r="F185" s="71"/>
      <c r="G185" s="71"/>
      <c r="H185" s="72"/>
    </row>
    <row r="186" spans="1:9" ht="15.75" thickBot="1" x14ac:dyDescent="0.3">
      <c r="A186" s="62"/>
      <c r="B186" s="71"/>
      <c r="C186" s="71"/>
      <c r="D186" s="71"/>
      <c r="E186" s="71"/>
      <c r="F186" s="71"/>
      <c r="G186" s="71"/>
      <c r="H186" s="72"/>
    </row>
    <row r="187" spans="1:9" ht="15.75" thickBot="1" x14ac:dyDescent="0.3">
      <c r="A187" s="62"/>
      <c r="B187" s="71"/>
      <c r="C187" s="71"/>
      <c r="D187" s="71"/>
      <c r="E187" s="71"/>
      <c r="F187" s="71"/>
      <c r="G187" s="71"/>
      <c r="H187" s="72"/>
    </row>
    <row r="188" spans="1:9" ht="15.75" thickBot="1" x14ac:dyDescent="0.3">
      <c r="A188" s="62"/>
      <c r="B188" s="71"/>
      <c r="C188" s="71"/>
      <c r="D188" s="71"/>
      <c r="E188" s="71"/>
      <c r="F188" s="71"/>
      <c r="G188" s="71"/>
      <c r="H188" s="72"/>
    </row>
    <row r="189" spans="1:9" ht="15.75" thickBot="1" x14ac:dyDescent="0.3">
      <c r="A189" s="62"/>
      <c r="B189" s="71"/>
      <c r="C189" s="71"/>
      <c r="D189" s="71"/>
      <c r="E189" s="71"/>
      <c r="F189" s="71"/>
      <c r="G189" s="71"/>
      <c r="H189" s="72"/>
    </row>
    <row r="190" spans="1:9" ht="15.75" thickBot="1" x14ac:dyDescent="0.3">
      <c r="A190" s="62"/>
      <c r="B190" s="71"/>
      <c r="C190" s="71"/>
      <c r="D190" s="71"/>
      <c r="E190" s="71"/>
      <c r="F190" s="71"/>
      <c r="G190" s="71"/>
      <c r="H190" s="72"/>
    </row>
    <row r="191" spans="1:9" ht="15.75" thickBot="1" x14ac:dyDescent="0.3">
      <c r="A191" s="62"/>
      <c r="B191" s="71"/>
      <c r="C191" s="71"/>
      <c r="D191" s="71"/>
      <c r="E191" s="71"/>
      <c r="F191" s="71"/>
      <c r="G191" s="71"/>
      <c r="H191" s="72"/>
    </row>
    <row r="192" spans="1:9" ht="15.75" thickBot="1" x14ac:dyDescent="0.3">
      <c r="A192" s="62"/>
      <c r="B192" s="71"/>
      <c r="C192" s="71"/>
      <c r="D192" s="71"/>
      <c r="E192" s="71"/>
      <c r="F192" s="71"/>
      <c r="G192" s="71"/>
      <c r="H192" s="72"/>
    </row>
    <row r="193" spans="1:8" ht="15.75" thickBot="1" x14ac:dyDescent="0.3">
      <c r="A193" s="62"/>
      <c r="B193" s="71"/>
      <c r="C193" s="71"/>
      <c r="D193" s="71"/>
      <c r="E193" s="71"/>
      <c r="F193" s="71"/>
      <c r="G193" s="71"/>
      <c r="H193" s="72"/>
    </row>
    <row r="194" spans="1:8" ht="15.75" thickBot="1" x14ac:dyDescent="0.3">
      <c r="A194" s="62"/>
      <c r="B194" s="71"/>
      <c r="C194" s="71"/>
      <c r="D194" s="71"/>
      <c r="E194" s="71"/>
      <c r="F194" s="71"/>
      <c r="G194" s="71"/>
      <c r="H194" s="72"/>
    </row>
    <row r="195" spans="1:8" ht="15.75" thickBot="1" x14ac:dyDescent="0.3">
      <c r="A195" s="62"/>
      <c r="B195" s="71"/>
      <c r="C195" s="71"/>
      <c r="D195" s="71"/>
      <c r="E195" s="71"/>
      <c r="F195" s="71"/>
      <c r="G195" s="71"/>
      <c r="H195" s="72"/>
    </row>
    <row r="196" spans="1:8" ht="15.75" thickBot="1" x14ac:dyDescent="0.3">
      <c r="A196" s="62"/>
      <c r="B196" s="71"/>
      <c r="C196" s="71"/>
      <c r="D196" s="71"/>
      <c r="E196" s="71"/>
      <c r="F196" s="71"/>
      <c r="G196" s="71"/>
      <c r="H196" s="72"/>
    </row>
    <row r="197" spans="1:8" ht="15.75" thickBot="1" x14ac:dyDescent="0.3">
      <c r="A197" s="62"/>
      <c r="B197" s="71"/>
      <c r="C197" s="71"/>
      <c r="D197" s="71"/>
      <c r="E197" s="71"/>
      <c r="F197" s="71"/>
      <c r="G197" s="71"/>
      <c r="H197" s="72"/>
    </row>
    <row r="198" spans="1:8" ht="15.75" thickBot="1" x14ac:dyDescent="0.3">
      <c r="A198" s="62"/>
      <c r="B198" s="71"/>
      <c r="C198" s="71"/>
      <c r="D198" s="71"/>
      <c r="E198" s="71"/>
      <c r="F198" s="71"/>
      <c r="G198" s="71"/>
      <c r="H198" s="72"/>
    </row>
    <row r="199" spans="1:8" ht="15.75" thickBot="1" x14ac:dyDescent="0.3">
      <c r="A199" s="62"/>
      <c r="B199" s="71"/>
      <c r="C199" s="71"/>
      <c r="D199" s="71"/>
      <c r="E199" s="71"/>
      <c r="F199" s="71"/>
      <c r="G199" s="71"/>
      <c r="H199" s="72"/>
    </row>
    <row r="200" spans="1:8" ht="15.75" thickBot="1" x14ac:dyDescent="0.3">
      <c r="A200" s="62"/>
      <c r="B200" s="71"/>
      <c r="C200" s="71"/>
      <c r="D200" s="71"/>
      <c r="E200" s="71"/>
      <c r="F200" s="71"/>
      <c r="G200" s="71"/>
      <c r="H200" s="72"/>
    </row>
    <row r="201" spans="1:8" ht="15.75" thickBot="1" x14ac:dyDescent="0.3">
      <c r="A201" s="62"/>
      <c r="B201" s="71"/>
      <c r="C201" s="71"/>
      <c r="D201" s="71"/>
      <c r="E201" s="71"/>
      <c r="F201" s="71"/>
      <c r="G201" s="71"/>
      <c r="H201" s="72"/>
    </row>
    <row r="202" spans="1:8" ht="15.75" thickBot="1" x14ac:dyDescent="0.3">
      <c r="A202" s="62"/>
      <c r="B202" s="71"/>
      <c r="C202" s="71"/>
      <c r="D202" s="71"/>
      <c r="E202" s="71"/>
      <c r="F202" s="71"/>
      <c r="G202" s="71"/>
      <c r="H202" s="72"/>
    </row>
    <row r="203" spans="1:8" ht="15.75" thickBot="1" x14ac:dyDescent="0.3">
      <c r="A203" s="62"/>
      <c r="B203" s="71"/>
      <c r="C203" s="71"/>
      <c r="D203" s="71"/>
      <c r="E203" s="71"/>
      <c r="F203" s="71"/>
      <c r="G203" s="71"/>
      <c r="H203" s="72"/>
    </row>
    <row r="204" spans="1:8" ht="15.75" thickBot="1" x14ac:dyDescent="0.3">
      <c r="A204" s="62"/>
      <c r="B204" s="71"/>
      <c r="C204" s="71"/>
      <c r="D204" s="71"/>
      <c r="E204" s="71"/>
      <c r="F204" s="71"/>
      <c r="G204" s="71"/>
      <c r="H204" s="72"/>
    </row>
    <row r="205" spans="1:8" ht="15.75" thickBot="1" x14ac:dyDescent="0.3">
      <c r="A205" s="62"/>
      <c r="B205" s="71"/>
      <c r="C205" s="71"/>
      <c r="D205" s="71"/>
      <c r="E205" s="71"/>
      <c r="F205" s="71"/>
      <c r="G205" s="71"/>
      <c r="H205" s="72"/>
    </row>
    <row r="206" spans="1:8" ht="15.75" thickBot="1" x14ac:dyDescent="0.3">
      <c r="A206" s="62"/>
      <c r="B206" s="71"/>
      <c r="C206" s="71"/>
      <c r="D206" s="71"/>
      <c r="E206" s="71"/>
      <c r="F206" s="71"/>
      <c r="G206" s="71"/>
      <c r="H206" s="72"/>
    </row>
    <row r="207" spans="1:8" ht="15.75" thickBot="1" x14ac:dyDescent="0.3">
      <c r="A207" s="62"/>
      <c r="B207" s="71"/>
      <c r="C207" s="71"/>
      <c r="D207" s="71"/>
      <c r="E207" s="71"/>
      <c r="F207" s="71"/>
      <c r="G207" s="71"/>
      <c r="H207" s="72"/>
    </row>
    <row r="208" spans="1:8" ht="15.75" thickBot="1" x14ac:dyDescent="0.3">
      <c r="A208" s="62"/>
      <c r="B208" s="71"/>
      <c r="C208" s="71"/>
      <c r="D208" s="71"/>
      <c r="E208" s="71"/>
      <c r="F208" s="71"/>
      <c r="G208" s="71"/>
      <c r="H208" s="72"/>
    </row>
    <row r="209" spans="1:8" ht="15.75" thickBot="1" x14ac:dyDescent="0.3">
      <c r="A209" s="62"/>
      <c r="B209" s="71"/>
      <c r="C209" s="71"/>
      <c r="D209" s="71"/>
      <c r="E209" s="71"/>
      <c r="F209" s="71"/>
      <c r="G209" s="71"/>
      <c r="H209" s="72"/>
    </row>
    <row r="210" spans="1:8" ht="15.75" thickBot="1" x14ac:dyDescent="0.3">
      <c r="A210" s="62"/>
      <c r="B210" s="71"/>
      <c r="C210" s="71"/>
      <c r="D210" s="71"/>
      <c r="E210" s="71"/>
      <c r="F210" s="71"/>
      <c r="G210" s="71"/>
      <c r="H210" s="72"/>
    </row>
    <row r="211" spans="1:8" ht="15.75" thickBot="1" x14ac:dyDescent="0.3">
      <c r="A211" s="62"/>
      <c r="B211" s="71"/>
      <c r="C211" s="71"/>
      <c r="D211" s="71"/>
      <c r="E211" s="71"/>
      <c r="F211" s="71"/>
      <c r="G211" s="71"/>
      <c r="H211" s="72"/>
    </row>
    <row r="212" spans="1:8" ht="15.75" thickBot="1" x14ac:dyDescent="0.3">
      <c r="A212" s="62"/>
      <c r="B212" s="71"/>
      <c r="C212" s="71"/>
      <c r="D212" s="71"/>
      <c r="E212" s="71"/>
      <c r="F212" s="71"/>
      <c r="G212" s="71"/>
      <c r="H212" s="72"/>
    </row>
    <row r="213" spans="1:8" ht="15.75" thickBot="1" x14ac:dyDescent="0.3">
      <c r="A213" s="62"/>
      <c r="B213" s="71"/>
      <c r="C213" s="71"/>
      <c r="D213" s="71"/>
      <c r="E213" s="71"/>
      <c r="F213" s="71"/>
      <c r="G213" s="71"/>
      <c r="H213" s="72"/>
    </row>
    <row r="214" spans="1:8" ht="15.75" thickBot="1" x14ac:dyDescent="0.3">
      <c r="A214" s="62"/>
      <c r="B214" s="71"/>
      <c r="C214" s="71"/>
      <c r="D214" s="71"/>
      <c r="E214" s="71"/>
      <c r="F214" s="71"/>
      <c r="G214" s="71"/>
      <c r="H214" s="72"/>
    </row>
    <row r="215" spans="1:8" ht="15.75" thickBot="1" x14ac:dyDescent="0.3">
      <c r="A215" s="62"/>
      <c r="B215" s="71"/>
      <c r="C215" s="71"/>
      <c r="D215" s="71"/>
      <c r="E215" s="71"/>
      <c r="F215" s="71"/>
      <c r="G215" s="71"/>
      <c r="H215" s="72"/>
    </row>
    <row r="216" spans="1:8" ht="15.75" thickBot="1" x14ac:dyDescent="0.3">
      <c r="A216" s="62"/>
      <c r="B216" s="71"/>
      <c r="C216" s="71"/>
      <c r="D216" s="71"/>
      <c r="E216" s="71"/>
      <c r="F216" s="71"/>
      <c r="G216" s="71"/>
      <c r="H216" s="72"/>
    </row>
    <row r="217" spans="1:8" ht="15.75" thickBot="1" x14ac:dyDescent="0.3">
      <c r="A217" s="62"/>
      <c r="B217" s="71"/>
      <c r="C217" s="71"/>
      <c r="D217" s="71"/>
      <c r="E217" s="71"/>
      <c r="F217" s="71"/>
      <c r="G217" s="71"/>
      <c r="H217" s="72"/>
    </row>
    <row r="218" spans="1:8" ht="15.75" thickBot="1" x14ac:dyDescent="0.3">
      <c r="A218" s="62"/>
      <c r="B218" s="71"/>
      <c r="C218" s="71"/>
      <c r="D218" s="71"/>
      <c r="E218" s="71"/>
      <c r="F218" s="71"/>
      <c r="G218" s="71"/>
      <c r="H218" s="72"/>
    </row>
    <row r="219" spans="1:8" ht="15.75" thickBot="1" x14ac:dyDescent="0.3">
      <c r="A219" s="62"/>
      <c r="B219" s="71"/>
      <c r="C219" s="71"/>
      <c r="D219" s="71"/>
      <c r="E219" s="71"/>
      <c r="F219" s="71"/>
      <c r="G219" s="71"/>
      <c r="H219" s="72"/>
    </row>
    <row r="220" spans="1:8" ht="15.75" thickBot="1" x14ac:dyDescent="0.3">
      <c r="A220" s="62"/>
      <c r="B220" s="71"/>
      <c r="C220" s="71"/>
      <c r="D220" s="71"/>
      <c r="E220" s="71"/>
      <c r="F220" s="71"/>
      <c r="G220" s="71"/>
      <c r="H220" s="72"/>
    </row>
    <row r="221" spans="1:8" ht="15.75" thickBot="1" x14ac:dyDescent="0.3">
      <c r="A221" s="62"/>
      <c r="B221" s="71"/>
      <c r="C221" s="71"/>
      <c r="D221" s="71"/>
      <c r="E221" s="71"/>
      <c r="F221" s="71"/>
      <c r="G221" s="71"/>
      <c r="H221" s="72"/>
    </row>
    <row r="222" spans="1:8" ht="15.75" thickBot="1" x14ac:dyDescent="0.3">
      <c r="A222" s="62"/>
      <c r="B222" s="71"/>
      <c r="C222" s="71"/>
      <c r="D222" s="71"/>
      <c r="E222" s="71"/>
      <c r="F222" s="71"/>
      <c r="G222" s="71"/>
      <c r="H222" s="72"/>
    </row>
    <row r="223" spans="1:8" ht="15.75" thickBot="1" x14ac:dyDescent="0.3">
      <c r="A223" s="62"/>
      <c r="B223" s="71"/>
      <c r="C223" s="71"/>
      <c r="D223" s="71"/>
      <c r="E223" s="71"/>
      <c r="F223" s="71"/>
      <c r="G223" s="71"/>
      <c r="H223" s="72"/>
    </row>
    <row r="224" spans="1:8" ht="15.75" thickBot="1" x14ac:dyDescent="0.3">
      <c r="A224" s="62"/>
      <c r="B224" s="71"/>
      <c r="C224" s="71"/>
      <c r="D224" s="71"/>
      <c r="E224" s="71"/>
      <c r="F224" s="71"/>
      <c r="G224" s="71"/>
      <c r="H224" s="72"/>
    </row>
    <row r="225" spans="1:8" ht="15.75" thickBot="1" x14ac:dyDescent="0.3">
      <c r="A225" s="62"/>
      <c r="B225" s="71"/>
      <c r="C225" s="71"/>
      <c r="D225" s="71"/>
      <c r="E225" s="71"/>
      <c r="F225" s="71"/>
      <c r="G225" s="71"/>
      <c r="H225" s="72"/>
    </row>
    <row r="226" spans="1:8" ht="15.75" thickBot="1" x14ac:dyDescent="0.3">
      <c r="A226" s="62"/>
      <c r="B226" s="71"/>
      <c r="C226" s="71"/>
      <c r="D226" s="71"/>
      <c r="E226" s="71"/>
      <c r="F226" s="71"/>
      <c r="G226" s="71"/>
      <c r="H226" s="72"/>
    </row>
    <row r="227" spans="1:8" ht="15.75" thickBot="1" x14ac:dyDescent="0.3">
      <c r="A227" s="62"/>
      <c r="B227" s="71"/>
      <c r="C227" s="71"/>
      <c r="D227" s="71"/>
      <c r="E227" s="71"/>
      <c r="F227" s="71"/>
      <c r="G227" s="71"/>
      <c r="H227" s="72"/>
    </row>
    <row r="228" spans="1:8" ht="15.75" thickBot="1" x14ac:dyDescent="0.3">
      <c r="A228" s="62"/>
      <c r="B228" s="71"/>
      <c r="C228" s="71"/>
      <c r="D228" s="71"/>
      <c r="E228" s="71"/>
      <c r="F228" s="71"/>
      <c r="G228" s="71"/>
      <c r="H228" s="72"/>
    </row>
    <row r="229" spans="1:8" ht="15.75" thickBot="1" x14ac:dyDescent="0.3">
      <c r="A229" s="62"/>
      <c r="B229" s="71"/>
      <c r="C229" s="71"/>
      <c r="D229" s="71"/>
      <c r="E229" s="71"/>
      <c r="F229" s="71"/>
      <c r="G229" s="71"/>
      <c r="H229" s="72"/>
    </row>
    <row r="230" spans="1:8" ht="15.75" thickBot="1" x14ac:dyDescent="0.3">
      <c r="A230" s="62"/>
      <c r="B230" s="71"/>
      <c r="C230" s="71"/>
      <c r="D230" s="71"/>
      <c r="E230" s="71"/>
      <c r="F230" s="71"/>
      <c r="G230" s="71"/>
      <c r="H230" s="72"/>
    </row>
    <row r="231" spans="1:8" ht="15.75" thickBot="1" x14ac:dyDescent="0.3">
      <c r="A231" s="62"/>
      <c r="B231" s="71"/>
      <c r="C231" s="71"/>
      <c r="D231" s="71"/>
      <c r="E231" s="71"/>
      <c r="F231" s="71"/>
      <c r="G231" s="71"/>
      <c r="H231" s="72"/>
    </row>
    <row r="232" spans="1:8" ht="15.75" thickBot="1" x14ac:dyDescent="0.3">
      <c r="A232" s="62"/>
      <c r="B232" s="71"/>
      <c r="C232" s="71"/>
      <c r="D232" s="71"/>
      <c r="E232" s="71"/>
      <c r="F232" s="71"/>
      <c r="G232" s="71"/>
      <c r="H232" s="72"/>
    </row>
    <row r="233" spans="1:8" ht="15.75" thickBot="1" x14ac:dyDescent="0.3">
      <c r="A233" s="62"/>
      <c r="B233" s="71"/>
      <c r="C233" s="71"/>
      <c r="D233" s="71"/>
      <c r="E233" s="71"/>
      <c r="F233" s="71"/>
      <c r="G233" s="71"/>
      <c r="H233" s="72"/>
    </row>
    <row r="234" spans="1:8" ht="15.75" thickBot="1" x14ac:dyDescent="0.3">
      <c r="A234" s="62"/>
      <c r="B234" s="71"/>
      <c r="C234" s="71"/>
      <c r="D234" s="71"/>
      <c r="E234" s="71"/>
      <c r="F234" s="71"/>
      <c r="G234" s="71"/>
      <c r="H234" s="72"/>
    </row>
    <row r="235" spans="1:8" ht="15.75" thickBot="1" x14ac:dyDescent="0.3">
      <c r="A235" s="62"/>
      <c r="B235" s="71"/>
      <c r="C235" s="71"/>
      <c r="D235" s="71"/>
      <c r="E235" s="71"/>
      <c r="F235" s="71"/>
      <c r="G235" s="71"/>
      <c r="H235" s="72"/>
    </row>
    <row r="236" spans="1:8" ht="15.75" thickBot="1" x14ac:dyDescent="0.3">
      <c r="A236" s="62"/>
      <c r="B236" s="71"/>
      <c r="C236" s="71"/>
      <c r="D236" s="71"/>
      <c r="E236" s="71"/>
      <c r="F236" s="71"/>
      <c r="G236" s="71"/>
      <c r="H236" s="72"/>
    </row>
    <row r="237" spans="1:8" ht="15.75" thickBot="1" x14ac:dyDescent="0.3">
      <c r="A237" s="62"/>
      <c r="B237" s="71"/>
      <c r="C237" s="71"/>
      <c r="D237" s="71"/>
      <c r="E237" s="71"/>
      <c r="F237" s="71"/>
      <c r="G237" s="71"/>
      <c r="H237" s="72"/>
    </row>
    <row r="238" spans="1:8" ht="15.75" thickBot="1" x14ac:dyDescent="0.3">
      <c r="A238" s="62"/>
      <c r="B238" s="71"/>
      <c r="C238" s="71"/>
      <c r="D238" s="71"/>
      <c r="E238" s="71"/>
      <c r="F238" s="71"/>
      <c r="G238" s="71"/>
      <c r="H238" s="72"/>
    </row>
    <row r="239" spans="1:8" ht="15.75" thickBot="1" x14ac:dyDescent="0.3">
      <c r="A239" s="62"/>
      <c r="B239" s="71"/>
      <c r="C239" s="71"/>
      <c r="D239" s="71"/>
      <c r="E239" s="71"/>
      <c r="F239" s="71"/>
      <c r="G239" s="71"/>
      <c r="H239" s="72"/>
    </row>
    <row r="240" spans="1:8" ht="15.75" thickBot="1" x14ac:dyDescent="0.3">
      <c r="A240" s="62"/>
      <c r="B240" s="71"/>
      <c r="C240" s="71"/>
      <c r="D240" s="71"/>
      <c r="E240" s="71"/>
      <c r="F240" s="71"/>
      <c r="G240" s="71"/>
      <c r="H240" s="72"/>
    </row>
    <row r="241" spans="1:8" ht="15.75" thickBot="1" x14ac:dyDescent="0.3">
      <c r="A241" s="62"/>
      <c r="B241" s="71"/>
      <c r="C241" s="71"/>
      <c r="D241" s="71"/>
      <c r="E241" s="71"/>
      <c r="F241" s="71"/>
      <c r="G241" s="71"/>
      <c r="H241" s="72"/>
    </row>
    <row r="242" spans="1:8" ht="15.75" thickBot="1" x14ac:dyDescent="0.3">
      <c r="A242" s="62"/>
      <c r="B242" s="71"/>
      <c r="C242" s="71"/>
      <c r="D242" s="71"/>
      <c r="E242" s="71"/>
      <c r="F242" s="71"/>
      <c r="G242" s="71"/>
      <c r="H242" s="72"/>
    </row>
    <row r="243" spans="1:8" ht="15.75" thickBot="1" x14ac:dyDescent="0.3">
      <c r="A243" s="62"/>
      <c r="B243" s="71"/>
      <c r="C243" s="71"/>
      <c r="D243" s="71"/>
      <c r="E243" s="71"/>
      <c r="F243" s="71"/>
      <c r="G243" s="71"/>
      <c r="H243" s="72"/>
    </row>
    <row r="244" spans="1:8" ht="15.75" thickBot="1" x14ac:dyDescent="0.3">
      <c r="A244" s="62"/>
      <c r="B244" s="71"/>
      <c r="C244" s="71"/>
      <c r="D244" s="71"/>
      <c r="E244" s="71"/>
      <c r="F244" s="71"/>
      <c r="G244" s="71"/>
      <c r="H244" s="72"/>
    </row>
    <row r="245" spans="1:8" ht="15.75" thickBot="1" x14ac:dyDescent="0.3">
      <c r="A245" s="62"/>
      <c r="B245" s="71"/>
      <c r="C245" s="71"/>
      <c r="D245" s="71"/>
      <c r="E245" s="71"/>
      <c r="F245" s="71"/>
      <c r="G245" s="71"/>
      <c r="H245" s="72"/>
    </row>
    <row r="246" spans="1:8" ht="15.75" thickBot="1" x14ac:dyDescent="0.3">
      <c r="A246" s="62"/>
      <c r="B246" s="71"/>
      <c r="C246" s="71"/>
      <c r="D246" s="71"/>
      <c r="E246" s="71"/>
      <c r="F246" s="71"/>
      <c r="G246" s="71"/>
      <c r="H246" s="72"/>
    </row>
    <row r="247" spans="1:8" ht="15.75" thickBot="1" x14ac:dyDescent="0.3">
      <c r="A247" s="62"/>
      <c r="B247" s="71"/>
      <c r="C247" s="71"/>
      <c r="D247" s="71"/>
      <c r="E247" s="71"/>
      <c r="F247" s="71"/>
      <c r="G247" s="71"/>
      <c r="H247" s="72"/>
    </row>
    <row r="248" spans="1:8" ht="15.75" thickBot="1" x14ac:dyDescent="0.3">
      <c r="A248" s="62"/>
      <c r="B248" s="71"/>
      <c r="C248" s="71"/>
      <c r="D248" s="71"/>
      <c r="E248" s="71"/>
      <c r="F248" s="71"/>
      <c r="G248" s="71"/>
      <c r="H248" s="72"/>
    </row>
    <row r="249" spans="1:8" ht="15.75" thickBot="1" x14ac:dyDescent="0.3">
      <c r="A249" s="62"/>
      <c r="B249" s="71"/>
      <c r="C249" s="71"/>
      <c r="D249" s="71"/>
      <c r="E249" s="71"/>
      <c r="F249" s="71"/>
      <c r="G249" s="71"/>
      <c r="H249" s="72"/>
    </row>
    <row r="250" spans="1:8" ht="15.75" thickBot="1" x14ac:dyDescent="0.3">
      <c r="A250" s="62"/>
      <c r="B250" s="71"/>
      <c r="C250" s="71"/>
      <c r="D250" s="71"/>
      <c r="E250" s="71"/>
      <c r="F250" s="71"/>
      <c r="G250" s="71"/>
      <c r="H250" s="72"/>
    </row>
    <row r="251" spans="1:8" ht="15.75" thickBot="1" x14ac:dyDescent="0.3">
      <c r="A251" s="62"/>
      <c r="B251" s="71"/>
      <c r="C251" s="71"/>
      <c r="D251" s="71"/>
      <c r="E251" s="71"/>
      <c r="F251" s="71"/>
      <c r="G251" s="71"/>
      <c r="H251" s="72"/>
    </row>
    <row r="252" spans="1:8" ht="15.75" thickBot="1" x14ac:dyDescent="0.3">
      <c r="A252" s="62"/>
      <c r="B252" s="71"/>
      <c r="C252" s="71"/>
      <c r="D252" s="71"/>
      <c r="E252" s="71"/>
      <c r="F252" s="71"/>
      <c r="G252" s="71"/>
      <c r="H252" s="72"/>
    </row>
    <row r="253" spans="1:8" ht="15.75" thickBot="1" x14ac:dyDescent="0.3">
      <c r="A253" s="62"/>
      <c r="B253" s="71"/>
      <c r="C253" s="71"/>
      <c r="D253" s="71"/>
      <c r="E253" s="71"/>
      <c r="F253" s="71"/>
      <c r="G253" s="71"/>
      <c r="H253" s="72"/>
    </row>
    <row r="254" spans="1:8" ht="15.75" thickBot="1" x14ac:dyDescent="0.3">
      <c r="A254" s="62"/>
      <c r="B254" s="71"/>
      <c r="C254" s="71"/>
      <c r="D254" s="71"/>
      <c r="E254" s="71"/>
      <c r="F254" s="71"/>
      <c r="G254" s="71"/>
      <c r="H254" s="72"/>
    </row>
    <row r="255" spans="1:8" ht="15.75" thickBot="1" x14ac:dyDescent="0.3">
      <c r="A255" s="62"/>
      <c r="B255" s="71"/>
      <c r="C255" s="71"/>
      <c r="D255" s="71"/>
      <c r="E255" s="71"/>
      <c r="F255" s="71"/>
      <c r="G255" s="71"/>
      <c r="H255" s="72"/>
    </row>
    <row r="256" spans="1:8" ht="15.75" thickBot="1" x14ac:dyDescent="0.3">
      <c r="A256" s="62"/>
      <c r="B256" s="71"/>
      <c r="C256" s="71"/>
      <c r="D256" s="71"/>
      <c r="E256" s="71"/>
      <c r="F256" s="71"/>
      <c r="G256" s="71"/>
      <c r="H256" s="72"/>
    </row>
    <row r="257" spans="2:8" ht="15.75" thickBot="1" x14ac:dyDescent="0.3">
      <c r="B257" s="71"/>
      <c r="C257" s="71"/>
      <c r="D257" s="71"/>
      <c r="E257" s="71"/>
      <c r="F257" s="71"/>
      <c r="G257" s="71"/>
      <c r="H257" s="72"/>
    </row>
    <row r="258" spans="2:8" ht="15.75" thickBot="1" x14ac:dyDescent="0.3">
      <c r="B258" s="71"/>
      <c r="C258" s="71"/>
      <c r="D258" s="71"/>
      <c r="E258" s="71"/>
      <c r="F258" s="71"/>
      <c r="G258" s="71"/>
      <c r="H258" s="72"/>
    </row>
    <row r="259" spans="2:8" ht="15.75" thickBot="1" x14ac:dyDescent="0.3">
      <c r="B259" s="71"/>
      <c r="C259" s="71"/>
      <c r="D259" s="71"/>
      <c r="E259" s="71"/>
      <c r="F259" s="71"/>
      <c r="G259" s="71"/>
      <c r="H259" s="72"/>
    </row>
    <row r="260" spans="2:8" ht="15.75" thickBot="1" x14ac:dyDescent="0.3">
      <c r="B260" s="71"/>
      <c r="C260" s="71"/>
      <c r="D260" s="71"/>
      <c r="E260" s="71"/>
      <c r="F260" s="71"/>
      <c r="G260" s="71"/>
      <c r="H260" s="72"/>
    </row>
    <row r="261" spans="2:8" ht="15.75" thickBot="1" x14ac:dyDescent="0.3">
      <c r="B261" s="71"/>
      <c r="C261" s="71"/>
      <c r="D261" s="71"/>
      <c r="E261" s="71"/>
      <c r="F261" s="71"/>
      <c r="G261" s="71"/>
      <c r="H261" s="72"/>
    </row>
    <row r="262" spans="2:8" ht="15.75" thickBot="1" x14ac:dyDescent="0.3">
      <c r="B262" s="71"/>
      <c r="C262" s="71"/>
      <c r="D262" s="71"/>
      <c r="E262" s="71"/>
      <c r="F262" s="71"/>
      <c r="G262" s="71"/>
      <c r="H262" s="72"/>
    </row>
    <row r="263" spans="2:8" ht="15.75" thickBot="1" x14ac:dyDescent="0.3">
      <c r="B263" s="71"/>
      <c r="C263" s="71"/>
      <c r="D263" s="71"/>
      <c r="E263" s="71"/>
      <c r="F263" s="71"/>
      <c r="G263" s="71"/>
      <c r="H263" s="72"/>
    </row>
    <row r="264" spans="2:8" ht="15.75" thickBot="1" x14ac:dyDescent="0.3">
      <c r="B264" s="71"/>
      <c r="C264" s="71"/>
      <c r="D264" s="71"/>
      <c r="E264" s="71"/>
      <c r="F264" s="71"/>
      <c r="G264" s="71"/>
      <c r="H264" s="72"/>
    </row>
    <row r="265" spans="2:8" ht="15.75" thickBot="1" x14ac:dyDescent="0.3">
      <c r="B265" s="71"/>
      <c r="C265" s="71"/>
      <c r="D265" s="71"/>
      <c r="E265" s="71"/>
      <c r="F265" s="71"/>
      <c r="G265" s="71"/>
      <c r="H265" s="72"/>
    </row>
    <row r="266" spans="2:8" ht="15.75" thickBot="1" x14ac:dyDescent="0.3">
      <c r="B266" s="71"/>
      <c r="C266" s="71"/>
      <c r="D266" s="71"/>
      <c r="E266" s="71"/>
      <c r="F266" s="71"/>
      <c r="G266" s="71"/>
      <c r="H266" s="72"/>
    </row>
  </sheetData>
  <autoFilter ref="B3:H241" xr:uid="{597DBF0E-C7E4-4DD3-A5DD-793397D08279}">
    <sortState xmlns:xlrd2="http://schemas.microsoft.com/office/spreadsheetml/2017/richdata2" ref="B4:H241">
      <sortCondition ref="C3:C241"/>
    </sortState>
  </autoFilter>
  <conditionalFormatting sqref="A4:A256">
    <cfRule type="duplicateValues" dxfId="7" priority="117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328C-EAFF-4483-993E-02B5C5842F8D}">
  <dimension ref="B1:K389"/>
  <sheetViews>
    <sheetView topLeftCell="A196" workbookViewId="0">
      <selection activeCell="E38" sqref="E38"/>
    </sheetView>
  </sheetViews>
  <sheetFormatPr defaultRowHeight="15" x14ac:dyDescent="0.25"/>
  <cols>
    <col min="2" max="2" width="11.7109375" customWidth="1"/>
    <col min="3" max="3" width="11.85546875" customWidth="1"/>
    <col min="4" max="4" width="12.140625" customWidth="1"/>
    <col min="6" max="6" width="12.140625" customWidth="1"/>
    <col min="7" max="7" width="11.85546875" customWidth="1"/>
    <col min="9" max="9" width="10.7109375" bestFit="1" customWidth="1"/>
  </cols>
  <sheetData>
    <row r="1" spans="2:7" x14ac:dyDescent="0.25">
      <c r="B1" t="s">
        <v>117</v>
      </c>
      <c r="C1" t="s">
        <v>118</v>
      </c>
      <c r="D1" t="s">
        <v>55</v>
      </c>
      <c r="E1" t="s">
        <v>119</v>
      </c>
    </row>
    <row r="2" spans="2:7" x14ac:dyDescent="0.25">
      <c r="B2">
        <v>1</v>
      </c>
      <c r="C2" s="70">
        <v>1.9914583333333333E-2</v>
      </c>
      <c r="D2" s="70"/>
      <c r="E2" s="90">
        <v>648</v>
      </c>
      <c r="F2" s="70"/>
      <c r="G2" s="70"/>
    </row>
    <row r="3" spans="2:7" x14ac:dyDescent="0.25">
      <c r="B3">
        <v>2</v>
      </c>
      <c r="C3" s="70">
        <v>2.0821643518518517E-2</v>
      </c>
      <c r="D3" s="70"/>
      <c r="E3" s="90">
        <v>262</v>
      </c>
      <c r="F3" s="70"/>
      <c r="G3" s="70"/>
    </row>
    <row r="4" spans="2:7" x14ac:dyDescent="0.25">
      <c r="B4">
        <v>3</v>
      </c>
      <c r="C4" s="70">
        <v>2.1058680555555556E-2</v>
      </c>
      <c r="D4" s="70"/>
      <c r="E4" s="90">
        <v>619</v>
      </c>
      <c r="F4" s="70"/>
      <c r="G4" s="70"/>
    </row>
    <row r="5" spans="2:7" x14ac:dyDescent="0.25">
      <c r="B5">
        <v>4</v>
      </c>
      <c r="C5" s="70">
        <v>2.1349652777777776E-2</v>
      </c>
      <c r="D5" s="70"/>
      <c r="E5" s="90">
        <v>577</v>
      </c>
      <c r="F5" s="70"/>
      <c r="G5" s="70"/>
    </row>
    <row r="6" spans="2:7" x14ac:dyDescent="0.25">
      <c r="B6">
        <v>5</v>
      </c>
      <c r="C6" s="70">
        <v>2.1550578703703704E-2</v>
      </c>
      <c r="D6" s="70"/>
      <c r="E6" s="90">
        <v>618</v>
      </c>
      <c r="F6" s="70"/>
      <c r="G6" s="70"/>
    </row>
    <row r="7" spans="2:7" x14ac:dyDescent="0.25">
      <c r="B7">
        <v>6</v>
      </c>
      <c r="C7" s="70">
        <v>2.173935185185185E-2</v>
      </c>
      <c r="D7" s="70"/>
      <c r="E7" s="90">
        <v>87</v>
      </c>
      <c r="F7" s="70"/>
      <c r="G7" s="70"/>
    </row>
    <row r="8" spans="2:7" x14ac:dyDescent="0.25">
      <c r="B8">
        <v>7</v>
      </c>
      <c r="C8" s="70">
        <v>2.1855671296296297E-2</v>
      </c>
      <c r="D8" s="70"/>
      <c r="E8" s="90">
        <v>563</v>
      </c>
      <c r="F8" s="70"/>
      <c r="G8" s="70"/>
    </row>
    <row r="9" spans="2:7" x14ac:dyDescent="0.25">
      <c r="B9">
        <v>8</v>
      </c>
      <c r="C9" s="70">
        <v>2.1915856481481481E-2</v>
      </c>
      <c r="D9" s="70"/>
      <c r="E9" s="90">
        <v>42</v>
      </c>
      <c r="F9" s="70"/>
      <c r="G9" s="70"/>
    </row>
    <row r="10" spans="2:7" x14ac:dyDescent="0.25">
      <c r="B10">
        <v>9</v>
      </c>
      <c r="C10" s="70">
        <v>2.2009606481481484E-2</v>
      </c>
      <c r="D10" s="70"/>
      <c r="E10" s="90">
        <v>328</v>
      </c>
      <c r="F10" s="70"/>
      <c r="G10" s="70"/>
    </row>
    <row r="11" spans="2:7" x14ac:dyDescent="0.25">
      <c r="B11">
        <v>10</v>
      </c>
      <c r="C11" s="70">
        <v>2.2079861111111113E-2</v>
      </c>
      <c r="D11" s="70"/>
      <c r="E11" s="90">
        <v>281</v>
      </c>
      <c r="F11" s="70"/>
      <c r="G11" s="70"/>
    </row>
    <row r="12" spans="2:7" x14ac:dyDescent="0.25">
      <c r="B12">
        <v>11</v>
      </c>
      <c r="C12" s="70">
        <v>2.2270254629629629E-2</v>
      </c>
      <c r="D12" s="70"/>
      <c r="E12" s="90">
        <v>8</v>
      </c>
      <c r="F12" s="70"/>
      <c r="G12" s="70"/>
    </row>
    <row r="13" spans="2:7" x14ac:dyDescent="0.25">
      <c r="B13">
        <v>12</v>
      </c>
      <c r="C13" s="70">
        <v>2.2798148148148147E-2</v>
      </c>
      <c r="D13" s="70"/>
      <c r="E13" s="90">
        <v>226</v>
      </c>
      <c r="F13" s="70"/>
      <c r="G13" s="70"/>
    </row>
    <row r="14" spans="2:7" x14ac:dyDescent="0.25">
      <c r="B14">
        <v>13</v>
      </c>
      <c r="C14" s="70">
        <v>2.2948958333333332E-2</v>
      </c>
      <c r="D14" s="70"/>
      <c r="E14" s="90">
        <v>691</v>
      </c>
      <c r="F14" s="70"/>
      <c r="G14" s="70"/>
    </row>
    <row r="15" spans="2:7" x14ac:dyDescent="0.25">
      <c r="B15">
        <v>14</v>
      </c>
      <c r="C15" s="70">
        <v>2.3278125E-2</v>
      </c>
      <c r="D15" s="70"/>
      <c r="E15" s="90">
        <v>153</v>
      </c>
      <c r="F15" s="70"/>
      <c r="G15" s="70"/>
    </row>
    <row r="16" spans="2:7" x14ac:dyDescent="0.25">
      <c r="B16">
        <v>15</v>
      </c>
      <c r="C16" s="70">
        <v>2.3366435185185185E-2</v>
      </c>
      <c r="D16" s="70"/>
      <c r="E16" s="90">
        <v>236</v>
      </c>
      <c r="F16" s="70"/>
      <c r="G16" s="70"/>
    </row>
    <row r="17" spans="2:7" x14ac:dyDescent="0.25">
      <c r="B17">
        <v>16</v>
      </c>
      <c r="C17" s="70">
        <v>2.3423032407407406E-2</v>
      </c>
      <c r="D17" s="70"/>
      <c r="E17" s="90">
        <v>251</v>
      </c>
      <c r="F17" s="70"/>
      <c r="G17" s="70"/>
    </row>
    <row r="18" spans="2:7" x14ac:dyDescent="0.25">
      <c r="B18">
        <v>17</v>
      </c>
      <c r="C18" s="70">
        <v>2.370925925925926E-2</v>
      </c>
      <c r="D18" s="70"/>
      <c r="E18" s="90">
        <v>77</v>
      </c>
      <c r="F18" s="70"/>
      <c r="G18" s="70"/>
    </row>
    <row r="19" spans="2:7" x14ac:dyDescent="0.25">
      <c r="B19">
        <v>18</v>
      </c>
      <c r="C19" s="70">
        <v>2.4195370370370371E-2</v>
      </c>
      <c r="D19" s="70"/>
      <c r="E19" s="90">
        <v>274</v>
      </c>
      <c r="F19" s="70"/>
      <c r="G19" s="70"/>
    </row>
    <row r="20" spans="2:7" x14ac:dyDescent="0.25">
      <c r="B20">
        <v>19</v>
      </c>
      <c r="C20" s="70">
        <v>2.4361226851851853E-2</v>
      </c>
      <c r="D20" s="70"/>
      <c r="E20" s="90">
        <v>311</v>
      </c>
      <c r="F20" s="70"/>
      <c r="G20" s="70"/>
    </row>
    <row r="21" spans="2:7" x14ac:dyDescent="0.25">
      <c r="B21">
        <v>20</v>
      </c>
      <c r="C21" s="70">
        <v>2.4530324074074076E-2</v>
      </c>
      <c r="E21" s="90">
        <v>134</v>
      </c>
      <c r="F21" s="70"/>
      <c r="G21" s="70"/>
    </row>
    <row r="22" spans="2:7" x14ac:dyDescent="0.25">
      <c r="B22">
        <v>21</v>
      </c>
      <c r="C22" s="73">
        <v>2.4541319444444442E-2</v>
      </c>
      <c r="D22" s="73"/>
      <c r="E22" s="90">
        <v>127</v>
      </c>
      <c r="F22" s="70"/>
      <c r="G22" s="70"/>
    </row>
    <row r="23" spans="2:7" x14ac:dyDescent="0.25">
      <c r="B23">
        <v>22</v>
      </c>
      <c r="C23" s="73">
        <v>2.4563657407407409E-2</v>
      </c>
      <c r="D23" s="80"/>
      <c r="E23" s="90">
        <v>282</v>
      </c>
      <c r="F23" s="70"/>
      <c r="G23" s="70"/>
    </row>
    <row r="24" spans="2:7" x14ac:dyDescent="0.25">
      <c r="B24">
        <v>23</v>
      </c>
      <c r="C24" s="73">
        <v>2.461412037037037E-2</v>
      </c>
      <c r="D24" s="73"/>
      <c r="E24" s="90">
        <v>650</v>
      </c>
      <c r="F24" s="70"/>
      <c r="G24" s="70"/>
    </row>
    <row r="25" spans="2:7" x14ac:dyDescent="0.25">
      <c r="B25">
        <v>24</v>
      </c>
      <c r="C25" s="73">
        <v>2.4635416666666667E-2</v>
      </c>
      <c r="D25" s="73"/>
      <c r="E25" s="90">
        <v>44</v>
      </c>
      <c r="F25" s="70"/>
      <c r="G25" s="70"/>
    </row>
    <row r="26" spans="2:7" x14ac:dyDescent="0.25">
      <c r="B26">
        <v>25</v>
      </c>
      <c r="C26" s="73">
        <v>2.4861458333333336E-2</v>
      </c>
      <c r="D26" s="73"/>
      <c r="E26" s="90">
        <v>265</v>
      </c>
      <c r="F26" s="70"/>
      <c r="G26" s="70"/>
    </row>
    <row r="27" spans="2:7" x14ac:dyDescent="0.25">
      <c r="B27">
        <v>26</v>
      </c>
      <c r="C27" s="73">
        <v>2.4887615740740741E-2</v>
      </c>
      <c r="D27" s="73"/>
      <c r="E27" s="90">
        <v>673</v>
      </c>
      <c r="F27" s="70"/>
      <c r="G27" s="70"/>
    </row>
    <row r="28" spans="2:7" x14ac:dyDescent="0.25">
      <c r="B28">
        <v>27</v>
      </c>
      <c r="C28" s="73">
        <v>2.4899189814814815E-2</v>
      </c>
      <c r="D28" s="73"/>
      <c r="E28" s="90">
        <v>29</v>
      </c>
      <c r="F28" s="70"/>
      <c r="G28" s="70"/>
    </row>
    <row r="29" spans="2:7" x14ac:dyDescent="0.25">
      <c r="B29">
        <v>28</v>
      </c>
      <c r="C29" s="73">
        <v>2.5113657407407411E-2</v>
      </c>
      <c r="D29" s="73"/>
      <c r="E29" s="90">
        <v>73</v>
      </c>
      <c r="F29" s="70"/>
      <c r="G29" s="70"/>
    </row>
    <row r="30" spans="2:7" x14ac:dyDescent="0.25">
      <c r="B30">
        <v>29</v>
      </c>
      <c r="C30" s="73">
        <v>2.5250347222222223E-2</v>
      </c>
      <c r="D30" s="73"/>
      <c r="E30" s="90">
        <v>614</v>
      </c>
      <c r="F30" s="70"/>
      <c r="G30" s="70"/>
    </row>
    <row r="31" spans="2:7" x14ac:dyDescent="0.25">
      <c r="B31">
        <v>30</v>
      </c>
      <c r="C31" s="73">
        <v>2.5285879629629627E-2</v>
      </c>
      <c r="D31" s="73"/>
      <c r="E31" s="90">
        <v>128</v>
      </c>
      <c r="F31" s="70"/>
      <c r="G31" s="70"/>
    </row>
    <row r="32" spans="2:7" x14ac:dyDescent="0.25">
      <c r="B32">
        <v>31</v>
      </c>
      <c r="C32" s="73">
        <v>2.5336111111111111E-2</v>
      </c>
      <c r="D32" s="73"/>
      <c r="E32" s="90">
        <v>344</v>
      </c>
      <c r="F32" s="70"/>
      <c r="G32" s="70"/>
    </row>
    <row r="33" spans="2:7" x14ac:dyDescent="0.25">
      <c r="B33">
        <v>32</v>
      </c>
      <c r="C33" s="73">
        <v>2.5361342592592592E-2</v>
      </c>
      <c r="D33" s="73"/>
      <c r="E33" s="90">
        <v>670</v>
      </c>
      <c r="F33" s="70"/>
      <c r="G33" s="70"/>
    </row>
    <row r="34" spans="2:7" x14ac:dyDescent="0.25">
      <c r="B34">
        <v>33</v>
      </c>
      <c r="C34" s="73">
        <v>2.5420138888888891E-2</v>
      </c>
      <c r="D34" s="73"/>
      <c r="E34" s="90">
        <v>138</v>
      </c>
      <c r="F34" s="70"/>
      <c r="G34" s="70"/>
    </row>
    <row r="35" spans="2:7" x14ac:dyDescent="0.25">
      <c r="B35">
        <v>34</v>
      </c>
      <c r="C35" s="73">
        <v>2.5455902777777775E-2</v>
      </c>
      <c r="D35" s="73"/>
      <c r="E35" s="90">
        <v>258</v>
      </c>
      <c r="F35" s="70"/>
      <c r="G35" s="70"/>
    </row>
    <row r="36" spans="2:7" x14ac:dyDescent="0.25">
      <c r="B36">
        <v>35</v>
      </c>
      <c r="C36" s="73">
        <v>2.5501620370370372E-2</v>
      </c>
      <c r="D36" s="73"/>
      <c r="E36" s="90">
        <v>146</v>
      </c>
      <c r="F36" s="70"/>
      <c r="G36" s="70"/>
    </row>
    <row r="37" spans="2:7" x14ac:dyDescent="0.25">
      <c r="B37">
        <v>36</v>
      </c>
      <c r="C37" s="73">
        <v>2.5604513888888888E-2</v>
      </c>
      <c r="D37" s="73"/>
      <c r="E37" s="90">
        <v>685</v>
      </c>
      <c r="F37" s="70"/>
      <c r="G37" s="70"/>
    </row>
    <row r="38" spans="2:7" x14ac:dyDescent="0.25">
      <c r="B38">
        <v>37</v>
      </c>
      <c r="C38" s="73">
        <v>2.5611574074074075E-2</v>
      </c>
      <c r="D38" s="73"/>
      <c r="E38" s="90">
        <v>163</v>
      </c>
      <c r="F38" s="70"/>
      <c r="G38" s="70"/>
    </row>
    <row r="39" spans="2:7" x14ac:dyDescent="0.25">
      <c r="B39">
        <v>38</v>
      </c>
      <c r="C39" s="73">
        <v>2.570150462962963E-2</v>
      </c>
      <c r="D39" s="73"/>
      <c r="E39" s="90">
        <v>381</v>
      </c>
      <c r="F39" s="70"/>
      <c r="G39" s="70"/>
    </row>
    <row r="40" spans="2:7" x14ac:dyDescent="0.25">
      <c r="B40">
        <v>39</v>
      </c>
      <c r="C40" s="73">
        <v>2.5720833333333335E-2</v>
      </c>
      <c r="D40" s="73"/>
      <c r="E40" s="90">
        <v>634</v>
      </c>
      <c r="F40" s="70"/>
      <c r="G40" s="70"/>
    </row>
    <row r="41" spans="2:7" x14ac:dyDescent="0.25">
      <c r="B41">
        <v>40</v>
      </c>
      <c r="C41" s="73">
        <v>2.5806944444444441E-2</v>
      </c>
      <c r="D41" s="73"/>
      <c r="E41" s="90">
        <v>60</v>
      </c>
      <c r="F41" s="70"/>
    </row>
    <row r="42" spans="2:7" x14ac:dyDescent="0.25">
      <c r="B42">
        <v>41</v>
      </c>
      <c r="C42" s="73">
        <v>2.5825000000000001E-2</v>
      </c>
      <c r="D42" s="73"/>
      <c r="E42" s="90">
        <v>542</v>
      </c>
      <c r="F42" s="70"/>
      <c r="G42" s="70"/>
    </row>
    <row r="43" spans="2:7" x14ac:dyDescent="0.25">
      <c r="B43">
        <v>42</v>
      </c>
      <c r="C43" s="73">
        <v>2.584409722222222E-2</v>
      </c>
      <c r="D43" s="73"/>
      <c r="E43" s="90">
        <v>354</v>
      </c>
      <c r="F43" s="70"/>
      <c r="G43" s="70"/>
    </row>
    <row r="44" spans="2:7" x14ac:dyDescent="0.25">
      <c r="B44">
        <v>43</v>
      </c>
      <c r="C44" s="79">
        <v>2.5902314814814816E-2</v>
      </c>
      <c r="D44" s="79"/>
      <c r="E44" s="80">
        <v>446</v>
      </c>
      <c r="F44" s="79"/>
      <c r="G44" s="70"/>
    </row>
    <row r="45" spans="2:7" x14ac:dyDescent="0.25">
      <c r="B45">
        <v>44</v>
      </c>
      <c r="C45" s="79">
        <v>2.5906712962962965E-2</v>
      </c>
      <c r="D45" s="79"/>
      <c r="E45" s="80">
        <v>454</v>
      </c>
      <c r="F45" s="79"/>
      <c r="G45" s="70"/>
    </row>
    <row r="46" spans="2:7" x14ac:dyDescent="0.25">
      <c r="B46">
        <v>45</v>
      </c>
      <c r="C46" s="79">
        <v>2.591111111111111E-2</v>
      </c>
      <c r="D46" s="79"/>
      <c r="E46" s="80">
        <v>680</v>
      </c>
      <c r="F46" s="79"/>
      <c r="G46" s="70"/>
    </row>
    <row r="47" spans="2:7" x14ac:dyDescent="0.25">
      <c r="B47">
        <v>46</v>
      </c>
      <c r="C47" s="79">
        <v>2.5939699074074073E-2</v>
      </c>
      <c r="D47" s="79"/>
      <c r="E47" s="80">
        <v>199</v>
      </c>
      <c r="F47" s="79"/>
    </row>
    <row r="48" spans="2:7" x14ac:dyDescent="0.25">
      <c r="B48">
        <v>47</v>
      </c>
      <c r="C48" s="79">
        <v>2.5944212962962961E-2</v>
      </c>
      <c r="D48" s="79"/>
      <c r="E48" s="80">
        <v>272</v>
      </c>
      <c r="F48" s="70"/>
    </row>
    <row r="49" spans="2:10" x14ac:dyDescent="0.25">
      <c r="B49">
        <v>48</v>
      </c>
      <c r="C49" s="79">
        <v>2.5947685185185185E-2</v>
      </c>
      <c r="D49" s="79"/>
      <c r="E49" s="80">
        <v>232</v>
      </c>
      <c r="F49" s="70"/>
    </row>
    <row r="50" spans="2:10" x14ac:dyDescent="0.25">
      <c r="B50">
        <v>49</v>
      </c>
      <c r="C50" s="79">
        <v>2.599664351851852E-2</v>
      </c>
      <c r="D50" s="79"/>
      <c r="E50" s="80">
        <v>240</v>
      </c>
      <c r="F50" s="70"/>
    </row>
    <row r="51" spans="2:10" x14ac:dyDescent="0.25">
      <c r="B51">
        <v>50</v>
      </c>
      <c r="C51" s="79">
        <v>2.6092824074074074E-2</v>
      </c>
      <c r="D51" s="79"/>
      <c r="E51" s="80">
        <v>604</v>
      </c>
      <c r="F51" s="70"/>
    </row>
    <row r="52" spans="2:10" x14ac:dyDescent="0.25">
      <c r="B52">
        <v>51</v>
      </c>
      <c r="C52" s="79">
        <v>2.6105324074074072E-2</v>
      </c>
      <c r="D52" s="79"/>
      <c r="E52" s="80">
        <v>667</v>
      </c>
      <c r="F52" s="70"/>
    </row>
    <row r="53" spans="2:10" x14ac:dyDescent="0.25">
      <c r="B53">
        <v>52</v>
      </c>
      <c r="C53" s="79">
        <v>2.6143634259259259E-2</v>
      </c>
      <c r="D53" s="79"/>
      <c r="E53" s="80">
        <v>229</v>
      </c>
      <c r="F53" s="70"/>
    </row>
    <row r="54" spans="2:10" x14ac:dyDescent="0.25">
      <c r="B54">
        <v>53</v>
      </c>
      <c r="C54" s="79">
        <v>2.6175E-2</v>
      </c>
      <c r="D54" s="79"/>
      <c r="E54" s="80">
        <v>150</v>
      </c>
      <c r="F54" s="70"/>
    </row>
    <row r="55" spans="2:10" x14ac:dyDescent="0.25">
      <c r="B55">
        <v>54</v>
      </c>
      <c r="C55" s="79">
        <v>2.6235069444444446E-2</v>
      </c>
      <c r="D55" s="79"/>
      <c r="E55" s="80">
        <v>678</v>
      </c>
      <c r="F55" s="70"/>
      <c r="G55" s="70"/>
    </row>
    <row r="56" spans="2:10" x14ac:dyDescent="0.25">
      <c r="B56">
        <v>55</v>
      </c>
      <c r="C56" s="79">
        <v>2.6325462962962964E-2</v>
      </c>
      <c r="D56" s="79"/>
      <c r="E56" s="80">
        <v>212</v>
      </c>
      <c r="F56" s="70"/>
    </row>
    <row r="57" spans="2:10" x14ac:dyDescent="0.25">
      <c r="B57">
        <v>56</v>
      </c>
      <c r="C57" s="79">
        <v>2.6430324074074075E-2</v>
      </c>
      <c r="D57" s="79"/>
      <c r="E57" s="80">
        <v>221</v>
      </c>
      <c r="F57" s="70"/>
      <c r="G57" s="70"/>
    </row>
    <row r="58" spans="2:10" x14ac:dyDescent="0.25">
      <c r="B58">
        <v>57</v>
      </c>
      <c r="C58" s="79">
        <v>2.6502430555555553E-2</v>
      </c>
      <c r="D58" s="79"/>
      <c r="E58" s="80">
        <v>653</v>
      </c>
      <c r="F58" s="70"/>
      <c r="G58" s="70"/>
    </row>
    <row r="59" spans="2:10" x14ac:dyDescent="0.25">
      <c r="B59">
        <v>58</v>
      </c>
      <c r="C59" s="79">
        <v>2.6510763888888893E-2</v>
      </c>
      <c r="D59" s="79"/>
      <c r="E59" s="80">
        <v>109</v>
      </c>
      <c r="F59" s="70"/>
      <c r="G59" s="70"/>
    </row>
    <row r="60" spans="2:10" x14ac:dyDescent="0.25">
      <c r="B60">
        <v>59</v>
      </c>
      <c r="C60" s="79">
        <v>2.6557638888888888E-2</v>
      </c>
      <c r="D60" s="79"/>
      <c r="E60" s="80">
        <v>669</v>
      </c>
      <c r="F60" s="70"/>
      <c r="G60" s="70"/>
    </row>
    <row r="61" spans="2:10" x14ac:dyDescent="0.25">
      <c r="B61">
        <v>60</v>
      </c>
      <c r="C61" s="79">
        <v>2.6674189814814817E-2</v>
      </c>
      <c r="D61" s="79"/>
      <c r="E61" s="80">
        <v>429</v>
      </c>
      <c r="F61" s="70"/>
      <c r="G61" s="70"/>
    </row>
    <row r="62" spans="2:10" x14ac:dyDescent="0.25">
      <c r="B62">
        <v>61</v>
      </c>
      <c r="C62" s="79">
        <v>2.6687500000000003E-2</v>
      </c>
      <c r="D62" s="79"/>
      <c r="E62" s="80">
        <v>196</v>
      </c>
      <c r="F62" s="70"/>
      <c r="G62" s="70"/>
    </row>
    <row r="63" spans="2:10" x14ac:dyDescent="0.25">
      <c r="B63">
        <v>62</v>
      </c>
      <c r="C63" s="79">
        <v>2.6715972222222224E-2</v>
      </c>
      <c r="D63" s="79"/>
      <c r="E63" s="80">
        <v>31</v>
      </c>
      <c r="F63" s="70"/>
      <c r="G63" s="70"/>
    </row>
    <row r="64" spans="2:10" x14ac:dyDescent="0.25">
      <c r="B64">
        <v>63</v>
      </c>
      <c r="C64" s="79">
        <v>2.6859259259259256E-2</v>
      </c>
      <c r="D64" s="79"/>
      <c r="E64" s="80">
        <v>633</v>
      </c>
      <c r="F64" s="70"/>
      <c r="G64" s="70"/>
      <c r="J64" s="69"/>
    </row>
    <row r="65" spans="2:7" x14ac:dyDescent="0.25">
      <c r="B65">
        <v>64</v>
      </c>
      <c r="C65" s="79">
        <v>2.6891435185185185E-2</v>
      </c>
      <c r="D65" s="79"/>
      <c r="E65" s="80">
        <v>636</v>
      </c>
      <c r="F65" s="70"/>
      <c r="G65" s="70"/>
    </row>
    <row r="66" spans="2:7" x14ac:dyDescent="0.25">
      <c r="B66">
        <v>65</v>
      </c>
      <c r="C66" s="79">
        <v>2.6901736111111109E-2</v>
      </c>
      <c r="D66" s="79"/>
      <c r="E66" s="80">
        <v>675</v>
      </c>
      <c r="F66" s="70"/>
      <c r="G66" s="70"/>
    </row>
    <row r="67" spans="2:7" x14ac:dyDescent="0.25">
      <c r="B67">
        <v>66</v>
      </c>
      <c r="C67" s="79">
        <v>2.6912037037037036E-2</v>
      </c>
      <c r="D67" s="79"/>
      <c r="E67" s="80">
        <v>638</v>
      </c>
      <c r="F67" s="70"/>
      <c r="G67" s="70"/>
    </row>
    <row r="68" spans="2:7" x14ac:dyDescent="0.25">
      <c r="B68">
        <v>67</v>
      </c>
      <c r="C68" s="79">
        <v>2.694097222222222E-2</v>
      </c>
      <c r="D68" s="79"/>
      <c r="E68" s="80">
        <v>676</v>
      </c>
      <c r="F68" s="70"/>
      <c r="G68" s="70"/>
    </row>
    <row r="69" spans="2:7" x14ac:dyDescent="0.25">
      <c r="B69">
        <v>68</v>
      </c>
      <c r="C69" s="79">
        <v>2.6954050925925926E-2</v>
      </c>
      <c r="D69" s="79"/>
      <c r="E69" s="80">
        <v>640</v>
      </c>
      <c r="F69" s="70"/>
      <c r="G69" s="70"/>
    </row>
    <row r="70" spans="2:7" x14ac:dyDescent="0.25">
      <c r="B70">
        <v>69</v>
      </c>
      <c r="C70" s="79">
        <v>2.6964930555555554E-2</v>
      </c>
      <c r="D70" s="79"/>
      <c r="E70" s="80">
        <v>637</v>
      </c>
      <c r="F70" s="70"/>
      <c r="G70" s="70"/>
    </row>
    <row r="71" spans="2:7" x14ac:dyDescent="0.25">
      <c r="B71">
        <v>70</v>
      </c>
      <c r="C71" s="79">
        <v>2.6991087962962967E-2</v>
      </c>
      <c r="D71" s="79"/>
      <c r="E71" s="85">
        <v>655</v>
      </c>
      <c r="F71" s="83"/>
      <c r="G71" s="70"/>
    </row>
    <row r="72" spans="2:7" x14ac:dyDescent="0.25">
      <c r="B72">
        <v>71</v>
      </c>
      <c r="C72" s="79">
        <v>2.7048842592592593E-2</v>
      </c>
      <c r="D72" s="79"/>
      <c r="E72" s="85">
        <v>470</v>
      </c>
      <c r="G72" s="70"/>
    </row>
    <row r="73" spans="2:7" x14ac:dyDescent="0.25">
      <c r="B73">
        <v>72</v>
      </c>
      <c r="C73" s="79">
        <v>2.7093865740740738E-2</v>
      </c>
      <c r="D73" s="79"/>
      <c r="E73" s="85">
        <v>652</v>
      </c>
      <c r="G73" s="70"/>
    </row>
    <row r="74" spans="2:7" x14ac:dyDescent="0.25">
      <c r="B74">
        <v>73</v>
      </c>
      <c r="C74" s="79">
        <v>2.7198148148148148E-2</v>
      </c>
      <c r="D74" s="79"/>
      <c r="E74" s="85">
        <v>47</v>
      </c>
    </row>
    <row r="75" spans="2:7" x14ac:dyDescent="0.25">
      <c r="B75">
        <v>74</v>
      </c>
      <c r="C75" s="79">
        <v>2.7234606481481485E-2</v>
      </c>
      <c r="D75" s="79"/>
      <c r="E75" s="85">
        <v>256</v>
      </c>
      <c r="G75" s="70"/>
    </row>
    <row r="76" spans="2:7" x14ac:dyDescent="0.25">
      <c r="B76">
        <v>75</v>
      </c>
      <c r="C76" s="79">
        <v>2.7248032407407408E-2</v>
      </c>
      <c r="D76" s="79"/>
      <c r="E76" s="85">
        <v>575</v>
      </c>
      <c r="G76" s="70"/>
    </row>
    <row r="77" spans="2:7" x14ac:dyDescent="0.25">
      <c r="B77">
        <v>76</v>
      </c>
      <c r="C77" s="79">
        <v>2.7262615740740737E-2</v>
      </c>
      <c r="D77" s="79"/>
      <c r="E77" s="85">
        <v>52</v>
      </c>
      <c r="G77" s="70"/>
    </row>
    <row r="78" spans="2:7" x14ac:dyDescent="0.25">
      <c r="B78">
        <v>77</v>
      </c>
      <c r="C78" s="79">
        <v>2.7320254629629628E-2</v>
      </c>
      <c r="D78" s="79"/>
      <c r="E78" s="85">
        <v>39</v>
      </c>
      <c r="G78" s="70"/>
    </row>
    <row r="79" spans="2:7" x14ac:dyDescent="0.25">
      <c r="B79">
        <v>78</v>
      </c>
      <c r="C79" s="79">
        <v>2.7340509259259255E-2</v>
      </c>
      <c r="D79" s="79"/>
      <c r="E79" s="85">
        <v>323</v>
      </c>
      <c r="G79" s="70"/>
    </row>
    <row r="80" spans="2:7" x14ac:dyDescent="0.25">
      <c r="B80">
        <v>79</v>
      </c>
      <c r="C80" s="79">
        <v>2.7374884259259259E-2</v>
      </c>
      <c r="D80" s="79"/>
      <c r="E80" s="85">
        <v>157</v>
      </c>
      <c r="F80" s="70"/>
      <c r="G80" s="70"/>
    </row>
    <row r="81" spans="2:7" x14ac:dyDescent="0.25">
      <c r="B81">
        <v>80</v>
      </c>
      <c r="C81" s="79">
        <v>2.7405324074074075E-2</v>
      </c>
      <c r="D81" s="79"/>
      <c r="E81" s="85">
        <v>299</v>
      </c>
      <c r="F81" s="70"/>
      <c r="G81" s="70"/>
    </row>
    <row r="82" spans="2:7" x14ac:dyDescent="0.25">
      <c r="B82">
        <v>81</v>
      </c>
      <c r="C82" s="79">
        <v>2.7417129629629632E-2</v>
      </c>
      <c r="D82" s="79"/>
      <c r="E82" s="85">
        <v>642</v>
      </c>
      <c r="F82" s="70"/>
      <c r="G82" s="70"/>
    </row>
    <row r="83" spans="2:7" x14ac:dyDescent="0.25">
      <c r="B83">
        <v>82</v>
      </c>
      <c r="C83" s="79">
        <v>2.761423611111111E-2</v>
      </c>
      <c r="D83" s="79"/>
      <c r="E83" s="85">
        <v>416</v>
      </c>
      <c r="F83" s="70"/>
      <c r="G83" s="70"/>
    </row>
    <row r="84" spans="2:7" x14ac:dyDescent="0.25">
      <c r="B84">
        <v>83</v>
      </c>
      <c r="C84" s="79">
        <v>2.7662731481481479E-2</v>
      </c>
      <c r="D84" s="79"/>
      <c r="E84" s="85">
        <v>70</v>
      </c>
      <c r="G84" s="70"/>
    </row>
    <row r="85" spans="2:7" x14ac:dyDescent="0.25">
      <c r="B85">
        <v>84</v>
      </c>
      <c r="C85" s="73">
        <v>2.7728935185185186E-2</v>
      </c>
      <c r="D85" s="73"/>
      <c r="E85" s="85">
        <v>174</v>
      </c>
      <c r="F85" s="70"/>
      <c r="G85" s="70"/>
    </row>
    <row r="86" spans="2:7" x14ac:dyDescent="0.25">
      <c r="B86">
        <v>85</v>
      </c>
      <c r="C86" s="73">
        <v>2.7737499999999998E-2</v>
      </c>
      <c r="D86" s="73"/>
      <c r="E86" s="80">
        <v>695</v>
      </c>
      <c r="F86" s="70"/>
      <c r="G86" s="70"/>
    </row>
    <row r="87" spans="2:7" x14ac:dyDescent="0.25">
      <c r="B87">
        <v>86</v>
      </c>
      <c r="C87" s="73">
        <v>2.7976273148148149E-2</v>
      </c>
      <c r="D87" s="73"/>
      <c r="E87" s="80">
        <v>102</v>
      </c>
      <c r="F87" s="70"/>
      <c r="G87" s="70"/>
    </row>
    <row r="88" spans="2:7" x14ac:dyDescent="0.25">
      <c r="B88">
        <v>87</v>
      </c>
      <c r="C88" s="73">
        <v>2.8025810185185185E-2</v>
      </c>
      <c r="D88" s="73"/>
      <c r="E88" s="80">
        <v>694</v>
      </c>
      <c r="F88" s="70"/>
      <c r="G88" s="70"/>
    </row>
    <row r="89" spans="2:7" x14ac:dyDescent="0.25">
      <c r="B89">
        <v>88</v>
      </c>
      <c r="C89" s="73">
        <v>2.8041087962962962E-2</v>
      </c>
      <c r="D89" s="73"/>
      <c r="E89" s="80">
        <v>696</v>
      </c>
      <c r="F89" s="70"/>
      <c r="G89" s="70"/>
    </row>
    <row r="90" spans="2:7" x14ac:dyDescent="0.25">
      <c r="B90">
        <v>89</v>
      </c>
      <c r="C90" s="73">
        <v>2.8075347222222224E-2</v>
      </c>
      <c r="D90" s="73"/>
      <c r="E90" s="80">
        <v>651</v>
      </c>
      <c r="F90" s="70"/>
      <c r="G90" s="70"/>
    </row>
    <row r="91" spans="2:7" x14ac:dyDescent="0.25">
      <c r="B91">
        <v>90</v>
      </c>
      <c r="C91" s="73">
        <v>2.809236111111111E-2</v>
      </c>
      <c r="D91" s="73"/>
      <c r="E91" s="80">
        <v>398</v>
      </c>
      <c r="F91" s="70"/>
      <c r="G91" s="70"/>
    </row>
    <row r="92" spans="2:7" x14ac:dyDescent="0.25">
      <c r="B92">
        <v>91</v>
      </c>
      <c r="C92" s="73">
        <v>2.8131597222222225E-2</v>
      </c>
      <c r="D92" s="73"/>
      <c r="E92" s="80">
        <v>689</v>
      </c>
      <c r="F92" s="70"/>
      <c r="G92" s="70"/>
    </row>
    <row r="93" spans="2:7" x14ac:dyDescent="0.25">
      <c r="B93">
        <v>92</v>
      </c>
      <c r="C93" s="73">
        <v>2.8184375000000001E-2</v>
      </c>
      <c r="D93" s="73"/>
      <c r="E93" s="80">
        <v>690</v>
      </c>
      <c r="F93" s="70"/>
      <c r="G93" s="70"/>
    </row>
    <row r="94" spans="2:7" x14ac:dyDescent="0.25">
      <c r="B94">
        <v>93</v>
      </c>
      <c r="C94" s="73">
        <v>2.8222453703703704E-2</v>
      </c>
      <c r="D94" s="73"/>
      <c r="E94" s="80">
        <v>268</v>
      </c>
      <c r="F94" s="70"/>
    </row>
    <row r="95" spans="2:7" x14ac:dyDescent="0.25">
      <c r="B95">
        <v>94</v>
      </c>
      <c r="C95" s="73">
        <v>2.8235416666666666E-2</v>
      </c>
      <c r="D95" s="73"/>
      <c r="E95" s="80">
        <v>624</v>
      </c>
      <c r="F95" s="70"/>
      <c r="G95" s="70"/>
    </row>
    <row r="96" spans="2:7" x14ac:dyDescent="0.25">
      <c r="B96">
        <v>95</v>
      </c>
      <c r="C96" s="73">
        <v>2.825810185185185E-2</v>
      </c>
      <c r="D96" s="73"/>
      <c r="E96" s="80">
        <v>260</v>
      </c>
      <c r="F96" s="70"/>
      <c r="G96" s="70"/>
    </row>
    <row r="97" spans="2:7" x14ac:dyDescent="0.25">
      <c r="B97">
        <v>96</v>
      </c>
      <c r="C97" s="73">
        <v>2.8347800925925926E-2</v>
      </c>
      <c r="D97" s="73"/>
      <c r="E97" s="80">
        <v>622</v>
      </c>
      <c r="F97" s="70"/>
      <c r="G97" s="70"/>
    </row>
    <row r="98" spans="2:7" x14ac:dyDescent="0.25">
      <c r="B98">
        <v>97</v>
      </c>
      <c r="C98" s="73">
        <v>2.8352083333333333E-2</v>
      </c>
      <c r="D98" s="73"/>
      <c r="E98" s="80">
        <v>574</v>
      </c>
      <c r="F98" s="70"/>
      <c r="G98" s="70"/>
    </row>
    <row r="99" spans="2:7" x14ac:dyDescent="0.25">
      <c r="B99">
        <v>98</v>
      </c>
      <c r="C99" s="73">
        <v>2.8358796296296295E-2</v>
      </c>
      <c r="D99" s="73"/>
      <c r="E99" s="80">
        <v>661</v>
      </c>
      <c r="F99" s="70"/>
      <c r="G99" s="70"/>
    </row>
    <row r="100" spans="2:7" x14ac:dyDescent="0.25">
      <c r="B100">
        <v>99</v>
      </c>
      <c r="C100" s="73">
        <v>2.8416087962962962E-2</v>
      </c>
      <c r="D100" s="73"/>
      <c r="E100" s="80">
        <v>9</v>
      </c>
      <c r="F100" s="70"/>
      <c r="G100" s="70"/>
    </row>
    <row r="101" spans="2:7" x14ac:dyDescent="0.25">
      <c r="B101">
        <v>100</v>
      </c>
      <c r="C101" s="73">
        <v>2.8449189814814816E-2</v>
      </c>
      <c r="D101" s="73"/>
      <c r="E101" s="80">
        <v>615</v>
      </c>
      <c r="F101" s="70"/>
      <c r="G101" s="70"/>
    </row>
    <row r="102" spans="2:7" x14ac:dyDescent="0.25">
      <c r="B102">
        <v>101</v>
      </c>
      <c r="C102" s="73">
        <v>2.8583217592592594E-2</v>
      </c>
      <c r="D102" s="73"/>
      <c r="E102" s="80">
        <v>228</v>
      </c>
      <c r="F102" s="70"/>
    </row>
    <row r="103" spans="2:7" x14ac:dyDescent="0.25">
      <c r="B103">
        <v>102</v>
      </c>
      <c r="C103" s="73">
        <v>2.8625694444444447E-2</v>
      </c>
      <c r="D103" s="73"/>
      <c r="E103" s="80">
        <v>301</v>
      </c>
      <c r="F103" s="70"/>
    </row>
    <row r="104" spans="2:7" x14ac:dyDescent="0.25">
      <c r="B104">
        <v>103</v>
      </c>
      <c r="C104" s="73">
        <v>2.873101851851852E-2</v>
      </c>
      <c r="D104" s="73"/>
      <c r="E104" s="80">
        <v>613</v>
      </c>
      <c r="F104" s="70"/>
    </row>
    <row r="105" spans="2:7" x14ac:dyDescent="0.25">
      <c r="B105">
        <v>104</v>
      </c>
      <c r="C105" s="73">
        <v>2.8798148148148146E-2</v>
      </c>
      <c r="D105" s="73"/>
      <c r="E105" s="80">
        <v>688</v>
      </c>
      <c r="F105" s="70"/>
    </row>
    <row r="106" spans="2:7" x14ac:dyDescent="0.25">
      <c r="B106">
        <v>105</v>
      </c>
      <c r="C106" s="73">
        <v>2.882789351851852E-2</v>
      </c>
      <c r="D106" s="73"/>
      <c r="E106" s="80">
        <v>672</v>
      </c>
      <c r="F106" s="70"/>
    </row>
    <row r="107" spans="2:7" x14ac:dyDescent="0.25">
      <c r="B107">
        <v>106</v>
      </c>
      <c r="C107" s="73">
        <v>2.8877199074074072E-2</v>
      </c>
      <c r="D107" s="73"/>
      <c r="E107" s="80">
        <v>99</v>
      </c>
      <c r="F107" s="70"/>
    </row>
    <row r="108" spans="2:7" x14ac:dyDescent="0.25">
      <c r="B108">
        <v>107</v>
      </c>
      <c r="C108" s="73">
        <v>2.8970833333333331E-2</v>
      </c>
      <c r="D108" s="73"/>
      <c r="E108" s="80">
        <v>683</v>
      </c>
      <c r="F108" s="70"/>
    </row>
    <row r="109" spans="2:7" x14ac:dyDescent="0.25">
      <c r="B109">
        <v>108</v>
      </c>
      <c r="C109" s="73">
        <v>2.8980324074074075E-2</v>
      </c>
      <c r="D109" s="73"/>
      <c r="E109" s="80">
        <v>514</v>
      </c>
      <c r="F109" s="70"/>
      <c r="G109" s="70"/>
    </row>
    <row r="110" spans="2:7" x14ac:dyDescent="0.25">
      <c r="B110">
        <v>109</v>
      </c>
      <c r="C110" s="73">
        <v>2.8992013888888887E-2</v>
      </c>
      <c r="D110" s="73"/>
      <c r="E110" s="80">
        <v>658</v>
      </c>
      <c r="F110" s="70"/>
      <c r="G110" s="70"/>
    </row>
    <row r="111" spans="2:7" x14ac:dyDescent="0.25">
      <c r="B111">
        <v>110</v>
      </c>
      <c r="C111" s="73">
        <v>2.9000810185185185E-2</v>
      </c>
      <c r="D111" s="73"/>
      <c r="E111" s="80">
        <v>149</v>
      </c>
      <c r="F111" s="70"/>
      <c r="G111" s="70"/>
    </row>
    <row r="112" spans="2:7" x14ac:dyDescent="0.25">
      <c r="B112">
        <v>111</v>
      </c>
      <c r="C112" s="73">
        <v>2.9020254629629628E-2</v>
      </c>
      <c r="D112" s="73"/>
      <c r="E112" s="80">
        <v>693</v>
      </c>
      <c r="F112" s="70"/>
      <c r="G112" s="70"/>
    </row>
    <row r="113" spans="2:9" x14ac:dyDescent="0.25">
      <c r="B113">
        <v>112</v>
      </c>
      <c r="C113" s="73">
        <v>2.9025694444444448E-2</v>
      </c>
      <c r="D113" s="73"/>
      <c r="E113" s="80">
        <v>28</v>
      </c>
      <c r="F113" s="70"/>
      <c r="G113" s="70"/>
    </row>
    <row r="114" spans="2:9" x14ac:dyDescent="0.25">
      <c r="B114">
        <v>113</v>
      </c>
      <c r="C114" s="73">
        <v>2.9048032407407408E-2</v>
      </c>
      <c r="D114" s="73"/>
      <c r="E114" s="80">
        <v>124</v>
      </c>
      <c r="F114" s="70"/>
      <c r="G114" s="70"/>
    </row>
    <row r="115" spans="2:9" x14ac:dyDescent="0.25">
      <c r="B115">
        <v>114</v>
      </c>
      <c r="C115" s="73">
        <v>2.9125231481481481E-2</v>
      </c>
      <c r="D115" s="73"/>
      <c r="E115" s="80">
        <v>329</v>
      </c>
      <c r="F115" s="70"/>
      <c r="G115" s="70"/>
    </row>
    <row r="116" spans="2:9" x14ac:dyDescent="0.25">
      <c r="B116">
        <v>115</v>
      </c>
      <c r="C116" s="73">
        <v>2.9138425925925925E-2</v>
      </c>
      <c r="D116" s="73"/>
      <c r="E116" s="80">
        <v>646</v>
      </c>
      <c r="F116" s="70"/>
    </row>
    <row r="117" spans="2:9" x14ac:dyDescent="0.25">
      <c r="B117">
        <v>116</v>
      </c>
      <c r="C117" s="73">
        <v>2.9158449074074073E-2</v>
      </c>
      <c r="D117" s="73"/>
      <c r="E117" s="80">
        <v>660</v>
      </c>
      <c r="F117" s="70"/>
      <c r="G117" s="70"/>
    </row>
    <row r="118" spans="2:9" x14ac:dyDescent="0.25">
      <c r="B118">
        <v>117</v>
      </c>
      <c r="C118" s="73">
        <v>2.9273032407407407E-2</v>
      </c>
      <c r="D118" s="73"/>
      <c r="E118" s="80">
        <v>644</v>
      </c>
      <c r="F118" s="70"/>
      <c r="G118" s="70"/>
    </row>
    <row r="119" spans="2:9" x14ac:dyDescent="0.25">
      <c r="B119">
        <v>118</v>
      </c>
      <c r="C119" s="73">
        <v>2.9367939814814812E-2</v>
      </c>
      <c r="D119" s="73"/>
      <c r="E119" s="80">
        <v>101</v>
      </c>
      <c r="F119" s="70"/>
      <c r="G119" s="70"/>
    </row>
    <row r="120" spans="2:9" x14ac:dyDescent="0.25">
      <c r="B120">
        <v>119</v>
      </c>
      <c r="C120" s="73">
        <v>2.9480787037037035E-2</v>
      </c>
      <c r="D120" s="73"/>
      <c r="E120" s="80">
        <v>686</v>
      </c>
      <c r="F120" s="70"/>
      <c r="G120" s="70"/>
    </row>
    <row r="121" spans="2:9" x14ac:dyDescent="0.25">
      <c r="B121">
        <v>120</v>
      </c>
      <c r="C121" s="73">
        <v>2.9546527777777779E-2</v>
      </c>
      <c r="D121" s="73"/>
      <c r="E121" s="80">
        <v>641</v>
      </c>
      <c r="F121" s="70"/>
    </row>
    <row r="122" spans="2:9" x14ac:dyDescent="0.25">
      <c r="B122">
        <v>121</v>
      </c>
      <c r="C122" s="73">
        <v>2.9589004629629628E-2</v>
      </c>
      <c r="D122" s="73"/>
      <c r="E122" s="80">
        <v>300</v>
      </c>
      <c r="F122" s="70"/>
      <c r="G122" s="52"/>
      <c r="H122" s="83"/>
    </row>
    <row r="123" spans="2:9" x14ac:dyDescent="0.25">
      <c r="B123">
        <v>122</v>
      </c>
      <c r="C123" s="73">
        <v>2.9597569444444444E-2</v>
      </c>
      <c r="D123" s="73"/>
      <c r="E123" s="80">
        <v>534</v>
      </c>
      <c r="F123" s="70"/>
      <c r="G123" s="70"/>
    </row>
    <row r="124" spans="2:9" x14ac:dyDescent="0.25">
      <c r="B124">
        <v>123</v>
      </c>
      <c r="C124" s="73">
        <v>2.9603472222222219E-2</v>
      </c>
      <c r="D124" s="73"/>
      <c r="E124" s="80">
        <v>533</v>
      </c>
      <c r="F124" s="70"/>
      <c r="G124" s="70"/>
    </row>
    <row r="125" spans="2:9" x14ac:dyDescent="0.25">
      <c r="B125">
        <v>124</v>
      </c>
      <c r="C125" s="73">
        <v>2.9608564814814813E-2</v>
      </c>
      <c r="D125" s="73"/>
      <c r="E125" s="80">
        <v>4</v>
      </c>
      <c r="F125" s="70"/>
    </row>
    <row r="126" spans="2:9" x14ac:dyDescent="0.25">
      <c r="B126">
        <v>125</v>
      </c>
      <c r="C126" s="70">
        <v>2.9664351851851851E-2</v>
      </c>
      <c r="D126" s="70"/>
      <c r="E126" s="90">
        <v>456</v>
      </c>
      <c r="F126" s="70"/>
      <c r="G126" s="70"/>
      <c r="H126" s="70"/>
      <c r="I126" s="90"/>
    </row>
    <row r="127" spans="2:9" x14ac:dyDescent="0.25">
      <c r="B127">
        <v>126</v>
      </c>
      <c r="C127" s="73">
        <v>2.9666319444444447E-2</v>
      </c>
      <c r="D127" s="73"/>
      <c r="E127" s="80">
        <v>305</v>
      </c>
      <c r="F127" s="70"/>
    </row>
    <row r="128" spans="2:9" x14ac:dyDescent="0.25">
      <c r="B128">
        <v>127</v>
      </c>
      <c r="C128" s="73">
        <v>2.9732523148148147E-2</v>
      </c>
      <c r="D128" s="73"/>
      <c r="E128" s="80">
        <v>677</v>
      </c>
      <c r="F128" s="70"/>
    </row>
    <row r="129" spans="2:8" x14ac:dyDescent="0.25">
      <c r="B129">
        <v>128</v>
      </c>
      <c r="C129" s="73">
        <v>2.9739004629629629E-2</v>
      </c>
      <c r="D129" s="73"/>
      <c r="E129" s="80">
        <v>231</v>
      </c>
      <c r="F129" s="70"/>
    </row>
    <row r="130" spans="2:8" x14ac:dyDescent="0.25">
      <c r="B130">
        <v>129</v>
      </c>
      <c r="C130" s="73">
        <v>2.9869791666666666E-2</v>
      </c>
      <c r="D130" s="73"/>
      <c r="E130" s="80">
        <v>643</v>
      </c>
      <c r="F130" s="70"/>
      <c r="G130" s="79"/>
      <c r="H130" s="80"/>
    </row>
    <row r="131" spans="2:8" x14ac:dyDescent="0.25">
      <c r="B131">
        <v>130</v>
      </c>
      <c r="C131" s="73">
        <v>2.996597222222222E-2</v>
      </c>
      <c r="D131" s="73"/>
      <c r="E131" s="80">
        <v>469</v>
      </c>
      <c r="F131" s="70"/>
    </row>
    <row r="132" spans="2:8" x14ac:dyDescent="0.25">
      <c r="B132">
        <v>131</v>
      </c>
      <c r="C132" s="73">
        <v>3.0187962962962962E-2</v>
      </c>
      <c r="D132" s="73"/>
      <c r="E132" s="80">
        <v>654</v>
      </c>
      <c r="F132" s="70"/>
    </row>
    <row r="133" spans="2:8" x14ac:dyDescent="0.25">
      <c r="B133">
        <v>132</v>
      </c>
      <c r="C133" s="73">
        <v>3.0214814814814816E-2</v>
      </c>
      <c r="D133" s="73"/>
      <c r="E133" s="80">
        <v>13</v>
      </c>
      <c r="F133" s="70"/>
    </row>
    <row r="134" spans="2:8" x14ac:dyDescent="0.25">
      <c r="B134">
        <v>133</v>
      </c>
      <c r="C134" s="73">
        <v>3.0407986111111111E-2</v>
      </c>
      <c r="D134" s="73"/>
      <c r="E134" s="80">
        <v>545</v>
      </c>
      <c r="F134" s="70"/>
    </row>
    <row r="135" spans="2:8" x14ac:dyDescent="0.25">
      <c r="B135">
        <v>134</v>
      </c>
      <c r="C135" s="73">
        <v>3.0460300925925925E-2</v>
      </c>
      <c r="D135" s="73"/>
      <c r="E135" s="80">
        <v>164</v>
      </c>
      <c r="F135" s="70"/>
    </row>
    <row r="136" spans="2:8" x14ac:dyDescent="0.25">
      <c r="B136">
        <v>135</v>
      </c>
      <c r="C136" s="73">
        <v>3.0512731481481484E-2</v>
      </c>
      <c r="D136" s="73"/>
      <c r="E136" s="90">
        <v>659</v>
      </c>
      <c r="F136" s="70"/>
    </row>
    <row r="137" spans="2:8" x14ac:dyDescent="0.25">
      <c r="B137">
        <v>136</v>
      </c>
      <c r="C137" s="73">
        <v>3.0680671296296296E-2</v>
      </c>
      <c r="D137" s="73"/>
      <c r="E137" s="90">
        <v>674</v>
      </c>
      <c r="F137" s="70"/>
    </row>
    <row r="138" spans="2:8" x14ac:dyDescent="0.25">
      <c r="B138">
        <v>137</v>
      </c>
      <c r="C138" s="73">
        <v>3.0684837962962962E-2</v>
      </c>
      <c r="D138" s="73"/>
      <c r="E138" s="90">
        <v>488</v>
      </c>
      <c r="F138" s="70"/>
      <c r="G138" s="70"/>
    </row>
    <row r="139" spans="2:8" x14ac:dyDescent="0.25">
      <c r="B139">
        <v>138</v>
      </c>
      <c r="C139" s="73">
        <v>3.0847569444444445E-2</v>
      </c>
      <c r="D139" s="73"/>
      <c r="E139" s="90">
        <v>662</v>
      </c>
      <c r="F139" s="70"/>
      <c r="G139" s="70"/>
    </row>
    <row r="140" spans="2:8" x14ac:dyDescent="0.25">
      <c r="B140">
        <v>139</v>
      </c>
      <c r="C140" s="73">
        <v>3.130173611111111E-2</v>
      </c>
      <c r="D140" s="73"/>
      <c r="E140" s="90">
        <v>682</v>
      </c>
      <c r="F140" s="70"/>
      <c r="G140" s="70"/>
    </row>
    <row r="141" spans="2:8" x14ac:dyDescent="0.25">
      <c r="B141">
        <v>140</v>
      </c>
      <c r="C141" s="73">
        <v>3.1313541666666667E-2</v>
      </c>
      <c r="D141" s="73"/>
      <c r="E141" s="90">
        <v>90</v>
      </c>
      <c r="F141" s="70"/>
      <c r="G141" s="70"/>
    </row>
    <row r="142" spans="2:8" x14ac:dyDescent="0.25">
      <c r="B142">
        <v>141</v>
      </c>
      <c r="C142" s="73">
        <v>3.1397916666666671E-2</v>
      </c>
      <c r="D142" s="73"/>
      <c r="E142" s="90">
        <v>520</v>
      </c>
      <c r="F142" s="70"/>
      <c r="G142" s="70"/>
    </row>
    <row r="143" spans="2:8" x14ac:dyDescent="0.25">
      <c r="B143">
        <v>142</v>
      </c>
      <c r="C143" s="73">
        <v>3.1514004629629631E-2</v>
      </c>
      <c r="D143" s="73"/>
      <c r="E143" s="90">
        <v>206</v>
      </c>
      <c r="F143" s="70"/>
      <c r="G143" s="70"/>
    </row>
    <row r="144" spans="2:8" x14ac:dyDescent="0.25">
      <c r="B144">
        <v>143</v>
      </c>
      <c r="C144" s="73">
        <v>3.1538541666666663E-2</v>
      </c>
      <c r="D144" s="73"/>
      <c r="E144" s="90">
        <v>171</v>
      </c>
      <c r="F144" s="70"/>
      <c r="G144" s="70"/>
    </row>
    <row r="145" spans="2:11" x14ac:dyDescent="0.25">
      <c r="B145">
        <v>144</v>
      </c>
      <c r="C145" s="73">
        <v>3.1555902777777776E-2</v>
      </c>
      <c r="D145" s="73"/>
      <c r="E145" s="90">
        <v>494</v>
      </c>
      <c r="F145" s="70"/>
      <c r="G145" s="70"/>
    </row>
    <row r="146" spans="2:11" x14ac:dyDescent="0.25">
      <c r="B146">
        <v>145</v>
      </c>
      <c r="C146" s="73">
        <v>3.1624884259259259E-2</v>
      </c>
      <c r="D146" s="73"/>
      <c r="E146" s="90">
        <v>531</v>
      </c>
      <c r="F146" s="70"/>
    </row>
    <row r="147" spans="2:11" x14ac:dyDescent="0.25">
      <c r="B147">
        <v>146</v>
      </c>
      <c r="C147" s="73">
        <v>3.1631944444444442E-2</v>
      </c>
      <c r="D147" s="73"/>
      <c r="E147" s="90">
        <v>528</v>
      </c>
      <c r="F147" s="70"/>
      <c r="G147" s="70"/>
    </row>
    <row r="148" spans="2:11" x14ac:dyDescent="0.25">
      <c r="B148">
        <v>147</v>
      </c>
      <c r="C148" s="73">
        <v>3.1676504629629627E-2</v>
      </c>
      <c r="D148" s="73"/>
      <c r="E148" s="90">
        <v>40</v>
      </c>
      <c r="F148" s="83"/>
      <c r="G148" s="70"/>
    </row>
    <row r="149" spans="2:11" x14ac:dyDescent="0.25">
      <c r="B149">
        <v>148</v>
      </c>
      <c r="C149" s="73">
        <v>3.1701504629629632E-2</v>
      </c>
      <c r="D149" s="73"/>
      <c r="E149" s="90">
        <v>645</v>
      </c>
      <c r="F149" s="83"/>
      <c r="G149" s="70"/>
    </row>
    <row r="150" spans="2:11" x14ac:dyDescent="0.25">
      <c r="B150">
        <v>149</v>
      </c>
      <c r="C150" s="73">
        <v>3.172789351851852E-2</v>
      </c>
      <c r="D150" s="73"/>
      <c r="E150" s="90">
        <v>41</v>
      </c>
      <c r="F150" s="83"/>
      <c r="G150" s="70"/>
    </row>
    <row r="151" spans="2:11" x14ac:dyDescent="0.25">
      <c r="B151">
        <v>150</v>
      </c>
      <c r="C151" s="73">
        <v>3.1733680555555553E-2</v>
      </c>
      <c r="D151" s="73"/>
      <c r="E151" s="90">
        <v>687</v>
      </c>
      <c r="F151" s="83"/>
      <c r="G151" s="70"/>
    </row>
    <row r="152" spans="2:11" x14ac:dyDescent="0.25">
      <c r="B152">
        <v>151</v>
      </c>
      <c r="C152" s="73">
        <v>3.1820717592592591E-2</v>
      </c>
      <c r="D152" s="73"/>
      <c r="E152" s="90">
        <v>396</v>
      </c>
      <c r="F152" s="83"/>
      <c r="G152" s="70"/>
      <c r="I152" s="73"/>
      <c r="J152" s="73"/>
      <c r="K152" s="80"/>
    </row>
    <row r="153" spans="2:11" x14ac:dyDescent="0.25">
      <c r="B153">
        <v>152</v>
      </c>
      <c r="C153" s="73">
        <v>3.182638888888889E-2</v>
      </c>
      <c r="D153" s="73"/>
      <c r="E153" s="90">
        <v>173</v>
      </c>
      <c r="F153" s="83"/>
      <c r="G153" s="70"/>
      <c r="I153" s="73"/>
      <c r="J153" s="73"/>
      <c r="K153" s="80"/>
    </row>
    <row r="154" spans="2:11" x14ac:dyDescent="0.25">
      <c r="B154">
        <v>153</v>
      </c>
      <c r="C154" s="73">
        <v>3.1834259259259257E-2</v>
      </c>
      <c r="D154" s="73"/>
      <c r="E154" s="90">
        <v>233</v>
      </c>
      <c r="F154" s="83"/>
      <c r="G154" s="70"/>
      <c r="I154" s="73"/>
      <c r="J154" s="73"/>
      <c r="K154" s="80"/>
    </row>
    <row r="155" spans="2:11" x14ac:dyDescent="0.25">
      <c r="B155">
        <v>154</v>
      </c>
      <c r="C155" s="73">
        <v>3.1963541666666664E-2</v>
      </c>
      <c r="D155" s="73"/>
      <c r="E155" s="90">
        <v>66</v>
      </c>
      <c r="F155" s="83"/>
      <c r="G155" s="70"/>
      <c r="I155" s="73"/>
      <c r="J155" s="73"/>
      <c r="K155" s="80"/>
    </row>
    <row r="156" spans="2:11" x14ac:dyDescent="0.25">
      <c r="B156">
        <v>155</v>
      </c>
      <c r="C156" s="73">
        <v>3.2457986111111108E-2</v>
      </c>
      <c r="D156" s="73"/>
      <c r="E156" s="90">
        <v>664</v>
      </c>
      <c r="F156" s="83"/>
    </row>
    <row r="157" spans="2:11" x14ac:dyDescent="0.25">
      <c r="B157">
        <v>156</v>
      </c>
      <c r="C157" s="73">
        <v>3.2472800925925929E-2</v>
      </c>
      <c r="D157" s="73"/>
      <c r="E157" s="90">
        <v>665</v>
      </c>
      <c r="F157" s="83"/>
      <c r="H157" s="70"/>
    </row>
    <row r="158" spans="2:11" x14ac:dyDescent="0.25">
      <c r="B158">
        <v>157</v>
      </c>
      <c r="C158" s="73">
        <v>3.2498842592592593E-2</v>
      </c>
      <c r="D158" s="73"/>
      <c r="E158" s="90">
        <v>296</v>
      </c>
      <c r="F158" s="83"/>
    </row>
    <row r="159" spans="2:11" x14ac:dyDescent="0.25">
      <c r="B159">
        <v>158</v>
      </c>
      <c r="C159" s="73">
        <v>3.2565856481481484E-2</v>
      </c>
      <c r="D159" s="73"/>
      <c r="E159" s="90">
        <v>43</v>
      </c>
      <c r="F159" s="83"/>
      <c r="G159" s="70"/>
    </row>
    <row r="160" spans="2:11" x14ac:dyDescent="0.25">
      <c r="B160">
        <v>159</v>
      </c>
      <c r="C160" s="73">
        <v>3.2581944444444441E-2</v>
      </c>
      <c r="D160" s="73"/>
      <c r="E160" s="90">
        <v>555</v>
      </c>
      <c r="F160" s="83"/>
      <c r="G160" s="70"/>
    </row>
    <row r="161" spans="2:7" x14ac:dyDescent="0.25">
      <c r="B161">
        <v>160</v>
      </c>
      <c r="C161" s="73">
        <v>3.2689351851851851E-2</v>
      </c>
      <c r="D161" s="73"/>
      <c r="E161" s="90">
        <v>668</v>
      </c>
      <c r="F161" s="83"/>
      <c r="G161" s="70"/>
    </row>
    <row r="162" spans="2:7" x14ac:dyDescent="0.25">
      <c r="B162">
        <v>161</v>
      </c>
      <c r="C162" s="70">
        <v>3.2962962962962965E-2</v>
      </c>
      <c r="D162" s="70"/>
      <c r="E162" s="90">
        <v>639</v>
      </c>
      <c r="F162" s="83"/>
      <c r="G162" s="70"/>
    </row>
    <row r="163" spans="2:7" x14ac:dyDescent="0.25">
      <c r="B163">
        <v>162</v>
      </c>
      <c r="C163" s="70">
        <v>3.2962962962962965E-2</v>
      </c>
      <c r="D163" s="70"/>
      <c r="E163" s="90">
        <v>392</v>
      </c>
      <c r="F163" s="83"/>
    </row>
    <row r="164" spans="2:7" x14ac:dyDescent="0.25">
      <c r="B164">
        <v>163</v>
      </c>
      <c r="C164" s="73">
        <v>3.3214583333333332E-2</v>
      </c>
      <c r="D164" s="73"/>
      <c r="E164" s="90">
        <v>308</v>
      </c>
      <c r="F164" s="83"/>
    </row>
    <row r="165" spans="2:7" x14ac:dyDescent="0.25">
      <c r="B165">
        <v>164</v>
      </c>
      <c r="C165" s="70">
        <v>3.3252314814814818E-2</v>
      </c>
      <c r="D165" s="70"/>
      <c r="E165" s="90">
        <v>663</v>
      </c>
      <c r="F165" s="83"/>
    </row>
    <row r="166" spans="2:7" x14ac:dyDescent="0.25">
      <c r="B166">
        <v>165</v>
      </c>
      <c r="C166" s="73">
        <v>3.3326851851851851E-2</v>
      </c>
      <c r="D166" s="73"/>
      <c r="E166" s="90">
        <v>198</v>
      </c>
      <c r="F166" s="83"/>
    </row>
    <row r="167" spans="2:7" x14ac:dyDescent="0.25">
      <c r="B167">
        <v>166</v>
      </c>
      <c r="C167" s="73">
        <v>3.3424305555555554E-2</v>
      </c>
      <c r="D167" s="73"/>
      <c r="E167" s="90">
        <v>200</v>
      </c>
      <c r="F167" s="83"/>
      <c r="G167" s="70"/>
    </row>
    <row r="168" spans="2:7" x14ac:dyDescent="0.25">
      <c r="B168">
        <v>167</v>
      </c>
      <c r="C168" s="70">
        <v>3.412037037037037E-2</v>
      </c>
      <c r="D168" s="70"/>
      <c r="E168" s="90">
        <v>371</v>
      </c>
      <c r="F168" s="83"/>
      <c r="G168" s="70"/>
    </row>
    <row r="169" spans="2:7" x14ac:dyDescent="0.25">
      <c r="B169">
        <v>168</v>
      </c>
      <c r="C169" s="70">
        <v>3.412037037037037E-2</v>
      </c>
      <c r="D169" s="70"/>
      <c r="E169" s="90">
        <v>656</v>
      </c>
      <c r="F169" s="83"/>
      <c r="G169" s="70"/>
    </row>
    <row r="170" spans="2:7" x14ac:dyDescent="0.25">
      <c r="B170">
        <v>169</v>
      </c>
      <c r="C170" s="73">
        <v>3.3739930555555554E-2</v>
      </c>
      <c r="D170" s="73"/>
      <c r="E170" s="90">
        <v>657</v>
      </c>
      <c r="F170" s="70"/>
      <c r="G170" s="70"/>
    </row>
    <row r="171" spans="2:7" x14ac:dyDescent="0.25">
      <c r="B171">
        <v>170</v>
      </c>
      <c r="C171" s="73">
        <v>3.393043981481482E-2</v>
      </c>
      <c r="D171" s="73"/>
      <c r="E171" s="90">
        <v>97</v>
      </c>
      <c r="F171" s="70"/>
    </row>
    <row r="172" spans="2:7" x14ac:dyDescent="0.25">
      <c r="B172">
        <v>171</v>
      </c>
      <c r="C172" s="73">
        <v>3.3990740740740745E-2</v>
      </c>
      <c r="D172" s="73"/>
      <c r="E172" s="90">
        <v>147</v>
      </c>
      <c r="F172" s="70"/>
    </row>
    <row r="173" spans="2:7" x14ac:dyDescent="0.25">
      <c r="B173">
        <v>172</v>
      </c>
      <c r="C173" s="73">
        <v>3.441076388888889E-2</v>
      </c>
      <c r="D173" s="73"/>
      <c r="E173" s="90">
        <v>383</v>
      </c>
      <c r="F173" s="70"/>
      <c r="G173" s="70"/>
    </row>
    <row r="174" spans="2:7" x14ac:dyDescent="0.25">
      <c r="B174">
        <v>173</v>
      </c>
      <c r="C174" s="73">
        <v>3.4492245370370371E-2</v>
      </c>
      <c r="D174" s="73"/>
      <c r="E174" s="90">
        <v>55</v>
      </c>
      <c r="F174" s="70"/>
    </row>
    <row r="175" spans="2:7" x14ac:dyDescent="0.25">
      <c r="B175">
        <v>174</v>
      </c>
      <c r="C175" s="73">
        <v>3.4498148148148146E-2</v>
      </c>
      <c r="D175" s="73"/>
      <c r="E175" s="90">
        <v>647</v>
      </c>
      <c r="F175" s="70"/>
    </row>
    <row r="176" spans="2:7" x14ac:dyDescent="0.25">
      <c r="B176">
        <v>175</v>
      </c>
      <c r="C176" s="73">
        <v>3.4630555555555553E-2</v>
      </c>
      <c r="D176" s="73"/>
      <c r="E176" s="90">
        <v>59</v>
      </c>
      <c r="F176" s="70"/>
    </row>
    <row r="177" spans="2:9" x14ac:dyDescent="0.25">
      <c r="B177">
        <v>176</v>
      </c>
      <c r="C177" s="73">
        <v>3.4641203703703702E-2</v>
      </c>
      <c r="D177" s="73"/>
      <c r="E177" s="90">
        <v>635</v>
      </c>
      <c r="F177" s="70"/>
    </row>
    <row r="178" spans="2:9" x14ac:dyDescent="0.25">
      <c r="B178">
        <v>177</v>
      </c>
      <c r="C178" s="73">
        <v>3.4687962962962962E-2</v>
      </c>
      <c r="D178" s="73"/>
      <c r="E178" s="90">
        <v>649</v>
      </c>
      <c r="F178" s="70"/>
      <c r="G178" s="70"/>
    </row>
    <row r="179" spans="2:9" x14ac:dyDescent="0.25">
      <c r="B179">
        <v>178</v>
      </c>
      <c r="C179" s="73">
        <v>3.4784259259259258E-2</v>
      </c>
      <c r="D179" s="73"/>
      <c r="E179" s="90">
        <v>625</v>
      </c>
      <c r="F179" s="70"/>
      <c r="G179" s="70"/>
    </row>
    <row r="180" spans="2:9" x14ac:dyDescent="0.25">
      <c r="B180">
        <v>179</v>
      </c>
      <c r="C180" s="73">
        <v>3.4789351851851856E-2</v>
      </c>
      <c r="D180" s="73"/>
      <c r="E180" s="90">
        <v>599</v>
      </c>
      <c r="F180" s="70"/>
      <c r="G180" s="58"/>
    </row>
    <row r="181" spans="2:9" x14ac:dyDescent="0.25">
      <c r="B181">
        <v>180</v>
      </c>
      <c r="C181" s="73">
        <v>3.4797569444444447E-2</v>
      </c>
      <c r="D181" s="73"/>
      <c r="E181" s="90">
        <v>692</v>
      </c>
      <c r="F181" s="70"/>
      <c r="G181" s="58"/>
    </row>
    <row r="182" spans="2:9" x14ac:dyDescent="0.25">
      <c r="B182">
        <v>181</v>
      </c>
      <c r="C182" s="73">
        <v>3.4813888888888887E-2</v>
      </c>
      <c r="D182" s="73"/>
      <c r="E182" s="90">
        <v>529</v>
      </c>
      <c r="F182" s="70"/>
      <c r="G182" s="58"/>
    </row>
    <row r="183" spans="2:9" x14ac:dyDescent="0.25">
      <c r="B183">
        <v>182</v>
      </c>
      <c r="C183" s="73">
        <v>3.4822106481481485E-2</v>
      </c>
      <c r="D183" s="73"/>
      <c r="E183" s="90">
        <v>632</v>
      </c>
      <c r="F183" s="70"/>
      <c r="G183" s="58"/>
    </row>
    <row r="184" spans="2:9" x14ac:dyDescent="0.25">
      <c r="B184">
        <v>183</v>
      </c>
      <c r="C184" s="73">
        <v>3.4981134259259257E-2</v>
      </c>
      <c r="D184" s="73"/>
      <c r="E184" s="90">
        <v>684</v>
      </c>
      <c r="F184" s="70"/>
    </row>
    <row r="185" spans="2:9" x14ac:dyDescent="0.25">
      <c r="B185">
        <v>184</v>
      </c>
      <c r="C185" s="73">
        <v>3.5000000000000003E-2</v>
      </c>
      <c r="D185" s="73"/>
      <c r="E185" s="90">
        <v>45</v>
      </c>
      <c r="F185" s="70"/>
    </row>
    <row r="186" spans="2:9" x14ac:dyDescent="0.25">
      <c r="B186">
        <v>185</v>
      </c>
      <c r="C186" s="79">
        <v>3.7245370370370373E-2</v>
      </c>
      <c r="D186" s="79"/>
      <c r="E186" s="85">
        <v>56</v>
      </c>
    </row>
    <row r="187" spans="2:9" x14ac:dyDescent="0.25">
      <c r="B187">
        <v>186</v>
      </c>
      <c r="C187" s="73">
        <v>3.7711574074074078E-2</v>
      </c>
      <c r="D187" s="73"/>
      <c r="E187" s="90">
        <v>681</v>
      </c>
      <c r="F187" s="70"/>
    </row>
    <row r="188" spans="2:9" x14ac:dyDescent="0.25">
      <c r="B188">
        <v>187</v>
      </c>
      <c r="C188" s="73">
        <v>3.7725925925925927E-2</v>
      </c>
      <c r="D188" s="73"/>
      <c r="E188" s="90">
        <v>679</v>
      </c>
      <c r="F188" s="70"/>
      <c r="G188" s="58"/>
    </row>
    <row r="189" spans="2:9" x14ac:dyDescent="0.25">
      <c r="B189">
        <v>188</v>
      </c>
      <c r="C189" s="73">
        <v>3.7905208333333336E-2</v>
      </c>
      <c r="D189" s="73"/>
      <c r="E189" s="90">
        <v>666</v>
      </c>
      <c r="F189" s="70"/>
    </row>
    <row r="190" spans="2:9" x14ac:dyDescent="0.25">
      <c r="B190">
        <v>189</v>
      </c>
      <c r="C190" s="73">
        <v>3.8275462962962963E-2</v>
      </c>
      <c r="D190" s="73"/>
      <c r="E190" s="80">
        <v>123</v>
      </c>
      <c r="F190" s="70"/>
    </row>
    <row r="191" spans="2:9" x14ac:dyDescent="0.25">
      <c r="B191">
        <v>190</v>
      </c>
      <c r="C191" s="73">
        <v>3.8657407407407404E-2</v>
      </c>
      <c r="D191" s="73"/>
      <c r="E191" s="80">
        <v>126</v>
      </c>
      <c r="F191" s="70"/>
      <c r="G191" s="73"/>
      <c r="H191" s="73"/>
      <c r="I191" s="80"/>
    </row>
    <row r="192" spans="2:9" x14ac:dyDescent="0.25">
      <c r="B192">
        <v>191</v>
      </c>
      <c r="C192" s="73">
        <v>3.9085648148148147E-2</v>
      </c>
      <c r="D192" s="73"/>
      <c r="E192" s="80">
        <v>88</v>
      </c>
      <c r="F192" s="70"/>
      <c r="G192" s="73"/>
      <c r="H192" s="73"/>
      <c r="I192" s="80"/>
    </row>
    <row r="193" spans="2:9" x14ac:dyDescent="0.25">
      <c r="B193">
        <v>192</v>
      </c>
      <c r="C193" s="73">
        <v>4.1006944444444443E-2</v>
      </c>
      <c r="D193" s="73"/>
      <c r="E193" s="90">
        <v>37</v>
      </c>
      <c r="F193" s="70"/>
      <c r="G193" s="73"/>
      <c r="H193" s="73"/>
      <c r="I193" s="80"/>
    </row>
    <row r="194" spans="2:9" x14ac:dyDescent="0.25">
      <c r="B194">
        <v>193</v>
      </c>
      <c r="C194" s="79">
        <v>4.2878703703703704E-2</v>
      </c>
      <c r="D194" s="73"/>
      <c r="E194" s="90">
        <v>671</v>
      </c>
      <c r="F194" s="79"/>
    </row>
    <row r="195" spans="2:9" x14ac:dyDescent="0.25">
      <c r="B195">
        <v>194</v>
      </c>
      <c r="C195" s="79">
        <v>5.7943171296296295E-2</v>
      </c>
      <c r="D195" s="73"/>
      <c r="E195" s="90">
        <v>324</v>
      </c>
      <c r="F195" s="79"/>
    </row>
    <row r="196" spans="2:9" x14ac:dyDescent="0.25">
      <c r="C196" s="79"/>
      <c r="D196" s="73"/>
      <c r="E196" s="81">
        <v>45</v>
      </c>
      <c r="F196" s="79"/>
      <c r="G196" s="58"/>
    </row>
    <row r="197" spans="2:9" x14ac:dyDescent="0.25">
      <c r="D197" s="70"/>
      <c r="E197" s="81">
        <v>639</v>
      </c>
      <c r="F197" s="70"/>
    </row>
    <row r="198" spans="2:9" x14ac:dyDescent="0.25">
      <c r="D198" s="70"/>
      <c r="E198" s="81">
        <v>641</v>
      </c>
      <c r="F198" s="70"/>
      <c r="G198" s="58"/>
    </row>
    <row r="199" spans="2:9" x14ac:dyDescent="0.25">
      <c r="D199" s="70"/>
      <c r="E199" s="81">
        <v>694</v>
      </c>
      <c r="F199" s="70"/>
    </row>
    <row r="200" spans="2:9" x14ac:dyDescent="0.25">
      <c r="D200" s="70"/>
      <c r="E200" s="81">
        <v>416</v>
      </c>
      <c r="F200" s="70"/>
    </row>
    <row r="201" spans="2:9" x14ac:dyDescent="0.25">
      <c r="D201" s="70"/>
      <c r="E201" s="81">
        <v>429</v>
      </c>
    </row>
    <row r="202" spans="2:9" x14ac:dyDescent="0.25">
      <c r="D202" s="70"/>
      <c r="E202" s="81">
        <v>55</v>
      </c>
      <c r="F202" s="70"/>
      <c r="H202" s="70"/>
    </row>
    <row r="203" spans="2:9" x14ac:dyDescent="0.25">
      <c r="D203" s="70"/>
      <c r="E203" s="81">
        <v>383</v>
      </c>
      <c r="F203" s="70"/>
    </row>
    <row r="204" spans="2:9" x14ac:dyDescent="0.25">
      <c r="D204" s="70"/>
      <c r="E204" s="81">
        <v>157</v>
      </c>
      <c r="F204" s="70"/>
      <c r="G204" s="58"/>
    </row>
    <row r="205" spans="2:9" x14ac:dyDescent="0.25">
      <c r="D205" s="70"/>
      <c r="E205" s="81">
        <v>37</v>
      </c>
      <c r="F205" s="70"/>
    </row>
    <row r="206" spans="2:9" x14ac:dyDescent="0.25">
      <c r="D206" s="70"/>
      <c r="E206" s="81">
        <v>228</v>
      </c>
      <c r="F206" s="70"/>
      <c r="G206" s="70"/>
    </row>
    <row r="207" spans="2:9" x14ac:dyDescent="0.25">
      <c r="D207" s="70"/>
      <c r="E207" s="81">
        <v>128</v>
      </c>
      <c r="F207" s="70"/>
      <c r="G207" s="70"/>
    </row>
    <row r="208" spans="2:9" x14ac:dyDescent="0.25">
      <c r="D208" s="70"/>
      <c r="E208" s="81">
        <v>196</v>
      </c>
      <c r="F208" s="70"/>
      <c r="I208" s="79"/>
    </row>
    <row r="209" spans="4:6" x14ac:dyDescent="0.25">
      <c r="D209" s="70"/>
      <c r="E209" s="81">
        <v>221</v>
      </c>
      <c r="F209" s="70"/>
    </row>
    <row r="210" spans="4:6" x14ac:dyDescent="0.25">
      <c r="D210" s="70"/>
      <c r="E210" s="81">
        <v>604</v>
      </c>
      <c r="F210" s="70"/>
    </row>
    <row r="211" spans="4:6" x14ac:dyDescent="0.25">
      <c r="D211" s="70"/>
      <c r="E211" s="81">
        <v>642</v>
      </c>
      <c r="F211" s="70"/>
    </row>
    <row r="212" spans="4:6" x14ac:dyDescent="0.25">
      <c r="D212" s="70"/>
      <c r="E212" s="81">
        <v>305</v>
      </c>
      <c r="F212" s="70"/>
    </row>
    <row r="213" spans="4:6" x14ac:dyDescent="0.25">
      <c r="D213" s="70"/>
      <c r="E213" s="81">
        <v>240</v>
      </c>
      <c r="F213" s="70"/>
    </row>
    <row r="214" spans="4:6" x14ac:dyDescent="0.25">
      <c r="D214" s="70"/>
      <c r="E214" s="81">
        <v>371</v>
      </c>
      <c r="F214" s="70"/>
    </row>
    <row r="215" spans="4:6" x14ac:dyDescent="0.25">
      <c r="D215" s="70"/>
      <c r="E215" s="81">
        <v>662</v>
      </c>
      <c r="F215" s="70"/>
    </row>
    <row r="216" spans="4:6" x14ac:dyDescent="0.25">
      <c r="D216" s="70"/>
      <c r="E216" s="81">
        <v>531</v>
      </c>
      <c r="F216" s="70"/>
    </row>
    <row r="217" spans="4:6" x14ac:dyDescent="0.25">
      <c r="D217" s="70"/>
      <c r="E217" s="81">
        <v>77</v>
      </c>
      <c r="F217" s="70"/>
    </row>
    <row r="218" spans="4:6" x14ac:dyDescent="0.25">
      <c r="D218" s="70"/>
      <c r="E218" s="81">
        <v>52</v>
      </c>
      <c r="F218" s="70"/>
    </row>
    <row r="219" spans="4:6" x14ac:dyDescent="0.25">
      <c r="D219" s="70"/>
      <c r="E219" s="81">
        <v>456</v>
      </c>
      <c r="F219" s="70"/>
    </row>
    <row r="220" spans="4:6" x14ac:dyDescent="0.25">
      <c r="D220" s="70"/>
      <c r="E220" s="81">
        <v>9</v>
      </c>
      <c r="F220" s="70"/>
    </row>
    <row r="221" spans="4:6" x14ac:dyDescent="0.25">
      <c r="D221" s="70"/>
      <c r="E221" s="81">
        <v>272</v>
      </c>
      <c r="F221" s="70"/>
    </row>
    <row r="222" spans="4:6" x14ac:dyDescent="0.25">
      <c r="D222" s="70"/>
      <c r="E222" s="81">
        <v>638</v>
      </c>
      <c r="F222" s="70"/>
    </row>
    <row r="223" spans="4:6" x14ac:dyDescent="0.25">
      <c r="D223" s="70"/>
      <c r="E223" s="81">
        <v>657</v>
      </c>
      <c r="F223" s="70"/>
    </row>
    <row r="224" spans="4:6" x14ac:dyDescent="0.25">
      <c r="D224" s="70"/>
      <c r="E224" s="81">
        <v>41</v>
      </c>
      <c r="F224" s="70"/>
    </row>
    <row r="225" spans="4:8" x14ac:dyDescent="0.25">
      <c r="D225" s="70"/>
      <c r="E225" s="81">
        <v>300</v>
      </c>
      <c r="F225" s="70"/>
    </row>
    <row r="226" spans="4:8" x14ac:dyDescent="0.25">
      <c r="D226" s="70"/>
      <c r="E226" s="81">
        <v>99</v>
      </c>
      <c r="F226" s="70"/>
    </row>
    <row r="227" spans="4:8" x14ac:dyDescent="0.25">
      <c r="D227" s="70"/>
      <c r="E227" s="81">
        <v>274</v>
      </c>
      <c r="F227" s="70"/>
    </row>
    <row r="228" spans="4:8" x14ac:dyDescent="0.25">
      <c r="D228" s="70"/>
      <c r="E228" s="81">
        <v>199</v>
      </c>
      <c r="F228" s="70"/>
    </row>
    <row r="229" spans="4:8" x14ac:dyDescent="0.25">
      <c r="D229" s="70"/>
      <c r="E229" s="81">
        <v>39</v>
      </c>
      <c r="F229" s="70"/>
    </row>
    <row r="230" spans="4:8" x14ac:dyDescent="0.25">
      <c r="D230" s="70"/>
      <c r="E230" s="81">
        <v>4</v>
      </c>
      <c r="F230" s="70"/>
    </row>
    <row r="231" spans="4:8" x14ac:dyDescent="0.25">
      <c r="D231" s="70"/>
      <c r="E231" s="81">
        <v>678</v>
      </c>
      <c r="F231" s="70"/>
    </row>
    <row r="232" spans="4:8" x14ac:dyDescent="0.25">
      <c r="D232" s="70"/>
      <c r="E232" s="81">
        <v>381</v>
      </c>
      <c r="F232" s="70"/>
    </row>
    <row r="233" spans="4:8" x14ac:dyDescent="0.25">
      <c r="D233" s="70"/>
      <c r="E233" s="81">
        <v>470</v>
      </c>
      <c r="F233" s="70"/>
    </row>
    <row r="234" spans="4:8" x14ac:dyDescent="0.25">
      <c r="D234" s="70"/>
      <c r="E234" s="81">
        <v>692</v>
      </c>
      <c r="F234" s="70"/>
    </row>
    <row r="235" spans="4:8" x14ac:dyDescent="0.25">
      <c r="D235" s="70"/>
      <c r="E235" s="81">
        <v>70</v>
      </c>
      <c r="F235" s="70"/>
    </row>
    <row r="236" spans="4:8" x14ac:dyDescent="0.25">
      <c r="D236" s="70"/>
      <c r="E236" s="81">
        <v>618</v>
      </c>
      <c r="F236" s="70"/>
    </row>
    <row r="237" spans="4:8" x14ac:dyDescent="0.25">
      <c r="D237" s="70"/>
      <c r="E237" s="81">
        <v>624</v>
      </c>
      <c r="F237" s="70"/>
    </row>
    <row r="238" spans="4:8" x14ac:dyDescent="0.25">
      <c r="D238" s="70"/>
      <c r="E238" s="81">
        <v>308</v>
      </c>
      <c r="F238" s="70"/>
      <c r="H238" s="70"/>
    </row>
    <row r="239" spans="4:8" x14ac:dyDescent="0.25">
      <c r="D239" s="70"/>
      <c r="E239" s="81">
        <v>73</v>
      </c>
      <c r="F239" s="70"/>
      <c r="H239" s="70"/>
    </row>
    <row r="240" spans="4:8" x14ac:dyDescent="0.25">
      <c r="D240" s="70"/>
      <c r="E240" s="81">
        <v>299</v>
      </c>
      <c r="F240" s="70"/>
      <c r="H240" s="70"/>
    </row>
    <row r="241" spans="4:8" x14ac:dyDescent="0.25">
      <c r="D241" s="70"/>
      <c r="E241" s="81">
        <v>163</v>
      </c>
      <c r="F241" s="70"/>
      <c r="H241" s="70"/>
    </row>
    <row r="242" spans="4:8" x14ac:dyDescent="0.25">
      <c r="D242" s="70"/>
      <c r="E242" s="81">
        <v>164</v>
      </c>
      <c r="F242" s="70"/>
      <c r="H242" s="70"/>
    </row>
    <row r="243" spans="4:8" x14ac:dyDescent="0.25">
      <c r="D243" s="70"/>
      <c r="E243" s="81">
        <v>354</v>
      </c>
      <c r="F243" s="70"/>
      <c r="H243" s="70"/>
    </row>
    <row r="244" spans="4:8" x14ac:dyDescent="0.25">
      <c r="D244" s="70"/>
      <c r="E244" s="81">
        <v>636</v>
      </c>
      <c r="F244" s="70"/>
      <c r="H244" s="70"/>
    </row>
    <row r="245" spans="4:8" x14ac:dyDescent="0.25">
      <c r="D245" s="70"/>
      <c r="E245" s="81">
        <v>392</v>
      </c>
      <c r="F245" s="70"/>
      <c r="H245" s="70"/>
    </row>
    <row r="246" spans="4:8" x14ac:dyDescent="0.25">
      <c r="D246" s="70"/>
      <c r="E246" s="81">
        <v>13</v>
      </c>
      <c r="F246" s="70"/>
      <c r="H246" s="70"/>
    </row>
    <row r="247" spans="4:8" x14ac:dyDescent="0.25">
      <c r="D247" s="70"/>
      <c r="E247" s="81">
        <v>301</v>
      </c>
      <c r="F247" s="70"/>
      <c r="H247" s="70"/>
    </row>
    <row r="248" spans="4:8" x14ac:dyDescent="0.25">
      <c r="D248" s="70"/>
      <c r="E248" s="81">
        <v>563</v>
      </c>
      <c r="F248" s="70"/>
      <c r="H248" s="70"/>
    </row>
    <row r="249" spans="4:8" x14ac:dyDescent="0.25">
      <c r="D249" s="70"/>
      <c r="E249" s="81">
        <v>212</v>
      </c>
      <c r="F249" s="70"/>
      <c r="H249" s="70"/>
    </row>
    <row r="250" spans="4:8" x14ac:dyDescent="0.25">
      <c r="D250" s="70"/>
      <c r="E250" s="81">
        <v>660</v>
      </c>
      <c r="F250" s="70"/>
      <c r="H250" s="70"/>
    </row>
    <row r="251" spans="4:8" x14ac:dyDescent="0.25">
      <c r="D251" s="70"/>
      <c r="E251" s="81">
        <v>282</v>
      </c>
      <c r="F251" s="70"/>
    </row>
    <row r="252" spans="4:8" x14ac:dyDescent="0.25">
      <c r="D252" s="70"/>
      <c r="E252" s="81">
        <v>138</v>
      </c>
      <c r="F252" s="70"/>
    </row>
    <row r="253" spans="4:8" x14ac:dyDescent="0.25">
      <c r="D253" s="70"/>
      <c r="E253" s="81">
        <v>672</v>
      </c>
      <c r="F253" s="70"/>
    </row>
    <row r="254" spans="4:8" x14ac:dyDescent="0.25">
      <c r="D254" s="70"/>
      <c r="E254" s="81">
        <v>685</v>
      </c>
      <c r="F254" s="70"/>
    </row>
    <row r="255" spans="4:8" x14ac:dyDescent="0.25">
      <c r="D255" s="70"/>
      <c r="E255" s="81">
        <v>6</v>
      </c>
      <c r="F255" s="70"/>
    </row>
    <row r="256" spans="4:8" x14ac:dyDescent="0.25">
      <c r="D256" s="70"/>
      <c r="E256" s="81">
        <v>684</v>
      </c>
      <c r="F256" s="70"/>
    </row>
    <row r="257" spans="4:8" x14ac:dyDescent="0.25">
      <c r="D257" s="70"/>
      <c r="E257" s="81">
        <v>632</v>
      </c>
      <c r="F257" s="70"/>
    </row>
    <row r="258" spans="4:8" x14ac:dyDescent="0.25">
      <c r="D258" s="70"/>
      <c r="E258" s="81">
        <v>542</v>
      </c>
      <c r="F258" s="70"/>
    </row>
    <row r="259" spans="4:8" x14ac:dyDescent="0.25">
      <c r="D259" s="70"/>
      <c r="E259" s="81">
        <v>674</v>
      </c>
      <c r="F259" s="70"/>
    </row>
    <row r="260" spans="4:8" x14ac:dyDescent="0.25">
      <c r="D260" s="70"/>
      <c r="E260" s="81">
        <v>640</v>
      </c>
      <c r="F260" s="70"/>
    </row>
    <row r="261" spans="4:8" x14ac:dyDescent="0.25">
      <c r="D261" s="70"/>
      <c r="E261" s="81">
        <v>262</v>
      </c>
      <c r="F261" s="70"/>
    </row>
    <row r="262" spans="4:8" x14ac:dyDescent="0.25">
      <c r="D262" s="70"/>
      <c r="E262" s="81">
        <v>260</v>
      </c>
      <c r="F262" s="70"/>
    </row>
    <row r="263" spans="4:8" x14ac:dyDescent="0.25">
      <c r="D263" s="70"/>
      <c r="E263" s="81">
        <v>101</v>
      </c>
      <c r="F263" s="70"/>
    </row>
    <row r="264" spans="4:8" x14ac:dyDescent="0.25">
      <c r="D264" s="70"/>
      <c r="E264" s="81">
        <v>667</v>
      </c>
      <c r="F264" s="70"/>
    </row>
    <row r="265" spans="4:8" x14ac:dyDescent="0.25">
      <c r="D265" s="70"/>
      <c r="E265" s="81">
        <v>528</v>
      </c>
      <c r="F265" s="70"/>
    </row>
    <row r="266" spans="4:8" x14ac:dyDescent="0.25">
      <c r="D266" s="70"/>
      <c r="E266" s="81">
        <v>614</v>
      </c>
      <c r="F266" s="70"/>
    </row>
    <row r="267" spans="4:8" x14ac:dyDescent="0.25">
      <c r="D267" s="70"/>
      <c r="E267" s="81">
        <v>153</v>
      </c>
      <c r="F267" s="70"/>
    </row>
    <row r="268" spans="4:8" x14ac:dyDescent="0.25">
      <c r="D268" s="70"/>
      <c r="E268" s="81">
        <v>47</v>
      </c>
      <c r="F268" s="70"/>
    </row>
    <row r="269" spans="4:8" x14ac:dyDescent="0.25">
      <c r="D269" s="70"/>
      <c r="E269" s="81">
        <v>150</v>
      </c>
      <c r="F269" s="70"/>
    </row>
    <row r="270" spans="4:8" x14ac:dyDescent="0.25">
      <c r="D270" s="70"/>
      <c r="E270" s="81">
        <v>44</v>
      </c>
      <c r="F270" s="70"/>
      <c r="H270" s="70"/>
    </row>
    <row r="271" spans="4:8" x14ac:dyDescent="0.25">
      <c r="D271" s="70"/>
      <c r="E271" s="81">
        <v>42</v>
      </c>
      <c r="F271" s="70"/>
    </row>
    <row r="272" spans="4:8" x14ac:dyDescent="0.25">
      <c r="D272" s="70"/>
      <c r="E272" s="81">
        <v>43</v>
      </c>
      <c r="F272" s="70"/>
    </row>
    <row r="273" spans="4:6" x14ac:dyDescent="0.25">
      <c r="D273" s="70"/>
      <c r="E273" s="81">
        <v>66</v>
      </c>
      <c r="F273" s="70"/>
    </row>
    <row r="274" spans="4:6" x14ac:dyDescent="0.25">
      <c r="D274" s="73"/>
      <c r="E274" s="81">
        <v>619</v>
      </c>
      <c r="F274" s="70"/>
    </row>
    <row r="275" spans="4:6" x14ac:dyDescent="0.25">
      <c r="D275" s="73"/>
      <c r="E275" s="81">
        <v>646</v>
      </c>
    </row>
    <row r="276" spans="4:6" x14ac:dyDescent="0.25">
      <c r="E276" s="81">
        <v>647</v>
      </c>
    </row>
    <row r="277" spans="4:6" x14ac:dyDescent="0.25">
      <c r="E277" s="81">
        <v>649</v>
      </c>
    </row>
    <row r="278" spans="4:6" x14ac:dyDescent="0.25">
      <c r="E278" s="81">
        <v>653</v>
      </c>
    </row>
    <row r="279" spans="4:6" x14ac:dyDescent="0.25">
      <c r="E279" s="81">
        <v>654</v>
      </c>
    </row>
    <row r="280" spans="4:6" x14ac:dyDescent="0.25">
      <c r="E280" s="81">
        <v>256</v>
      </c>
    </row>
    <row r="281" spans="4:6" x14ac:dyDescent="0.25">
      <c r="E281" s="81">
        <v>494</v>
      </c>
    </row>
    <row r="282" spans="4:6" x14ac:dyDescent="0.25">
      <c r="E282" s="81">
        <v>671</v>
      </c>
    </row>
    <row r="283" spans="4:6" x14ac:dyDescent="0.25">
      <c r="E283" s="81">
        <v>344</v>
      </c>
    </row>
    <row r="284" spans="4:6" x14ac:dyDescent="0.25">
      <c r="E284" s="81">
        <v>676</v>
      </c>
    </row>
    <row r="285" spans="4:6" x14ac:dyDescent="0.25">
      <c r="E285" s="81">
        <v>680</v>
      </c>
    </row>
    <row r="286" spans="4:6" x14ac:dyDescent="0.25">
      <c r="E286" s="81">
        <v>687</v>
      </c>
    </row>
    <row r="287" spans="4:6" x14ac:dyDescent="0.25">
      <c r="E287" s="81">
        <v>688</v>
      </c>
    </row>
    <row r="288" spans="4:6" x14ac:dyDescent="0.25">
      <c r="E288" s="81">
        <v>689</v>
      </c>
    </row>
    <row r="289" spans="5:5" x14ac:dyDescent="0.25">
      <c r="E289" s="81">
        <v>690</v>
      </c>
    </row>
    <row r="290" spans="5:5" x14ac:dyDescent="0.25">
      <c r="E290" s="81">
        <v>545</v>
      </c>
    </row>
    <row r="291" spans="5:5" x14ac:dyDescent="0.25">
      <c r="E291" s="81">
        <v>174</v>
      </c>
    </row>
    <row r="292" spans="5:5" x14ac:dyDescent="0.25">
      <c r="E292" s="81">
        <v>693</v>
      </c>
    </row>
    <row r="293" spans="5:5" x14ac:dyDescent="0.25">
      <c r="E293" s="81">
        <v>695</v>
      </c>
    </row>
    <row r="294" spans="5:5" x14ac:dyDescent="0.25">
      <c r="E294" s="81">
        <v>675</v>
      </c>
    </row>
    <row r="295" spans="5:5" x14ac:dyDescent="0.25">
      <c r="E295" s="81">
        <v>633</v>
      </c>
    </row>
    <row r="296" spans="5:5" x14ac:dyDescent="0.25">
      <c r="E296" s="81">
        <v>634</v>
      </c>
    </row>
    <row r="297" spans="5:5" x14ac:dyDescent="0.25">
      <c r="E297" s="81">
        <v>8</v>
      </c>
    </row>
    <row r="298" spans="5:5" x14ac:dyDescent="0.25">
      <c r="E298" s="81">
        <v>469</v>
      </c>
    </row>
    <row r="299" spans="5:5" x14ac:dyDescent="0.25">
      <c r="E299" s="81">
        <v>533</v>
      </c>
    </row>
    <row r="300" spans="5:5" x14ac:dyDescent="0.25">
      <c r="E300" s="81">
        <v>622</v>
      </c>
    </row>
    <row r="301" spans="5:5" x14ac:dyDescent="0.25">
      <c r="E301" s="81">
        <v>534</v>
      </c>
    </row>
    <row r="302" spans="5:5" x14ac:dyDescent="0.25">
      <c r="E302" s="81">
        <v>329</v>
      </c>
    </row>
    <row r="303" spans="5:5" x14ac:dyDescent="0.25">
      <c r="E303" s="81">
        <v>328</v>
      </c>
    </row>
    <row r="304" spans="5:5" x14ac:dyDescent="0.25">
      <c r="E304" s="81">
        <v>396</v>
      </c>
    </row>
    <row r="305" spans="5:5" x14ac:dyDescent="0.25">
      <c r="E305" s="81">
        <v>59</v>
      </c>
    </row>
    <row r="306" spans="5:5" x14ac:dyDescent="0.25">
      <c r="E306" s="81">
        <v>56</v>
      </c>
    </row>
    <row r="307" spans="5:5" x14ac:dyDescent="0.25">
      <c r="E307" s="81">
        <v>87</v>
      </c>
    </row>
    <row r="308" spans="5:5" x14ac:dyDescent="0.25">
      <c r="E308" s="81">
        <v>398</v>
      </c>
    </row>
    <row r="309" spans="5:5" x14ac:dyDescent="0.25">
      <c r="E309" s="81">
        <v>454</v>
      </c>
    </row>
    <row r="310" spans="5:5" x14ac:dyDescent="0.25">
      <c r="E310" s="81">
        <v>514</v>
      </c>
    </row>
    <row r="311" spans="5:5" x14ac:dyDescent="0.25">
      <c r="E311" s="81">
        <v>229</v>
      </c>
    </row>
    <row r="312" spans="5:5" x14ac:dyDescent="0.25">
      <c r="E312" s="81">
        <v>31</v>
      </c>
    </row>
    <row r="313" spans="5:5" x14ac:dyDescent="0.25">
      <c r="E313" s="81">
        <v>97</v>
      </c>
    </row>
    <row r="314" spans="5:5" x14ac:dyDescent="0.25">
      <c r="E314" s="81">
        <v>656</v>
      </c>
    </row>
    <row r="315" spans="5:5" x14ac:dyDescent="0.25">
      <c r="E315" s="81">
        <v>670</v>
      </c>
    </row>
    <row r="316" spans="5:5" x14ac:dyDescent="0.25">
      <c r="E316" s="81">
        <v>251</v>
      </c>
    </row>
    <row r="317" spans="5:5" x14ac:dyDescent="0.25">
      <c r="E317" s="81">
        <v>643</v>
      </c>
    </row>
    <row r="318" spans="5:5" x14ac:dyDescent="0.25">
      <c r="E318" s="81">
        <v>127</v>
      </c>
    </row>
    <row r="319" spans="5:5" x14ac:dyDescent="0.25">
      <c r="E319" s="81">
        <v>126</v>
      </c>
    </row>
    <row r="320" spans="5:5" x14ac:dyDescent="0.25">
      <c r="E320" s="81">
        <v>650</v>
      </c>
    </row>
    <row r="321" spans="5:5" x14ac:dyDescent="0.25">
      <c r="E321" s="81">
        <v>488</v>
      </c>
    </row>
    <row r="322" spans="5:5" x14ac:dyDescent="0.25">
      <c r="E322" s="81">
        <v>198</v>
      </c>
    </row>
    <row r="323" spans="5:5" x14ac:dyDescent="0.25">
      <c r="E323" s="81">
        <v>574</v>
      </c>
    </row>
    <row r="324" spans="5:5" x14ac:dyDescent="0.25">
      <c r="E324" s="81">
        <v>555</v>
      </c>
    </row>
    <row r="325" spans="5:5" x14ac:dyDescent="0.25">
      <c r="E325" s="81">
        <v>281</v>
      </c>
    </row>
    <row r="326" spans="5:5" x14ac:dyDescent="0.25">
      <c r="E326" s="81">
        <v>663</v>
      </c>
    </row>
    <row r="327" spans="5:5" x14ac:dyDescent="0.25">
      <c r="E327" s="81">
        <v>635</v>
      </c>
    </row>
    <row r="328" spans="5:5" x14ac:dyDescent="0.25">
      <c r="E328" s="81">
        <v>613</v>
      </c>
    </row>
    <row r="329" spans="5:5" x14ac:dyDescent="0.25">
      <c r="E329" s="81">
        <v>664</v>
      </c>
    </row>
    <row r="330" spans="5:5" x14ac:dyDescent="0.25">
      <c r="E330" s="81">
        <v>686</v>
      </c>
    </row>
    <row r="331" spans="5:5" x14ac:dyDescent="0.25">
      <c r="E331" s="81">
        <v>658</v>
      </c>
    </row>
    <row r="332" spans="5:5" x14ac:dyDescent="0.25">
      <c r="E332" s="81">
        <v>661</v>
      </c>
    </row>
    <row r="333" spans="5:5" x14ac:dyDescent="0.25">
      <c r="E333" s="81">
        <v>134</v>
      </c>
    </row>
    <row r="334" spans="5:5" x14ac:dyDescent="0.25">
      <c r="E334" s="81">
        <v>696</v>
      </c>
    </row>
    <row r="335" spans="5:5" x14ac:dyDescent="0.25">
      <c r="E335" s="81">
        <v>171</v>
      </c>
    </row>
    <row r="336" spans="5:5" x14ac:dyDescent="0.25">
      <c r="E336" s="81">
        <v>529</v>
      </c>
    </row>
    <row r="337" spans="5:5" x14ac:dyDescent="0.25">
      <c r="E337" s="81">
        <v>648</v>
      </c>
    </row>
    <row r="338" spans="5:5" x14ac:dyDescent="0.25">
      <c r="E338" s="81">
        <v>206</v>
      </c>
    </row>
    <row r="339" spans="5:5" x14ac:dyDescent="0.25">
      <c r="E339" s="81">
        <v>669</v>
      </c>
    </row>
    <row r="340" spans="5:5" x14ac:dyDescent="0.25">
      <c r="E340" s="81">
        <v>232</v>
      </c>
    </row>
    <row r="341" spans="5:5" x14ac:dyDescent="0.25">
      <c r="E341" s="81">
        <v>446</v>
      </c>
    </row>
    <row r="342" spans="5:5" x14ac:dyDescent="0.25">
      <c r="E342" s="81">
        <v>265</v>
      </c>
    </row>
    <row r="343" spans="5:5" x14ac:dyDescent="0.25">
      <c r="E343" s="81">
        <v>683</v>
      </c>
    </row>
    <row r="344" spans="5:5" x14ac:dyDescent="0.25">
      <c r="E344" s="81">
        <v>677</v>
      </c>
    </row>
    <row r="345" spans="5:5" x14ac:dyDescent="0.25">
      <c r="E345" s="81">
        <v>149</v>
      </c>
    </row>
    <row r="346" spans="5:5" x14ac:dyDescent="0.25">
      <c r="E346" s="81">
        <v>668</v>
      </c>
    </row>
    <row r="347" spans="5:5" x14ac:dyDescent="0.25">
      <c r="E347" s="81">
        <v>123</v>
      </c>
    </row>
    <row r="348" spans="5:5" x14ac:dyDescent="0.25">
      <c r="E348" s="81">
        <v>268</v>
      </c>
    </row>
    <row r="349" spans="5:5" x14ac:dyDescent="0.25">
      <c r="E349" s="81">
        <v>577</v>
      </c>
    </row>
    <row r="350" spans="5:5" x14ac:dyDescent="0.25">
      <c r="E350" s="81">
        <v>258</v>
      </c>
    </row>
    <row r="351" spans="5:5" x14ac:dyDescent="0.25">
      <c r="E351" s="81">
        <v>28</v>
      </c>
    </row>
    <row r="352" spans="5:5" x14ac:dyDescent="0.25">
      <c r="E352" s="81">
        <v>200</v>
      </c>
    </row>
    <row r="353" spans="5:5" x14ac:dyDescent="0.25">
      <c r="E353" s="81">
        <v>40</v>
      </c>
    </row>
    <row r="354" spans="5:5" x14ac:dyDescent="0.25">
      <c r="E354" s="81">
        <v>296</v>
      </c>
    </row>
    <row r="355" spans="5:5" x14ac:dyDescent="0.25">
      <c r="E355" s="81">
        <v>311</v>
      </c>
    </row>
    <row r="356" spans="5:5" x14ac:dyDescent="0.25">
      <c r="E356" s="81">
        <v>644</v>
      </c>
    </row>
    <row r="357" spans="5:5" x14ac:dyDescent="0.25">
      <c r="E357" s="81">
        <v>645</v>
      </c>
    </row>
    <row r="358" spans="5:5" x14ac:dyDescent="0.25">
      <c r="E358" s="81">
        <v>226</v>
      </c>
    </row>
    <row r="359" spans="5:5" x14ac:dyDescent="0.25">
      <c r="E359" s="81">
        <v>575</v>
      </c>
    </row>
    <row r="360" spans="5:5" x14ac:dyDescent="0.25">
      <c r="E360" s="81">
        <v>625</v>
      </c>
    </row>
    <row r="361" spans="5:5" x14ac:dyDescent="0.25">
      <c r="E361" s="81">
        <v>599</v>
      </c>
    </row>
    <row r="362" spans="5:5" x14ac:dyDescent="0.25">
      <c r="E362" s="81">
        <v>231</v>
      </c>
    </row>
    <row r="363" spans="5:5" x14ac:dyDescent="0.25">
      <c r="E363" s="81">
        <v>659</v>
      </c>
    </row>
    <row r="364" spans="5:5" x14ac:dyDescent="0.25">
      <c r="E364" s="81">
        <v>615</v>
      </c>
    </row>
    <row r="365" spans="5:5" x14ac:dyDescent="0.25">
      <c r="E365" s="81">
        <v>691</v>
      </c>
    </row>
    <row r="366" spans="5:5" x14ac:dyDescent="0.25">
      <c r="E366" s="81">
        <v>233</v>
      </c>
    </row>
    <row r="367" spans="5:5" x14ac:dyDescent="0.25">
      <c r="E367" s="81">
        <v>90</v>
      </c>
    </row>
    <row r="368" spans="5:5" x14ac:dyDescent="0.25">
      <c r="E368" s="81">
        <v>520</v>
      </c>
    </row>
    <row r="369" spans="5:5" x14ac:dyDescent="0.25">
      <c r="E369" s="81">
        <v>652</v>
      </c>
    </row>
    <row r="370" spans="5:5" x14ac:dyDescent="0.25">
      <c r="E370" s="81">
        <v>29</v>
      </c>
    </row>
    <row r="371" spans="5:5" x14ac:dyDescent="0.25">
      <c r="E371" s="81">
        <v>109</v>
      </c>
    </row>
    <row r="372" spans="5:5" x14ac:dyDescent="0.25">
      <c r="E372" s="81">
        <v>665</v>
      </c>
    </row>
    <row r="373" spans="5:5" x14ac:dyDescent="0.25">
      <c r="E373" s="81">
        <v>666</v>
      </c>
    </row>
    <row r="374" spans="5:5" x14ac:dyDescent="0.25">
      <c r="E374" s="81">
        <v>88</v>
      </c>
    </row>
    <row r="375" spans="5:5" x14ac:dyDescent="0.25">
      <c r="E375" s="81">
        <v>637</v>
      </c>
    </row>
    <row r="376" spans="5:5" x14ac:dyDescent="0.25">
      <c r="E376" s="81">
        <v>173</v>
      </c>
    </row>
    <row r="377" spans="5:5" x14ac:dyDescent="0.25">
      <c r="E377" s="81">
        <v>324</v>
      </c>
    </row>
    <row r="378" spans="5:5" x14ac:dyDescent="0.25">
      <c r="E378" s="81">
        <v>651</v>
      </c>
    </row>
    <row r="379" spans="5:5" x14ac:dyDescent="0.25">
      <c r="E379" s="81">
        <v>655</v>
      </c>
    </row>
    <row r="380" spans="5:5" x14ac:dyDescent="0.25">
      <c r="E380" s="81">
        <v>236</v>
      </c>
    </row>
    <row r="381" spans="5:5" x14ac:dyDescent="0.25">
      <c r="E381" s="81">
        <v>146</v>
      </c>
    </row>
    <row r="382" spans="5:5" x14ac:dyDescent="0.25">
      <c r="E382" s="81">
        <v>147</v>
      </c>
    </row>
    <row r="383" spans="5:5" x14ac:dyDescent="0.25">
      <c r="E383" s="81">
        <v>673</v>
      </c>
    </row>
    <row r="384" spans="5:5" x14ac:dyDescent="0.25">
      <c r="E384" s="81">
        <v>102</v>
      </c>
    </row>
    <row r="385" spans="5:5" x14ac:dyDescent="0.25">
      <c r="E385" s="81">
        <v>679</v>
      </c>
    </row>
    <row r="386" spans="5:5" x14ac:dyDescent="0.25">
      <c r="E386" s="81">
        <v>681</v>
      </c>
    </row>
    <row r="387" spans="5:5" x14ac:dyDescent="0.25">
      <c r="E387" s="81">
        <v>682</v>
      </c>
    </row>
    <row r="388" spans="5:5" x14ac:dyDescent="0.25">
      <c r="E388" s="81">
        <v>124</v>
      </c>
    </row>
    <row r="389" spans="5:5" x14ac:dyDescent="0.25">
      <c r="E389" s="81">
        <v>323</v>
      </c>
    </row>
  </sheetData>
  <autoFilter ref="B1:F188" xr:uid="{57F09C8C-8E87-4202-8346-0781B99D3DDB}">
    <sortState xmlns:xlrd2="http://schemas.microsoft.com/office/spreadsheetml/2017/richdata2" ref="B2:F192">
      <sortCondition ref="B1:B188"/>
    </sortState>
  </autoFilter>
  <phoneticPr fontId="7" type="noConversion"/>
  <conditionalFormatting sqref="K152:K155">
    <cfRule type="duplicateValues" dxfId="6" priority="689" stopIfTrue="1"/>
  </conditionalFormatting>
  <conditionalFormatting sqref="E136:E161 E166:E167 E170:E176 E178:E184 E187:E189 E193:E195 E164">
    <cfRule type="duplicateValues" dxfId="5" priority="740" stopIfTrue="1"/>
  </conditionalFormatting>
  <conditionalFormatting sqref="I270 E185:E186 E177 E168:E169 E165 E162:E163 I126 K152:K155 I236:I251 G122 G157 G202 H130 I191:I193 E190:E192 E2:E135">
    <cfRule type="duplicateValues" dxfId="4" priority="789" stopIfTrue="1"/>
  </conditionalFormatting>
  <conditionalFormatting sqref="I191:I193 I126 E2:E195">
    <cfRule type="duplicateValues" dxfId="3" priority="833" stopIfTrue="1"/>
  </conditionalFormatting>
  <conditionalFormatting sqref="E185:E186 E177 E168:E169 E165 E162:E163 I126 K152:K155 G122 G157 G202 H130 I191:I193 E190:E192 E2:E135">
    <cfRule type="duplicateValues" dxfId="2" priority="849" stopIfTrue="1"/>
  </conditionalFormatting>
  <conditionalFormatting sqref="E196:E389">
    <cfRule type="duplicateValues" dxfId="1" priority="863" stopIfTrue="1"/>
  </conditionalFormatting>
  <conditionalFormatting sqref="E2:E389">
    <cfRule type="duplicateValues" dxfId="0" priority="1" stopIfTrue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2</vt:i4>
      </vt:variant>
    </vt:vector>
  </HeadingPairs>
  <TitlesOfParts>
    <vt:vector size="9" baseType="lpstr">
      <vt:lpstr>09.kolo prezetácia </vt:lpstr>
      <vt:lpstr>09.kolo výsledky  KAT</vt:lpstr>
      <vt:lpstr>09.kolo výsledky </vt:lpstr>
      <vt:lpstr>Hárok1</vt:lpstr>
      <vt:lpstr>09.kolo stopky</vt:lpstr>
      <vt:lpstr>Hárok2</vt:lpstr>
      <vt:lpstr>Hárok3</vt:lpstr>
      <vt:lpstr>'09.kolo výsledky '!Oblasť_tlače</vt:lpstr>
      <vt:lpstr>'09.kolo výsledky  KAT'!Oblasť_tlače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2024-11-17T20:38:26Z</dcterms:modified>
</cp:coreProperties>
</file>