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filterPrivacy="1" defaultThemeVersion="124226"/>
  <xr:revisionPtr revIDLastSave="0" documentId="8_{EA773730-4F00-40E1-8830-550B798DCDCF}" xr6:coauthVersionLast="47" xr6:coauthVersionMax="47" xr10:uidLastSave="{00000000-0000-0000-0000-000000000000}"/>
  <bookViews>
    <workbookView xWindow="-120" yWindow="-120" windowWidth="29040" windowHeight="15840" activeTab="2"/>
  </bookViews>
  <sheets>
    <sheet name="04.kolo prezetácia " sheetId="5" r:id="rId1"/>
    <sheet name="04.kolo výsledky  kat" sheetId="25" r:id="rId2"/>
    <sheet name="04.kolo výsledky " sheetId="6" r:id="rId3"/>
    <sheet name="Hárok1" sheetId="22" r:id="rId4"/>
    <sheet name="04.kolo stopky" sheetId="10" r:id="rId5"/>
    <sheet name="Hárok2" sheetId="18" r:id="rId6"/>
    <sheet name="kat" sheetId="21" r:id="rId7"/>
    <sheet name="Hárok3" sheetId="24" r:id="rId8"/>
  </sheets>
  <definedNames>
    <definedName name="_xlnm._FilterDatabase" localSheetId="0" hidden="1">'04.kolo prezetácia '!$A$1:$I$104</definedName>
    <definedName name="_xlnm._FilterDatabase" localSheetId="4" hidden="1">'04.kolo stopky'!$H$1:$K$36</definedName>
    <definedName name="_xlnm._FilterDatabase" localSheetId="2" hidden="1">'04.kolo výsledky '!$A$3:$W$261</definedName>
    <definedName name="_xlnm._FilterDatabase" localSheetId="1" hidden="1">'04.kolo výsledky  kat'!$A$3:$W$261</definedName>
    <definedName name="_xlnm._FilterDatabase" localSheetId="5" hidden="1">Hárok2!$B$3:$H$242</definedName>
    <definedName name="_xlnm._FilterDatabase" localSheetId="7" hidden="1">Hárok3!$B$1:$E$186</definedName>
    <definedName name="Klub" localSheetId="4">#REF!</definedName>
    <definedName name="Klub">#REF!</definedName>
    <definedName name="Meno" localSheetId="4">#REF!</definedName>
    <definedName name="Meno">#REF!</definedName>
    <definedName name="_xlnm.Print_Area" localSheetId="2">'04.kolo výsledky '!$B$1:$L$258</definedName>
    <definedName name="_xlnm.Print_Area" localSheetId="1">'04.kolo výsledky  kat'!$A$1:$L$406</definedName>
    <definedName name="Priezvisko" localSheetId="4">#REF!</definedName>
    <definedName name="Priezvisko">#REF!</definedName>
  </definedNames>
  <calcPr calcId="191029"/>
</workbook>
</file>

<file path=xl/calcChain.xml><?xml version="1.0" encoding="utf-8"?>
<calcChain xmlns="http://schemas.openxmlformats.org/spreadsheetml/2006/main">
  <c r="W261" i="25" l="1"/>
  <c r="W260" i="25"/>
  <c r="W259" i="25"/>
  <c r="W258" i="25"/>
  <c r="W257" i="25"/>
  <c r="W256" i="25"/>
  <c r="W255" i="25"/>
  <c r="W254" i="25"/>
  <c r="W253" i="25"/>
  <c r="W252" i="25"/>
  <c r="W251" i="25"/>
  <c r="W250" i="25"/>
  <c r="W249" i="25"/>
  <c r="W248" i="25"/>
  <c r="W247" i="25"/>
  <c r="W246" i="25"/>
  <c r="W245" i="25"/>
  <c r="W244" i="25"/>
  <c r="W243" i="25"/>
  <c r="W242" i="25"/>
  <c r="W241" i="25"/>
  <c r="W240" i="25"/>
  <c r="W239" i="25"/>
  <c r="W238" i="25"/>
  <c r="W237" i="25"/>
  <c r="W236" i="25"/>
  <c r="W235" i="25"/>
  <c r="W234" i="25"/>
  <c r="W233" i="25"/>
  <c r="W232" i="25"/>
  <c r="W231" i="25"/>
  <c r="W230" i="25"/>
  <c r="W229" i="25"/>
  <c r="W228" i="25"/>
  <c r="W227" i="25"/>
  <c r="W226" i="25"/>
  <c r="W225" i="25"/>
  <c r="W224" i="25"/>
  <c r="W223" i="25"/>
  <c r="W222" i="25"/>
  <c r="W221" i="25"/>
  <c r="W220" i="25"/>
  <c r="W219" i="25"/>
  <c r="W218" i="25"/>
  <c r="W217" i="25"/>
  <c r="W216" i="25"/>
  <c r="W215" i="25"/>
  <c r="W214" i="25"/>
  <c r="W213" i="25"/>
  <c r="W212" i="25"/>
  <c r="W211" i="25"/>
  <c r="W210" i="25"/>
  <c r="W209" i="25"/>
  <c r="W208" i="25"/>
  <c r="W207" i="25"/>
  <c r="W206" i="25"/>
  <c r="W205" i="25"/>
  <c r="W204" i="25"/>
  <c r="W203" i="25"/>
  <c r="W202" i="25"/>
  <c r="W201" i="25"/>
  <c r="W200" i="25"/>
  <c r="W199" i="25"/>
  <c r="W198" i="25"/>
  <c r="W197" i="25"/>
  <c r="W196" i="25"/>
  <c r="W195" i="25"/>
  <c r="W194" i="25"/>
  <c r="W193" i="25"/>
  <c r="W192" i="25"/>
  <c r="W191" i="25"/>
  <c r="W190" i="25"/>
  <c r="W189" i="25"/>
  <c r="W188" i="25"/>
  <c r="W187" i="25"/>
  <c r="W186" i="25"/>
  <c r="W185" i="25"/>
  <c r="W184" i="25"/>
  <c r="W183" i="25"/>
  <c r="W182" i="25"/>
  <c r="W181" i="25"/>
  <c r="W180" i="25"/>
  <c r="W179" i="25"/>
  <c r="W178" i="25"/>
  <c r="W177" i="25"/>
  <c r="W176" i="25"/>
  <c r="W175" i="25"/>
  <c r="W174" i="25"/>
  <c r="W173" i="25"/>
  <c r="W172" i="25"/>
  <c r="W171" i="25"/>
  <c r="W170" i="25"/>
  <c r="W169" i="25"/>
  <c r="W168" i="25"/>
  <c r="W167" i="25"/>
  <c r="W166" i="25"/>
  <c r="W165" i="25"/>
  <c r="W164" i="25"/>
  <c r="W163" i="25"/>
  <c r="W162" i="25"/>
  <c r="W161" i="25"/>
  <c r="W160" i="25"/>
  <c r="W159" i="25"/>
  <c r="W158" i="25"/>
  <c r="W157" i="25"/>
  <c r="W156" i="25"/>
  <c r="W155" i="25"/>
  <c r="W154" i="25"/>
  <c r="W153" i="25"/>
  <c r="W152" i="25"/>
  <c r="W151" i="25"/>
  <c r="W150" i="25"/>
  <c r="W149" i="25"/>
  <c r="W148" i="25"/>
  <c r="W147" i="25"/>
  <c r="W146" i="25"/>
  <c r="W145" i="25"/>
  <c r="W144" i="25"/>
  <c r="W143" i="25"/>
  <c r="W142" i="25"/>
  <c r="W141" i="25"/>
  <c r="W140" i="25"/>
  <c r="W139" i="25"/>
  <c r="W138" i="25"/>
  <c r="W137" i="25"/>
  <c r="W136" i="25"/>
  <c r="K136" i="25"/>
  <c r="J136" i="25"/>
  <c r="L136" i="25"/>
  <c r="I136" i="25"/>
  <c r="H136" i="25"/>
  <c r="G136" i="25"/>
  <c r="E136" i="25"/>
  <c r="D136" i="25"/>
  <c r="F136" i="25"/>
  <c r="W135" i="25"/>
  <c r="J135" i="25"/>
  <c r="L135" i="25"/>
  <c r="I135" i="25"/>
  <c r="H135" i="25"/>
  <c r="G135" i="25"/>
  <c r="E135" i="25"/>
  <c r="D135" i="25"/>
  <c r="W134" i="25"/>
  <c r="L134" i="25"/>
  <c r="J134" i="25"/>
  <c r="K134" i="25"/>
  <c r="I134" i="25"/>
  <c r="H134" i="25"/>
  <c r="G134" i="25"/>
  <c r="E134" i="25"/>
  <c r="F134" i="25"/>
  <c r="D134" i="25"/>
  <c r="W133" i="25"/>
  <c r="J133" i="25"/>
  <c r="L133" i="25"/>
  <c r="I133" i="25"/>
  <c r="H133" i="25"/>
  <c r="G133" i="25"/>
  <c r="E133" i="25"/>
  <c r="D133" i="25"/>
  <c r="W132" i="25"/>
  <c r="K132" i="25"/>
  <c r="J132" i="25"/>
  <c r="L132" i="25"/>
  <c r="I132" i="25"/>
  <c r="H132" i="25"/>
  <c r="G132" i="25"/>
  <c r="E132" i="25"/>
  <c r="F132" i="25"/>
  <c r="D132" i="25"/>
  <c r="W131" i="25"/>
  <c r="J131" i="25"/>
  <c r="L131" i="25"/>
  <c r="I131" i="25"/>
  <c r="H131" i="25"/>
  <c r="G131" i="25"/>
  <c r="E131" i="25"/>
  <c r="D131" i="25"/>
  <c r="W130" i="25"/>
  <c r="L130" i="25"/>
  <c r="J130" i="25"/>
  <c r="K130" i="25"/>
  <c r="I130" i="25"/>
  <c r="H130" i="25"/>
  <c r="G130" i="25"/>
  <c r="E130" i="25"/>
  <c r="D130" i="25"/>
  <c r="F130" i="25"/>
  <c r="W129" i="25"/>
  <c r="J129" i="25"/>
  <c r="L129" i="25"/>
  <c r="I129" i="25"/>
  <c r="H129" i="25"/>
  <c r="G129" i="25"/>
  <c r="E129" i="25"/>
  <c r="D129" i="25"/>
  <c r="F129" i="25"/>
  <c r="W128" i="25"/>
  <c r="K128" i="25"/>
  <c r="J128" i="25"/>
  <c r="L128" i="25"/>
  <c r="I128" i="25"/>
  <c r="H128" i="25"/>
  <c r="G128" i="25"/>
  <c r="E128" i="25"/>
  <c r="D128" i="25"/>
  <c r="W127" i="25"/>
  <c r="J127" i="25"/>
  <c r="L127" i="25"/>
  <c r="I127" i="25"/>
  <c r="H127" i="25"/>
  <c r="G127" i="25"/>
  <c r="E127" i="25"/>
  <c r="D127" i="25"/>
  <c r="W126" i="25"/>
  <c r="L126" i="25"/>
  <c r="J126" i="25"/>
  <c r="K126" i="25"/>
  <c r="I126" i="25"/>
  <c r="H126" i="25"/>
  <c r="G126" i="25"/>
  <c r="E126" i="25"/>
  <c r="D126" i="25"/>
  <c r="F126" i="25"/>
  <c r="W125" i="25"/>
  <c r="J125" i="25"/>
  <c r="L125" i="25"/>
  <c r="I125" i="25"/>
  <c r="H125" i="25"/>
  <c r="G125" i="25"/>
  <c r="E125" i="25"/>
  <c r="D125" i="25"/>
  <c r="F125" i="25"/>
  <c r="W124" i="25"/>
  <c r="K124" i="25"/>
  <c r="J124" i="25"/>
  <c r="L124" i="25"/>
  <c r="I124" i="25"/>
  <c r="H124" i="25"/>
  <c r="G124" i="25"/>
  <c r="E124" i="25"/>
  <c r="F124" i="25"/>
  <c r="D124" i="25"/>
  <c r="W123" i="25"/>
  <c r="J123" i="25"/>
  <c r="L123" i="25"/>
  <c r="I123" i="25"/>
  <c r="H123" i="25"/>
  <c r="G123" i="25"/>
  <c r="E123" i="25"/>
  <c r="D123" i="25"/>
  <c r="W122" i="25"/>
  <c r="L122" i="25"/>
  <c r="J122" i="25"/>
  <c r="K122" i="25"/>
  <c r="I122" i="25"/>
  <c r="H122" i="25"/>
  <c r="G122" i="25"/>
  <c r="E122" i="25"/>
  <c r="D122" i="25"/>
  <c r="W121" i="25"/>
  <c r="J121" i="25"/>
  <c r="L121" i="25"/>
  <c r="I121" i="25"/>
  <c r="H121" i="25"/>
  <c r="G121" i="25"/>
  <c r="E121" i="25"/>
  <c r="D121" i="25"/>
  <c r="W120" i="25"/>
  <c r="K120" i="25"/>
  <c r="J120" i="25"/>
  <c r="L120" i="25"/>
  <c r="I120" i="25"/>
  <c r="H120" i="25"/>
  <c r="G120" i="25"/>
  <c r="E120" i="25"/>
  <c r="D120" i="25"/>
  <c r="W119" i="25"/>
  <c r="J119" i="25"/>
  <c r="L119" i="25"/>
  <c r="I119" i="25"/>
  <c r="H119" i="25"/>
  <c r="G119" i="25"/>
  <c r="E119" i="25"/>
  <c r="D119" i="25"/>
  <c r="F119" i="25"/>
  <c r="W118" i="25"/>
  <c r="L118" i="25"/>
  <c r="J118" i="25"/>
  <c r="K118" i="25"/>
  <c r="I118" i="25"/>
  <c r="H118" i="25"/>
  <c r="G118" i="25"/>
  <c r="E118" i="25"/>
  <c r="D118" i="25"/>
  <c r="F118" i="25"/>
  <c r="W117" i="25"/>
  <c r="J117" i="25"/>
  <c r="L117" i="25"/>
  <c r="I117" i="25"/>
  <c r="H117" i="25"/>
  <c r="G117" i="25"/>
  <c r="E117" i="25"/>
  <c r="D117" i="25"/>
  <c r="F117" i="25"/>
  <c r="W116" i="25"/>
  <c r="K116" i="25"/>
  <c r="J116" i="25"/>
  <c r="L116" i="25"/>
  <c r="I116" i="25"/>
  <c r="H116" i="25"/>
  <c r="G116" i="25"/>
  <c r="E116" i="25"/>
  <c r="D116" i="25"/>
  <c r="F116" i="25"/>
  <c r="W115" i="25"/>
  <c r="J115" i="25"/>
  <c r="L115" i="25"/>
  <c r="I115" i="25"/>
  <c r="H115" i="25"/>
  <c r="G115" i="25"/>
  <c r="E115" i="25"/>
  <c r="D115" i="25"/>
  <c r="F115" i="25"/>
  <c r="W114" i="25"/>
  <c r="L114" i="25"/>
  <c r="J114" i="25"/>
  <c r="K114" i="25"/>
  <c r="I114" i="25"/>
  <c r="H114" i="25"/>
  <c r="G114" i="25"/>
  <c r="E114" i="25"/>
  <c r="D114" i="25"/>
  <c r="W113" i="25"/>
  <c r="J113" i="25"/>
  <c r="L113" i="25"/>
  <c r="I113" i="25"/>
  <c r="H113" i="25"/>
  <c r="G113" i="25"/>
  <c r="E113" i="25"/>
  <c r="D113" i="25"/>
  <c r="W112" i="25"/>
  <c r="K112" i="25"/>
  <c r="J112" i="25"/>
  <c r="L112" i="25"/>
  <c r="I112" i="25"/>
  <c r="H112" i="25"/>
  <c r="G112" i="25"/>
  <c r="E112" i="25"/>
  <c r="D112" i="25"/>
  <c r="W111" i="25"/>
  <c r="J111" i="25"/>
  <c r="L111" i="25"/>
  <c r="I111" i="25"/>
  <c r="H111" i="25"/>
  <c r="G111" i="25"/>
  <c r="E111" i="25"/>
  <c r="D111" i="25"/>
  <c r="W110" i="25"/>
  <c r="L110" i="25"/>
  <c r="J110" i="25"/>
  <c r="K110" i="25"/>
  <c r="I110" i="25"/>
  <c r="H110" i="25"/>
  <c r="G110" i="25"/>
  <c r="E110" i="25"/>
  <c r="F110" i="25"/>
  <c r="D110" i="25"/>
  <c r="W109" i="25"/>
  <c r="J109" i="25"/>
  <c r="L109" i="25"/>
  <c r="I109" i="25"/>
  <c r="H109" i="25"/>
  <c r="G109" i="25"/>
  <c r="E109" i="25"/>
  <c r="F109" i="25"/>
  <c r="D109" i="25"/>
  <c r="W108" i="25"/>
  <c r="K108" i="25"/>
  <c r="J108" i="25"/>
  <c r="L108" i="25"/>
  <c r="I108" i="25"/>
  <c r="H108" i="25"/>
  <c r="G108" i="25"/>
  <c r="E108" i="25"/>
  <c r="F108" i="25"/>
  <c r="D108" i="25"/>
  <c r="W107" i="25"/>
  <c r="J107" i="25"/>
  <c r="L107" i="25"/>
  <c r="I107" i="25"/>
  <c r="H107" i="25"/>
  <c r="G107" i="25"/>
  <c r="E107" i="25"/>
  <c r="D107" i="25"/>
  <c r="W106" i="25"/>
  <c r="L106" i="25"/>
  <c r="J106" i="25"/>
  <c r="K106" i="25"/>
  <c r="I106" i="25"/>
  <c r="H106" i="25"/>
  <c r="G106" i="25"/>
  <c r="E106" i="25"/>
  <c r="D106" i="25"/>
  <c r="W105" i="25"/>
  <c r="J105" i="25"/>
  <c r="L105" i="25"/>
  <c r="I105" i="25"/>
  <c r="H105" i="25"/>
  <c r="G105" i="25"/>
  <c r="E105" i="25"/>
  <c r="D105" i="25"/>
  <c r="W104" i="25"/>
  <c r="K104" i="25"/>
  <c r="J104" i="25"/>
  <c r="L104" i="25"/>
  <c r="I104" i="25"/>
  <c r="H104" i="25"/>
  <c r="G104" i="25"/>
  <c r="E104" i="25"/>
  <c r="D104" i="25"/>
  <c r="W103" i="25"/>
  <c r="J103" i="25"/>
  <c r="L103" i="25"/>
  <c r="I103" i="25"/>
  <c r="H103" i="25"/>
  <c r="G103" i="25"/>
  <c r="E103" i="25"/>
  <c r="D103" i="25"/>
  <c r="F103" i="25"/>
  <c r="W102" i="25"/>
  <c r="L102" i="25"/>
  <c r="J102" i="25"/>
  <c r="K102" i="25"/>
  <c r="I102" i="25"/>
  <c r="H102" i="25"/>
  <c r="G102" i="25"/>
  <c r="E102" i="25"/>
  <c r="D102" i="25"/>
  <c r="F102" i="25"/>
  <c r="W101" i="25"/>
  <c r="L101" i="25"/>
  <c r="J101" i="25"/>
  <c r="K101" i="25"/>
  <c r="I101" i="25"/>
  <c r="H101" i="25"/>
  <c r="G101" i="25"/>
  <c r="E101" i="25"/>
  <c r="D101" i="25"/>
  <c r="W100" i="25"/>
  <c r="K100" i="25"/>
  <c r="J100" i="25"/>
  <c r="L100" i="25"/>
  <c r="I100" i="25"/>
  <c r="H100" i="25"/>
  <c r="G100" i="25"/>
  <c r="E100" i="25"/>
  <c r="D100" i="25"/>
  <c r="F100" i="25"/>
  <c r="W99" i="25"/>
  <c r="J99" i="25"/>
  <c r="L99" i="25"/>
  <c r="I99" i="25"/>
  <c r="H99" i="25"/>
  <c r="G99" i="25"/>
  <c r="E99" i="25"/>
  <c r="D99" i="25"/>
  <c r="F99" i="25"/>
  <c r="W98" i="25"/>
  <c r="L98" i="25"/>
  <c r="J98" i="25"/>
  <c r="K98" i="25"/>
  <c r="I98" i="25"/>
  <c r="H98" i="25"/>
  <c r="G98" i="25"/>
  <c r="E98" i="25"/>
  <c r="D98" i="25"/>
  <c r="F98" i="25"/>
  <c r="W97" i="25"/>
  <c r="L97" i="25"/>
  <c r="J97" i="25"/>
  <c r="K97" i="25"/>
  <c r="I97" i="25"/>
  <c r="H97" i="25"/>
  <c r="G97" i="25"/>
  <c r="E97" i="25"/>
  <c r="D97" i="25"/>
  <c r="F97" i="25"/>
  <c r="W96" i="25"/>
  <c r="K96" i="25"/>
  <c r="J96" i="25"/>
  <c r="L96" i="25"/>
  <c r="I96" i="25"/>
  <c r="H96" i="25"/>
  <c r="G96" i="25"/>
  <c r="E96" i="25"/>
  <c r="D96" i="25"/>
  <c r="F96" i="25"/>
  <c r="W95" i="25"/>
  <c r="J95" i="25"/>
  <c r="L95" i="25"/>
  <c r="I95" i="25"/>
  <c r="H95" i="25"/>
  <c r="G95" i="25"/>
  <c r="E95" i="25"/>
  <c r="D95" i="25"/>
  <c r="W94" i="25"/>
  <c r="L94" i="25"/>
  <c r="J94" i="25"/>
  <c r="K94" i="25"/>
  <c r="I94" i="25"/>
  <c r="H94" i="25"/>
  <c r="G94" i="25"/>
  <c r="E94" i="25"/>
  <c r="D94" i="25"/>
  <c r="W93" i="25"/>
  <c r="L93" i="25"/>
  <c r="J93" i="25"/>
  <c r="K93" i="25"/>
  <c r="I93" i="25"/>
  <c r="H93" i="25"/>
  <c r="G93" i="25"/>
  <c r="E93" i="25"/>
  <c r="D93" i="25"/>
  <c r="W92" i="25"/>
  <c r="K92" i="25"/>
  <c r="J92" i="25"/>
  <c r="L92" i="25"/>
  <c r="I92" i="25"/>
  <c r="H92" i="25"/>
  <c r="G92" i="25"/>
  <c r="E92" i="25"/>
  <c r="D92" i="25"/>
  <c r="W91" i="25"/>
  <c r="J91" i="25"/>
  <c r="L91" i="25"/>
  <c r="I91" i="25"/>
  <c r="H91" i="25"/>
  <c r="G91" i="25"/>
  <c r="E91" i="25"/>
  <c r="D91" i="25"/>
  <c r="F91" i="25"/>
  <c r="W90" i="25"/>
  <c r="J90" i="25"/>
  <c r="L90" i="25"/>
  <c r="I90" i="25"/>
  <c r="H90" i="25"/>
  <c r="G90" i="25"/>
  <c r="E90" i="25"/>
  <c r="D90" i="25"/>
  <c r="F90" i="25"/>
  <c r="W89" i="25"/>
  <c r="L89" i="25"/>
  <c r="J89" i="25"/>
  <c r="K89" i="25"/>
  <c r="I89" i="25"/>
  <c r="H89" i="25"/>
  <c r="G89" i="25"/>
  <c r="E89" i="25"/>
  <c r="D89" i="25"/>
  <c r="W88" i="25"/>
  <c r="K88" i="25"/>
  <c r="J88" i="25"/>
  <c r="L88" i="25"/>
  <c r="I88" i="25"/>
  <c r="H88" i="25"/>
  <c r="G88" i="25"/>
  <c r="E88" i="25"/>
  <c r="D88" i="25"/>
  <c r="F88" i="25"/>
  <c r="W87" i="25"/>
  <c r="J87" i="25"/>
  <c r="L87" i="25"/>
  <c r="I87" i="25"/>
  <c r="H87" i="25"/>
  <c r="G87" i="25"/>
  <c r="E87" i="25"/>
  <c r="D87" i="25"/>
  <c r="W86" i="25"/>
  <c r="J86" i="25"/>
  <c r="L86" i="25"/>
  <c r="I86" i="25"/>
  <c r="H86" i="25"/>
  <c r="G86" i="25"/>
  <c r="E86" i="25"/>
  <c r="D86" i="25"/>
  <c r="F86" i="25"/>
  <c r="W85" i="25"/>
  <c r="L85" i="25"/>
  <c r="J85" i="25"/>
  <c r="K85" i="25"/>
  <c r="I85" i="25"/>
  <c r="H85" i="25"/>
  <c r="G85" i="25"/>
  <c r="E85" i="25"/>
  <c r="D85" i="25"/>
  <c r="F85" i="25"/>
  <c r="W84" i="25"/>
  <c r="K84" i="25"/>
  <c r="J84" i="25"/>
  <c r="L84" i="25"/>
  <c r="I84" i="25"/>
  <c r="H84" i="25"/>
  <c r="G84" i="25"/>
  <c r="E84" i="25"/>
  <c r="D84" i="25"/>
  <c r="W83" i="25"/>
  <c r="L83" i="25"/>
  <c r="J83" i="25"/>
  <c r="K83" i="25"/>
  <c r="I83" i="25"/>
  <c r="H83" i="25"/>
  <c r="G83" i="25"/>
  <c r="E83" i="25"/>
  <c r="D83" i="25"/>
  <c r="W82" i="25"/>
  <c r="J82" i="25"/>
  <c r="L82" i="25"/>
  <c r="I82" i="25"/>
  <c r="H82" i="25"/>
  <c r="G82" i="25"/>
  <c r="E82" i="25"/>
  <c r="D82" i="25"/>
  <c r="F82" i="25"/>
  <c r="W81" i="25"/>
  <c r="L81" i="25"/>
  <c r="J81" i="25"/>
  <c r="K81" i="25"/>
  <c r="I81" i="25"/>
  <c r="H81" i="25"/>
  <c r="G81" i="25"/>
  <c r="E81" i="25"/>
  <c r="D81" i="25"/>
  <c r="W80" i="25"/>
  <c r="K80" i="25"/>
  <c r="J80" i="25"/>
  <c r="L80" i="25"/>
  <c r="I80" i="25"/>
  <c r="H80" i="25"/>
  <c r="G80" i="25"/>
  <c r="E80" i="25"/>
  <c r="D80" i="25"/>
  <c r="F80" i="25"/>
  <c r="W79" i="25"/>
  <c r="J79" i="25"/>
  <c r="L79" i="25"/>
  <c r="I79" i="25"/>
  <c r="H79" i="25"/>
  <c r="G79" i="25"/>
  <c r="E79" i="25"/>
  <c r="D79" i="25"/>
  <c r="W78" i="25"/>
  <c r="J78" i="25"/>
  <c r="L78" i="25"/>
  <c r="I78" i="25"/>
  <c r="H78" i="25"/>
  <c r="G78" i="25"/>
  <c r="E78" i="25"/>
  <c r="D78" i="25"/>
  <c r="W77" i="25"/>
  <c r="L77" i="25"/>
  <c r="J77" i="25"/>
  <c r="K77" i="25"/>
  <c r="I77" i="25"/>
  <c r="H77" i="25"/>
  <c r="G77" i="25"/>
  <c r="E77" i="25"/>
  <c r="D77" i="25"/>
  <c r="W76" i="25"/>
  <c r="K76" i="25"/>
  <c r="J76" i="25"/>
  <c r="L76" i="25"/>
  <c r="I76" i="25"/>
  <c r="H76" i="25"/>
  <c r="G76" i="25"/>
  <c r="E76" i="25"/>
  <c r="D76" i="25"/>
  <c r="W75" i="25"/>
  <c r="J75" i="25"/>
  <c r="L75" i="25"/>
  <c r="I75" i="25"/>
  <c r="H75" i="25"/>
  <c r="G75" i="25"/>
  <c r="E75" i="25"/>
  <c r="D75" i="25"/>
  <c r="F75" i="25"/>
  <c r="W74" i="25"/>
  <c r="L74" i="25"/>
  <c r="J74" i="25"/>
  <c r="K74" i="25"/>
  <c r="I74" i="25"/>
  <c r="H74" i="25"/>
  <c r="G74" i="25"/>
  <c r="E74" i="25"/>
  <c r="D74" i="25"/>
  <c r="F74" i="25"/>
  <c r="W73" i="25"/>
  <c r="L73" i="25"/>
  <c r="J73" i="25"/>
  <c r="K73" i="25"/>
  <c r="I73" i="25"/>
  <c r="H73" i="25"/>
  <c r="G73" i="25"/>
  <c r="E73" i="25"/>
  <c r="D73" i="25"/>
  <c r="F73" i="25"/>
  <c r="W72" i="25"/>
  <c r="K72" i="25"/>
  <c r="J72" i="25"/>
  <c r="L72" i="25"/>
  <c r="I72" i="25"/>
  <c r="H72" i="25"/>
  <c r="G72" i="25"/>
  <c r="E72" i="25"/>
  <c r="D72" i="25"/>
  <c r="F72" i="25"/>
  <c r="W71" i="25"/>
  <c r="J71" i="25"/>
  <c r="L71" i="25"/>
  <c r="I71" i="25"/>
  <c r="H71" i="25"/>
  <c r="G71" i="25"/>
  <c r="E71" i="25"/>
  <c r="D71" i="25"/>
  <c r="F71" i="25"/>
  <c r="W70" i="25"/>
  <c r="J70" i="25"/>
  <c r="L70" i="25"/>
  <c r="I70" i="25"/>
  <c r="H70" i="25"/>
  <c r="G70" i="25"/>
  <c r="E70" i="25"/>
  <c r="D70" i="25"/>
  <c r="F70" i="25"/>
  <c r="W69" i="25"/>
  <c r="L69" i="25"/>
  <c r="J69" i="25"/>
  <c r="K69" i="25"/>
  <c r="I69" i="25"/>
  <c r="H69" i="25"/>
  <c r="G69" i="25"/>
  <c r="E69" i="25"/>
  <c r="D69" i="25"/>
  <c r="W68" i="25"/>
  <c r="K68" i="25"/>
  <c r="J68" i="25"/>
  <c r="L68" i="25"/>
  <c r="I68" i="25"/>
  <c r="H68" i="25"/>
  <c r="G68" i="25"/>
  <c r="E68" i="25"/>
  <c r="D68" i="25"/>
  <c r="F68" i="25"/>
  <c r="W67" i="25"/>
  <c r="J67" i="25"/>
  <c r="L67" i="25"/>
  <c r="I67" i="25"/>
  <c r="H67" i="25"/>
  <c r="G67" i="25"/>
  <c r="E67" i="25"/>
  <c r="D67" i="25"/>
  <c r="W66" i="25"/>
  <c r="J66" i="25"/>
  <c r="L66" i="25"/>
  <c r="I66" i="25"/>
  <c r="H66" i="25"/>
  <c r="G66" i="25"/>
  <c r="E66" i="25"/>
  <c r="D66" i="25"/>
  <c r="F66" i="25"/>
  <c r="W65" i="25"/>
  <c r="L65" i="25"/>
  <c r="J65" i="25"/>
  <c r="K65" i="25"/>
  <c r="I65" i="25"/>
  <c r="H65" i="25"/>
  <c r="G65" i="25"/>
  <c r="E65" i="25"/>
  <c r="D65" i="25"/>
  <c r="W64" i="25"/>
  <c r="K64" i="25"/>
  <c r="J64" i="25"/>
  <c r="L64" i="25"/>
  <c r="I64" i="25"/>
  <c r="H64" i="25"/>
  <c r="G64" i="25"/>
  <c r="E64" i="25"/>
  <c r="D64" i="25"/>
  <c r="W63" i="25"/>
  <c r="J63" i="25"/>
  <c r="L63" i="25"/>
  <c r="I63" i="25"/>
  <c r="H63" i="25"/>
  <c r="G63" i="25"/>
  <c r="E63" i="25"/>
  <c r="D63" i="25"/>
  <c r="F63" i="25"/>
  <c r="W62" i="25"/>
  <c r="L62" i="25"/>
  <c r="J62" i="25"/>
  <c r="K62" i="25"/>
  <c r="I62" i="25"/>
  <c r="H62" i="25"/>
  <c r="G62" i="25"/>
  <c r="E62" i="25"/>
  <c r="D62" i="25"/>
  <c r="F62" i="25"/>
  <c r="W61" i="25"/>
  <c r="L61" i="25"/>
  <c r="J61" i="25"/>
  <c r="K61" i="25"/>
  <c r="I61" i="25"/>
  <c r="H61" i="25"/>
  <c r="G61" i="25"/>
  <c r="E61" i="25"/>
  <c r="D61" i="25"/>
  <c r="F61" i="25"/>
  <c r="W60" i="25"/>
  <c r="K60" i="25"/>
  <c r="J60" i="25"/>
  <c r="L60" i="25"/>
  <c r="I60" i="25"/>
  <c r="H60" i="25"/>
  <c r="G60" i="25"/>
  <c r="E60" i="25"/>
  <c r="D60" i="25"/>
  <c r="W59" i="25"/>
  <c r="J59" i="25"/>
  <c r="L59" i="25"/>
  <c r="I59" i="25"/>
  <c r="H59" i="25"/>
  <c r="G59" i="25"/>
  <c r="E59" i="25"/>
  <c r="D59" i="25"/>
  <c r="W58" i="25"/>
  <c r="J58" i="25"/>
  <c r="L58" i="25"/>
  <c r="I58" i="25"/>
  <c r="H58" i="25"/>
  <c r="G58" i="25"/>
  <c r="E58" i="25"/>
  <c r="D58" i="25"/>
  <c r="W57" i="25"/>
  <c r="L57" i="25"/>
  <c r="J57" i="25"/>
  <c r="K57" i="25"/>
  <c r="I57" i="25"/>
  <c r="H57" i="25"/>
  <c r="G57" i="25"/>
  <c r="E57" i="25"/>
  <c r="D57" i="25"/>
  <c r="W56" i="25"/>
  <c r="K56" i="25"/>
  <c r="J56" i="25"/>
  <c r="L56" i="25"/>
  <c r="I56" i="25"/>
  <c r="H56" i="25"/>
  <c r="G56" i="25"/>
  <c r="E56" i="25"/>
  <c r="F56" i="25"/>
  <c r="D56" i="25"/>
  <c r="W55" i="25"/>
  <c r="J55" i="25"/>
  <c r="L55" i="25"/>
  <c r="I55" i="25"/>
  <c r="H55" i="25"/>
  <c r="G55" i="25"/>
  <c r="E55" i="25"/>
  <c r="D55" i="25"/>
  <c r="K54" i="25"/>
  <c r="J54" i="25"/>
  <c r="L54" i="25"/>
  <c r="I54" i="25"/>
  <c r="H54" i="25"/>
  <c r="G54" i="25"/>
  <c r="E54" i="25"/>
  <c r="D54" i="25"/>
  <c r="W53" i="25"/>
  <c r="L53" i="25"/>
  <c r="K53" i="25"/>
  <c r="J53" i="25"/>
  <c r="I53" i="25"/>
  <c r="H53" i="25"/>
  <c r="G53" i="25"/>
  <c r="E53" i="25"/>
  <c r="D53" i="25"/>
  <c r="W52" i="25"/>
  <c r="J52" i="25"/>
  <c r="L52" i="25"/>
  <c r="I52" i="25"/>
  <c r="H52" i="25"/>
  <c r="G52" i="25"/>
  <c r="E52" i="25"/>
  <c r="D52" i="25"/>
  <c r="F52" i="25"/>
  <c r="W51" i="25"/>
  <c r="L51" i="25"/>
  <c r="K51" i="25"/>
  <c r="J51" i="25"/>
  <c r="I51" i="25"/>
  <c r="H51" i="25"/>
  <c r="G51" i="25"/>
  <c r="E51" i="25"/>
  <c r="D51" i="25"/>
  <c r="W50" i="25"/>
  <c r="K50" i="25"/>
  <c r="J50" i="25"/>
  <c r="L50" i="25"/>
  <c r="I50" i="25"/>
  <c r="H50" i="25"/>
  <c r="G50" i="25"/>
  <c r="F50" i="25"/>
  <c r="E50" i="25"/>
  <c r="D50" i="25"/>
  <c r="W49" i="25"/>
  <c r="L49" i="25"/>
  <c r="K49" i="25"/>
  <c r="J49" i="25"/>
  <c r="I49" i="25"/>
  <c r="H49" i="25"/>
  <c r="G49" i="25"/>
  <c r="E49" i="25"/>
  <c r="D49" i="25"/>
  <c r="F49" i="25"/>
  <c r="W48" i="25"/>
  <c r="J48" i="25"/>
  <c r="L48" i="25"/>
  <c r="I48" i="25"/>
  <c r="H48" i="25"/>
  <c r="G48" i="25"/>
  <c r="E48" i="25"/>
  <c r="D48" i="25"/>
  <c r="W47" i="25"/>
  <c r="L47" i="25"/>
  <c r="K47" i="25"/>
  <c r="J47" i="25"/>
  <c r="I47" i="25"/>
  <c r="H47" i="25"/>
  <c r="G47" i="25"/>
  <c r="E47" i="25"/>
  <c r="D47" i="25"/>
  <c r="W46" i="25"/>
  <c r="K46" i="25"/>
  <c r="J46" i="25"/>
  <c r="L46" i="25"/>
  <c r="I46" i="25"/>
  <c r="H46" i="25"/>
  <c r="G46" i="25"/>
  <c r="E46" i="25"/>
  <c r="D46" i="25"/>
  <c r="W45" i="25"/>
  <c r="L45" i="25"/>
  <c r="K45" i="25"/>
  <c r="J45" i="25"/>
  <c r="I45" i="25"/>
  <c r="H45" i="25"/>
  <c r="G45" i="25"/>
  <c r="E45" i="25"/>
  <c r="D45" i="25"/>
  <c r="W44" i="25"/>
  <c r="J44" i="25"/>
  <c r="L44" i="25"/>
  <c r="I44" i="25"/>
  <c r="H44" i="25"/>
  <c r="G44" i="25"/>
  <c r="E44" i="25"/>
  <c r="D44" i="25"/>
  <c r="W43" i="25"/>
  <c r="L43" i="25"/>
  <c r="K43" i="25"/>
  <c r="J43" i="25"/>
  <c r="I43" i="25"/>
  <c r="H43" i="25"/>
  <c r="G43" i="25"/>
  <c r="E43" i="25"/>
  <c r="D43" i="25"/>
  <c r="W42" i="25"/>
  <c r="K42" i="25"/>
  <c r="J42" i="25"/>
  <c r="L42" i="25"/>
  <c r="I42" i="25"/>
  <c r="H42" i="25"/>
  <c r="G42" i="25"/>
  <c r="E42" i="25"/>
  <c r="D42" i="25"/>
  <c r="W41" i="25"/>
  <c r="L41" i="25"/>
  <c r="K41" i="25"/>
  <c r="J41" i="25"/>
  <c r="I41" i="25"/>
  <c r="H41" i="25"/>
  <c r="G41" i="25"/>
  <c r="E41" i="25"/>
  <c r="D41" i="25"/>
  <c r="F41" i="25"/>
  <c r="W40" i="25"/>
  <c r="J40" i="25"/>
  <c r="L40" i="25"/>
  <c r="I40" i="25"/>
  <c r="H40" i="25"/>
  <c r="G40" i="25"/>
  <c r="E40" i="25"/>
  <c r="D40" i="25"/>
  <c r="W39" i="25"/>
  <c r="L39" i="25"/>
  <c r="K39" i="25"/>
  <c r="J39" i="25"/>
  <c r="I39" i="25"/>
  <c r="H39" i="25"/>
  <c r="G39" i="25"/>
  <c r="E39" i="25"/>
  <c r="D39" i="25"/>
  <c r="W38" i="25"/>
  <c r="K38" i="25"/>
  <c r="J38" i="25"/>
  <c r="L38" i="25"/>
  <c r="I38" i="25"/>
  <c r="H38" i="25"/>
  <c r="G38" i="25"/>
  <c r="E38" i="25"/>
  <c r="D38" i="25"/>
  <c r="W37" i="25"/>
  <c r="L37" i="25"/>
  <c r="K37" i="25"/>
  <c r="J37" i="25"/>
  <c r="I37" i="25"/>
  <c r="H37" i="25"/>
  <c r="G37" i="25"/>
  <c r="E37" i="25"/>
  <c r="D37" i="25"/>
  <c r="W36" i="25"/>
  <c r="J36" i="25"/>
  <c r="L36" i="25"/>
  <c r="I36" i="25"/>
  <c r="H36" i="25"/>
  <c r="G36" i="25"/>
  <c r="E36" i="25"/>
  <c r="D36" i="25"/>
  <c r="W35" i="25"/>
  <c r="L35" i="25"/>
  <c r="K35" i="25"/>
  <c r="J35" i="25"/>
  <c r="I35" i="25"/>
  <c r="H35" i="25"/>
  <c r="G35" i="25"/>
  <c r="E35" i="25"/>
  <c r="D35" i="25"/>
  <c r="W34" i="25"/>
  <c r="K34" i="25"/>
  <c r="J34" i="25"/>
  <c r="L34" i="25"/>
  <c r="I34" i="25"/>
  <c r="H34" i="25"/>
  <c r="G34" i="25"/>
  <c r="E34" i="25"/>
  <c r="D34" i="25"/>
  <c r="F34" i="25"/>
  <c r="W33" i="25"/>
  <c r="L33" i="25"/>
  <c r="K33" i="25"/>
  <c r="J33" i="25"/>
  <c r="H33" i="25"/>
  <c r="G33" i="25"/>
  <c r="E33" i="25"/>
  <c r="D33" i="25"/>
  <c r="W32" i="25"/>
  <c r="J32" i="25"/>
  <c r="L32" i="25"/>
  <c r="I32" i="25"/>
  <c r="H32" i="25"/>
  <c r="G32" i="25"/>
  <c r="E32" i="25"/>
  <c r="D32" i="25"/>
  <c r="F32" i="25"/>
  <c r="W31" i="25"/>
  <c r="L31" i="25"/>
  <c r="K31" i="25"/>
  <c r="J31" i="25"/>
  <c r="I31" i="25"/>
  <c r="H31" i="25"/>
  <c r="G31" i="25"/>
  <c r="E31" i="25"/>
  <c r="D31" i="25"/>
  <c r="W30" i="25"/>
  <c r="K30" i="25"/>
  <c r="J30" i="25"/>
  <c r="L30" i="25"/>
  <c r="I30" i="25"/>
  <c r="H30" i="25"/>
  <c r="G30" i="25"/>
  <c r="E30" i="25"/>
  <c r="D30" i="25"/>
  <c r="W29" i="25"/>
  <c r="L29" i="25"/>
  <c r="K29" i="25"/>
  <c r="J29" i="25"/>
  <c r="I29" i="25"/>
  <c r="H29" i="25"/>
  <c r="G29" i="25"/>
  <c r="E29" i="25"/>
  <c r="D29" i="25"/>
  <c r="W28" i="25"/>
  <c r="J28" i="25"/>
  <c r="L28" i="25"/>
  <c r="I28" i="25"/>
  <c r="H28" i="25"/>
  <c r="G28" i="25"/>
  <c r="E28" i="25"/>
  <c r="D28" i="25"/>
  <c r="W27" i="25"/>
  <c r="L27" i="25"/>
  <c r="K27" i="25"/>
  <c r="J27" i="25"/>
  <c r="I27" i="25"/>
  <c r="H27" i="25"/>
  <c r="G27" i="25"/>
  <c r="E27" i="25"/>
  <c r="D27" i="25"/>
  <c r="W26" i="25"/>
  <c r="K26" i="25"/>
  <c r="J26" i="25"/>
  <c r="L26" i="25"/>
  <c r="I26" i="25"/>
  <c r="H26" i="25"/>
  <c r="G26" i="25"/>
  <c r="E26" i="25"/>
  <c r="D26" i="25"/>
  <c r="W25" i="25"/>
  <c r="L25" i="25"/>
  <c r="K25" i="25"/>
  <c r="J25" i="25"/>
  <c r="I25" i="25"/>
  <c r="H25" i="25"/>
  <c r="G25" i="25"/>
  <c r="E25" i="25"/>
  <c r="D25" i="25"/>
  <c r="F25" i="25"/>
  <c r="W24" i="25"/>
  <c r="J24" i="25"/>
  <c r="L24" i="25"/>
  <c r="I24" i="25"/>
  <c r="H24" i="25"/>
  <c r="G24" i="25"/>
  <c r="E24" i="25"/>
  <c r="D24" i="25"/>
  <c r="W23" i="25"/>
  <c r="L23" i="25"/>
  <c r="K23" i="25"/>
  <c r="J23" i="25"/>
  <c r="I23" i="25"/>
  <c r="H23" i="25"/>
  <c r="G23" i="25"/>
  <c r="E23" i="25"/>
  <c r="D23" i="25"/>
  <c r="W22" i="25"/>
  <c r="K22" i="25"/>
  <c r="J22" i="25"/>
  <c r="L22" i="25"/>
  <c r="I22" i="25"/>
  <c r="H22" i="25"/>
  <c r="G22" i="25"/>
  <c r="E22" i="25"/>
  <c r="D22" i="25"/>
  <c r="W21" i="25"/>
  <c r="L21" i="25"/>
  <c r="K21" i="25"/>
  <c r="J21" i="25"/>
  <c r="I21" i="25"/>
  <c r="H21" i="25"/>
  <c r="G21" i="25"/>
  <c r="E21" i="25"/>
  <c r="D21" i="25"/>
  <c r="W20" i="25"/>
  <c r="J20" i="25"/>
  <c r="L20" i="25"/>
  <c r="I20" i="25"/>
  <c r="H20" i="25"/>
  <c r="G20" i="25"/>
  <c r="E20" i="25"/>
  <c r="D20" i="25"/>
  <c r="W19" i="25"/>
  <c r="L19" i="25"/>
  <c r="K19" i="25"/>
  <c r="J19" i="25"/>
  <c r="I19" i="25"/>
  <c r="H19" i="25"/>
  <c r="G19" i="25"/>
  <c r="E19" i="25"/>
  <c r="F19" i="25"/>
  <c r="D19" i="25"/>
  <c r="W18" i="25"/>
  <c r="K18" i="25"/>
  <c r="J18" i="25"/>
  <c r="L18" i="25"/>
  <c r="I18" i="25"/>
  <c r="H18" i="25"/>
  <c r="G18" i="25"/>
  <c r="F18" i="25"/>
  <c r="E18" i="25"/>
  <c r="D18" i="25"/>
  <c r="W17" i="25"/>
  <c r="L17" i="25"/>
  <c r="K17" i="25"/>
  <c r="J17" i="25"/>
  <c r="I17" i="25"/>
  <c r="H17" i="25"/>
  <c r="G17" i="25"/>
  <c r="E17" i="25"/>
  <c r="D17" i="25"/>
  <c r="F17" i="25"/>
  <c r="W16" i="25"/>
  <c r="J16" i="25"/>
  <c r="L16" i="25"/>
  <c r="I16" i="25"/>
  <c r="H16" i="25"/>
  <c r="G16" i="25"/>
  <c r="E16" i="25"/>
  <c r="D16" i="25"/>
  <c r="W15" i="25"/>
  <c r="L15" i="25"/>
  <c r="K15" i="25"/>
  <c r="J15" i="25"/>
  <c r="I15" i="25"/>
  <c r="H15" i="25"/>
  <c r="G15" i="25"/>
  <c r="E15" i="25"/>
  <c r="D15" i="25"/>
  <c r="F15" i="25"/>
  <c r="W14" i="25"/>
  <c r="K14" i="25"/>
  <c r="J14" i="25"/>
  <c r="L14" i="25"/>
  <c r="I14" i="25"/>
  <c r="H14" i="25"/>
  <c r="G14" i="25"/>
  <c r="E14" i="25"/>
  <c r="D14" i="25"/>
  <c r="F14" i="25"/>
  <c r="W13" i="25"/>
  <c r="L13" i="25"/>
  <c r="K13" i="25"/>
  <c r="J13" i="25"/>
  <c r="I13" i="25"/>
  <c r="H13" i="25"/>
  <c r="G13" i="25"/>
  <c r="E13" i="25"/>
  <c r="D13" i="25"/>
  <c r="W12" i="25"/>
  <c r="J12" i="25"/>
  <c r="L12" i="25"/>
  <c r="I12" i="25"/>
  <c r="H12" i="25"/>
  <c r="G12" i="25"/>
  <c r="E12" i="25"/>
  <c r="D12" i="25"/>
  <c r="W11" i="25"/>
  <c r="L11" i="25"/>
  <c r="K11" i="25"/>
  <c r="J11" i="25"/>
  <c r="I11" i="25"/>
  <c r="H11" i="25"/>
  <c r="G11" i="25"/>
  <c r="E11" i="25"/>
  <c r="D11" i="25"/>
  <c r="F11" i="25"/>
  <c r="W10" i="25"/>
  <c r="K10" i="25"/>
  <c r="J10" i="25"/>
  <c r="L10" i="25"/>
  <c r="I10" i="25"/>
  <c r="H10" i="25"/>
  <c r="G10" i="25"/>
  <c r="E10" i="25"/>
  <c r="D10" i="25"/>
  <c r="F10" i="25"/>
  <c r="W9" i="25"/>
  <c r="L9" i="25"/>
  <c r="K9" i="25"/>
  <c r="J9" i="25"/>
  <c r="I9" i="25"/>
  <c r="H9" i="25"/>
  <c r="G9" i="25"/>
  <c r="E9" i="25"/>
  <c r="D9" i="25"/>
  <c r="F9" i="25"/>
  <c r="W8" i="25"/>
  <c r="J8" i="25"/>
  <c r="L8" i="25"/>
  <c r="I8" i="25"/>
  <c r="H8" i="25"/>
  <c r="G8" i="25"/>
  <c r="E8" i="25"/>
  <c r="D8" i="25"/>
  <c r="F8" i="25"/>
  <c r="W7" i="25"/>
  <c r="L7" i="25"/>
  <c r="K7" i="25"/>
  <c r="J7" i="25"/>
  <c r="I7" i="25"/>
  <c r="H7" i="25"/>
  <c r="G7" i="25"/>
  <c r="E7" i="25"/>
  <c r="D7" i="25"/>
  <c r="W6" i="25"/>
  <c r="K6" i="25"/>
  <c r="J6" i="25"/>
  <c r="L6" i="25"/>
  <c r="I6" i="25"/>
  <c r="H6" i="25"/>
  <c r="G6" i="25"/>
  <c r="E6" i="25"/>
  <c r="D6" i="25"/>
  <c r="W5" i="25"/>
  <c r="L5" i="25"/>
  <c r="K5" i="25"/>
  <c r="J5" i="25"/>
  <c r="I5" i="25"/>
  <c r="H5" i="25"/>
  <c r="G5" i="25"/>
  <c r="E5" i="25"/>
  <c r="D5" i="25"/>
  <c r="W4" i="25"/>
  <c r="J4" i="25"/>
  <c r="L4" i="25"/>
  <c r="I4" i="25"/>
  <c r="H4" i="25"/>
  <c r="G4" i="25"/>
  <c r="E4" i="25"/>
  <c r="D4" i="2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2" i="5"/>
  <c r="G3" i="5"/>
  <c r="G4" i="5"/>
  <c r="G5" i="5"/>
  <c r="G6" i="5"/>
  <c r="G7" i="5"/>
  <c r="G8" i="5"/>
  <c r="G9" i="5"/>
  <c r="I63" i="6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I119" i="6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I33" i="25"/>
  <c r="G112" i="5"/>
  <c r="G113" i="5"/>
  <c r="G114" i="5"/>
  <c r="G115" i="5"/>
  <c r="I118" i="6"/>
  <c r="A115" i="10"/>
  <c r="B115" i="10"/>
  <c r="C115" i="10"/>
  <c r="A116" i="10"/>
  <c r="B116" i="10"/>
  <c r="C116" i="10"/>
  <c r="A117" i="10"/>
  <c r="B117" i="10"/>
  <c r="C117" i="10"/>
  <c r="A118" i="10"/>
  <c r="B118" i="10"/>
  <c r="C118" i="10"/>
  <c r="A119" i="10"/>
  <c r="B119" i="10"/>
  <c r="C119" i="10"/>
  <c r="A120" i="10"/>
  <c r="B120" i="10"/>
  <c r="C120" i="10"/>
  <c r="A121" i="10"/>
  <c r="B121" i="10"/>
  <c r="C121" i="10"/>
  <c r="A122" i="10"/>
  <c r="B122" i="10"/>
  <c r="C122" i="10"/>
  <c r="A123" i="10"/>
  <c r="B123" i="10"/>
  <c r="C123" i="10"/>
  <c r="A124" i="10"/>
  <c r="B124" i="10"/>
  <c r="C124" i="10"/>
  <c r="A125" i="10"/>
  <c r="B125" i="10"/>
  <c r="C125" i="10"/>
  <c r="A126" i="10"/>
  <c r="B126" i="10"/>
  <c r="C126" i="10"/>
  <c r="A127" i="10"/>
  <c r="B127" i="10"/>
  <c r="C127" i="10"/>
  <c r="A128" i="10"/>
  <c r="B128" i="10"/>
  <c r="C128" i="10"/>
  <c r="A129" i="10"/>
  <c r="B129" i="10"/>
  <c r="C129" i="10"/>
  <c r="A130" i="10"/>
  <c r="B130" i="10"/>
  <c r="C130" i="10"/>
  <c r="A131" i="10"/>
  <c r="B131" i="10"/>
  <c r="C131" i="10"/>
  <c r="A132" i="10"/>
  <c r="B132" i="10"/>
  <c r="C132" i="10"/>
  <c r="A133" i="10"/>
  <c r="B133" i="10"/>
  <c r="C133" i="10"/>
  <c r="A134" i="10"/>
  <c r="B134" i="10"/>
  <c r="C134" i="10"/>
  <c r="A135" i="10"/>
  <c r="B135" i="10"/>
  <c r="C135" i="10"/>
  <c r="A136" i="10"/>
  <c r="B136" i="10"/>
  <c r="C136" i="10"/>
  <c r="A137" i="10"/>
  <c r="B137" i="10"/>
  <c r="C137" i="10"/>
  <c r="A138" i="10"/>
  <c r="B138" i="10"/>
  <c r="C138" i="10"/>
  <c r="A139" i="10"/>
  <c r="B139" i="10"/>
  <c r="C139" i="10"/>
  <c r="A140" i="10"/>
  <c r="B140" i="10"/>
  <c r="C140" i="10"/>
  <c r="A141" i="10"/>
  <c r="B141" i="10"/>
  <c r="C141" i="10"/>
  <c r="A142" i="10"/>
  <c r="B142" i="10"/>
  <c r="C142" i="10"/>
  <c r="A143" i="10"/>
  <c r="B143" i="10"/>
  <c r="C143" i="10"/>
  <c r="A144" i="10"/>
  <c r="B144" i="10"/>
  <c r="C144" i="10"/>
  <c r="A145" i="10"/>
  <c r="B145" i="10"/>
  <c r="C145" i="10"/>
  <c r="A146" i="10"/>
  <c r="B146" i="10"/>
  <c r="C146" i="10"/>
  <c r="A147" i="10"/>
  <c r="B147" i="10"/>
  <c r="C147" i="10"/>
  <c r="A148" i="10"/>
  <c r="B148" i="10"/>
  <c r="C148" i="10"/>
  <c r="A149" i="10"/>
  <c r="B149" i="10"/>
  <c r="C149" i="10"/>
  <c r="A150" i="10"/>
  <c r="B150" i="10"/>
  <c r="C150" i="10"/>
  <c r="A151" i="10"/>
  <c r="B151" i="10"/>
  <c r="C151" i="10"/>
  <c r="A152" i="10"/>
  <c r="B152" i="10"/>
  <c r="C152" i="10"/>
  <c r="A153" i="10"/>
  <c r="B153" i="10"/>
  <c r="C153" i="10"/>
  <c r="A154" i="10"/>
  <c r="B154" i="10"/>
  <c r="C154" i="10"/>
  <c r="A155" i="10"/>
  <c r="B155" i="10"/>
  <c r="C155" i="10"/>
  <c r="A156" i="10"/>
  <c r="B156" i="10"/>
  <c r="C156" i="10"/>
  <c r="A157" i="10"/>
  <c r="B157" i="10"/>
  <c r="C157" i="10"/>
  <c r="A158" i="10"/>
  <c r="B158" i="10"/>
  <c r="C158" i="10"/>
  <c r="A159" i="10"/>
  <c r="B159" i="10"/>
  <c r="C159" i="10"/>
  <c r="A160" i="10"/>
  <c r="B160" i="10"/>
  <c r="C160" i="10"/>
  <c r="A161" i="10"/>
  <c r="B161" i="10"/>
  <c r="C161" i="10"/>
  <c r="A162" i="10"/>
  <c r="B162" i="10"/>
  <c r="C162" i="10"/>
  <c r="A163" i="10"/>
  <c r="B163" i="10"/>
  <c r="C163" i="10"/>
  <c r="A164" i="10"/>
  <c r="B164" i="10"/>
  <c r="C164" i="10"/>
  <c r="A165" i="10"/>
  <c r="B165" i="10"/>
  <c r="C165" i="10"/>
  <c r="A166" i="10"/>
  <c r="B166" i="10"/>
  <c r="C166" i="10"/>
  <c r="A167" i="10"/>
  <c r="B167" i="10"/>
  <c r="C167" i="10"/>
  <c r="A168" i="10"/>
  <c r="B168" i="10"/>
  <c r="C168" i="10"/>
  <c r="A169" i="10"/>
  <c r="B169" i="10"/>
  <c r="C169" i="10"/>
  <c r="A170" i="10"/>
  <c r="B170" i="10"/>
  <c r="C170" i="10"/>
  <c r="A171" i="10"/>
  <c r="B171" i="10"/>
  <c r="C171" i="10"/>
  <c r="A172" i="10"/>
  <c r="B172" i="10"/>
  <c r="C172" i="10"/>
  <c r="A173" i="10"/>
  <c r="B173" i="10"/>
  <c r="C173" i="10"/>
  <c r="A174" i="10"/>
  <c r="B174" i="10"/>
  <c r="C174" i="10"/>
  <c r="A175" i="10"/>
  <c r="B175" i="10"/>
  <c r="C175" i="10"/>
  <c r="A176" i="10"/>
  <c r="B176" i="10"/>
  <c r="C176" i="10"/>
  <c r="A177" i="10"/>
  <c r="B177" i="10"/>
  <c r="C177" i="10"/>
  <c r="A178" i="10"/>
  <c r="B178" i="10"/>
  <c r="C178" i="10"/>
  <c r="A179" i="10"/>
  <c r="B179" i="10"/>
  <c r="C179" i="10"/>
  <c r="A180" i="10"/>
  <c r="B180" i="10"/>
  <c r="C180" i="10"/>
  <c r="A181" i="10"/>
  <c r="B181" i="10"/>
  <c r="C181" i="10"/>
  <c r="A182" i="10"/>
  <c r="B182" i="10"/>
  <c r="C182" i="10"/>
  <c r="A183" i="10"/>
  <c r="B183" i="10"/>
  <c r="C183" i="10"/>
  <c r="A184" i="10"/>
  <c r="B184" i="10"/>
  <c r="C184" i="10"/>
  <c r="A185" i="10"/>
  <c r="B185" i="10"/>
  <c r="C185" i="10"/>
  <c r="A186" i="10"/>
  <c r="B186" i="10"/>
  <c r="C186" i="10"/>
  <c r="A187" i="10"/>
  <c r="B187" i="10"/>
  <c r="C187" i="10"/>
  <c r="A188" i="10"/>
  <c r="B188" i="10"/>
  <c r="C188" i="10"/>
  <c r="A3" i="10"/>
  <c r="B3" i="10"/>
  <c r="C3" i="10"/>
  <c r="A4" i="10"/>
  <c r="B4" i="10"/>
  <c r="C4" i="10"/>
  <c r="A5" i="10"/>
  <c r="B5" i="10"/>
  <c r="C5" i="10"/>
  <c r="A6" i="10"/>
  <c r="B6" i="10"/>
  <c r="C6" i="10"/>
  <c r="A7" i="10"/>
  <c r="B7" i="10"/>
  <c r="C7" i="10"/>
  <c r="A8" i="10"/>
  <c r="B8" i="10"/>
  <c r="C8" i="10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C36" i="10"/>
  <c r="A37" i="10"/>
  <c r="B37" i="10"/>
  <c r="C37" i="10"/>
  <c r="A38" i="10"/>
  <c r="B38" i="10"/>
  <c r="C38" i="10"/>
  <c r="A39" i="10"/>
  <c r="B39" i="10"/>
  <c r="C39" i="10"/>
  <c r="A40" i="10"/>
  <c r="B40" i="10"/>
  <c r="C40" i="10"/>
  <c r="A41" i="10"/>
  <c r="B41" i="10"/>
  <c r="C41" i="10"/>
  <c r="A42" i="10"/>
  <c r="B42" i="10"/>
  <c r="C42" i="10"/>
  <c r="A43" i="10"/>
  <c r="B43" i="10"/>
  <c r="C43" i="10"/>
  <c r="A44" i="10"/>
  <c r="B44" i="10"/>
  <c r="C44" i="10"/>
  <c r="A45" i="10"/>
  <c r="B45" i="10"/>
  <c r="C45" i="10"/>
  <c r="A46" i="10"/>
  <c r="B46" i="10"/>
  <c r="C46" i="10"/>
  <c r="A47" i="10"/>
  <c r="B47" i="10"/>
  <c r="C47" i="10"/>
  <c r="A48" i="10"/>
  <c r="B48" i="10"/>
  <c r="C48" i="10"/>
  <c r="A49" i="10"/>
  <c r="B49" i="10"/>
  <c r="C49" i="10"/>
  <c r="A50" i="10"/>
  <c r="B50" i="10"/>
  <c r="C50" i="10"/>
  <c r="A51" i="10"/>
  <c r="B51" i="10"/>
  <c r="C51" i="10"/>
  <c r="A52" i="10"/>
  <c r="B52" i="10"/>
  <c r="C52" i="10"/>
  <c r="A53" i="10"/>
  <c r="B53" i="10"/>
  <c r="C53" i="10"/>
  <c r="A54" i="10"/>
  <c r="B54" i="10"/>
  <c r="C54" i="10"/>
  <c r="A55" i="10"/>
  <c r="B55" i="10"/>
  <c r="C55" i="10"/>
  <c r="A56" i="10"/>
  <c r="B56" i="10"/>
  <c r="C56" i="10"/>
  <c r="A57" i="10"/>
  <c r="B57" i="10"/>
  <c r="C57" i="10"/>
  <c r="A58" i="10"/>
  <c r="B58" i="10"/>
  <c r="C58" i="10"/>
  <c r="A59" i="10"/>
  <c r="B59" i="10"/>
  <c r="C59" i="10"/>
  <c r="A60" i="10"/>
  <c r="B60" i="10"/>
  <c r="C60" i="10"/>
  <c r="A61" i="10"/>
  <c r="B61" i="10"/>
  <c r="C61" i="10"/>
  <c r="A62" i="10"/>
  <c r="B62" i="10"/>
  <c r="C62" i="10"/>
  <c r="A63" i="10"/>
  <c r="B63" i="10"/>
  <c r="C63" i="10"/>
  <c r="A64" i="10"/>
  <c r="B64" i="10"/>
  <c r="C64" i="10"/>
  <c r="A65" i="10"/>
  <c r="B65" i="10"/>
  <c r="C65" i="10"/>
  <c r="A66" i="10"/>
  <c r="B66" i="10"/>
  <c r="C66" i="10"/>
  <c r="A67" i="10"/>
  <c r="B67" i="10"/>
  <c r="C67" i="10"/>
  <c r="A68" i="10"/>
  <c r="B68" i="10"/>
  <c r="C68" i="10"/>
  <c r="A69" i="10"/>
  <c r="B69" i="10"/>
  <c r="C69" i="10"/>
  <c r="A70" i="10"/>
  <c r="B70" i="10"/>
  <c r="C70" i="10"/>
  <c r="A71" i="10"/>
  <c r="B71" i="10"/>
  <c r="C71" i="10"/>
  <c r="A72" i="10"/>
  <c r="B72" i="10"/>
  <c r="C72" i="10"/>
  <c r="A73" i="10"/>
  <c r="B73" i="10"/>
  <c r="C73" i="10"/>
  <c r="A74" i="10"/>
  <c r="B74" i="10"/>
  <c r="C74" i="10"/>
  <c r="A75" i="10"/>
  <c r="B75" i="10"/>
  <c r="C75" i="10"/>
  <c r="A76" i="10"/>
  <c r="B76" i="10"/>
  <c r="C76" i="10"/>
  <c r="A77" i="10"/>
  <c r="B77" i="10"/>
  <c r="C77" i="10"/>
  <c r="A78" i="10"/>
  <c r="B78" i="10"/>
  <c r="C78" i="10"/>
  <c r="A79" i="10"/>
  <c r="B79" i="10"/>
  <c r="C79" i="10"/>
  <c r="A80" i="10"/>
  <c r="B80" i="10"/>
  <c r="C80" i="10"/>
  <c r="A81" i="10"/>
  <c r="B81" i="10"/>
  <c r="C81" i="10"/>
  <c r="A82" i="10"/>
  <c r="B82" i="10"/>
  <c r="C82" i="10"/>
  <c r="A83" i="10"/>
  <c r="B83" i="10"/>
  <c r="C83" i="10"/>
  <c r="A84" i="10"/>
  <c r="B84" i="10"/>
  <c r="C84" i="10"/>
  <c r="A85" i="10"/>
  <c r="B85" i="10"/>
  <c r="C85" i="10"/>
  <c r="A86" i="10"/>
  <c r="B86" i="10"/>
  <c r="C86" i="10"/>
  <c r="A87" i="10"/>
  <c r="B87" i="10"/>
  <c r="C87" i="10"/>
  <c r="A88" i="10"/>
  <c r="B88" i="10"/>
  <c r="C88" i="10"/>
  <c r="A89" i="10"/>
  <c r="B89" i="10"/>
  <c r="C89" i="10"/>
  <c r="A90" i="10"/>
  <c r="B90" i="10"/>
  <c r="C90" i="10"/>
  <c r="A91" i="10"/>
  <c r="B91" i="10"/>
  <c r="C91" i="10"/>
  <c r="A92" i="10"/>
  <c r="B92" i="10"/>
  <c r="C92" i="10"/>
  <c r="A93" i="10"/>
  <c r="B93" i="10"/>
  <c r="C93" i="10"/>
  <c r="A94" i="10"/>
  <c r="B94" i="10"/>
  <c r="C94" i="10"/>
  <c r="A95" i="10"/>
  <c r="B95" i="10"/>
  <c r="C95" i="10"/>
  <c r="A96" i="10"/>
  <c r="B96" i="10"/>
  <c r="C96" i="10"/>
  <c r="A97" i="10"/>
  <c r="B97" i="10"/>
  <c r="C97" i="10"/>
  <c r="A98" i="10"/>
  <c r="B98" i="10"/>
  <c r="C98" i="10"/>
  <c r="A99" i="10"/>
  <c r="B99" i="10"/>
  <c r="C99" i="10"/>
  <c r="A100" i="10"/>
  <c r="B100" i="10"/>
  <c r="C100" i="10"/>
  <c r="A101" i="10"/>
  <c r="B101" i="10"/>
  <c r="C101" i="10"/>
  <c r="A102" i="10"/>
  <c r="B102" i="10"/>
  <c r="C102" i="10"/>
  <c r="A103" i="10"/>
  <c r="B103" i="10"/>
  <c r="C103" i="10"/>
  <c r="A104" i="10"/>
  <c r="B104" i="10"/>
  <c r="C104" i="10"/>
  <c r="A105" i="10"/>
  <c r="B105" i="10"/>
  <c r="C105" i="10"/>
  <c r="A106" i="10"/>
  <c r="B106" i="10"/>
  <c r="C106" i="10"/>
  <c r="A107" i="10"/>
  <c r="B107" i="10"/>
  <c r="C107" i="10"/>
  <c r="A108" i="10"/>
  <c r="B108" i="10"/>
  <c r="C108" i="10"/>
  <c r="A109" i="10"/>
  <c r="B109" i="10"/>
  <c r="C109" i="10"/>
  <c r="A110" i="10"/>
  <c r="B110" i="10"/>
  <c r="C110" i="10"/>
  <c r="A111" i="10"/>
  <c r="B111" i="10"/>
  <c r="C111" i="10"/>
  <c r="A112" i="10"/>
  <c r="B112" i="10"/>
  <c r="C112" i="10"/>
  <c r="A113" i="10"/>
  <c r="B113" i="10"/>
  <c r="C113" i="10"/>
  <c r="A114" i="10"/>
  <c r="B114" i="10"/>
  <c r="C114" i="10"/>
  <c r="W259" i="6"/>
  <c r="W260" i="6"/>
  <c r="W261" i="6"/>
  <c r="A259" i="10"/>
  <c r="B259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A258" i="10"/>
  <c r="B258" i="10"/>
  <c r="A257" i="10"/>
  <c r="B257" i="10"/>
  <c r="W252" i="6"/>
  <c r="W253" i="6"/>
  <c r="W254" i="6"/>
  <c r="W255" i="6"/>
  <c r="W256" i="6"/>
  <c r="W257" i="6"/>
  <c r="W258" i="6"/>
  <c r="A250" i="10"/>
  <c r="B250" i="10"/>
  <c r="A251" i="10"/>
  <c r="B251" i="10"/>
  <c r="A252" i="10"/>
  <c r="B252" i="10"/>
  <c r="A253" i="10"/>
  <c r="B253" i="10"/>
  <c r="A254" i="10"/>
  <c r="B254" i="10"/>
  <c r="A255" i="10"/>
  <c r="B255" i="10"/>
  <c r="A256" i="10"/>
  <c r="B256" i="10"/>
  <c r="W251" i="6"/>
  <c r="A249" i="10"/>
  <c r="B249" i="10"/>
  <c r="W250" i="6"/>
  <c r="A247" i="10"/>
  <c r="B247" i="10"/>
  <c r="A248" i="10"/>
  <c r="B248" i="10"/>
  <c r="W249" i="6"/>
  <c r="A246" i="10"/>
  <c r="W248" i="6"/>
  <c r="B246" i="10"/>
  <c r="W247" i="6"/>
  <c r="A245" i="10"/>
  <c r="B245" i="10"/>
  <c r="A189" i="10"/>
  <c r="B189" i="10"/>
  <c r="A190" i="10"/>
  <c r="B190" i="10"/>
  <c r="A191" i="10"/>
  <c r="B191" i="10"/>
  <c r="A192" i="10"/>
  <c r="B192" i="10"/>
  <c r="A193" i="10"/>
  <c r="B193" i="10"/>
  <c r="A194" i="10"/>
  <c r="B194" i="10"/>
  <c r="A195" i="10"/>
  <c r="B195" i="10"/>
  <c r="A196" i="10"/>
  <c r="B196" i="10"/>
  <c r="A197" i="10"/>
  <c r="B197" i="10"/>
  <c r="A198" i="10"/>
  <c r="B198" i="10"/>
  <c r="A199" i="10"/>
  <c r="B199" i="10"/>
  <c r="A200" i="10"/>
  <c r="B200" i="10"/>
  <c r="A201" i="10"/>
  <c r="B201" i="10"/>
  <c r="A202" i="10"/>
  <c r="B202" i="10"/>
  <c r="A203" i="10"/>
  <c r="B203" i="10"/>
  <c r="A204" i="10"/>
  <c r="B204" i="10"/>
  <c r="A205" i="10"/>
  <c r="B205" i="10"/>
  <c r="A206" i="10"/>
  <c r="B206" i="10"/>
  <c r="A207" i="10"/>
  <c r="B207" i="10"/>
  <c r="A208" i="10"/>
  <c r="B208" i="10"/>
  <c r="A209" i="10"/>
  <c r="B209" i="10"/>
  <c r="A210" i="10"/>
  <c r="B210" i="10"/>
  <c r="A211" i="10"/>
  <c r="B211" i="10"/>
  <c r="A212" i="10"/>
  <c r="B212" i="10"/>
  <c r="A213" i="10"/>
  <c r="B213" i="10"/>
  <c r="A214" i="10"/>
  <c r="B214" i="10"/>
  <c r="A215" i="10"/>
  <c r="B215" i="10"/>
  <c r="A216" i="10"/>
  <c r="B216" i="10"/>
  <c r="A217" i="10"/>
  <c r="B217" i="10"/>
  <c r="A218" i="10"/>
  <c r="B218" i="10"/>
  <c r="A219" i="10"/>
  <c r="B219" i="10"/>
  <c r="A220" i="10"/>
  <c r="B220" i="10"/>
  <c r="A221" i="10"/>
  <c r="B221" i="10"/>
  <c r="A222" i="10"/>
  <c r="B222" i="10"/>
  <c r="A223" i="10"/>
  <c r="B223" i="10"/>
  <c r="A224" i="10"/>
  <c r="B224" i="10"/>
  <c r="A225" i="10"/>
  <c r="B225" i="10"/>
  <c r="A226" i="10"/>
  <c r="B226" i="10"/>
  <c r="A227" i="10"/>
  <c r="B227" i="10"/>
  <c r="A228" i="10"/>
  <c r="B228" i="10"/>
  <c r="A229" i="10"/>
  <c r="B229" i="10"/>
  <c r="A230" i="10"/>
  <c r="B230" i="10"/>
  <c r="A231" i="10"/>
  <c r="B231" i="10"/>
  <c r="A232" i="10"/>
  <c r="B232" i="10"/>
  <c r="A233" i="10"/>
  <c r="B233" i="10"/>
  <c r="A234" i="10"/>
  <c r="B234" i="10"/>
  <c r="A235" i="10"/>
  <c r="B235" i="10"/>
  <c r="A236" i="10"/>
  <c r="B236" i="10"/>
  <c r="A237" i="10"/>
  <c r="B237" i="10"/>
  <c r="A238" i="10"/>
  <c r="B238" i="10"/>
  <c r="A239" i="10"/>
  <c r="B239" i="10"/>
  <c r="A240" i="10"/>
  <c r="B240" i="10"/>
  <c r="A241" i="10"/>
  <c r="B241" i="10"/>
  <c r="A242" i="10"/>
  <c r="B242" i="10"/>
  <c r="A243" i="10"/>
  <c r="B243" i="10"/>
  <c r="A244" i="10"/>
  <c r="B244" i="10"/>
  <c r="D5" i="6"/>
  <c r="E5" i="6"/>
  <c r="G5" i="6"/>
  <c r="D6" i="6"/>
  <c r="E6" i="6"/>
  <c r="G6" i="6"/>
  <c r="D7" i="6"/>
  <c r="E7" i="6"/>
  <c r="G7" i="6"/>
  <c r="D8" i="6"/>
  <c r="E8" i="6"/>
  <c r="G8" i="6"/>
  <c r="D9" i="6"/>
  <c r="E9" i="6"/>
  <c r="G9" i="6"/>
  <c r="D10" i="6"/>
  <c r="E10" i="6"/>
  <c r="G10" i="6"/>
  <c r="D11" i="6"/>
  <c r="E11" i="6"/>
  <c r="G11" i="6"/>
  <c r="D12" i="6"/>
  <c r="E12" i="6"/>
  <c r="G12" i="6"/>
  <c r="D13" i="6"/>
  <c r="E13" i="6"/>
  <c r="G13" i="6"/>
  <c r="D14" i="6"/>
  <c r="E14" i="6"/>
  <c r="G14" i="6"/>
  <c r="D15" i="6"/>
  <c r="E15" i="6"/>
  <c r="G15" i="6"/>
  <c r="D16" i="6"/>
  <c r="E16" i="6"/>
  <c r="G16" i="6"/>
  <c r="D17" i="6"/>
  <c r="E17" i="6"/>
  <c r="G17" i="6"/>
  <c r="D18" i="6"/>
  <c r="E18" i="6"/>
  <c r="G18" i="6"/>
  <c r="D19" i="6"/>
  <c r="E19" i="6"/>
  <c r="G19" i="6"/>
  <c r="D20" i="6"/>
  <c r="E20" i="6"/>
  <c r="G20" i="6"/>
  <c r="D21" i="6"/>
  <c r="E21" i="6"/>
  <c r="G21" i="6"/>
  <c r="D22" i="6"/>
  <c r="E22" i="6"/>
  <c r="G22" i="6"/>
  <c r="D23" i="6"/>
  <c r="E23" i="6"/>
  <c r="G23" i="6"/>
  <c r="D24" i="6"/>
  <c r="E24" i="6"/>
  <c r="G24" i="6"/>
  <c r="D25" i="6"/>
  <c r="E25" i="6"/>
  <c r="G25" i="6"/>
  <c r="D26" i="6"/>
  <c r="E26" i="6"/>
  <c r="G26" i="6"/>
  <c r="D27" i="6"/>
  <c r="E27" i="6"/>
  <c r="G27" i="6"/>
  <c r="D28" i="6"/>
  <c r="E28" i="6"/>
  <c r="G28" i="6"/>
  <c r="D29" i="6"/>
  <c r="E29" i="6"/>
  <c r="G29" i="6"/>
  <c r="D30" i="6"/>
  <c r="E30" i="6"/>
  <c r="G30" i="6"/>
  <c r="D31" i="6"/>
  <c r="E31" i="6"/>
  <c r="G31" i="6"/>
  <c r="D32" i="6"/>
  <c r="E32" i="6"/>
  <c r="G32" i="6"/>
  <c r="D33" i="6"/>
  <c r="E33" i="6"/>
  <c r="G33" i="6"/>
  <c r="D34" i="6"/>
  <c r="E34" i="6"/>
  <c r="G34" i="6"/>
  <c r="D35" i="6"/>
  <c r="E35" i="6"/>
  <c r="G35" i="6"/>
  <c r="D36" i="6"/>
  <c r="E36" i="6"/>
  <c r="G36" i="6"/>
  <c r="D37" i="6"/>
  <c r="E37" i="6"/>
  <c r="G37" i="6"/>
  <c r="D38" i="6"/>
  <c r="E38" i="6"/>
  <c r="G38" i="6"/>
  <c r="D39" i="6"/>
  <c r="E39" i="6"/>
  <c r="G39" i="6"/>
  <c r="D40" i="6"/>
  <c r="E40" i="6"/>
  <c r="G40" i="6"/>
  <c r="D41" i="6"/>
  <c r="E41" i="6"/>
  <c r="G41" i="6"/>
  <c r="D42" i="6"/>
  <c r="E42" i="6"/>
  <c r="G42" i="6"/>
  <c r="D43" i="6"/>
  <c r="E43" i="6"/>
  <c r="G43" i="6"/>
  <c r="D44" i="6"/>
  <c r="E44" i="6"/>
  <c r="G44" i="6"/>
  <c r="D45" i="6"/>
  <c r="E45" i="6"/>
  <c r="G45" i="6"/>
  <c r="D46" i="6"/>
  <c r="E46" i="6"/>
  <c r="G46" i="6"/>
  <c r="D47" i="6"/>
  <c r="E47" i="6"/>
  <c r="G47" i="6"/>
  <c r="D48" i="6"/>
  <c r="E48" i="6"/>
  <c r="G48" i="6"/>
  <c r="D49" i="6"/>
  <c r="E49" i="6"/>
  <c r="G49" i="6"/>
  <c r="D50" i="6"/>
  <c r="E50" i="6"/>
  <c r="G50" i="6"/>
  <c r="D51" i="6"/>
  <c r="E51" i="6"/>
  <c r="G51" i="6"/>
  <c r="D52" i="6"/>
  <c r="E52" i="6"/>
  <c r="G52" i="6"/>
  <c r="D53" i="6"/>
  <c r="E53" i="6"/>
  <c r="G53" i="6"/>
  <c r="D54" i="6"/>
  <c r="E54" i="6"/>
  <c r="G54" i="6"/>
  <c r="D55" i="6"/>
  <c r="E55" i="6"/>
  <c r="G55" i="6"/>
  <c r="D56" i="6"/>
  <c r="E56" i="6"/>
  <c r="G56" i="6"/>
  <c r="D57" i="6"/>
  <c r="E57" i="6"/>
  <c r="G57" i="6"/>
  <c r="D58" i="6"/>
  <c r="E58" i="6"/>
  <c r="G58" i="6"/>
  <c r="D59" i="6"/>
  <c r="E59" i="6"/>
  <c r="G59" i="6"/>
  <c r="D60" i="6"/>
  <c r="E60" i="6"/>
  <c r="G60" i="6"/>
  <c r="D61" i="6"/>
  <c r="E61" i="6"/>
  <c r="G61" i="6"/>
  <c r="D62" i="6"/>
  <c r="E62" i="6"/>
  <c r="G62" i="6"/>
  <c r="D63" i="6"/>
  <c r="E63" i="6"/>
  <c r="G63" i="6"/>
  <c r="D64" i="6"/>
  <c r="E64" i="6"/>
  <c r="G64" i="6"/>
  <c r="D65" i="6"/>
  <c r="E65" i="6"/>
  <c r="G65" i="6"/>
  <c r="D66" i="6"/>
  <c r="E66" i="6"/>
  <c r="G66" i="6"/>
  <c r="D67" i="6"/>
  <c r="E67" i="6"/>
  <c r="G67" i="6"/>
  <c r="D68" i="6"/>
  <c r="E68" i="6"/>
  <c r="G68" i="6"/>
  <c r="D69" i="6"/>
  <c r="E69" i="6"/>
  <c r="G69" i="6"/>
  <c r="D70" i="6"/>
  <c r="E70" i="6"/>
  <c r="G70" i="6"/>
  <c r="D71" i="6"/>
  <c r="E71" i="6"/>
  <c r="G71" i="6"/>
  <c r="D72" i="6"/>
  <c r="E72" i="6"/>
  <c r="G72" i="6"/>
  <c r="D73" i="6"/>
  <c r="E73" i="6"/>
  <c r="G73" i="6"/>
  <c r="D74" i="6"/>
  <c r="E74" i="6"/>
  <c r="G74" i="6"/>
  <c r="D75" i="6"/>
  <c r="E75" i="6"/>
  <c r="G75" i="6"/>
  <c r="D76" i="6"/>
  <c r="E76" i="6"/>
  <c r="G76" i="6"/>
  <c r="D77" i="6"/>
  <c r="E77" i="6"/>
  <c r="G77" i="6"/>
  <c r="D78" i="6"/>
  <c r="E78" i="6"/>
  <c r="G78" i="6"/>
  <c r="D79" i="6"/>
  <c r="E79" i="6"/>
  <c r="G79" i="6"/>
  <c r="D80" i="6"/>
  <c r="E80" i="6"/>
  <c r="G80" i="6"/>
  <c r="D81" i="6"/>
  <c r="E81" i="6"/>
  <c r="G81" i="6"/>
  <c r="D82" i="6"/>
  <c r="E82" i="6"/>
  <c r="G82" i="6"/>
  <c r="D83" i="6"/>
  <c r="E83" i="6"/>
  <c r="G83" i="6"/>
  <c r="D84" i="6"/>
  <c r="E84" i="6"/>
  <c r="G84" i="6"/>
  <c r="D85" i="6"/>
  <c r="E85" i="6"/>
  <c r="G85" i="6"/>
  <c r="D86" i="6"/>
  <c r="E86" i="6"/>
  <c r="G86" i="6"/>
  <c r="D87" i="6"/>
  <c r="E87" i="6"/>
  <c r="G87" i="6"/>
  <c r="D88" i="6"/>
  <c r="E88" i="6"/>
  <c r="G88" i="6"/>
  <c r="D89" i="6"/>
  <c r="E89" i="6"/>
  <c r="G89" i="6"/>
  <c r="D90" i="6"/>
  <c r="E90" i="6"/>
  <c r="G90" i="6"/>
  <c r="D91" i="6"/>
  <c r="E91" i="6"/>
  <c r="G91" i="6"/>
  <c r="D92" i="6"/>
  <c r="E92" i="6"/>
  <c r="G92" i="6"/>
  <c r="D93" i="6"/>
  <c r="E93" i="6"/>
  <c r="G93" i="6"/>
  <c r="D94" i="6"/>
  <c r="E94" i="6"/>
  <c r="G94" i="6"/>
  <c r="D95" i="6"/>
  <c r="E95" i="6"/>
  <c r="G95" i="6"/>
  <c r="D96" i="6"/>
  <c r="E96" i="6"/>
  <c r="G96" i="6"/>
  <c r="D97" i="6"/>
  <c r="E97" i="6"/>
  <c r="G97" i="6"/>
  <c r="D98" i="6"/>
  <c r="E98" i="6"/>
  <c r="G98" i="6"/>
  <c r="D99" i="6"/>
  <c r="E99" i="6"/>
  <c r="G99" i="6"/>
  <c r="D100" i="6"/>
  <c r="E100" i="6"/>
  <c r="G100" i="6"/>
  <c r="D101" i="6"/>
  <c r="E101" i="6"/>
  <c r="G101" i="6"/>
  <c r="D102" i="6"/>
  <c r="E102" i="6"/>
  <c r="G102" i="6"/>
  <c r="D103" i="6"/>
  <c r="E103" i="6"/>
  <c r="G103" i="6"/>
  <c r="D104" i="6"/>
  <c r="E104" i="6"/>
  <c r="G104" i="6"/>
  <c r="D105" i="6"/>
  <c r="E105" i="6"/>
  <c r="G105" i="6"/>
  <c r="D106" i="6"/>
  <c r="E106" i="6"/>
  <c r="G106" i="6"/>
  <c r="D107" i="6"/>
  <c r="E107" i="6"/>
  <c r="G107" i="6"/>
  <c r="D108" i="6"/>
  <c r="E108" i="6"/>
  <c r="G108" i="6"/>
  <c r="D109" i="6"/>
  <c r="E109" i="6"/>
  <c r="G109" i="6"/>
  <c r="D110" i="6"/>
  <c r="E110" i="6"/>
  <c r="G110" i="6"/>
  <c r="D111" i="6"/>
  <c r="E111" i="6"/>
  <c r="G111" i="6"/>
  <c r="D112" i="6"/>
  <c r="E112" i="6"/>
  <c r="G112" i="6"/>
  <c r="D113" i="6"/>
  <c r="E113" i="6"/>
  <c r="G113" i="6"/>
  <c r="D114" i="6"/>
  <c r="E114" i="6"/>
  <c r="G114" i="6"/>
  <c r="D115" i="6"/>
  <c r="E115" i="6"/>
  <c r="G115" i="6"/>
  <c r="D116" i="6"/>
  <c r="E116" i="6"/>
  <c r="G116" i="6"/>
  <c r="D117" i="6"/>
  <c r="E117" i="6"/>
  <c r="G117" i="6"/>
  <c r="D118" i="6"/>
  <c r="E118" i="6"/>
  <c r="G118" i="6"/>
  <c r="D119" i="6"/>
  <c r="E119" i="6"/>
  <c r="G119" i="6"/>
  <c r="D120" i="6"/>
  <c r="E120" i="6"/>
  <c r="G120" i="6"/>
  <c r="D121" i="6"/>
  <c r="E121" i="6"/>
  <c r="G121" i="6"/>
  <c r="D122" i="6"/>
  <c r="E122" i="6"/>
  <c r="G122" i="6"/>
  <c r="D123" i="6"/>
  <c r="E123" i="6"/>
  <c r="G123" i="6"/>
  <c r="D124" i="6"/>
  <c r="E124" i="6"/>
  <c r="G124" i="6"/>
  <c r="D125" i="6"/>
  <c r="E125" i="6"/>
  <c r="G125" i="6"/>
  <c r="D126" i="6"/>
  <c r="E126" i="6"/>
  <c r="G126" i="6"/>
  <c r="D127" i="6"/>
  <c r="E127" i="6"/>
  <c r="G127" i="6"/>
  <c r="D128" i="6"/>
  <c r="E128" i="6"/>
  <c r="G128" i="6"/>
  <c r="D129" i="6"/>
  <c r="E129" i="6"/>
  <c r="G129" i="6"/>
  <c r="D130" i="6"/>
  <c r="E130" i="6"/>
  <c r="G130" i="6"/>
  <c r="D131" i="6"/>
  <c r="E131" i="6"/>
  <c r="G131" i="6"/>
  <c r="D132" i="6"/>
  <c r="E132" i="6"/>
  <c r="G132" i="6"/>
  <c r="D133" i="6"/>
  <c r="E133" i="6"/>
  <c r="G133" i="6"/>
  <c r="D134" i="6"/>
  <c r="E134" i="6"/>
  <c r="G134" i="6"/>
  <c r="D135" i="6"/>
  <c r="E135" i="6"/>
  <c r="G135" i="6"/>
  <c r="D136" i="6"/>
  <c r="E136" i="6"/>
  <c r="G136" i="6"/>
  <c r="H4" i="6"/>
  <c r="G4" i="6"/>
  <c r="E4" i="6"/>
  <c r="D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17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I112" i="6"/>
  <c r="I9" i="6"/>
  <c r="I11" i="6"/>
  <c r="I12" i="6"/>
  <c r="I13" i="6"/>
  <c r="I22" i="6"/>
  <c r="I89" i="6"/>
  <c r="I23" i="6"/>
  <c r="I104" i="6"/>
  <c r="I26" i="6"/>
  <c r="I49" i="6"/>
  <c r="I27" i="6"/>
  <c r="I79" i="6"/>
  <c r="I28" i="6"/>
  <c r="I31" i="6"/>
  <c r="I33" i="6"/>
  <c r="I114" i="6"/>
  <c r="I45" i="6"/>
  <c r="I68" i="6"/>
  <c r="I42" i="6"/>
  <c r="I97" i="6"/>
  <c r="I43" i="6"/>
  <c r="I111" i="6"/>
  <c r="I110" i="6"/>
  <c r="I48" i="6"/>
  <c r="I124" i="6"/>
  <c r="I50" i="6"/>
  <c r="I4" i="6"/>
  <c r="I6" i="6"/>
  <c r="I56" i="6"/>
  <c r="I40" i="6"/>
  <c r="I15" i="6"/>
  <c r="I59" i="6"/>
  <c r="I61" i="6"/>
  <c r="I135" i="6"/>
  <c r="I47" i="6"/>
  <c r="I117" i="6"/>
  <c r="I69" i="6"/>
  <c r="I19" i="6"/>
  <c r="I72" i="6"/>
  <c r="I75" i="6"/>
  <c r="I18" i="6"/>
  <c r="I76" i="6"/>
  <c r="I123" i="6"/>
  <c r="I82" i="6"/>
  <c r="I86" i="6"/>
  <c r="I88" i="6"/>
  <c r="I91" i="6"/>
  <c r="I34" i="6"/>
  <c r="I96" i="6"/>
  <c r="I57" i="6"/>
  <c r="I99" i="6"/>
  <c r="I106" i="6"/>
  <c r="I108" i="6"/>
  <c r="I5" i="6"/>
  <c r="I120" i="6"/>
  <c r="I46" i="6"/>
  <c r="I37" i="6"/>
  <c r="I78" i="6"/>
  <c r="I54" i="6"/>
  <c r="I100" i="6"/>
  <c r="I8" i="6"/>
  <c r="I128" i="6"/>
  <c r="I92" i="6"/>
  <c r="I83" i="6"/>
  <c r="I17" i="6"/>
  <c r="I102" i="6"/>
  <c r="I35" i="6"/>
  <c r="I80" i="6"/>
  <c r="I132" i="6"/>
  <c r="I24" i="6"/>
  <c r="I64" i="6"/>
  <c r="I7" i="6"/>
  <c r="I131" i="6"/>
  <c r="I10" i="6"/>
  <c r="I36" i="6"/>
  <c r="I21" i="6"/>
  <c r="I25" i="6"/>
  <c r="I55" i="6"/>
  <c r="I51" i="6"/>
  <c r="I126" i="6"/>
  <c r="W69" i="6"/>
  <c r="W74" i="6"/>
  <c r="C2" i="10"/>
  <c r="B2" i="10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7" i="6"/>
  <c r="W9" i="6"/>
  <c r="W22" i="6"/>
  <c r="W58" i="6"/>
  <c r="W44" i="6"/>
  <c r="W19" i="6"/>
  <c r="W8" i="6"/>
  <c r="W24" i="6"/>
  <c r="W16" i="6"/>
  <c r="W46" i="6"/>
  <c r="W66" i="6"/>
  <c r="W67" i="6"/>
  <c r="W68" i="6"/>
  <c r="W70" i="6"/>
  <c r="W71" i="6"/>
  <c r="W72" i="6"/>
  <c r="W73" i="6"/>
  <c r="W75" i="6"/>
  <c r="W76" i="6"/>
  <c r="W77" i="6"/>
  <c r="W78" i="6"/>
  <c r="W79" i="6"/>
  <c r="W80" i="6"/>
  <c r="W81" i="6"/>
  <c r="W82" i="6"/>
  <c r="W83" i="6"/>
  <c r="W84" i="6"/>
  <c r="W65" i="6"/>
  <c r="W12" i="6"/>
  <c r="W47" i="6"/>
  <c r="W10" i="6"/>
  <c r="W34" i="6"/>
  <c r="W53" i="6"/>
  <c r="W35" i="6"/>
  <c r="W40" i="6"/>
  <c r="W39" i="6"/>
  <c r="W62" i="6"/>
  <c r="A2" i="10"/>
  <c r="W36" i="6"/>
  <c r="W6" i="6"/>
  <c r="W25" i="6"/>
  <c r="W41" i="6"/>
  <c r="W20" i="6"/>
  <c r="W5" i="6"/>
  <c r="W15" i="6"/>
  <c r="W64" i="6"/>
  <c r="W4" i="6"/>
  <c r="W33" i="6"/>
  <c r="W38" i="6"/>
  <c r="W57" i="6"/>
  <c r="W56" i="6"/>
  <c r="W14" i="6"/>
  <c r="W27" i="6"/>
  <c r="W7" i="6"/>
  <c r="W60" i="6"/>
  <c r="W11" i="6"/>
  <c r="W26" i="6"/>
  <c r="W32" i="6"/>
  <c r="W42" i="6"/>
  <c r="W37" i="6"/>
  <c r="W48" i="6"/>
  <c r="W55" i="6"/>
  <c r="W31" i="6"/>
  <c r="W30" i="6"/>
  <c r="W49" i="6"/>
  <c r="W51" i="6"/>
  <c r="W52" i="6"/>
  <c r="W21" i="6"/>
  <c r="W43" i="6"/>
  <c r="W63" i="6"/>
  <c r="W61" i="6"/>
  <c r="W28" i="6"/>
  <c r="W45" i="6"/>
  <c r="W50" i="6"/>
  <c r="W29" i="6"/>
  <c r="W23" i="6"/>
  <c r="W13" i="6"/>
  <c r="W18" i="6"/>
  <c r="W59" i="6"/>
  <c r="I129" i="6"/>
  <c r="I107" i="6"/>
  <c r="I95" i="6"/>
  <c r="I38" i="6"/>
  <c r="I115" i="6"/>
  <c r="I77" i="6"/>
  <c r="I71" i="6"/>
  <c r="I58" i="6"/>
  <c r="I39" i="6"/>
  <c r="I20" i="6"/>
  <c r="I14" i="6"/>
  <c r="I90" i="6"/>
  <c r="I70" i="6"/>
  <c r="I44" i="6"/>
  <c r="I32" i="6"/>
  <c r="I81" i="6"/>
  <c r="I101" i="6"/>
  <c r="I74" i="6"/>
  <c r="I30" i="6"/>
  <c r="I113" i="6"/>
  <c r="I103" i="6"/>
  <c r="I105" i="6"/>
  <c r="I93" i="6"/>
  <c r="I87" i="6"/>
  <c r="I67" i="6"/>
  <c r="I60" i="6"/>
  <c r="I41" i="6"/>
  <c r="I29" i="6"/>
  <c r="I16" i="6"/>
  <c r="I52" i="6"/>
  <c r="I127" i="6"/>
  <c r="I65" i="6"/>
  <c r="I133" i="6"/>
  <c r="I94" i="6"/>
  <c r="I130" i="6"/>
  <c r="I122" i="6"/>
  <c r="I84" i="6"/>
  <c r="I136" i="6"/>
  <c r="I121" i="6"/>
  <c r="I109" i="6"/>
  <c r="I116" i="6"/>
  <c r="I73" i="6"/>
  <c r="I134" i="6"/>
  <c r="I62" i="6"/>
  <c r="I125" i="6"/>
  <c r="I98" i="6"/>
  <c r="I85" i="6"/>
  <c r="I66" i="6"/>
  <c r="I53" i="6"/>
  <c r="J63" i="6"/>
  <c r="L63" i="6"/>
  <c r="J16" i="6"/>
  <c r="J33" i="6"/>
  <c r="K33" i="6"/>
  <c r="J26" i="6"/>
  <c r="L26" i="6"/>
  <c r="J87" i="6"/>
  <c r="L87" i="6"/>
  <c r="J17" i="6"/>
  <c r="L17" i="6"/>
  <c r="J113" i="6"/>
  <c r="K113" i="6"/>
  <c r="J112" i="6"/>
  <c r="L112" i="6"/>
  <c r="F30" i="25"/>
  <c r="F31" i="25"/>
  <c r="F33" i="25"/>
  <c r="F51" i="25"/>
  <c r="F53" i="25"/>
  <c r="F76" i="25"/>
  <c r="F77" i="25"/>
  <c r="F78" i="25"/>
  <c r="F6" i="25"/>
  <c r="F95" i="25"/>
  <c r="F35" i="25"/>
  <c r="F114" i="25"/>
  <c r="F16" i="25"/>
  <c r="F38" i="25"/>
  <c r="F40" i="25"/>
  <c r="F42" i="25"/>
  <c r="F43" i="25"/>
  <c r="F45" i="25"/>
  <c r="F67" i="25"/>
  <c r="F87" i="25"/>
  <c r="F111" i="25"/>
  <c r="F113" i="25"/>
  <c r="F46" i="25"/>
  <c r="F47" i="25"/>
  <c r="F133" i="25"/>
  <c r="F84" i="25"/>
  <c r="F22" i="25"/>
  <c r="F24" i="25"/>
  <c r="F26" i="25"/>
  <c r="F27" i="25"/>
  <c r="F57" i="25"/>
  <c r="F58" i="25"/>
  <c r="F79" i="25"/>
  <c r="F104" i="25"/>
  <c r="F105" i="25"/>
  <c r="F106" i="25"/>
  <c r="F120" i="25"/>
  <c r="F121" i="25"/>
  <c r="F131" i="25"/>
  <c r="F81" i="25"/>
  <c r="F101" i="25"/>
  <c r="F55" i="25"/>
  <c r="F69" i="25"/>
  <c r="F89" i="25"/>
  <c r="F13" i="25"/>
  <c r="F29" i="25"/>
  <c r="F54" i="25"/>
  <c r="F12" i="25"/>
  <c r="F28" i="25"/>
  <c r="F44" i="25"/>
  <c r="F128" i="25"/>
  <c r="F122" i="25"/>
  <c r="F123" i="25"/>
  <c r="F127" i="25"/>
  <c r="F135" i="25"/>
  <c r="F5" i="25"/>
  <c r="F21" i="25"/>
  <c r="F37" i="25"/>
  <c r="F48" i="25"/>
  <c r="F112" i="25"/>
  <c r="F4" i="25"/>
  <c r="F7" i="25"/>
  <c r="F20" i="25"/>
  <c r="F23" i="25"/>
  <c r="F36" i="25"/>
  <c r="F39" i="25"/>
  <c r="F60" i="25"/>
  <c r="F83" i="25"/>
  <c r="F92" i="25"/>
  <c r="F93" i="25"/>
  <c r="F94" i="25"/>
  <c r="F59" i="25"/>
  <c r="F64" i="25"/>
  <c r="F65" i="25"/>
  <c r="F107" i="25"/>
  <c r="F25" i="6"/>
  <c r="F17" i="6"/>
  <c r="F9" i="6"/>
  <c r="F34" i="6"/>
  <c r="F26" i="6"/>
  <c r="F18" i="6"/>
  <c r="K4" i="25"/>
  <c r="K8" i="25"/>
  <c r="K12" i="25"/>
  <c r="K16" i="25"/>
  <c r="K20" i="25"/>
  <c r="K24" i="25"/>
  <c r="K28" i="25"/>
  <c r="K32" i="25"/>
  <c r="K36" i="25"/>
  <c r="K40" i="25"/>
  <c r="K44" i="25"/>
  <c r="K48" i="25"/>
  <c r="K52" i="25"/>
  <c r="K105" i="25"/>
  <c r="K109" i="25"/>
  <c r="K113" i="25"/>
  <c r="K117" i="25"/>
  <c r="K121" i="25"/>
  <c r="K125" i="25"/>
  <c r="K129" i="25"/>
  <c r="K133" i="25"/>
  <c r="K58" i="25"/>
  <c r="K66" i="25"/>
  <c r="K70" i="25"/>
  <c r="K78" i="25"/>
  <c r="K82" i="25"/>
  <c r="K86" i="25"/>
  <c r="K90" i="25"/>
  <c r="K55" i="25"/>
  <c r="K59" i="25"/>
  <c r="K63" i="25"/>
  <c r="K67" i="25"/>
  <c r="K71" i="25"/>
  <c r="K75" i="25"/>
  <c r="K79" i="25"/>
  <c r="K87" i="25"/>
  <c r="K91" i="25"/>
  <c r="K95" i="25"/>
  <c r="K99" i="25"/>
  <c r="K103" i="25"/>
  <c r="K107" i="25"/>
  <c r="K111" i="25"/>
  <c r="K115" i="25"/>
  <c r="K119" i="25"/>
  <c r="K123" i="25"/>
  <c r="K127" i="25"/>
  <c r="K131" i="25"/>
  <c r="K135" i="25"/>
  <c r="F33" i="6"/>
  <c r="L113" i="6"/>
  <c r="F42" i="6"/>
  <c r="F10" i="6"/>
  <c r="J78" i="6"/>
  <c r="L78" i="6"/>
  <c r="F43" i="6"/>
  <c r="J91" i="6"/>
  <c r="K91" i="6"/>
  <c r="J15" i="6"/>
  <c r="L15" i="6"/>
  <c r="J123" i="6"/>
  <c r="L123" i="6"/>
  <c r="J81" i="6"/>
  <c r="K81" i="6"/>
  <c r="K17" i="6"/>
  <c r="K63" i="6"/>
  <c r="J99" i="6"/>
  <c r="L99" i="6"/>
  <c r="K87" i="6"/>
  <c r="J31" i="6"/>
  <c r="J57" i="6"/>
  <c r="J24" i="6"/>
  <c r="J70" i="6"/>
  <c r="J13" i="6"/>
  <c r="J42" i="6"/>
  <c r="J84" i="6"/>
  <c r="J39" i="6"/>
  <c r="J117" i="6"/>
  <c r="J116" i="6"/>
  <c r="J54" i="6"/>
  <c r="J110" i="6"/>
  <c r="J96" i="6"/>
  <c r="J97" i="6"/>
  <c r="J100" i="6"/>
  <c r="J90" i="6"/>
  <c r="J95" i="6"/>
  <c r="J48" i="6"/>
  <c r="J18" i="6"/>
  <c r="J65" i="6"/>
  <c r="J59" i="6"/>
  <c r="J92" i="6"/>
  <c r="J6" i="6"/>
  <c r="J56" i="6"/>
  <c r="J111" i="6"/>
  <c r="J4" i="6"/>
  <c r="J41" i="6"/>
  <c r="J23" i="6"/>
  <c r="J9" i="6"/>
  <c r="J36" i="6"/>
  <c r="J98" i="6"/>
  <c r="J32" i="6"/>
  <c r="J64" i="6"/>
  <c r="J37" i="6"/>
  <c r="J69" i="6"/>
  <c r="J38" i="6"/>
  <c r="J118" i="6"/>
  <c r="J114" i="6"/>
  <c r="J105" i="6"/>
  <c r="J103" i="6"/>
  <c r="J120" i="6"/>
  <c r="J104" i="6"/>
  <c r="J73" i="6"/>
  <c r="J66" i="6"/>
  <c r="J49" i="6"/>
  <c r="J20" i="6"/>
  <c r="J62" i="6"/>
  <c r="J46" i="6"/>
  <c r="J34" i="6"/>
  <c r="J61" i="6"/>
  <c r="J126" i="6"/>
  <c r="J128" i="6"/>
  <c r="J108" i="6"/>
  <c r="J74" i="6"/>
  <c r="J79" i="6"/>
  <c r="J129" i="6"/>
  <c r="J77" i="6"/>
  <c r="J136" i="6"/>
  <c r="J80" i="6"/>
  <c r="J125" i="6"/>
  <c r="J121" i="6"/>
  <c r="J132" i="6"/>
  <c r="J135" i="6"/>
  <c r="J47" i="6"/>
  <c r="J68" i="6"/>
  <c r="J22" i="6"/>
  <c r="J14" i="6"/>
  <c r="J35" i="6"/>
  <c r="J43" i="6"/>
  <c r="J40" i="6"/>
  <c r="J25" i="6"/>
  <c r="J27" i="6"/>
  <c r="J50" i="6"/>
  <c r="J53" i="6"/>
  <c r="J72" i="6"/>
  <c r="J88" i="6"/>
  <c r="J86" i="6"/>
  <c r="J101" i="6"/>
  <c r="J107" i="6"/>
  <c r="J93" i="6"/>
  <c r="J119" i="6"/>
  <c r="J85" i="6"/>
  <c r="J127" i="6"/>
  <c r="J83" i="6"/>
  <c r="J52" i="6"/>
  <c r="J55" i="6"/>
  <c r="J10" i="6"/>
  <c r="J21" i="6"/>
  <c r="J102" i="6"/>
  <c r="J75" i="6"/>
  <c r="J130" i="6"/>
  <c r="J115" i="6"/>
  <c r="J45" i="6"/>
  <c r="J60" i="6"/>
  <c r="J122" i="6"/>
  <c r="J11" i="6"/>
  <c r="J12" i="6"/>
  <c r="J89" i="6"/>
  <c r="J94" i="6"/>
  <c r="J109" i="6"/>
  <c r="J124" i="6"/>
  <c r="J29" i="6"/>
  <c r="J67" i="6"/>
  <c r="J30" i="6"/>
  <c r="J28" i="6"/>
  <c r="J5" i="6"/>
  <c r="J58" i="6"/>
  <c r="K112" i="6"/>
  <c r="J76" i="6"/>
  <c r="J131" i="6"/>
  <c r="J134" i="6"/>
  <c r="J71" i="6"/>
  <c r="J7" i="6"/>
  <c r="L33" i="6"/>
  <c r="J106" i="6"/>
  <c r="J82" i="6"/>
  <c r="J133" i="6"/>
  <c r="J51" i="6"/>
  <c r="K26" i="6"/>
  <c r="J44" i="6"/>
  <c r="J8" i="6"/>
  <c r="L16" i="6"/>
  <c r="K16" i="6"/>
  <c r="J19" i="6"/>
  <c r="F58" i="6"/>
  <c r="F11" i="6"/>
  <c r="F49" i="6"/>
  <c r="F35" i="6"/>
  <c r="F27" i="6"/>
  <c r="F19" i="6"/>
  <c r="F32" i="6"/>
  <c r="F36" i="6"/>
  <c r="F37" i="6"/>
  <c r="F79" i="6"/>
  <c r="F39" i="6"/>
  <c r="F57" i="6"/>
  <c r="F38" i="6"/>
  <c r="F30" i="6"/>
  <c r="F14" i="6"/>
  <c r="F22" i="6"/>
  <c r="F126" i="6"/>
  <c r="F118" i="6"/>
  <c r="F86" i="6"/>
  <c r="F78" i="6"/>
  <c r="F70" i="6"/>
  <c r="F62" i="6"/>
  <c r="F54" i="6"/>
  <c r="F46" i="6"/>
  <c r="F99" i="6"/>
  <c r="F113" i="6"/>
  <c r="F68" i="6"/>
  <c r="F41" i="6"/>
  <c r="F6" i="6"/>
  <c r="F59" i="6"/>
  <c r="F124" i="6"/>
  <c r="F116" i="6"/>
  <c r="F100" i="6"/>
  <c r="F92" i="6"/>
  <c r="F52" i="6"/>
  <c r="F44" i="6"/>
  <c r="F106" i="6"/>
  <c r="F74" i="6"/>
  <c r="F127" i="6"/>
  <c r="F135" i="6"/>
  <c r="F119" i="6"/>
  <c r="F111" i="6"/>
  <c r="F103" i="6"/>
  <c r="F95" i="6"/>
  <c r="F87" i="6"/>
  <c r="F71" i="6"/>
  <c r="F63" i="6"/>
  <c r="F7" i="6"/>
  <c r="F128" i="6"/>
  <c r="F40" i="6"/>
  <c r="F29" i="6"/>
  <c r="F24" i="6"/>
  <c r="F21" i="6"/>
  <c r="F16" i="6"/>
  <c r="F13" i="6"/>
  <c r="F8" i="6"/>
  <c r="F5" i="6"/>
  <c r="F4" i="6"/>
  <c r="F136" i="6"/>
  <c r="F131" i="6"/>
  <c r="F123" i="6"/>
  <c r="F115" i="6"/>
  <c r="F107" i="6"/>
  <c r="F91" i="6"/>
  <c r="F83" i="6"/>
  <c r="F75" i="6"/>
  <c r="F67" i="6"/>
  <c r="F64" i="6"/>
  <c r="F51" i="6"/>
  <c r="F120" i="6"/>
  <c r="F112" i="6"/>
  <c r="F104" i="6"/>
  <c r="F96" i="6"/>
  <c r="F88" i="6"/>
  <c r="F56" i="6"/>
  <c r="F48" i="6"/>
  <c r="F45" i="6"/>
  <c r="F130" i="6"/>
  <c r="F122" i="6"/>
  <c r="F114" i="6"/>
  <c r="F98" i="6"/>
  <c r="F82" i="6"/>
  <c r="F66" i="6"/>
  <c r="F125" i="6"/>
  <c r="F109" i="6"/>
  <c r="F93" i="6"/>
  <c r="F85" i="6"/>
  <c r="F69" i="6"/>
  <c r="F53" i="6"/>
  <c r="F117" i="6"/>
  <c r="F101" i="6"/>
  <c r="F61" i="6"/>
  <c r="F80" i="6"/>
  <c r="F133" i="6"/>
  <c r="F105" i="6"/>
  <c r="F28" i="6"/>
  <c r="F20" i="6"/>
  <c r="F134" i="6"/>
  <c r="F81" i="6"/>
  <c r="F73" i="6"/>
  <c r="F129" i="6"/>
  <c r="F121" i="6"/>
  <c r="F55" i="6"/>
  <c r="F97" i="6"/>
  <c r="F60" i="6"/>
  <c r="F132" i="6"/>
  <c r="F108" i="6"/>
  <c r="F50" i="6"/>
  <c r="F110" i="6"/>
  <c r="F102" i="6"/>
  <c r="F77" i="6"/>
  <c r="F72" i="6"/>
  <c r="F94" i="6"/>
  <c r="F89" i="6"/>
  <c r="F84" i="6"/>
  <c r="F76" i="6"/>
  <c r="F65" i="6"/>
  <c r="F90" i="6"/>
  <c r="F47" i="6"/>
  <c r="F31" i="6"/>
  <c r="F23" i="6"/>
  <c r="F15" i="6"/>
  <c r="F12" i="6"/>
  <c r="L81" i="6"/>
  <c r="K99" i="6"/>
  <c r="K78" i="6"/>
  <c r="L91" i="6"/>
  <c r="K123" i="6"/>
  <c r="K15" i="6"/>
  <c r="L130" i="6"/>
  <c r="K130" i="6"/>
  <c r="K85" i="6"/>
  <c r="L85" i="6"/>
  <c r="K86" i="6"/>
  <c r="L86" i="6"/>
  <c r="K43" i="6"/>
  <c r="L43" i="6"/>
  <c r="L136" i="6"/>
  <c r="K136" i="6"/>
  <c r="K66" i="6"/>
  <c r="L66" i="6"/>
  <c r="K120" i="6"/>
  <c r="L120" i="6"/>
  <c r="L37" i="6"/>
  <c r="K37" i="6"/>
  <c r="K4" i="6"/>
  <c r="L4" i="6"/>
  <c r="L18" i="6"/>
  <c r="K18" i="6"/>
  <c r="L97" i="6"/>
  <c r="K97" i="6"/>
  <c r="K84" i="6"/>
  <c r="L84" i="6"/>
  <c r="L124" i="6"/>
  <c r="K124" i="6"/>
  <c r="K115" i="6"/>
  <c r="L115" i="6"/>
  <c r="L71" i="6"/>
  <c r="K71" i="6"/>
  <c r="L8" i="6"/>
  <c r="K8" i="6"/>
  <c r="L134" i="6"/>
  <c r="K134" i="6"/>
  <c r="K75" i="6"/>
  <c r="L75" i="6"/>
  <c r="K88" i="6"/>
  <c r="L88" i="6"/>
  <c r="L35" i="6"/>
  <c r="K35" i="6"/>
  <c r="L77" i="6"/>
  <c r="K77" i="6"/>
  <c r="K126" i="6"/>
  <c r="L126" i="6"/>
  <c r="L73" i="6"/>
  <c r="K73" i="6"/>
  <c r="K103" i="6"/>
  <c r="L103" i="6"/>
  <c r="K64" i="6"/>
  <c r="L64" i="6"/>
  <c r="L111" i="6"/>
  <c r="K111" i="6"/>
  <c r="K48" i="6"/>
  <c r="L48" i="6"/>
  <c r="L96" i="6"/>
  <c r="K96" i="6"/>
  <c r="L42" i="6"/>
  <c r="K42" i="6"/>
  <c r="K67" i="6"/>
  <c r="L67" i="6"/>
  <c r="K45" i="6"/>
  <c r="L45" i="6"/>
  <c r="L82" i="6"/>
  <c r="K82" i="6"/>
  <c r="K89" i="6"/>
  <c r="L89" i="6"/>
  <c r="K44" i="6"/>
  <c r="L44" i="6"/>
  <c r="K106" i="6"/>
  <c r="L106" i="6"/>
  <c r="L5" i="6"/>
  <c r="K5" i="6"/>
  <c r="L102" i="6"/>
  <c r="K102" i="6"/>
  <c r="K21" i="6"/>
  <c r="L21" i="6"/>
  <c r="K119" i="6"/>
  <c r="L119" i="6"/>
  <c r="L72" i="6"/>
  <c r="K72" i="6"/>
  <c r="L14" i="6"/>
  <c r="K14" i="6"/>
  <c r="L129" i="6"/>
  <c r="K129" i="6"/>
  <c r="L61" i="6"/>
  <c r="K61" i="6"/>
  <c r="K104" i="6"/>
  <c r="L104" i="6"/>
  <c r="L105" i="6"/>
  <c r="K105" i="6"/>
  <c r="L32" i="6"/>
  <c r="K32" i="6"/>
  <c r="K13" i="6"/>
  <c r="L13" i="6"/>
  <c r="K131" i="6"/>
  <c r="L131" i="6"/>
  <c r="K28" i="6"/>
  <c r="L28" i="6"/>
  <c r="K109" i="6"/>
  <c r="L109" i="6"/>
  <c r="K10" i="6"/>
  <c r="L10" i="6"/>
  <c r="K93" i="6"/>
  <c r="L93" i="6"/>
  <c r="K53" i="6"/>
  <c r="L53" i="6"/>
  <c r="L22" i="6"/>
  <c r="K22" i="6"/>
  <c r="K132" i="6"/>
  <c r="L132" i="6"/>
  <c r="K79" i="6"/>
  <c r="L79" i="6"/>
  <c r="K34" i="6"/>
  <c r="L34" i="6"/>
  <c r="L98" i="6"/>
  <c r="K98" i="6"/>
  <c r="K56" i="6"/>
  <c r="L56" i="6"/>
  <c r="K110" i="6"/>
  <c r="L110" i="6"/>
  <c r="K70" i="6"/>
  <c r="L70" i="6"/>
  <c r="L51" i="6"/>
  <c r="K51" i="6"/>
  <c r="K76" i="6"/>
  <c r="L76" i="6"/>
  <c r="K30" i="6"/>
  <c r="L30" i="6"/>
  <c r="K12" i="6"/>
  <c r="L12" i="6"/>
  <c r="L55" i="6"/>
  <c r="K55" i="6"/>
  <c r="L50" i="6"/>
  <c r="K50" i="6"/>
  <c r="L68" i="6"/>
  <c r="K68" i="6"/>
  <c r="L121" i="6"/>
  <c r="K121" i="6"/>
  <c r="L74" i="6"/>
  <c r="K74" i="6"/>
  <c r="L46" i="6"/>
  <c r="K46" i="6"/>
  <c r="L114" i="6"/>
  <c r="K114" i="6"/>
  <c r="L36" i="6"/>
  <c r="K36" i="6"/>
  <c r="K6" i="6"/>
  <c r="L6" i="6"/>
  <c r="K54" i="6"/>
  <c r="L54" i="6"/>
  <c r="L24" i="6"/>
  <c r="K24" i="6"/>
  <c r="L27" i="6"/>
  <c r="K27" i="6"/>
  <c r="L47" i="6"/>
  <c r="K47" i="6"/>
  <c r="L62" i="6"/>
  <c r="K62" i="6"/>
  <c r="K118" i="6"/>
  <c r="L118" i="6"/>
  <c r="L9" i="6"/>
  <c r="K9" i="6"/>
  <c r="K92" i="6"/>
  <c r="L92" i="6"/>
  <c r="L95" i="6"/>
  <c r="K95" i="6"/>
  <c r="L116" i="6"/>
  <c r="K116" i="6"/>
  <c r="K57" i="6"/>
  <c r="L57" i="6"/>
  <c r="L52" i="6"/>
  <c r="K52" i="6"/>
  <c r="L19" i="6"/>
  <c r="K19" i="6"/>
  <c r="L133" i="6"/>
  <c r="K133" i="6"/>
  <c r="L58" i="6"/>
  <c r="K58" i="6"/>
  <c r="L29" i="6"/>
  <c r="K29" i="6"/>
  <c r="L94" i="6"/>
  <c r="K94" i="6"/>
  <c r="K122" i="6"/>
  <c r="L122" i="6"/>
  <c r="K83" i="6"/>
  <c r="L83" i="6"/>
  <c r="L107" i="6"/>
  <c r="K107" i="6"/>
  <c r="L25" i="6"/>
  <c r="K25" i="6"/>
  <c r="L135" i="6"/>
  <c r="K135" i="6"/>
  <c r="K125" i="6"/>
  <c r="L125" i="6"/>
  <c r="K108" i="6"/>
  <c r="L108" i="6"/>
  <c r="K20" i="6"/>
  <c r="L20" i="6"/>
  <c r="L38" i="6"/>
  <c r="K38" i="6"/>
  <c r="L23" i="6"/>
  <c r="K23" i="6"/>
  <c r="K59" i="6"/>
  <c r="L59" i="6"/>
  <c r="K90" i="6"/>
  <c r="L90" i="6"/>
  <c r="K117" i="6"/>
  <c r="L117" i="6"/>
  <c r="K31" i="6"/>
  <c r="L31" i="6"/>
  <c r="L11" i="6"/>
  <c r="K11" i="6"/>
  <c r="L7" i="6"/>
  <c r="K7" i="6"/>
  <c r="K60" i="6"/>
  <c r="L60" i="6"/>
  <c r="L127" i="6"/>
  <c r="K127" i="6"/>
  <c r="K101" i="6"/>
  <c r="L101" i="6"/>
  <c r="K40" i="6"/>
  <c r="L40" i="6"/>
  <c r="K80" i="6"/>
  <c r="L80" i="6"/>
  <c r="L128" i="6"/>
  <c r="K128" i="6"/>
  <c r="L49" i="6"/>
  <c r="K49" i="6"/>
  <c r="K69" i="6"/>
  <c r="L69" i="6"/>
  <c r="K41" i="6"/>
  <c r="L41" i="6"/>
  <c r="K65" i="6"/>
  <c r="L65" i="6"/>
  <c r="L100" i="6"/>
  <c r="K100" i="6"/>
  <c r="L39" i="6"/>
  <c r="K39" i="6"/>
</calcChain>
</file>

<file path=xl/sharedStrings.xml><?xml version="1.0" encoding="utf-8"?>
<sst xmlns="http://schemas.openxmlformats.org/spreadsheetml/2006/main" count="1182" uniqueCount="416">
  <si>
    <t>štartovné číslo</t>
  </si>
  <si>
    <t>meno</t>
  </si>
  <si>
    <t>priezvisko</t>
  </si>
  <si>
    <t>ročník</t>
  </si>
  <si>
    <t>KAT</t>
  </si>
  <si>
    <t>Ján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</si>
  <si>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</si>
  <si>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</si>
  <si>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</si>
  <si>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</si>
  <si>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</si>
  <si>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</si>
  <si>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</si>
  <si>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</si>
  <si>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</si>
  <si>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</si>
  <si>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</si>
  <si>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</si>
  <si>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</si>
  <si>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</si>
  <si>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</si>
  <si>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Pavol</t>
  </si>
  <si>
    <t>body 8.kolo</t>
  </si>
  <si>
    <t>poradie</t>
  </si>
  <si>
    <t>body 9.kolo</t>
  </si>
  <si>
    <t>Andrej</t>
  </si>
  <si>
    <t>Milan</t>
  </si>
  <si>
    <t>body 10.kolo</t>
  </si>
  <si>
    <t>Tomáš</t>
  </si>
  <si>
    <t>Makiš</t>
  </si>
  <si>
    <t>Peter</t>
  </si>
  <si>
    <t>ᴓ čas na 1000m</t>
  </si>
  <si>
    <t>* vlož hodnoty zo súboru "vysledky 01,kolo,txt"</t>
  </si>
  <si>
    <t>Martin</t>
  </si>
  <si>
    <t>Juraj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</si>
  <si>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</si>
  <si>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</si>
  <si>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</si>
  <si>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</si>
  <si>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</si>
  <si>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</si>
  <si>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</si>
  <si>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</si>
  <si>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</si>
  <si>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</si>
  <si>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</si>
  <si>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</si>
  <si>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Čas v cieli</t>
  </si>
  <si>
    <t>Štartovné číslo</t>
  </si>
  <si>
    <t>Čas na predchádzajúceho</t>
  </si>
  <si>
    <t>klub</t>
  </si>
  <si>
    <t>mesto</t>
  </si>
  <si>
    <t>Letko</t>
  </si>
  <si>
    <t>Nová Dubnica</t>
  </si>
  <si>
    <t>Helena</t>
  </si>
  <si>
    <t>Drahoslav</t>
  </si>
  <si>
    <t>Ivan</t>
  </si>
  <si>
    <t>M</t>
  </si>
  <si>
    <t>Z</t>
  </si>
  <si>
    <t>Blanka</t>
  </si>
  <si>
    <t>Chromeková</t>
  </si>
  <si>
    <t>Slawex runners / Slavičín</t>
  </si>
  <si>
    <t>Buď lepší / Trenčín</t>
  </si>
  <si>
    <t>Miloš</t>
  </si>
  <si>
    <t>Humera</t>
  </si>
  <si>
    <t>Jankech</t>
  </si>
  <si>
    <t>Eva</t>
  </si>
  <si>
    <t>Masarik</t>
  </si>
  <si>
    <t>Daniel</t>
  </si>
  <si>
    <t>Jana</t>
  </si>
  <si>
    <t>Ivana</t>
  </si>
  <si>
    <t>Schiller</t>
  </si>
  <si>
    <t>Liešťany</t>
  </si>
  <si>
    <t>Ženy C</t>
  </si>
  <si>
    <t xml:space="preserve">Meno </t>
  </si>
  <si>
    <t>Zuzana</t>
  </si>
  <si>
    <t>Martiš</t>
  </si>
  <si>
    <t>Marian</t>
  </si>
  <si>
    <t>Mareková</t>
  </si>
  <si>
    <t>Michal</t>
  </si>
  <si>
    <t>Štefan</t>
  </si>
  <si>
    <t>Červenka</t>
  </si>
  <si>
    <t>Štvorlístok / Trenčín</t>
  </si>
  <si>
    <t>Masariková</t>
  </si>
  <si>
    <t>Jozef</t>
  </si>
  <si>
    <t>Pavel</t>
  </si>
  <si>
    <t>MENO</t>
  </si>
  <si>
    <t>PRIEZVISKO</t>
  </si>
  <si>
    <t>Tim/Mesto</t>
  </si>
  <si>
    <t>POHLAVIE</t>
  </si>
  <si>
    <t>ROK</t>
  </si>
  <si>
    <t>Jogging klub / Dubnica nad Váhom</t>
  </si>
  <si>
    <t>Lucia</t>
  </si>
  <si>
    <t>Jakub</t>
  </si>
  <si>
    <t>Monika</t>
  </si>
  <si>
    <t>Klub bežcov a priateľov športu / Púchov</t>
  </si>
  <si>
    <t>Trenčín / Trenčín</t>
  </si>
  <si>
    <t>Trencin</t>
  </si>
  <si>
    <t>Stoklasa</t>
  </si>
  <si>
    <t>Branislav</t>
  </si>
  <si>
    <t>Lenka</t>
  </si>
  <si>
    <t>Vrana</t>
  </si>
  <si>
    <t>Nové Mesto nad Váhom</t>
  </si>
  <si>
    <t>Prekop</t>
  </si>
  <si>
    <t>Kasala</t>
  </si>
  <si>
    <t>Tibor</t>
  </si>
  <si>
    <t>Veronika</t>
  </si>
  <si>
    <t>Matej</t>
  </si>
  <si>
    <t>Bibza</t>
  </si>
  <si>
    <t>Anton</t>
  </si>
  <si>
    <t>Chudý</t>
  </si>
  <si>
    <t>Ďanovská</t>
  </si>
  <si>
    <t>Dočár</t>
  </si>
  <si>
    <t>Krpelan</t>
  </si>
  <si>
    <t>Raz to príde / Soblahov</t>
  </si>
  <si>
    <t>Miklovič</t>
  </si>
  <si>
    <t>Slezackova</t>
  </si>
  <si>
    <t>Marek</t>
  </si>
  <si>
    <t>Lovišková</t>
  </si>
  <si>
    <t>UltraBrezina / Trenčín</t>
  </si>
  <si>
    <t>Behaj s Radosťou / Nová Dubnica</t>
  </si>
  <si>
    <t>Adrián</t>
  </si>
  <si>
    <t>Dušan</t>
  </si>
  <si>
    <t>Melo</t>
  </si>
  <si>
    <t>Batka</t>
  </si>
  <si>
    <t>Marcel</t>
  </si>
  <si>
    <t>Katarína</t>
  </si>
  <si>
    <t>Soňa</t>
  </si>
  <si>
    <t>Tereza</t>
  </si>
  <si>
    <t>Alena</t>
  </si>
  <si>
    <t>Ďuráčiová</t>
  </si>
  <si>
    <t>Falaštová</t>
  </si>
  <si>
    <t>Šaray</t>
  </si>
  <si>
    <t>Buď Lepší / Trenčín</t>
  </si>
  <si>
    <t>Bánovce nad Bebravou</t>
  </si>
  <si>
    <t>Jogging klub Dubnica nad Váhom / Dubnica nad Váhom</t>
  </si>
  <si>
    <t>Igor</t>
  </si>
  <si>
    <t>Raz to príde / Trenčianske Stankovce</t>
  </si>
  <si>
    <t>Mária</t>
  </si>
  <si>
    <t>Talaba</t>
  </si>
  <si>
    <t>Michaela</t>
  </si>
  <si>
    <t>Vertfein</t>
  </si>
  <si>
    <t>CAS</t>
  </si>
  <si>
    <t>CAS HH:MM:SS</t>
  </si>
  <si>
    <t>Adamkovic</t>
  </si>
  <si>
    <t>Ambrož</t>
  </si>
  <si>
    <t>Róbert Gabriel</t>
  </si>
  <si>
    <t>Róbert</t>
  </si>
  <si>
    <t>Bakalárová</t>
  </si>
  <si>
    <t>Balaj</t>
  </si>
  <si>
    <t>Jan</t>
  </si>
  <si>
    <t>Barbora</t>
  </si>
  <si>
    <t>Lukáš</t>
  </si>
  <si>
    <t>Victoria</t>
  </si>
  <si>
    <t>Buchelová</t>
  </si>
  <si>
    <t>Nove Mesto nad Vahom</t>
  </si>
  <si>
    <t>Elite gym TN / Soblahov</t>
  </si>
  <si>
    <t>Ďurža</t>
  </si>
  <si>
    <t>Laco maco drink tím / Ilava</t>
  </si>
  <si>
    <t>Hoždorová</t>
  </si>
  <si>
    <t>Hromnik</t>
  </si>
  <si>
    <t>Jenčo</t>
  </si>
  <si>
    <t>Ješko</t>
  </si>
  <si>
    <t>Roman</t>
  </si>
  <si>
    <t>Juhás</t>
  </si>
  <si>
    <t>Karyová</t>
  </si>
  <si>
    <t>Never give up / Trenčín</t>
  </si>
  <si>
    <t>Macek</t>
  </si>
  <si>
    <t>Bio Corner / Trenčín</t>
  </si>
  <si>
    <t>Simona</t>
  </si>
  <si>
    <t>Gekon / Trenčín</t>
  </si>
  <si>
    <t>Marton</t>
  </si>
  <si>
    <t>Martina</t>
  </si>
  <si>
    <t>Mészárosová</t>
  </si>
  <si>
    <t>Mišák</t>
  </si>
  <si>
    <t>Trenčianska Turná</t>
  </si>
  <si>
    <t>Libor</t>
  </si>
  <si>
    <t>Poruban</t>
  </si>
  <si>
    <t>Šišovský</t>
  </si>
  <si>
    <t>Šubert</t>
  </si>
  <si>
    <t>Nikola</t>
  </si>
  <si>
    <t>Švaňová</t>
  </si>
  <si>
    <t>Tomášik</t>
  </si>
  <si>
    <t>Trepáč</t>
  </si>
  <si>
    <t>Jogging klub Dubnica / Dubnica nad Váhom</t>
  </si>
  <si>
    <t>Adamovské Kochanovce</t>
  </si>
  <si>
    <t>Veselá</t>
  </si>
  <si>
    <t>Trenčianska Teplá</t>
  </si>
  <si>
    <t>Zachar</t>
  </si>
  <si>
    <t>Zanova</t>
  </si>
  <si>
    <t>Trencianske Stankovce</t>
  </si>
  <si>
    <t>Žilková</t>
  </si>
  <si>
    <t>Selec</t>
  </si>
  <si>
    <t>220 mínus vek / Trenčín</t>
  </si>
  <si>
    <t>Ťapajna</t>
  </si>
  <si>
    <t>Filip</t>
  </si>
  <si>
    <t>Alexander</t>
  </si>
  <si>
    <t>Bezový</t>
  </si>
  <si>
    <t>Csibreiova</t>
  </si>
  <si>
    <t>Matúš</t>
  </si>
  <si>
    <t>Garajová</t>
  </si>
  <si>
    <t>Maria</t>
  </si>
  <si>
    <t>ilavsky st</t>
  </si>
  <si>
    <t>Vladimír</t>
  </si>
  <si>
    <t>Champion club Trenčín / Trenčín</t>
  </si>
  <si>
    <t>Kusendová</t>
  </si>
  <si>
    <t>Silvia</t>
  </si>
  <si>
    <t>Pomajbova</t>
  </si>
  <si>
    <t>Radovan</t>
  </si>
  <si>
    <t>Rosa</t>
  </si>
  <si>
    <t>Brezolupy</t>
  </si>
  <si>
    <t>Staňák</t>
  </si>
  <si>
    <t>Strieženec</t>
  </si>
  <si>
    <t>TIRáciBN / Bánovce nad Bebravou</t>
  </si>
  <si>
    <t>Printhouse.a.s / Bobot</t>
  </si>
  <si>
    <t>Marcinát</t>
  </si>
  <si>
    <t>Vladimir</t>
  </si>
  <si>
    <t>Balaščák</t>
  </si>
  <si>
    <t>Barbosa</t>
  </si>
  <si>
    <t>Barbosiky / Považská Bystrica</t>
  </si>
  <si>
    <t>Jaroslav</t>
  </si>
  <si>
    <t>Ďurta</t>
  </si>
  <si>
    <t>TRI / Prievidza</t>
  </si>
  <si>
    <t>Jogging klub Dubnica / Dubnica n/V</t>
  </si>
  <si>
    <t>Káčer</t>
  </si>
  <si>
    <t>Tatran Bobot / Bobot</t>
  </si>
  <si>
    <t>Atletika Nové Mesto nad Váhom / Lieskovskí be / Moravské Lieskové</t>
  </si>
  <si>
    <t>Lacovič</t>
  </si>
  <si>
    <t>GIN / Trenčianske Stankovce</t>
  </si>
  <si>
    <t>Malkova</t>
  </si>
  <si>
    <t>Slawex runners / Slavicin</t>
  </si>
  <si>
    <t>Margorín</t>
  </si>
  <si>
    <t>MOJTO</t>
  </si>
  <si>
    <t>Novodvorsky</t>
  </si>
  <si>
    <t>Ondrejičková</t>
  </si>
  <si>
    <t>Škriečková</t>
  </si>
  <si>
    <t>Recorderi / Bratislava</t>
  </si>
  <si>
    <t>Sobek</t>
  </si>
  <si>
    <t>NUTRILITE team / Trenčín</t>
  </si>
  <si>
    <t>Varačka</t>
  </si>
  <si>
    <t>Varačková</t>
  </si>
  <si>
    <t>Weismann</t>
  </si>
  <si>
    <t>Damián</t>
  </si>
  <si>
    <t>Stiksa</t>
  </si>
  <si>
    <t>Repa</t>
  </si>
  <si>
    <t>Uhlár</t>
  </si>
  <si>
    <t>Luprich</t>
  </si>
  <si>
    <t>Kocaj</t>
  </si>
  <si>
    <t>220 mínus vek / Skalka nad Váhom</t>
  </si>
  <si>
    <t>X</t>
  </si>
  <si>
    <t>Y</t>
  </si>
  <si>
    <t>c</t>
  </si>
  <si>
    <r>
      <rPr>
        <b/>
        <sz val="18"/>
        <color indexed="10"/>
        <rFont val="Calibri"/>
        <family val="2"/>
        <charset val="238"/>
      </rPr>
      <t>T</t>
    </r>
    <r>
      <rPr>
        <b/>
        <sz val="18"/>
        <color indexed="8"/>
        <rFont val="Calibri"/>
        <family val="2"/>
        <charset val="238"/>
      </rPr>
      <t xml:space="preserve">renčianska </t>
    </r>
    <r>
      <rPr>
        <b/>
        <sz val="18"/>
        <color indexed="10"/>
        <rFont val="Calibri"/>
        <family val="2"/>
        <charset val="238"/>
      </rPr>
      <t>B</t>
    </r>
    <r>
      <rPr>
        <b/>
        <sz val="18"/>
        <color indexed="8"/>
        <rFont val="Calibri"/>
        <family val="2"/>
        <charset val="238"/>
      </rPr>
      <t xml:space="preserve">ežecká </t>
    </r>
    <r>
      <rPr>
        <b/>
        <sz val="18"/>
        <color indexed="10"/>
        <rFont val="Calibri"/>
        <family val="2"/>
        <charset val="238"/>
      </rPr>
      <t>L</t>
    </r>
    <r>
      <rPr>
        <b/>
        <sz val="18"/>
        <color indexed="8"/>
        <rFont val="Calibri"/>
        <family val="2"/>
        <charset val="238"/>
      </rPr>
      <t xml:space="preserve">iga </t>
    </r>
    <r>
      <rPr>
        <b/>
        <sz val="18"/>
        <color indexed="10"/>
        <rFont val="Calibri"/>
        <family val="2"/>
        <charset val="238"/>
      </rPr>
      <t>04.kolo</t>
    </r>
    <r>
      <rPr>
        <b/>
        <sz val="18"/>
        <color indexed="8"/>
        <rFont val="Calibri"/>
        <family val="2"/>
        <charset val="238"/>
      </rPr>
      <t xml:space="preserve">, 11.07.2021, </t>
    </r>
    <r>
      <rPr>
        <b/>
        <sz val="18"/>
        <color indexed="10"/>
        <rFont val="Calibri"/>
        <family val="2"/>
        <charset val="238"/>
      </rPr>
      <t>8 550 m, Chocholná - Velčice</t>
    </r>
  </si>
  <si>
    <t>Marcela</t>
  </si>
  <si>
    <t>Adamčiová</t>
  </si>
  <si>
    <t>Chocholná / Chocholná 263</t>
  </si>
  <si>
    <t>Gekon / Banovce</t>
  </si>
  <si>
    <t>220 - vek / Mníchova Lehota</t>
  </si>
  <si>
    <t>Magna Energia a.s. / Modrovka</t>
  </si>
  <si>
    <t>Balascakova</t>
  </si>
  <si>
    <t>Gekon TN / Trencin</t>
  </si>
  <si>
    <t>Barbosiky / Povazska Bystrica</t>
  </si>
  <si>
    <t>Bečár</t>
  </si>
  <si>
    <t>AXB sport servis Trenčín / Trenčín</t>
  </si>
  <si>
    <t>Zdenko</t>
  </si>
  <si>
    <t>Briš</t>
  </si>
  <si>
    <t>Dohňany</t>
  </si>
  <si>
    <t>Bulko</t>
  </si>
  <si>
    <t>Velke Bierovce</t>
  </si>
  <si>
    <t>Capák</t>
  </si>
  <si>
    <t>Emma</t>
  </si>
  <si>
    <t>Chudá</t>
  </si>
  <si>
    <t>Chocholná Velčice</t>
  </si>
  <si>
    <t>Mário</t>
  </si>
  <si>
    <t>Lívia</t>
  </si>
  <si>
    <t>Ducky</t>
  </si>
  <si>
    <t>Mnichova lehota</t>
  </si>
  <si>
    <t>220 minus vek / Trenčin</t>
  </si>
  <si>
    <t>Robert</t>
  </si>
  <si>
    <t>Gavenda</t>
  </si>
  <si>
    <t>Gavendova</t>
  </si>
  <si>
    <t>Kubrica</t>
  </si>
  <si>
    <t>Golian</t>
  </si>
  <si>
    <t>Rastislav</t>
  </si>
  <si>
    <t>Guga</t>
  </si>
  <si>
    <t>Nemšová</t>
  </si>
  <si>
    <t>Holiček</t>
  </si>
  <si>
    <t>KST Bohunice / Bohunice</t>
  </si>
  <si>
    <t>Horňák</t>
  </si>
  <si>
    <t>Rekorderi / Trenčianska Turná</t>
  </si>
  <si>
    <t>Lysá pod Makytou</t>
  </si>
  <si>
    <t>Hrmo</t>
  </si>
  <si>
    <t>Katarina</t>
  </si>
  <si>
    <t>Huckova</t>
  </si>
  <si>
    <t>ilavský</t>
  </si>
  <si>
    <t>miro</t>
  </si>
  <si>
    <t>jogging klub / DUBNICA NAD VAHOM</t>
  </si>
  <si>
    <t>Samuel</t>
  </si>
  <si>
    <t>Jantoš</t>
  </si>
  <si>
    <t>Chocholná Velcice</t>
  </si>
  <si>
    <t>JELÍNEK</t>
  </si>
  <si>
    <t>Parné valce / Trenčín</t>
  </si>
  <si>
    <t>Juricek</t>
  </si>
  <si>
    <t>Chocholna</t>
  </si>
  <si>
    <t>Bia</t>
  </si>
  <si>
    <t>Gabriela</t>
  </si>
  <si>
    <t>Kotrhová</t>
  </si>
  <si>
    <t>Chocholná-Velčice</t>
  </si>
  <si>
    <t>KST Horovce / Lednické Rovnd</t>
  </si>
  <si>
    <t>Kubík</t>
  </si>
  <si>
    <t>OCR Panex Tím / Nové Mesto nad Váhom</t>
  </si>
  <si>
    <t>ETOS Slovakia / Nové Mesto nad Váhom</t>
  </si>
  <si>
    <t>Kucharík</t>
  </si>
  <si>
    <t>ďurikam Team Trenčín / Trenčín</t>
  </si>
  <si>
    <t>Kukich</t>
  </si>
  <si>
    <t>Kukučka</t>
  </si>
  <si>
    <t>Recorderi / Nová Dubnica</t>
  </si>
  <si>
    <t>Raz to príde / Trenč. Stankovce</t>
  </si>
  <si>
    <t>Fatboy runners / Ivanovce</t>
  </si>
  <si>
    <t>Buď lepší / Trenčianska Závada</t>
  </si>
  <si>
    <t>Champion race / Bohunice</t>
  </si>
  <si>
    <t>Nestak</t>
  </si>
  <si>
    <t>Lieskovsky bezci / Moravske Lieskove</t>
  </si>
  <si>
    <t>Ervin</t>
  </si>
  <si>
    <t>Palenik</t>
  </si>
  <si>
    <t>Bud lepší / Trenčín</t>
  </si>
  <si>
    <t>Pálešová</t>
  </si>
  <si>
    <t>Raz to príde / Drietoma</t>
  </si>
  <si>
    <t>Papp</t>
  </si>
  <si>
    <t>Trenčín Chocholná-Velčice</t>
  </si>
  <si>
    <t>Pro Dubnica o.z. / Dubnica nad Váhom</t>
  </si>
  <si>
    <t>Sofian</t>
  </si>
  <si>
    <t>Gymnázium / Bánovce nad Bebravou</t>
  </si>
  <si>
    <t>Rumanková</t>
  </si>
  <si>
    <t>Ľubomír</t>
  </si>
  <si>
    <t>Samek</t>
  </si>
  <si>
    <t>Slávia TN / Kálnica</t>
  </si>
  <si>
    <t>Kálnica</t>
  </si>
  <si>
    <t>Erik</t>
  </si>
  <si>
    <t>Ševčík</t>
  </si>
  <si>
    <t>Proliga.eu / Trenčín</t>
  </si>
  <si>
    <t>Slezáček</t>
  </si>
  <si>
    <t>Rekordéri / Trenčianska Turná</t>
  </si>
  <si>
    <t>220 minus vek / Trencin</t>
  </si>
  <si>
    <t>Adamovske Kochanovce</t>
  </si>
  <si>
    <t>Behaj s RADOsťou / Trenčianske Teplice</t>
  </si>
  <si>
    <t>Champion race / Trenčín</t>
  </si>
  <si>
    <t>Sttuhárová</t>
  </si>
  <si>
    <t>Atletika Nové Mesto nad Váhom/ Lieskovskí bež / Moravské Lieskové</t>
  </si>
  <si>
    <t>Svoradová</t>
  </si>
  <si>
    <t>TANÁČ</t>
  </si>
  <si>
    <t>Kultúrny atašé / Trenčianske Stankovce</t>
  </si>
  <si>
    <t>Trúchly</t>
  </si>
  <si>
    <t>ISEMI / Trenčín</t>
  </si>
  <si>
    <t>Vrbany / Vrbany</t>
  </si>
  <si>
    <t>Uhliarová</t>
  </si>
  <si>
    <t>Banská Bystrica</t>
  </si>
  <si>
    <t>Ulbrich</t>
  </si>
  <si>
    <t>Valasek</t>
  </si>
  <si>
    <t>Atletický klub veterán Bratislava / Bratislava</t>
  </si>
  <si>
    <t>Buď lepší / Beckov</t>
  </si>
  <si>
    <t>Buď Lepší / Beckov</t>
  </si>
  <si>
    <t>Dusan</t>
  </si>
  <si>
    <t>Vesely</t>
  </si>
  <si>
    <t>Nové Mesto nad Vahom</t>
  </si>
  <si>
    <t>Vrabel</t>
  </si>
  <si>
    <t>Vrablova</t>
  </si>
  <si>
    <t>Gekon sport / Trenčín</t>
  </si>
  <si>
    <t>Trencianska Tepla</t>
  </si>
  <si>
    <t>Zacharova</t>
  </si>
  <si>
    <t>Zavadinka</t>
  </si>
  <si>
    <t>Bartoš / Trenčín</t>
  </si>
  <si>
    <t>Kulich</t>
  </si>
  <si>
    <t>Natália</t>
  </si>
  <si>
    <t>Vlastimil</t>
  </si>
  <si>
    <t>Marián</t>
  </si>
  <si>
    <t>Eliška</t>
  </si>
  <si>
    <t>Staňáková</t>
  </si>
  <si>
    <t>Ďurík</t>
  </si>
  <si>
    <t>Vanek</t>
  </si>
  <si>
    <t>Brezovská</t>
  </si>
  <si>
    <t>Teplan</t>
  </si>
  <si>
    <t>Spaček</t>
  </si>
  <si>
    <t>Horník</t>
  </si>
  <si>
    <t>Švachová</t>
  </si>
  <si>
    <t>Komorníková</t>
  </si>
  <si>
    <t>Spusta</t>
  </si>
  <si>
    <t>Hertl</t>
  </si>
  <si>
    <t>Holička</t>
  </si>
  <si>
    <t>Karas</t>
  </si>
  <si>
    <t>Jelenák</t>
  </si>
  <si>
    <t>Schweitzerová</t>
  </si>
  <si>
    <t>Maňko</t>
  </si>
  <si>
    <t>Maláň</t>
  </si>
  <si>
    <t>Adame</t>
  </si>
  <si>
    <t>Luprichová</t>
  </si>
  <si>
    <t xml:space="preserve">Champion club </t>
  </si>
  <si>
    <t>štafeta Moravské Lieskové</t>
  </si>
  <si>
    <t>Trenčianske Tulene</t>
  </si>
  <si>
    <t>Bratislava</t>
  </si>
  <si>
    <t>Svinná</t>
  </si>
  <si>
    <t>BBL</t>
  </si>
  <si>
    <t>Dubnica nad Váhom</t>
  </si>
  <si>
    <t>ŠKP Trenčín</t>
  </si>
  <si>
    <t>AKV Bratislava</t>
  </si>
  <si>
    <t>Behaj s radosťou / Dubnica nV</t>
  </si>
  <si>
    <t>Soblahov</t>
  </si>
  <si>
    <t>Kšinná</t>
  </si>
  <si>
    <t>Jogging klub Dca / Dubnica nad Váhom</t>
  </si>
  <si>
    <t>Atletický klub veterán / Bratislava</t>
  </si>
  <si>
    <t>OCR Panex Tím / NMnV</t>
  </si>
  <si>
    <t>Atletika NMnV/ Lies. bež / Mor. Lieskové</t>
  </si>
  <si>
    <t>Behaj s RADOsťou / Trenč. Teplice</t>
  </si>
  <si>
    <t>Atletika NMnV/ Liesk. bež / M. Lieskové</t>
  </si>
  <si>
    <t>Champion Club / Soblahov</t>
  </si>
  <si>
    <t>Champion Club / Trenčín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</si>
</sst>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[h]:mm:ss.00"/>
    <numFmt numFmtId="173" formatCode="hh:mm:ss.00"/>
    <numFmt numFmtId="174" formatCode="h:mm:ss.000"/>
    <numFmt numFmtId="176" formatCode="0.00;[Red]0.00"/>
  </numFmts>
  <fonts count="26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</font>
    <font>
      <b/>
      <sz val="18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9"/>
      <name val="Trebuchet MS"/>
      <family val="2"/>
      <charset val="238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Trebuchet MS"/>
      <family val="2"/>
      <charset val="238"/>
    </font>
    <font>
      <sz val="11"/>
      <color rgb="FF000000"/>
      <name val="Arial"/>
      <family val="2"/>
      <charset val="238"/>
    </font>
    <font>
      <b/>
      <sz val="9"/>
      <color rgb="FF5C5B5B"/>
      <name val="Trebuchet MS"/>
      <family val="2"/>
      <charset val="238"/>
    </font>
    <font>
      <b/>
      <sz val="18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11" fillId="0" borderId="1" xfId="0" applyNumberFormat="1" applyFont="1" applyFill="1" applyBorder="1"/>
    <xf numFmtId="1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4" fontId="12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1" fontId="11" fillId="0" borderId="6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3" fontId="10" fillId="0" borderId="1" xfId="0" applyNumberFormat="1" applyFont="1" applyBorder="1" applyAlignment="1">
      <alignment horizontal="center" vertical="center" wrapText="1"/>
    </xf>
    <xf numFmtId="172" fontId="17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176" fontId="0" fillId="0" borderId="0" xfId="0" applyNumberFormat="1"/>
    <xf numFmtId="0" fontId="0" fillId="0" borderId="0" xfId="0" applyNumberFormat="1"/>
    <xf numFmtId="0" fontId="18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" xfId="0" applyFont="1" applyFill="1" applyBorder="1" applyAlignment="1">
      <alignment horizontal="center"/>
    </xf>
    <xf numFmtId="1" fontId="19" fillId="0" borderId="3" xfId="0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3" fontId="15" fillId="0" borderId="0" xfId="0" applyNumberFormat="1" applyFont="1" applyAlignment="1">
      <alignment horizontal="center" vertical="center" wrapText="1"/>
    </xf>
    <xf numFmtId="173" fontId="0" fillId="0" borderId="0" xfId="0" applyNumberFormat="1"/>
    <xf numFmtId="0" fontId="20" fillId="0" borderId="0" xfId="0" applyFont="1" applyAlignment="1">
      <alignment horizontal="center" vertical="center" wrapText="1"/>
    </xf>
    <xf numFmtId="21" fontId="0" fillId="0" borderId="0" xfId="0" applyNumberFormat="1"/>
    <xf numFmtId="21" fontId="20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21" fillId="4" borderId="8" xfId="0" applyFont="1" applyFill="1" applyBorder="1" applyAlignment="1">
      <alignment vertical="center" wrapText="1"/>
    </xf>
    <xf numFmtId="0" fontId="21" fillId="4" borderId="9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21" fontId="4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21" fontId="22" fillId="0" borderId="11" xfId="0" applyNumberFormat="1" applyFont="1" applyFill="1" applyBorder="1" applyAlignment="1">
      <alignment horizontal="left" vertical="center" wrapText="1"/>
    </xf>
    <xf numFmtId="173" fontId="0" fillId="5" borderId="1" xfId="0" applyNumberFormat="1" applyFill="1" applyBorder="1"/>
    <xf numFmtId="173" fontId="0" fillId="0" borderId="0" xfId="0" applyNumberFormat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left" vertical="center" wrapText="1"/>
    </xf>
    <xf numFmtId="0" fontId="23" fillId="0" borderId="0" xfId="0" applyFont="1"/>
    <xf numFmtId="0" fontId="11" fillId="0" borderId="1" xfId="0" applyFont="1" applyFill="1" applyBorder="1" applyAlignment="1">
      <alignment horizontal="center" vertical="center"/>
    </xf>
    <xf numFmtId="0" fontId="9" fillId="0" borderId="0" xfId="1" applyAlignment="1" applyProtection="1"/>
    <xf numFmtId="0" fontId="24" fillId="0" borderId="11" xfId="0" applyFont="1" applyFill="1" applyBorder="1" applyAlignment="1">
      <alignment horizontal="left" vertical="center" wrapText="1"/>
    </xf>
    <xf numFmtId="21" fontId="24" fillId="0" borderId="11" xfId="0" applyNumberFormat="1" applyFont="1" applyFill="1" applyBorder="1" applyAlignment="1">
      <alignment horizontal="left" vertical="center" wrapText="1"/>
    </xf>
    <xf numFmtId="0" fontId="23" fillId="0" borderId="1" xfId="0" applyFont="1" applyBorder="1"/>
    <xf numFmtId="172" fontId="0" fillId="0" borderId="0" xfId="0" applyNumberFormat="1"/>
    <xf numFmtId="0" fontId="25" fillId="4" borderId="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11</xdr:row>
      <xdr:rowOff>171450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FBEA88B6-767F-4423-89A2-9761F6B3BD59}"/>
            </a:ext>
          </a:extLst>
        </xdr:cNvPr>
        <xdr:cNvSpPr txBox="1"/>
      </xdr:nvSpPr>
      <xdr:spPr>
        <a:xfrm>
          <a:off x="13401675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262</xdr:row>
      <xdr:rowOff>9525</xdr:rowOff>
    </xdr:from>
    <xdr:to>
      <xdr:col>12</xdr:col>
      <xdr:colOff>9525</xdr:colOff>
      <xdr:row>292</xdr:row>
      <xdr:rowOff>142875</xdr:rowOff>
    </xdr:to>
    <xdr:pic>
      <xdr:nvPicPr>
        <xdr:cNvPr id="29746" name="Obrázok 1">
          <a:extLst>
            <a:ext uri="{FF2B5EF4-FFF2-40B4-BE49-F238E27FC236}">
              <a16:creationId xmlns:a16="http://schemas.microsoft.com/office/drawing/2014/main" id="{97416A2E-C7B9-4301-8880-0E63E742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10639425" cy="584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9525</xdr:rowOff>
    </xdr:from>
    <xdr:to>
      <xdr:col>12</xdr:col>
      <xdr:colOff>9525</xdr:colOff>
      <xdr:row>325</xdr:row>
      <xdr:rowOff>142875</xdr:rowOff>
    </xdr:to>
    <xdr:pic>
      <xdr:nvPicPr>
        <xdr:cNvPr id="29747" name="Obrázok 2">
          <a:extLst>
            <a:ext uri="{FF2B5EF4-FFF2-40B4-BE49-F238E27FC236}">
              <a16:creationId xmlns:a16="http://schemas.microsoft.com/office/drawing/2014/main" id="{B385C267-AFF7-4244-9ADC-22CB1C57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10639425" cy="603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327</xdr:row>
      <xdr:rowOff>9525</xdr:rowOff>
    </xdr:from>
    <xdr:to>
      <xdr:col>12</xdr:col>
      <xdr:colOff>9525</xdr:colOff>
      <xdr:row>343</xdr:row>
      <xdr:rowOff>142875</xdr:rowOff>
    </xdr:to>
    <xdr:pic>
      <xdr:nvPicPr>
        <xdr:cNvPr id="29748" name="Obrázok 3">
          <a:extLst>
            <a:ext uri="{FF2B5EF4-FFF2-40B4-BE49-F238E27FC236}">
              <a16:creationId xmlns:a16="http://schemas.microsoft.com/office/drawing/2014/main" id="{5CDC9769-4234-4BED-B517-1410F1DE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30650"/>
          <a:ext cx="10639425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9525</xdr:rowOff>
    </xdr:from>
    <xdr:to>
      <xdr:col>12</xdr:col>
      <xdr:colOff>9525</xdr:colOff>
      <xdr:row>352</xdr:row>
      <xdr:rowOff>142875</xdr:rowOff>
    </xdr:to>
    <xdr:pic>
      <xdr:nvPicPr>
        <xdr:cNvPr id="29749" name="Obrázok 4">
          <a:extLst>
            <a:ext uri="{FF2B5EF4-FFF2-40B4-BE49-F238E27FC236}">
              <a16:creationId xmlns:a16="http://schemas.microsoft.com/office/drawing/2014/main" id="{DF2356D8-2459-4456-9476-0AEA7ADF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59650"/>
          <a:ext cx="106394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354</xdr:row>
      <xdr:rowOff>9525</xdr:rowOff>
    </xdr:from>
    <xdr:to>
      <xdr:col>12</xdr:col>
      <xdr:colOff>9525</xdr:colOff>
      <xdr:row>375</xdr:row>
      <xdr:rowOff>142875</xdr:rowOff>
    </xdr:to>
    <xdr:pic>
      <xdr:nvPicPr>
        <xdr:cNvPr id="29750" name="Obrázok 5">
          <a:extLst>
            <a:ext uri="{FF2B5EF4-FFF2-40B4-BE49-F238E27FC236}">
              <a16:creationId xmlns:a16="http://schemas.microsoft.com/office/drawing/2014/main" id="{A46E6A83-7886-4F42-82CC-D4DA58AA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74150"/>
          <a:ext cx="10639425" cy="413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377</xdr:row>
      <xdr:rowOff>9525</xdr:rowOff>
    </xdr:from>
    <xdr:to>
      <xdr:col>12</xdr:col>
      <xdr:colOff>9525</xdr:colOff>
      <xdr:row>394</xdr:row>
      <xdr:rowOff>142875</xdr:rowOff>
    </xdr:to>
    <xdr:pic>
      <xdr:nvPicPr>
        <xdr:cNvPr id="29751" name="Obrázok 6">
          <a:extLst>
            <a:ext uri="{FF2B5EF4-FFF2-40B4-BE49-F238E27FC236}">
              <a16:creationId xmlns:a16="http://schemas.microsoft.com/office/drawing/2014/main" id="{B6096AA7-4E60-44E0-84DB-A024EE06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55650"/>
          <a:ext cx="10639425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9525</xdr:rowOff>
    </xdr:from>
    <xdr:to>
      <xdr:col>12</xdr:col>
      <xdr:colOff>9525</xdr:colOff>
      <xdr:row>405</xdr:row>
      <xdr:rowOff>142875</xdr:rowOff>
    </xdr:to>
    <xdr:pic>
      <xdr:nvPicPr>
        <xdr:cNvPr id="29752" name="Obrázok 7">
          <a:extLst>
            <a:ext uri="{FF2B5EF4-FFF2-40B4-BE49-F238E27FC236}">
              <a16:creationId xmlns:a16="http://schemas.microsoft.com/office/drawing/2014/main" id="{EB568931-ECC4-4F01-9A8A-800594E4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75150"/>
          <a:ext cx="1063942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uľka14" displayName="Tabuľka14" ref="K1:M9" totalsRowShown="0" headerRowDxfId="89" dataDxfId="88">
  <autoFilter ref="K1:M9"/>
  <sortState xmlns:xlrd2="http://schemas.microsoft.com/office/spreadsheetml/2017/richdata2" ref="K3:M8">
    <sortCondition ref="L2:L8"/>
  </sortState>
  <tableColumns count="3">
    <tableColumn id="1" name="Kategórie" dataDxfId="92"/>
    <tableColumn id="2" name="Od " dataDxfId="91"/>
    <tableColumn id="3" name="Do" dataDxfId="9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O1:Q4" totalsRowShown="0" headerRowDxfId="84" dataDxfId="83">
  <autoFilter ref="O1:Q4"/>
  <sortState xmlns:xlrd2="http://schemas.microsoft.com/office/spreadsheetml/2017/richdata2" ref="O3:Q5">
    <sortCondition ref="P2:P5"/>
  </sortState>
  <tableColumns count="3">
    <tableColumn id="1" name="Kategórie" dataDxfId="87"/>
    <tableColumn id="2" name="Od " dataDxfId="86"/>
    <tableColumn id="3" name="Do" dataDxfId="8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64" name="Tabuľka5365" displayName="Tabuľka5365" ref="A3:W261" totalsRowShown="0" headerRowDxfId="50" dataDxfId="49" headerRowBorderDxfId="47" tableBorderDxfId="48" totalsRowBorderDxfId="46">
  <autoFilter ref="A3:W261">
    <filterColumn colId="8">
      <filters>
        <filter val="Muži A"/>
      </filters>
    </filterColumn>
  </autoFilter>
  <sortState xmlns:xlrd2="http://schemas.microsoft.com/office/spreadsheetml/2017/richdata2" ref="A4:Y118">
    <sortCondition ref="J3:J118"/>
  </sortState>
  <tableColumns count="23">
    <tableColumn id="1" name="štartovné číslo" dataDxfId="73"/>
    <tableColumn id="2" name="celkové poradie" dataDxfId="72"/>
    <tableColumn id="3" name="poradie v KAT" dataDxfId="71"/>
    <tableColumn id="4" name="meno" dataDxfId="70"/>
    <tableColumn id="5" name="priezvisko" dataDxfId="69"/>
    <tableColumn id="23" name="Meno " dataDxfId="68"/>
    <tableColumn id="6" name="klub/mesto" dataDxfId="67"/>
    <tableColumn id="7" name="ročník" dataDxfId="66"/>
    <tableColumn id="8" name="KAT" dataDxfId="65"/>
    <tableColumn id="9" name="čas v cieli" dataDxfId="64"/>
    <tableColumn id="10" name="ᴓ čas na 1000m" dataDxfId="63"/>
    <tableColumn id="11" name="strata na víťaza" dataDxfId="62"/>
    <tableColumn id="12" name="body 1.kolo" dataDxfId="61"/>
    <tableColumn id="13" name="body 2.kolo" dataDxfId="60"/>
    <tableColumn id="14" name="body 3.kolo" dataDxfId="59"/>
    <tableColumn id="15" name="body 4.kolo" dataDxfId="58"/>
    <tableColumn id="16" name="body 5.kolo" dataDxfId="57"/>
    <tableColumn id="17" name="body 6.kolo" dataDxfId="56"/>
    <tableColumn id="18" name="body 7.kolo" dataDxfId="55"/>
    <tableColumn id="19" name="body 8.kolo" dataDxfId="54"/>
    <tableColumn id="20" name="body 9.kolo" dataDxfId="53"/>
    <tableColumn id="21" name="body 10.kolo" dataDxfId="52"/>
    <tableColumn id="22" name="body BBL" dataDxfId="51">
      <calculatedColumnFormula>SUM(M4:V4)</calculatedColumnFormula>
    </tableColumn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5" name="Tabuľka5" displayName="Tabuľka5" ref="A3:W261" totalsRowShown="0" headerRowDxfId="13" dataDxfId="12" headerRowBorderDxfId="10" tableBorderDxfId="11" totalsRowBorderDxfId="9">
  <autoFilter ref="A3:W261"/>
  <sortState xmlns:xlrd2="http://schemas.microsoft.com/office/spreadsheetml/2017/richdata2" ref="A4:Y118">
    <sortCondition ref="J3:J118"/>
  </sortState>
  <tableColumns count="23">
    <tableColumn id="1" name="štartovné číslo" dataDxfId="36"/>
    <tableColumn id="2" name="celkové poradie" dataDxfId="35"/>
    <tableColumn id="3" name="poradie v KAT" dataDxfId="34"/>
    <tableColumn id="4" name="meno" dataDxfId="33"/>
    <tableColumn id="5" name="priezvisko" dataDxfId="32"/>
    <tableColumn id="23" name="Meno " dataDxfId="31"/>
    <tableColumn id="6" name="klub/mesto" dataDxfId="30"/>
    <tableColumn id="7" name="ročník" dataDxfId="29"/>
    <tableColumn id="8" name="KAT" dataDxfId="28"/>
    <tableColumn id="9" name="čas v cieli" dataDxfId="27"/>
    <tableColumn id="10" name="ᴓ čas na 1000m" dataDxfId="26"/>
    <tableColumn id="11" name="strata na víťaza" dataDxfId="25"/>
    <tableColumn id="12" name="body 1.kolo" dataDxfId="24"/>
    <tableColumn id="13" name="body 2.kolo" dataDxfId="23"/>
    <tableColumn id="14" name="body 3.kolo" dataDxfId="22"/>
    <tableColumn id="15" name="body 4.kolo" dataDxfId="21"/>
    <tableColumn id="16" name="body 5.kolo" dataDxfId="20"/>
    <tableColumn id="17" name="body 6.kolo" dataDxfId="19"/>
    <tableColumn id="18" name="body 7.kolo" dataDxfId="18"/>
    <tableColumn id="19" name="body 8.kolo" dataDxfId="17"/>
    <tableColumn id="20" name="body 9.kolo" dataDxfId="16"/>
    <tableColumn id="21" name="body 10.kolo" dataDxfId="15"/>
    <tableColumn id="22" name="body BBL" dataDxfId="14">
      <calculatedColumnFormula>SUM(M4:V4)</calculatedColumnFormula>
    </tableColumn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7"/>
  <sheetViews>
    <sheetView view="pageLayout" topLeftCell="A90" zoomScaleNormal="80" workbookViewId="0">
      <selection activeCell="F112" sqref="F112"/>
    </sheetView>
  </sheetViews>
  <sheetFormatPr defaultRowHeight="15" x14ac:dyDescent="0.25"/>
  <cols>
    <col min="1" max="1" width="9.7109375" style="3" customWidth="1"/>
    <col min="2" max="2" width="13.5703125" style="5" customWidth="1"/>
    <col min="3" max="3" width="22" style="5" bestFit="1" customWidth="1"/>
    <col min="4" max="4" width="43.140625" style="5" customWidth="1"/>
    <col min="5" max="5" width="6.5703125" style="3" bestFit="1" customWidth="1"/>
    <col min="6" max="6" width="8.7109375" style="3" bestFit="1" customWidth="1"/>
    <col min="7" max="7" width="13.7109375" style="5" bestFit="1" customWidth="1"/>
    <col min="8" max="8" width="33.85546875" style="5" customWidth="1"/>
    <col min="9" max="9" width="23.7109375" style="5" bestFit="1" customWidth="1"/>
    <col min="10" max="10" width="9.140625" style="9"/>
    <col min="11" max="11" width="15.140625" style="9" bestFit="1" customWidth="1"/>
    <col min="12" max="14" width="9.140625" style="9"/>
    <col min="15" max="15" width="15.140625" style="9" bestFit="1" customWidth="1"/>
    <col min="16" max="16384" width="9.140625" style="9"/>
  </cols>
  <sheetData>
    <row r="1" spans="1:17" s="8" customFormat="1" ht="39.950000000000003" customHeight="1" x14ac:dyDescent="0.25">
      <c r="A1" s="52" t="s">
        <v>0</v>
      </c>
      <c r="B1" s="52" t="s">
        <v>1</v>
      </c>
      <c r="C1" s="52" t="s">
        <v>2</v>
      </c>
      <c r="D1" s="52" t="s">
        <v>8</v>
      </c>
      <c r="E1" s="52" t="s">
        <v>3</v>
      </c>
      <c r="F1" s="52" t="s">
        <v>46</v>
      </c>
      <c r="G1" s="52" t="s">
        <v>4</v>
      </c>
      <c r="H1" s="52" t="s">
        <v>50</v>
      </c>
      <c r="I1" s="52" t="s">
        <v>51</v>
      </c>
      <c r="K1" s="8" t="s">
        <v>35</v>
      </c>
      <c r="L1" s="8" t="s">
        <v>37</v>
      </c>
      <c r="M1" s="8" t="s">
        <v>38</v>
      </c>
      <c r="O1" s="8" t="s">
        <v>35</v>
      </c>
      <c r="P1" s="8" t="s">
        <v>37</v>
      </c>
      <c r="Q1" s="8" t="s">
        <v>38</v>
      </c>
    </row>
    <row r="2" spans="1:17" ht="18" customHeight="1" x14ac:dyDescent="0.25">
      <c r="A2" s="63">
        <v>185</v>
      </c>
      <c r="B2" s="5" t="s">
        <v>253</v>
      </c>
      <c r="C2" s="5" t="s">
        <v>254</v>
      </c>
      <c r="D2" s="79" t="s">
        <v>255</v>
      </c>
      <c r="E2" s="3">
        <v>1968</v>
      </c>
      <c r="F2" s="3" t="s">
        <v>58</v>
      </c>
      <c r="G2" s="47" t="str">
        <f>IF(F2="m",LOOKUP(E2,'04.kolo prezetácia '!$L$2:$L$9,'04.kolo prezetácia '!$K$2:$K$9),LOOKUP(E2,'04.kolo prezetácia '!$P$2:$P$4,'04.kolo prezetácia '!$O$2:$O$4))</f>
        <v>Ženy C</v>
      </c>
      <c r="K2" s="9" t="s">
        <v>42</v>
      </c>
      <c r="L2" s="9">
        <v>1900</v>
      </c>
      <c r="M2" s="9">
        <v>1961</v>
      </c>
      <c r="O2" s="41" t="s">
        <v>73</v>
      </c>
      <c r="P2" s="9">
        <v>1900</v>
      </c>
      <c r="Q2" s="9">
        <v>1975</v>
      </c>
    </row>
    <row r="3" spans="1:17" ht="18" customHeight="1" x14ac:dyDescent="0.25">
      <c r="A3" s="63">
        <v>94</v>
      </c>
      <c r="B3" s="5" t="s">
        <v>77</v>
      </c>
      <c r="C3" s="5" t="s">
        <v>144</v>
      </c>
      <c r="D3" s="79" t="s">
        <v>256</v>
      </c>
      <c r="E3" s="3">
        <v>1964</v>
      </c>
      <c r="F3" s="3" t="s">
        <v>57</v>
      </c>
      <c r="G3" s="47" t="str">
        <f>IF(F3="m",LOOKUP(E3,'04.kolo prezetácia '!$L$2:$L$9,'04.kolo prezetácia '!$K$2:$K$9),LOOKUP(E3,'04.kolo prezetácia '!$P$2:$P$4,'04.kolo prezetácia '!$O$2:$O$4))</f>
        <v>Muži D</v>
      </c>
      <c r="H3" s="13"/>
      <c r="I3" s="13"/>
      <c r="K3" s="9" t="s">
        <v>41</v>
      </c>
      <c r="L3" s="9">
        <v>1962</v>
      </c>
      <c r="M3" s="9">
        <v>1971</v>
      </c>
      <c r="O3" s="41" t="s">
        <v>44</v>
      </c>
      <c r="P3" s="9">
        <v>1976</v>
      </c>
      <c r="Q3" s="9">
        <v>1985</v>
      </c>
    </row>
    <row r="4" spans="1:17" ht="18" customHeight="1" x14ac:dyDescent="0.25">
      <c r="A4" s="63">
        <v>149</v>
      </c>
      <c r="B4" s="5" t="s">
        <v>146</v>
      </c>
      <c r="C4" s="5" t="s">
        <v>145</v>
      </c>
      <c r="D4" s="79" t="s">
        <v>15</v>
      </c>
      <c r="E4" s="3">
        <v>2001</v>
      </c>
      <c r="F4" s="3" t="s">
        <v>57</v>
      </c>
      <c r="G4" s="47" t="str">
        <f>IF(F4="m",LOOKUP(E4,'04.kolo prezetácia '!$L$2:$L$9,'04.kolo prezetácia '!$K$2:$K$9),LOOKUP(E4,'04.kolo prezetácia '!$P$2:$P$4,'04.kolo prezetácia '!$O$2:$O$4))</f>
        <v>Muži A</v>
      </c>
      <c r="H4" s="13"/>
      <c r="I4" s="13"/>
      <c r="K4" s="9" t="s">
        <v>40</v>
      </c>
      <c r="L4" s="9">
        <v>1972</v>
      </c>
      <c r="M4" s="9">
        <v>1981</v>
      </c>
      <c r="O4" s="41" t="s">
        <v>43</v>
      </c>
      <c r="P4" s="9">
        <v>1986</v>
      </c>
      <c r="Q4" s="9">
        <v>2021</v>
      </c>
    </row>
    <row r="5" spans="1:17" ht="18" customHeight="1" x14ac:dyDescent="0.25">
      <c r="A5" s="63">
        <v>141</v>
      </c>
      <c r="B5" s="5" t="s">
        <v>106</v>
      </c>
      <c r="C5" s="5" t="s">
        <v>148</v>
      </c>
      <c r="D5" s="79" t="s">
        <v>257</v>
      </c>
      <c r="E5" s="3">
        <v>1987</v>
      </c>
      <c r="F5" s="3" t="s">
        <v>58</v>
      </c>
      <c r="G5" s="47" t="str">
        <f>IF(F5="m",LOOKUP(E5,'04.kolo prezetácia '!$L$2:$L$9,'04.kolo prezetácia '!$K$2:$K$9),LOOKUP(E5,'04.kolo prezetácia '!$P$2:$P$4,'04.kolo prezetácia '!$O$2:$O$4))</f>
        <v>Ženy A</v>
      </c>
      <c r="K5" s="9" t="s">
        <v>39</v>
      </c>
      <c r="L5" s="9">
        <v>1982</v>
      </c>
      <c r="M5" s="9">
        <v>1991</v>
      </c>
    </row>
    <row r="6" spans="1:17" ht="18" customHeight="1" x14ac:dyDescent="0.25">
      <c r="A6" s="63">
        <v>174</v>
      </c>
      <c r="B6" s="5" t="s">
        <v>21</v>
      </c>
      <c r="C6" s="5" t="s">
        <v>217</v>
      </c>
      <c r="D6" s="79" t="s">
        <v>15</v>
      </c>
      <c r="E6" s="3">
        <v>1964</v>
      </c>
      <c r="F6" s="3" t="s">
        <v>57</v>
      </c>
      <c r="G6" s="47" t="str">
        <f>IF(F6="m",LOOKUP(E6,'04.kolo prezetácia '!$L$2:$L$9,'04.kolo prezetácia '!$K$2:$K$9),LOOKUP(E6,'04.kolo prezetácia '!$P$2:$P$4,'04.kolo prezetácia '!$O$2:$O$4))</f>
        <v>Muži D</v>
      </c>
      <c r="H6" s="13"/>
      <c r="I6" s="13"/>
    </row>
    <row r="7" spans="1:17" ht="18" customHeight="1" x14ac:dyDescent="0.25">
      <c r="A7" s="63">
        <v>173</v>
      </c>
      <c r="B7" s="5" t="s">
        <v>59</v>
      </c>
      <c r="C7" s="5" t="s">
        <v>259</v>
      </c>
      <c r="D7" s="79" t="s">
        <v>260</v>
      </c>
      <c r="E7" s="3">
        <v>1966</v>
      </c>
      <c r="F7" s="3" t="s">
        <v>58</v>
      </c>
      <c r="G7" s="47" t="str">
        <f>IF(F7="m",LOOKUP(E7,'04.kolo prezetácia '!$L$2:$L$9,'04.kolo prezetácia '!$K$2:$K$9),LOOKUP(E7,'04.kolo prezetácia '!$P$2:$P$4,'04.kolo prezetácia '!$O$2:$O$4))</f>
        <v>Ženy C</v>
      </c>
      <c r="H7" s="13"/>
      <c r="K7" s="9" t="s">
        <v>36</v>
      </c>
      <c r="L7" s="9">
        <v>1992</v>
      </c>
      <c r="M7" s="9">
        <v>2021</v>
      </c>
    </row>
    <row r="8" spans="1:17" ht="18" customHeight="1" x14ac:dyDescent="0.25">
      <c r="A8" s="63">
        <v>61</v>
      </c>
      <c r="B8" s="5" t="s">
        <v>206</v>
      </c>
      <c r="C8" s="5" t="s">
        <v>218</v>
      </c>
      <c r="D8" s="79" t="s">
        <v>219</v>
      </c>
      <c r="E8" s="3">
        <v>1989</v>
      </c>
      <c r="F8" s="3" t="s">
        <v>58</v>
      </c>
      <c r="G8" s="47" t="str">
        <f>IF(F8="m",LOOKUP(E8,'04.kolo prezetácia '!$L$2:$L$9,'04.kolo prezetácia '!$K$2:$K$9),LOOKUP(E8,'04.kolo prezetácia '!$P$2:$P$4,'04.kolo prezetácia '!$O$2:$O$4))</f>
        <v>Ženy A</v>
      </c>
      <c r="K8" s="41"/>
      <c r="L8" s="41"/>
      <c r="M8" s="41"/>
    </row>
    <row r="9" spans="1:17" ht="18" customHeight="1" x14ac:dyDescent="0.25">
      <c r="A9" s="63">
        <v>62</v>
      </c>
      <c r="B9" s="5" t="s">
        <v>220</v>
      </c>
      <c r="C9" s="5" t="s">
        <v>218</v>
      </c>
      <c r="D9" s="79" t="s">
        <v>261</v>
      </c>
      <c r="E9" s="3">
        <v>1982</v>
      </c>
      <c r="F9" s="3" t="s">
        <v>57</v>
      </c>
      <c r="G9" s="47" t="str">
        <f>IF(F9="m",LOOKUP(E9,'04.kolo prezetácia '!$L$2:$L$9,'04.kolo prezetácia '!$K$2:$K$9),LOOKUP(E9,'04.kolo prezetácia '!$P$2:$P$4,'04.kolo prezetácia '!$O$2:$O$4))</f>
        <v>Muži B</v>
      </c>
    </row>
    <row r="10" spans="1:17" ht="18" customHeight="1" x14ac:dyDescent="0.25">
      <c r="A10" s="63">
        <v>93</v>
      </c>
      <c r="B10" s="5" t="s">
        <v>30</v>
      </c>
      <c r="C10" s="5" t="s">
        <v>124</v>
      </c>
      <c r="D10" s="79" t="s">
        <v>15</v>
      </c>
      <c r="E10" s="3">
        <v>1970</v>
      </c>
      <c r="F10" s="3" t="s">
        <v>57</v>
      </c>
      <c r="G10" s="47" t="str">
        <f>IF(F10="m",LOOKUP(E10,'04.kolo prezetácia '!$L$2:$L$9,'04.kolo prezetácia '!$K$2:$K$9),LOOKUP(E10,'04.kolo prezetácia '!$P$2:$P$4,'04.kolo prezetácia '!$O$2:$O$4))</f>
        <v>Muži D</v>
      </c>
      <c r="H10" s="13"/>
      <c r="I10" s="46"/>
    </row>
    <row r="11" spans="1:17" ht="18" customHeight="1" x14ac:dyDescent="0.25">
      <c r="A11" s="63">
        <v>222</v>
      </c>
      <c r="B11" s="5" t="s">
        <v>152</v>
      </c>
      <c r="C11" s="5" t="s">
        <v>262</v>
      </c>
      <c r="D11" s="79" t="s">
        <v>185</v>
      </c>
      <c r="E11" s="3">
        <v>1986</v>
      </c>
      <c r="F11" s="3" t="s">
        <v>57</v>
      </c>
      <c r="G11" s="47" t="str">
        <f>IF(F11="m",LOOKUP(E11,'04.kolo prezetácia '!$L$2:$L$9,'04.kolo prezetácia '!$K$2:$K$9),LOOKUP(E11,'04.kolo prezetácia '!$P$2:$P$4,'04.kolo prezetácia '!$O$2:$O$4))</f>
        <v>Muži B</v>
      </c>
      <c r="H11" s="13"/>
      <c r="I11" s="13"/>
    </row>
    <row r="12" spans="1:17" ht="18" customHeight="1" x14ac:dyDescent="0.25">
      <c r="A12" s="63">
        <v>234</v>
      </c>
      <c r="B12" s="5" t="s">
        <v>196</v>
      </c>
      <c r="C12" s="5" t="s">
        <v>197</v>
      </c>
      <c r="D12" s="79" t="s">
        <v>263</v>
      </c>
      <c r="E12" s="3">
        <v>1959</v>
      </c>
      <c r="F12" s="3" t="s">
        <v>57</v>
      </c>
      <c r="G12" s="47" t="str">
        <f>IF(F12="m",LOOKUP(E12,'04.kolo prezetácia '!$L$2:$L$9,'04.kolo prezetácia '!$K$2:$K$9),LOOKUP(E12,'04.kolo prezetácia '!$P$2:$P$4,'04.kolo prezetácia '!$O$2:$O$4))</f>
        <v>Muži E</v>
      </c>
    </row>
    <row r="13" spans="1:17" s="41" customFormat="1" ht="18" customHeight="1" x14ac:dyDescent="0.25">
      <c r="A13" s="63">
        <v>203</v>
      </c>
      <c r="B13" s="5" t="s">
        <v>107</v>
      </c>
      <c r="C13" s="5" t="s">
        <v>108</v>
      </c>
      <c r="D13" s="79" t="s">
        <v>102</v>
      </c>
      <c r="E13" s="3">
        <v>1992</v>
      </c>
      <c r="F13" s="3" t="s">
        <v>57</v>
      </c>
      <c r="G13" s="47" t="str">
        <f>IF(F13="m",LOOKUP(E13,'04.kolo prezetácia '!$L$2:$L$9,'04.kolo prezetácia '!$K$2:$K$9),LOOKUP(E13,'04.kolo prezetácia '!$P$2:$P$4,'04.kolo prezetácia '!$O$2:$O$4))</f>
        <v>Muži A</v>
      </c>
      <c r="H13" s="5"/>
      <c r="I13" s="5"/>
    </row>
    <row r="14" spans="1:17" ht="18" customHeight="1" x14ac:dyDescent="0.25">
      <c r="A14" s="63">
        <v>240</v>
      </c>
      <c r="B14" s="5" t="s">
        <v>264</v>
      </c>
      <c r="C14" s="5" t="s">
        <v>265</v>
      </c>
      <c r="D14" s="79" t="s">
        <v>266</v>
      </c>
      <c r="E14" s="3">
        <v>1994</v>
      </c>
      <c r="F14" s="3" t="s">
        <v>57</v>
      </c>
      <c r="G14" s="47" t="str">
        <f>IF(F14="m",LOOKUP(E14,'04.kolo prezetácia '!$L$2:$L$9,'04.kolo prezetácia '!$K$2:$K$9),LOOKUP(E14,'04.kolo prezetácia '!$P$2:$P$4,'04.kolo prezetácia '!$O$2:$O$4))</f>
        <v>Muži A</v>
      </c>
      <c r="H14" s="13"/>
      <c r="I14" s="13"/>
    </row>
    <row r="15" spans="1:17" ht="18" customHeight="1" x14ac:dyDescent="0.25">
      <c r="A15" s="63">
        <v>235</v>
      </c>
      <c r="B15" s="5" t="s">
        <v>153</v>
      </c>
      <c r="C15" s="5" t="s">
        <v>154</v>
      </c>
      <c r="D15" s="79" t="s">
        <v>133</v>
      </c>
      <c r="E15" s="3">
        <v>1997</v>
      </c>
      <c r="F15" s="3" t="s">
        <v>58</v>
      </c>
      <c r="G15" s="47" t="str">
        <f>IF(F15="m",LOOKUP(E15,'04.kolo prezetácia '!$L$2:$L$9,'04.kolo prezetácia '!$K$2:$K$9),LOOKUP(E15,'04.kolo prezetácia '!$P$2:$P$4,'04.kolo prezetácia '!$O$2:$O$4))</f>
        <v>Ženy A</v>
      </c>
      <c r="H15" s="13"/>
      <c r="I15" s="13"/>
    </row>
    <row r="16" spans="1:17" ht="18" customHeight="1" x14ac:dyDescent="0.25">
      <c r="A16" s="63">
        <v>198</v>
      </c>
      <c r="B16" s="5" t="s">
        <v>117</v>
      </c>
      <c r="C16" s="5" t="s">
        <v>267</v>
      </c>
      <c r="D16" s="79" t="s">
        <v>268</v>
      </c>
      <c r="E16" s="3">
        <v>1978</v>
      </c>
      <c r="F16" s="3" t="s">
        <v>57</v>
      </c>
      <c r="G16" s="47" t="str">
        <f>IF(F16="m",LOOKUP(E16,'04.kolo prezetácia '!$L$2:$L$9,'04.kolo prezetácia '!$K$2:$K$9),LOOKUP(E16,'04.kolo prezetácia '!$P$2:$P$4,'04.kolo prezetácia '!$O$2:$O$4))</f>
        <v>Muži C</v>
      </c>
      <c r="H16" s="13"/>
      <c r="I16" s="13"/>
    </row>
    <row r="17" spans="1:16" ht="18" customHeight="1" x14ac:dyDescent="0.25">
      <c r="A17" s="63">
        <v>223</v>
      </c>
      <c r="B17" s="5" t="s">
        <v>56</v>
      </c>
      <c r="C17" s="5" t="s">
        <v>269</v>
      </c>
      <c r="D17" s="79" t="s">
        <v>185</v>
      </c>
      <c r="E17" s="3">
        <v>1989</v>
      </c>
      <c r="F17" s="3" t="s">
        <v>57</v>
      </c>
      <c r="G17" s="47" t="str">
        <f>IF(F17="m",LOOKUP(E17,'04.kolo prezetácia '!$L$2:$L$9,'04.kolo prezetácia '!$K$2:$K$9),LOOKUP(E17,'04.kolo prezetácia '!$P$2:$P$4,'04.kolo prezetácia '!$O$2:$O$4))</f>
        <v>Muži B</v>
      </c>
      <c r="H17" s="13"/>
      <c r="I17" s="46"/>
    </row>
    <row r="18" spans="1:16" ht="18" customHeight="1" x14ac:dyDescent="0.25">
      <c r="A18" s="63">
        <v>241</v>
      </c>
      <c r="B18" s="5" t="s">
        <v>80</v>
      </c>
      <c r="C18" s="5" t="s">
        <v>81</v>
      </c>
      <c r="D18" s="79" t="s">
        <v>91</v>
      </c>
      <c r="E18" s="3">
        <v>1966</v>
      </c>
      <c r="F18" s="3" t="s">
        <v>57</v>
      </c>
      <c r="G18" s="47" t="str">
        <f>IF(F18="m",LOOKUP(E18,'04.kolo prezetácia '!$L$2:$L$9,'04.kolo prezetácia '!$K$2:$K$9),LOOKUP(E18,'04.kolo prezetácia '!$P$2:$P$4,'04.kolo prezetácia '!$O$2:$O$4))</f>
        <v>Muži D</v>
      </c>
      <c r="H18" s="13"/>
      <c r="I18" s="13"/>
    </row>
    <row r="19" spans="1:16" ht="18" customHeight="1" x14ac:dyDescent="0.25">
      <c r="A19" s="63">
        <v>20</v>
      </c>
      <c r="B19" s="5" t="s">
        <v>33</v>
      </c>
      <c r="C19" s="5" t="s">
        <v>110</v>
      </c>
      <c r="D19" s="79" t="s">
        <v>15</v>
      </c>
      <c r="E19" s="3">
        <v>1980</v>
      </c>
      <c r="F19" s="3" t="s">
        <v>57</v>
      </c>
      <c r="G19" s="47" t="str">
        <f>IF(F19="m",LOOKUP(E19,'04.kolo prezetácia '!$L$2:$L$9,'04.kolo prezetácia '!$K$2:$K$9),LOOKUP(E19,'04.kolo prezetácia '!$P$2:$P$4,'04.kolo prezetácia '!$O$2:$O$4))</f>
        <v>Muži C</v>
      </c>
      <c r="H19" s="13"/>
      <c r="I19" s="46"/>
    </row>
    <row r="20" spans="1:16" ht="18" customHeight="1" x14ac:dyDescent="0.25">
      <c r="A20" s="63">
        <v>199</v>
      </c>
      <c r="B20" s="5" t="s">
        <v>274</v>
      </c>
      <c r="C20" s="5" t="s">
        <v>198</v>
      </c>
      <c r="D20" s="79" t="s">
        <v>97</v>
      </c>
      <c r="E20" s="3">
        <v>1980</v>
      </c>
      <c r="F20" s="3" t="s">
        <v>58</v>
      </c>
      <c r="G20" s="47" t="str">
        <f>IF(F20="m",LOOKUP(E20,'04.kolo prezetácia '!$L$2:$L$9,'04.kolo prezetácia '!$K$2:$K$9),LOOKUP(E20,'04.kolo prezetácia '!$P$2:$P$4,'04.kolo prezetácia '!$O$2:$O$4))</f>
        <v>Ženy B</v>
      </c>
    </row>
    <row r="21" spans="1:16" ht="18" customHeight="1" x14ac:dyDescent="0.25">
      <c r="A21" s="63">
        <v>32</v>
      </c>
      <c r="B21" s="5" t="s">
        <v>6</v>
      </c>
      <c r="C21" s="5" t="s">
        <v>112</v>
      </c>
      <c r="D21" s="79" t="s">
        <v>62</v>
      </c>
      <c r="E21" s="3">
        <v>1992</v>
      </c>
      <c r="F21" s="3" t="s">
        <v>57</v>
      </c>
      <c r="G21" s="47" t="str">
        <f>IF(F21="m",LOOKUP(E21,'04.kolo prezetácia '!$L$2:$L$9,'04.kolo prezetácia '!$K$2:$K$9),LOOKUP(E21,'04.kolo prezetácia '!$P$2:$P$4,'04.kolo prezetácia '!$O$2:$O$4))</f>
        <v>Muži A</v>
      </c>
      <c r="H21" s="13"/>
      <c r="I21" s="13"/>
    </row>
    <row r="22" spans="1:16" ht="18" customHeight="1" x14ac:dyDescent="0.25">
      <c r="A22" s="63">
        <v>160</v>
      </c>
      <c r="B22" s="5" t="s">
        <v>128</v>
      </c>
      <c r="C22" s="5" t="s">
        <v>130</v>
      </c>
      <c r="D22" s="79" t="s">
        <v>414</v>
      </c>
      <c r="E22" s="3">
        <v>1993</v>
      </c>
      <c r="F22" s="3" t="s">
        <v>58</v>
      </c>
      <c r="G22" s="47" t="str">
        <f>IF(F22="m",LOOKUP(E22,'04.kolo prezetácia '!$L$2:$L$9,'04.kolo prezetácia '!$K$2:$K$9),LOOKUP(E22,'04.kolo prezetácia '!$P$2:$P$4,'04.kolo prezetácia '!$O$2:$O$4))</f>
        <v>Ženy A</v>
      </c>
      <c r="H22" s="13"/>
      <c r="I22" s="13"/>
    </row>
    <row r="23" spans="1:16" ht="18" customHeight="1" x14ac:dyDescent="0.25">
      <c r="A23" s="63">
        <v>202</v>
      </c>
      <c r="B23" s="5" t="s">
        <v>28</v>
      </c>
      <c r="C23" s="5" t="s">
        <v>221</v>
      </c>
      <c r="D23" s="79" t="s">
        <v>222</v>
      </c>
      <c r="E23" s="3">
        <v>1980</v>
      </c>
      <c r="F23" s="3" t="s">
        <v>57</v>
      </c>
      <c r="G23" s="47" t="str">
        <f>IF(F23="m",LOOKUP(E23,'04.kolo prezetácia '!$L$2:$L$9,'04.kolo prezetácia '!$K$2:$K$9),LOOKUP(E23,'04.kolo prezetácia '!$P$2:$P$4,'04.kolo prezetácia '!$O$2:$O$4))</f>
        <v>Muži C</v>
      </c>
    </row>
    <row r="24" spans="1:16" ht="18" customHeight="1" x14ac:dyDescent="0.25">
      <c r="A24" s="63">
        <v>71</v>
      </c>
      <c r="B24" s="5" t="s">
        <v>107</v>
      </c>
      <c r="C24" s="5" t="s">
        <v>157</v>
      </c>
      <c r="D24" s="79" t="s">
        <v>276</v>
      </c>
      <c r="E24" s="3">
        <v>1991</v>
      </c>
      <c r="F24" s="3" t="s">
        <v>57</v>
      </c>
      <c r="G24" s="47" t="str">
        <f>IF(F24="m",LOOKUP(E24,'04.kolo prezetácia '!$L$2:$L$9,'04.kolo prezetácia '!$K$2:$K$9),LOOKUP(E24,'04.kolo prezetácia '!$P$2:$P$4,'04.kolo prezetácia '!$O$2:$O$4))</f>
        <v>Muži B</v>
      </c>
      <c r="H24" s="13"/>
      <c r="I24" s="13"/>
    </row>
    <row r="25" spans="1:16" ht="18" customHeight="1" x14ac:dyDescent="0.25">
      <c r="A25" s="63">
        <v>85</v>
      </c>
      <c r="B25" s="5" t="s">
        <v>129</v>
      </c>
      <c r="C25" s="5" t="s">
        <v>131</v>
      </c>
      <c r="D25" s="79" t="s">
        <v>62</v>
      </c>
      <c r="E25" s="3">
        <v>1986</v>
      </c>
      <c r="F25" s="3" t="s">
        <v>58</v>
      </c>
      <c r="G25" s="47" t="str">
        <f>IF(F25="m",LOOKUP(E25,'04.kolo prezetácia '!$L$2:$L$9,'04.kolo prezetácia '!$K$2:$K$9),LOOKUP(E25,'04.kolo prezetácia '!$P$2:$P$4,'04.kolo prezetácia '!$O$2:$O$4))</f>
        <v>Ženy A</v>
      </c>
      <c r="H25" s="13"/>
      <c r="I25" s="13"/>
    </row>
    <row r="26" spans="1:16" ht="18" customHeight="1" x14ac:dyDescent="0.25">
      <c r="A26" s="63">
        <v>226</v>
      </c>
      <c r="B26" s="5" t="s">
        <v>278</v>
      </c>
      <c r="C26" s="5" t="s">
        <v>279</v>
      </c>
      <c r="D26" s="79" t="s">
        <v>97</v>
      </c>
      <c r="E26" s="3">
        <v>1988</v>
      </c>
      <c r="F26" s="3" t="s">
        <v>57</v>
      </c>
      <c r="G26" s="47" t="str">
        <f>IF(F26="m",LOOKUP(E26,'04.kolo prezetácia '!$L$2:$L$9,'04.kolo prezetácia '!$K$2:$K$9),LOOKUP(E26,'04.kolo prezetácia '!$P$2:$P$4,'04.kolo prezetácia '!$O$2:$O$4))</f>
        <v>Muži B</v>
      </c>
      <c r="H26" s="13"/>
      <c r="I26" s="13"/>
    </row>
    <row r="27" spans="1:16" ht="18" customHeight="1" x14ac:dyDescent="0.25">
      <c r="A27" s="63">
        <v>102</v>
      </c>
      <c r="B27" s="5" t="s">
        <v>151</v>
      </c>
      <c r="C27" s="5" t="s">
        <v>280</v>
      </c>
      <c r="D27" s="79" t="s">
        <v>281</v>
      </c>
      <c r="E27" s="3">
        <v>1999</v>
      </c>
      <c r="F27" s="3" t="s">
        <v>58</v>
      </c>
      <c r="G27" s="47" t="str">
        <f>IF(F27="m",LOOKUP(E27,'04.kolo prezetácia '!$L$2:$L$9,'04.kolo prezetácia '!$K$2:$K$9),LOOKUP(E27,'04.kolo prezetácia '!$P$2:$P$4,'04.kolo prezetácia '!$O$2:$O$4))</f>
        <v>Ženy A</v>
      </c>
      <c r="H27" s="13"/>
      <c r="I27" s="13"/>
    </row>
    <row r="28" spans="1:16" ht="18" customHeight="1" x14ac:dyDescent="0.25">
      <c r="A28" s="63">
        <v>245</v>
      </c>
      <c r="B28" s="5" t="s">
        <v>30</v>
      </c>
      <c r="C28" s="5" t="s">
        <v>282</v>
      </c>
      <c r="D28" s="79" t="s">
        <v>15</v>
      </c>
      <c r="E28" s="3">
        <v>1976</v>
      </c>
      <c r="F28" s="3" t="s">
        <v>57</v>
      </c>
      <c r="G28" s="47" t="str">
        <f>IF(F28="m",LOOKUP(E28,'04.kolo prezetácia '!$L$2:$L$9,'04.kolo prezetácia '!$K$2:$K$9),LOOKUP(E28,'04.kolo prezetácia '!$P$2:$P$4,'04.kolo prezetácia '!$O$2:$O$4))</f>
        <v>Muži C</v>
      </c>
      <c r="H28" s="13"/>
    </row>
    <row r="29" spans="1:16" ht="18" customHeight="1" x14ac:dyDescent="0.25">
      <c r="A29" s="63">
        <v>205</v>
      </c>
      <c r="B29" s="5" t="s">
        <v>283</v>
      </c>
      <c r="C29" s="5" t="s">
        <v>284</v>
      </c>
      <c r="D29" s="79" t="s">
        <v>285</v>
      </c>
      <c r="E29" s="3">
        <v>1991</v>
      </c>
      <c r="F29" s="3" t="s">
        <v>57</v>
      </c>
      <c r="G29" s="47" t="str">
        <f>IF(F29="m",LOOKUP(E29,'04.kolo prezetácia '!$L$2:$L$9,'04.kolo prezetácia '!$K$2:$K$9),LOOKUP(E29,'04.kolo prezetácia '!$P$2:$P$4,'04.kolo prezetácia '!$O$2:$O$4))</f>
        <v>Muži B</v>
      </c>
      <c r="H29" s="13"/>
      <c r="I29" s="13"/>
    </row>
    <row r="30" spans="1:16" ht="18" customHeight="1" x14ac:dyDescent="0.25">
      <c r="A30" s="63">
        <v>238</v>
      </c>
      <c r="B30" s="5" t="s">
        <v>26</v>
      </c>
      <c r="C30" s="5" t="s">
        <v>286</v>
      </c>
      <c r="D30" s="79" t="s">
        <v>287</v>
      </c>
      <c r="E30" s="3">
        <v>1992</v>
      </c>
      <c r="F30" s="3" t="s">
        <v>57</v>
      </c>
      <c r="G30" s="47" t="str">
        <f>IF(F30="m",LOOKUP(E30,'04.kolo prezetácia '!$L$2:$L$9,'04.kolo prezetácia '!$K$2:$K$9),LOOKUP(E30,'04.kolo prezetácia '!$P$2:$P$4,'04.kolo prezetácia '!$O$2:$O$4))</f>
        <v>Muži A</v>
      </c>
      <c r="K30" s="5"/>
      <c r="L30" s="5"/>
      <c r="M30" s="5"/>
      <c r="N30" s="3"/>
      <c r="O30" s="3"/>
      <c r="P30" s="47"/>
    </row>
    <row r="31" spans="1:16" ht="18" customHeight="1" x14ac:dyDescent="0.25">
      <c r="A31" s="63">
        <v>136</v>
      </c>
      <c r="B31" s="5" t="s">
        <v>68</v>
      </c>
      <c r="C31" s="5" t="s">
        <v>288</v>
      </c>
      <c r="D31" s="79" t="s">
        <v>289</v>
      </c>
      <c r="E31" s="3">
        <v>1975</v>
      </c>
      <c r="F31" s="3" t="s">
        <v>57</v>
      </c>
      <c r="G31" s="47" t="str">
        <f>IF(F31="m",LOOKUP(E31,'04.kolo prezetácia '!$L$2:$L$9,'04.kolo prezetácia '!$K$2:$K$9),LOOKUP(E31,'04.kolo prezetácia '!$P$2:$P$4,'04.kolo prezetácia '!$O$2:$O$4))</f>
        <v>Muži C</v>
      </c>
      <c r="H31" s="13"/>
      <c r="I31" s="13"/>
    </row>
    <row r="32" spans="1:16" ht="18" customHeight="1" x14ac:dyDescent="0.25">
      <c r="A32" s="63">
        <v>239</v>
      </c>
      <c r="B32" s="5" t="s">
        <v>54</v>
      </c>
      <c r="C32" s="5" t="s">
        <v>159</v>
      </c>
      <c r="D32" s="79" t="s">
        <v>290</v>
      </c>
      <c r="E32" s="3">
        <v>1995</v>
      </c>
      <c r="F32" s="3" t="s">
        <v>58</v>
      </c>
      <c r="G32" s="47" t="str">
        <f>IF(F32="m",LOOKUP(E32,'04.kolo prezetácia '!$L$2:$L$9,'04.kolo prezetácia '!$K$2:$K$9),LOOKUP(E32,'04.kolo prezetácia '!$P$2:$P$4,'04.kolo prezetácia '!$O$2:$O$4))</f>
        <v>Ženy A</v>
      </c>
    </row>
    <row r="33" spans="1:9" ht="18" customHeight="1" x14ac:dyDescent="0.25">
      <c r="A33" s="63">
        <v>221</v>
      </c>
      <c r="B33" s="5" t="s">
        <v>93</v>
      </c>
      <c r="C33" s="5" t="s">
        <v>291</v>
      </c>
      <c r="D33" s="79" t="s">
        <v>62</v>
      </c>
      <c r="E33" s="3">
        <v>1988</v>
      </c>
      <c r="F33" s="3" t="s">
        <v>57</v>
      </c>
      <c r="G33" s="47" t="str">
        <f>IF(F33="m",LOOKUP(E33,'04.kolo prezetácia '!$L$2:$L$9,'04.kolo prezetácia '!$K$2:$K$9),LOOKUP(E33,'04.kolo prezetácia '!$P$2:$P$4,'04.kolo prezetácia '!$O$2:$O$4))</f>
        <v>Muži B</v>
      </c>
      <c r="H33" s="13"/>
      <c r="I33" s="13"/>
    </row>
    <row r="34" spans="1:9" ht="18" customHeight="1" x14ac:dyDescent="0.25">
      <c r="A34" s="63">
        <v>121</v>
      </c>
      <c r="B34" s="5" t="s">
        <v>99</v>
      </c>
      <c r="C34" s="5" t="s">
        <v>160</v>
      </c>
      <c r="D34" s="79" t="s">
        <v>190</v>
      </c>
      <c r="E34" s="3">
        <v>1979</v>
      </c>
      <c r="F34" s="3" t="s">
        <v>57</v>
      </c>
      <c r="G34" s="47" t="str">
        <f>IF(F34="m",LOOKUP(E34,'04.kolo prezetácia '!$L$2:$L$9,'04.kolo prezetácia '!$K$2:$K$9),LOOKUP(E34,'04.kolo prezetácia '!$P$2:$P$4,'04.kolo prezetácia '!$O$2:$O$4))</f>
        <v>Muži C</v>
      </c>
      <c r="H34" s="13"/>
      <c r="I34" s="13"/>
    </row>
    <row r="35" spans="1:9" ht="18" customHeight="1" x14ac:dyDescent="0.25">
      <c r="A35" s="63">
        <v>99</v>
      </c>
      <c r="B35" s="5" t="s">
        <v>292</v>
      </c>
      <c r="C35" s="5" t="s">
        <v>293</v>
      </c>
      <c r="D35" s="79" t="s">
        <v>97</v>
      </c>
      <c r="E35" s="3">
        <v>1989</v>
      </c>
      <c r="F35" s="3" t="s">
        <v>58</v>
      </c>
      <c r="G35" s="47" t="str">
        <f>IF(F35="m",LOOKUP(E35,'04.kolo prezetácia '!$L$2:$L$9,'04.kolo prezetácia '!$K$2:$K$9),LOOKUP(E35,'04.kolo prezetácia '!$P$2:$P$4,'04.kolo prezetácia '!$O$2:$O$4))</f>
        <v>Ženy A</v>
      </c>
    </row>
    <row r="36" spans="1:9" ht="18" customHeight="1" x14ac:dyDescent="0.25">
      <c r="A36" s="63">
        <v>52</v>
      </c>
      <c r="B36" s="5" t="s">
        <v>63</v>
      </c>
      <c r="C36" s="5" t="s">
        <v>64</v>
      </c>
      <c r="D36" s="79" t="s">
        <v>15</v>
      </c>
      <c r="E36" s="3">
        <v>1970</v>
      </c>
      <c r="F36" s="3" t="s">
        <v>57</v>
      </c>
      <c r="G36" s="47" t="str">
        <f>IF(F36="m",LOOKUP(E36,'04.kolo prezetácia '!$L$2:$L$9,'04.kolo prezetácia '!$K$2:$K$9),LOOKUP(E36,'04.kolo prezetácia '!$P$2:$P$4,'04.kolo prezetácia '!$O$2:$O$4))</f>
        <v>Muži D</v>
      </c>
    </row>
    <row r="37" spans="1:9" ht="18" customHeight="1" x14ac:dyDescent="0.25">
      <c r="A37" s="63">
        <v>8</v>
      </c>
      <c r="B37" s="5" t="s">
        <v>6</v>
      </c>
      <c r="C37" s="5" t="s">
        <v>294</v>
      </c>
      <c r="D37" s="79" t="s">
        <v>223</v>
      </c>
      <c r="E37" s="3">
        <v>1987</v>
      </c>
      <c r="F37" s="3" t="s">
        <v>57</v>
      </c>
      <c r="G37" s="47" t="str">
        <f>IF(F37="m",LOOKUP(E37,'04.kolo prezetácia '!$L$2:$L$9,'04.kolo prezetácia '!$K$2:$K$9),LOOKUP(E37,'04.kolo prezetácia '!$P$2:$P$4,'04.kolo prezetácia '!$O$2:$O$4))</f>
        <v>Muži B</v>
      </c>
    </row>
    <row r="38" spans="1:9" ht="18" customHeight="1" x14ac:dyDescent="0.25">
      <c r="A38" s="63">
        <v>7</v>
      </c>
      <c r="B38" s="5" t="s">
        <v>295</v>
      </c>
      <c r="C38" s="5" t="s">
        <v>202</v>
      </c>
      <c r="D38" s="79" t="s">
        <v>296</v>
      </c>
      <c r="E38" s="3">
        <v>1963</v>
      </c>
      <c r="F38" s="3" t="s">
        <v>57</v>
      </c>
      <c r="G38" s="47" t="str">
        <f>IF(F38="m",LOOKUP(E38,'04.kolo prezetácia '!$L$2:$L$9,'04.kolo prezetácia '!$K$2:$K$9),LOOKUP(E38,'04.kolo prezetácia '!$P$2:$P$4,'04.kolo prezetácia '!$O$2:$O$4))</f>
        <v>Muži D</v>
      </c>
    </row>
    <row r="39" spans="1:9" ht="18" customHeight="1" x14ac:dyDescent="0.25">
      <c r="A39" s="63">
        <v>48</v>
      </c>
      <c r="B39" s="5" t="s">
        <v>21</v>
      </c>
      <c r="C39" s="5" t="s">
        <v>65</v>
      </c>
      <c r="D39" s="79" t="s">
        <v>95</v>
      </c>
      <c r="E39" s="3">
        <v>1957</v>
      </c>
      <c r="F39" s="3" t="s">
        <v>57</v>
      </c>
      <c r="G39" s="47" t="str">
        <f>IF(F39="m",LOOKUP(E39,'04.kolo prezetácia '!$L$2:$L$9,'04.kolo prezetácia '!$K$2:$K$9),LOOKUP(E39,'04.kolo prezetácia '!$P$2:$P$4,'04.kolo prezetácia '!$O$2:$O$4))</f>
        <v>Muži E</v>
      </c>
    </row>
    <row r="40" spans="1:9" ht="18" customHeight="1" x14ac:dyDescent="0.25">
      <c r="A40" s="63">
        <v>217</v>
      </c>
      <c r="B40" s="5" t="s">
        <v>297</v>
      </c>
      <c r="C40" s="5" t="s">
        <v>298</v>
      </c>
      <c r="D40" s="79" t="s">
        <v>299</v>
      </c>
      <c r="E40" s="3">
        <v>1993</v>
      </c>
      <c r="F40" s="3" t="s">
        <v>57</v>
      </c>
      <c r="G40" s="47" t="str">
        <f>IF(F40="m",LOOKUP(E40,'04.kolo prezetácia '!$L$2:$L$9,'04.kolo prezetácia '!$K$2:$K$9),LOOKUP(E40,'04.kolo prezetácia '!$P$2:$P$4,'04.kolo prezetácia '!$O$2:$O$4))</f>
        <v>Muži A</v>
      </c>
    </row>
    <row r="41" spans="1:9" s="41" customFormat="1" ht="18" customHeight="1" x14ac:dyDescent="0.25">
      <c r="A41" s="63">
        <v>80</v>
      </c>
      <c r="B41" s="5" t="s">
        <v>122</v>
      </c>
      <c r="C41" s="5" t="s">
        <v>300</v>
      </c>
      <c r="D41" s="79" t="s">
        <v>96</v>
      </c>
      <c r="E41" s="3">
        <v>1978</v>
      </c>
      <c r="F41" s="3" t="s">
        <v>57</v>
      </c>
      <c r="G41" s="47" t="str">
        <f>IF(F41="m",LOOKUP(E41,'04.kolo prezetácia '!$L$2:$L$9,'04.kolo prezetácia '!$K$2:$K$9),LOOKUP(E41,'04.kolo prezetácia '!$P$2:$P$4,'04.kolo prezetácia '!$O$2:$O$4))</f>
        <v>Muži C</v>
      </c>
      <c r="H41" s="5"/>
      <c r="I41" s="5"/>
    </row>
    <row r="42" spans="1:9" ht="18" customHeight="1" x14ac:dyDescent="0.25">
      <c r="A42" s="63">
        <v>219</v>
      </c>
      <c r="B42" s="5" t="s">
        <v>5</v>
      </c>
      <c r="C42" s="5" t="s">
        <v>161</v>
      </c>
      <c r="D42" s="79" t="s">
        <v>301</v>
      </c>
      <c r="E42" s="3">
        <v>1979</v>
      </c>
      <c r="F42" s="3" t="s">
        <v>57</v>
      </c>
      <c r="G42" s="47" t="str">
        <f>IF(F42="m",LOOKUP(E42,'04.kolo prezetácia '!$L$2:$L$9,'04.kolo prezetácia '!$K$2:$K$9),LOOKUP(E42,'04.kolo prezetácia '!$P$2:$P$4,'04.kolo prezetácia '!$O$2:$O$4))</f>
        <v>Muži C</v>
      </c>
    </row>
    <row r="43" spans="1:9" ht="18" customHeight="1" x14ac:dyDescent="0.25">
      <c r="A43" s="63">
        <v>47</v>
      </c>
      <c r="B43" s="5" t="s">
        <v>203</v>
      </c>
      <c r="C43" s="5" t="s">
        <v>162</v>
      </c>
      <c r="D43" s="79" t="s">
        <v>15</v>
      </c>
      <c r="E43" s="3">
        <v>1964</v>
      </c>
      <c r="F43" s="3" t="s">
        <v>57</v>
      </c>
      <c r="G43" s="47" t="str">
        <f>IF(F43="m",LOOKUP(E43,'04.kolo prezetácia '!$L$2:$L$9,'04.kolo prezetácia '!$K$2:$K$9),LOOKUP(E43,'04.kolo prezetácia '!$P$2:$P$4,'04.kolo prezetácia '!$O$2:$O$4))</f>
        <v>Muži D</v>
      </c>
    </row>
    <row r="44" spans="1:9" ht="18" customHeight="1" x14ac:dyDescent="0.25">
      <c r="A44" s="63">
        <v>23</v>
      </c>
      <c r="B44" s="5" t="s">
        <v>163</v>
      </c>
      <c r="C44" s="5" t="s">
        <v>164</v>
      </c>
      <c r="D44" s="79" t="s">
        <v>175</v>
      </c>
      <c r="E44" s="3">
        <v>1973</v>
      </c>
      <c r="F44" s="3" t="s">
        <v>57</v>
      </c>
      <c r="G44" s="47" t="str">
        <f>IF(F44="m",LOOKUP(E44,'04.kolo prezetácia '!$L$2:$L$9,'04.kolo prezetácia '!$K$2:$K$9),LOOKUP(E44,'04.kolo prezetácia '!$P$2:$P$4,'04.kolo prezetácia '!$O$2:$O$4))</f>
        <v>Muži C</v>
      </c>
    </row>
    <row r="45" spans="1:9" ht="18" customHeight="1" x14ac:dyDescent="0.25">
      <c r="A45" s="63">
        <v>215</v>
      </c>
      <c r="B45" s="5" t="s">
        <v>125</v>
      </c>
      <c r="C45" s="5" t="s">
        <v>302</v>
      </c>
      <c r="D45" s="79" t="s">
        <v>303</v>
      </c>
      <c r="E45" s="3">
        <v>1988</v>
      </c>
      <c r="F45" s="3" t="s">
        <v>57</v>
      </c>
      <c r="G45" s="47" t="str">
        <f>IF(F45="m",LOOKUP(E45,'04.kolo prezetácia '!$L$2:$L$9,'04.kolo prezetácia '!$K$2:$K$9),LOOKUP(E45,'04.kolo prezetácia '!$P$2:$P$4,'04.kolo prezetácia '!$O$2:$O$4))</f>
        <v>Muži B</v>
      </c>
    </row>
    <row r="46" spans="1:9" ht="18" customHeight="1" x14ac:dyDescent="0.25">
      <c r="A46" s="63">
        <v>157</v>
      </c>
      <c r="B46" s="5" t="s">
        <v>304</v>
      </c>
      <c r="C46" s="5" t="s">
        <v>165</v>
      </c>
      <c r="D46" s="79" t="s">
        <v>166</v>
      </c>
      <c r="E46" s="3">
        <v>1969</v>
      </c>
      <c r="F46" s="3" t="s">
        <v>58</v>
      </c>
      <c r="G46" s="47" t="str">
        <f>IF(F46="m",LOOKUP(E46,'04.kolo prezetácia '!$L$2:$L$9,'04.kolo prezetácia '!$K$2:$K$9),LOOKUP(E46,'04.kolo prezetácia '!$P$2:$P$4,'04.kolo prezetácia '!$O$2:$O$4))</f>
        <v>Ženy C</v>
      </c>
    </row>
    <row r="47" spans="1:9" ht="18" customHeight="1" x14ac:dyDescent="0.25">
      <c r="A47" s="63">
        <v>190</v>
      </c>
      <c r="B47" s="5" t="s">
        <v>6</v>
      </c>
      <c r="C47" s="5" t="s">
        <v>104</v>
      </c>
      <c r="D47" s="79" t="s">
        <v>97</v>
      </c>
      <c r="E47" s="3">
        <v>1978</v>
      </c>
      <c r="F47" s="3" t="s">
        <v>57</v>
      </c>
      <c r="G47" s="47" t="str">
        <f>IF(F47="m",LOOKUP(E47,'04.kolo prezetácia '!$L$2:$L$9,'04.kolo prezetácia '!$K$2:$K$9),LOOKUP(E47,'04.kolo prezetácia '!$P$2:$P$4,'04.kolo prezetácia '!$O$2:$O$4))</f>
        <v>Muži C</v>
      </c>
    </row>
    <row r="48" spans="1:9" ht="18" customHeight="1" x14ac:dyDescent="0.25">
      <c r="A48" s="63">
        <v>179</v>
      </c>
      <c r="B48" s="5" t="s">
        <v>33</v>
      </c>
      <c r="C48" s="5" t="s">
        <v>247</v>
      </c>
      <c r="D48" s="79" t="s">
        <v>15</v>
      </c>
      <c r="E48" s="3">
        <v>1987</v>
      </c>
      <c r="F48" s="3" t="s">
        <v>57</v>
      </c>
      <c r="G48" s="47" t="str">
        <f>IF(F48="m",LOOKUP(E48,'04.kolo prezetácia '!$L$2:$L$9,'04.kolo prezetácia '!$K$2:$K$9),LOOKUP(E48,'04.kolo prezetácia '!$P$2:$P$4,'04.kolo prezetácia '!$O$2:$O$4))</f>
        <v>Muži B</v>
      </c>
    </row>
    <row r="49" spans="1:7" ht="18" customHeight="1" x14ac:dyDescent="0.25">
      <c r="A49" s="63">
        <v>194</v>
      </c>
      <c r="B49" s="5" t="s">
        <v>305</v>
      </c>
      <c r="C49" s="5" t="s">
        <v>306</v>
      </c>
      <c r="D49" s="79" t="s">
        <v>307</v>
      </c>
      <c r="E49" s="3">
        <v>1980</v>
      </c>
      <c r="F49" s="3" t="s">
        <v>58</v>
      </c>
      <c r="G49" s="47" t="str">
        <f>IF(F49="m",LOOKUP(E49,'04.kolo prezetácia '!$L$2:$L$9,'04.kolo prezetácia '!$K$2:$K$9),LOOKUP(E49,'04.kolo prezetácia '!$P$2:$P$4,'04.kolo prezetácia '!$O$2:$O$4))</f>
        <v>Ženy B</v>
      </c>
    </row>
    <row r="50" spans="1:7" ht="18" customHeight="1" x14ac:dyDescent="0.25">
      <c r="A50" s="63">
        <v>192</v>
      </c>
      <c r="B50" s="5" t="s">
        <v>28</v>
      </c>
      <c r="C50" s="5" t="s">
        <v>309</v>
      </c>
      <c r="D50" s="79" t="s">
        <v>410</v>
      </c>
      <c r="E50" s="3">
        <v>1975</v>
      </c>
      <c r="F50" s="3" t="s">
        <v>57</v>
      </c>
      <c r="G50" s="47" t="str">
        <f>IF(F50="m",LOOKUP(E50,'04.kolo prezetácia '!$L$2:$L$9,'04.kolo prezetácia '!$K$2:$K$9),LOOKUP(E50,'04.kolo prezetácia '!$P$2:$P$4,'04.kolo prezetácia '!$O$2:$O$4))</f>
        <v>Muži C</v>
      </c>
    </row>
    <row r="51" spans="1:7" ht="18" customHeight="1" x14ac:dyDescent="0.25">
      <c r="A51" s="63">
        <v>191</v>
      </c>
      <c r="B51" s="5" t="s">
        <v>117</v>
      </c>
      <c r="C51" s="5" t="s">
        <v>309</v>
      </c>
      <c r="D51" s="79" t="s">
        <v>311</v>
      </c>
      <c r="E51" s="3">
        <v>1999</v>
      </c>
      <c r="F51" s="3" t="s">
        <v>57</v>
      </c>
      <c r="G51" s="47" t="str">
        <f>IF(F51="m",LOOKUP(E51,'04.kolo prezetácia '!$L$2:$L$9,'04.kolo prezetácia '!$K$2:$K$9),LOOKUP(E51,'04.kolo prezetácia '!$P$2:$P$4,'04.kolo prezetácia '!$O$2:$O$4))</f>
        <v>Muži A</v>
      </c>
    </row>
    <row r="52" spans="1:7" ht="18" customHeight="1" x14ac:dyDescent="0.25">
      <c r="A52" s="63">
        <v>79</v>
      </c>
      <c r="B52" s="5" t="s">
        <v>5</v>
      </c>
      <c r="C52" s="5" t="s">
        <v>312</v>
      </c>
      <c r="D52" s="79" t="s">
        <v>313</v>
      </c>
      <c r="E52" s="3">
        <v>1965</v>
      </c>
      <c r="F52" s="3" t="s">
        <v>57</v>
      </c>
      <c r="G52" s="47" t="str">
        <f>IF(F52="m",LOOKUP(E52,'04.kolo prezetácia '!$L$2:$L$9,'04.kolo prezetácia '!$K$2:$K$9),LOOKUP(E52,'04.kolo prezetácia '!$P$2:$P$4,'04.kolo prezetácia '!$O$2:$O$4))</f>
        <v>Muži D</v>
      </c>
    </row>
    <row r="53" spans="1:7" ht="18" customHeight="1" x14ac:dyDescent="0.25">
      <c r="A53" s="63">
        <v>83</v>
      </c>
      <c r="B53" s="5" t="s">
        <v>84</v>
      </c>
      <c r="C53" s="5" t="s">
        <v>372</v>
      </c>
      <c r="D53" s="79" t="s">
        <v>204</v>
      </c>
      <c r="E53" s="3">
        <v>1973</v>
      </c>
      <c r="F53" s="3" t="s">
        <v>57</v>
      </c>
      <c r="G53" s="47" t="str">
        <f>IF(F53="m",LOOKUP(E53,'04.kolo prezetácia '!$L$2:$L$9,'04.kolo prezetácia '!$K$2:$K$9),LOOKUP(E53,'04.kolo prezetácia '!$P$2:$P$4,'04.kolo prezetácia '!$O$2:$O$4))</f>
        <v>Muži C</v>
      </c>
    </row>
    <row r="54" spans="1:7" ht="18" customHeight="1" x14ac:dyDescent="0.25">
      <c r="A54" s="63">
        <v>225</v>
      </c>
      <c r="B54" s="5" t="s">
        <v>85</v>
      </c>
      <c r="C54" s="5" t="s">
        <v>315</v>
      </c>
      <c r="D54" s="79" t="s">
        <v>15</v>
      </c>
      <c r="E54" s="3">
        <v>1956</v>
      </c>
      <c r="F54" s="3" t="s">
        <v>57</v>
      </c>
      <c r="G54" s="47" t="str">
        <f>IF(F54="m",LOOKUP(E54,'04.kolo prezetácia '!$L$2:$L$9,'04.kolo prezetácia '!$K$2:$K$9),LOOKUP(E54,'04.kolo prezetácia '!$P$2:$P$4,'04.kolo prezetácia '!$O$2:$O$4))</f>
        <v>Muži E</v>
      </c>
    </row>
    <row r="55" spans="1:7" ht="18" customHeight="1" x14ac:dyDescent="0.25">
      <c r="A55" s="63">
        <v>183</v>
      </c>
      <c r="B55" s="5" t="s">
        <v>94</v>
      </c>
      <c r="C55" s="5" t="s">
        <v>205</v>
      </c>
      <c r="D55" s="79" t="s">
        <v>411</v>
      </c>
      <c r="E55" s="3">
        <v>1994</v>
      </c>
      <c r="F55" s="3" t="s">
        <v>58</v>
      </c>
      <c r="G55" s="47" t="str">
        <f>IF(F55="m",LOOKUP(E55,'04.kolo prezetácia '!$L$2:$L$9,'04.kolo prezetácia '!$K$2:$K$9),LOOKUP(E55,'04.kolo prezetácia '!$P$2:$P$4,'04.kolo prezetácia '!$O$2:$O$4))</f>
        <v>Ženy A</v>
      </c>
    </row>
    <row r="56" spans="1:7" ht="18" customHeight="1" x14ac:dyDescent="0.25">
      <c r="A56" s="63">
        <v>9</v>
      </c>
      <c r="B56" s="9" t="s">
        <v>100</v>
      </c>
      <c r="C56" s="5" t="s">
        <v>186</v>
      </c>
      <c r="D56" s="79" t="s">
        <v>102</v>
      </c>
      <c r="E56" s="3">
        <v>1974</v>
      </c>
      <c r="F56" s="3" t="s">
        <v>58</v>
      </c>
      <c r="G56" s="47" t="str">
        <f>IF(F56="m",LOOKUP(E56,'04.kolo prezetácia '!$L$2:$L$9,'04.kolo prezetácia '!$K$2:$K$9),LOOKUP(E56,'04.kolo prezetácia '!$P$2:$P$4,'04.kolo prezetácia '!$O$2:$O$4))</f>
        <v>Ženy C</v>
      </c>
    </row>
    <row r="57" spans="1:7" ht="18" customHeight="1" x14ac:dyDescent="0.25">
      <c r="A57" s="63">
        <v>134</v>
      </c>
      <c r="B57" s="5" t="s">
        <v>70</v>
      </c>
      <c r="C57" s="5" t="s">
        <v>52</v>
      </c>
      <c r="D57" s="79" t="s">
        <v>316</v>
      </c>
      <c r="E57" s="3">
        <v>1981</v>
      </c>
      <c r="F57" s="3" t="s">
        <v>58</v>
      </c>
      <c r="G57" s="47" t="str">
        <f>IF(F57="m",LOOKUP(E57,'04.kolo prezetácia '!$L$2:$L$9,'04.kolo prezetácia '!$K$2:$K$9),LOOKUP(E57,'04.kolo prezetácia '!$P$2:$P$4,'04.kolo prezetácia '!$O$2:$O$4))</f>
        <v>Ženy B</v>
      </c>
    </row>
    <row r="58" spans="1:7" ht="18" customHeight="1" x14ac:dyDescent="0.25">
      <c r="A58" s="63">
        <v>197</v>
      </c>
      <c r="B58" s="5" t="s">
        <v>6</v>
      </c>
      <c r="C58" s="5" t="s">
        <v>52</v>
      </c>
      <c r="D58" s="79" t="s">
        <v>317</v>
      </c>
      <c r="E58" s="3">
        <v>1979</v>
      </c>
      <c r="F58" s="3" t="s">
        <v>57</v>
      </c>
      <c r="G58" s="47" t="str">
        <f>IF(F58="m",LOOKUP(E58,'04.kolo prezetácia '!$L$2:$L$9,'04.kolo prezetácia '!$K$2:$K$9),LOOKUP(E58,'04.kolo prezetácia '!$P$2:$P$4,'04.kolo prezetácia '!$O$2:$O$4))</f>
        <v>Muži C</v>
      </c>
    </row>
    <row r="59" spans="1:7" ht="18" customHeight="1" x14ac:dyDescent="0.25">
      <c r="A59" s="63">
        <v>143</v>
      </c>
      <c r="B59" s="5" t="s">
        <v>92</v>
      </c>
      <c r="C59" s="5" t="s">
        <v>118</v>
      </c>
      <c r="D59" s="79" t="s">
        <v>228</v>
      </c>
      <c r="E59" s="3">
        <v>1983</v>
      </c>
      <c r="F59" s="3" t="s">
        <v>58</v>
      </c>
      <c r="G59" s="47" t="str">
        <f>IF(F59="m",LOOKUP(E59,'04.kolo prezetácia '!$L$2:$L$9,'04.kolo prezetácia '!$K$2:$K$9),LOOKUP(E59,'04.kolo prezetácia '!$P$2:$P$4,'04.kolo prezetácia '!$O$2:$O$4))</f>
        <v>Ženy B</v>
      </c>
    </row>
    <row r="60" spans="1:7" ht="18" customHeight="1" x14ac:dyDescent="0.25">
      <c r="A60" s="63">
        <v>131</v>
      </c>
      <c r="B60" s="5" t="s">
        <v>25</v>
      </c>
      <c r="C60" s="5" t="s">
        <v>246</v>
      </c>
      <c r="D60" s="79" t="s">
        <v>248</v>
      </c>
      <c r="E60" s="3">
        <v>1979</v>
      </c>
      <c r="F60" s="3" t="s">
        <v>57</v>
      </c>
      <c r="G60" s="47" t="str">
        <f>IF(F60="m",LOOKUP(E60,'04.kolo prezetácia '!$L$2:$L$9,'04.kolo prezetácia '!$K$2:$K$9),LOOKUP(E60,'04.kolo prezetácia '!$P$2:$P$4,'04.kolo prezetácia '!$O$2:$O$4))</f>
        <v>Muži C</v>
      </c>
    </row>
    <row r="61" spans="1:7" ht="18" customHeight="1" x14ac:dyDescent="0.25">
      <c r="A61" s="63">
        <v>233</v>
      </c>
      <c r="B61" s="5" t="s">
        <v>152</v>
      </c>
      <c r="C61" s="5" t="s">
        <v>167</v>
      </c>
      <c r="D61" s="79" t="s">
        <v>168</v>
      </c>
      <c r="E61" s="3">
        <v>1987</v>
      </c>
      <c r="F61" s="3" t="s">
        <v>57</v>
      </c>
      <c r="G61" s="47" t="str">
        <f>IF(F61="m",LOOKUP(E61,'04.kolo prezetácia '!$L$2:$L$9,'04.kolo prezetácia '!$K$2:$K$9),LOOKUP(E61,'04.kolo prezetácia '!$P$2:$P$4,'04.kolo prezetácia '!$O$2:$O$4))</f>
        <v>Muži B</v>
      </c>
    </row>
    <row r="62" spans="1:7" ht="18" customHeight="1" x14ac:dyDescent="0.25">
      <c r="A62" s="63">
        <v>4</v>
      </c>
      <c r="B62" s="5" t="s">
        <v>26</v>
      </c>
      <c r="C62" s="5" t="s">
        <v>29</v>
      </c>
      <c r="D62" s="79" t="s">
        <v>193</v>
      </c>
      <c r="E62" s="3">
        <v>1983</v>
      </c>
      <c r="F62" s="3" t="s">
        <v>57</v>
      </c>
      <c r="G62" s="47" t="str">
        <f>IF(F62="m",LOOKUP(E62,'04.kolo prezetácia '!$L$2:$L$9,'04.kolo prezetácia '!$K$2:$K$9),LOOKUP(E62,'04.kolo prezetácia '!$P$2:$P$4,'04.kolo prezetácia '!$O$2:$O$4))</f>
        <v>Muži B</v>
      </c>
    </row>
    <row r="63" spans="1:7" ht="18" customHeight="1" x14ac:dyDescent="0.25">
      <c r="A63" s="63">
        <v>64</v>
      </c>
      <c r="B63" s="5" t="s">
        <v>30</v>
      </c>
      <c r="C63" s="5" t="s">
        <v>215</v>
      </c>
      <c r="D63" s="79" t="s">
        <v>15</v>
      </c>
      <c r="E63" s="3">
        <v>1986</v>
      </c>
      <c r="F63" s="3" t="s">
        <v>57</v>
      </c>
      <c r="G63" s="47" t="str">
        <f>IF(F63="m",LOOKUP(E63,'04.kolo prezetácia '!$L$2:$L$9,'04.kolo prezetácia '!$K$2:$K$9),LOOKUP(E63,'04.kolo prezetácia '!$P$2:$P$4,'04.kolo prezetácia '!$O$2:$O$4))</f>
        <v>Muži B</v>
      </c>
    </row>
    <row r="64" spans="1:7" ht="18" customHeight="1" x14ac:dyDescent="0.25">
      <c r="A64" s="63">
        <v>195</v>
      </c>
      <c r="B64" s="5" t="s">
        <v>66</v>
      </c>
      <c r="C64" s="5" t="s">
        <v>78</v>
      </c>
      <c r="D64" s="79" t="s">
        <v>114</v>
      </c>
      <c r="E64" s="3">
        <v>1982</v>
      </c>
      <c r="F64" s="3" t="s">
        <v>58</v>
      </c>
      <c r="G64" s="47" t="str">
        <f>IF(F64="m",LOOKUP(E64,'04.kolo prezetácia '!$L$2:$L$9,'04.kolo prezetácia '!$K$2:$K$9),LOOKUP(E64,'04.kolo prezetácia '!$P$2:$P$4,'04.kolo prezetácia '!$O$2:$O$4))</f>
        <v>Ženy B</v>
      </c>
    </row>
    <row r="65" spans="1:9" ht="18" customHeight="1" x14ac:dyDescent="0.25">
      <c r="A65" s="63">
        <v>206</v>
      </c>
      <c r="B65" s="5" t="s">
        <v>21</v>
      </c>
      <c r="C65" s="5" t="s">
        <v>76</v>
      </c>
      <c r="D65" s="79" t="s">
        <v>170</v>
      </c>
      <c r="E65" s="3">
        <v>1994</v>
      </c>
      <c r="F65" s="3" t="s">
        <v>57</v>
      </c>
      <c r="G65" s="47" t="str">
        <f>IF(F65="m",LOOKUP(E65,'04.kolo prezetácia '!$L$2:$L$9,'04.kolo prezetácia '!$K$2:$K$9),LOOKUP(E65,'04.kolo prezetácia '!$P$2:$P$4,'04.kolo prezetácia '!$O$2:$O$4))</f>
        <v>Muži A</v>
      </c>
    </row>
    <row r="66" spans="1:9" ht="18" customHeight="1" x14ac:dyDescent="0.25">
      <c r="A66" s="63">
        <v>200</v>
      </c>
      <c r="B66" s="5" t="s">
        <v>55</v>
      </c>
      <c r="C66" s="5" t="s">
        <v>67</v>
      </c>
      <c r="D66" s="79" t="s">
        <v>82</v>
      </c>
      <c r="E66" s="3">
        <v>1967</v>
      </c>
      <c r="F66" s="3" t="s">
        <v>57</v>
      </c>
      <c r="G66" s="47" t="str">
        <f>IF(F66="m",LOOKUP(E66,'04.kolo prezetácia '!$L$2:$L$9,'04.kolo prezetácia '!$K$2:$K$9),LOOKUP(E66,'04.kolo prezetácia '!$P$2:$P$4,'04.kolo prezetácia '!$O$2:$O$4))</f>
        <v>Muži D</v>
      </c>
    </row>
    <row r="67" spans="1:9" ht="18" customHeight="1" x14ac:dyDescent="0.25">
      <c r="A67" s="63">
        <v>201</v>
      </c>
      <c r="B67" s="5" t="s">
        <v>69</v>
      </c>
      <c r="C67" s="5" t="s">
        <v>83</v>
      </c>
      <c r="D67" s="79" t="s">
        <v>82</v>
      </c>
      <c r="E67" s="3">
        <v>1968</v>
      </c>
      <c r="F67" s="3" t="s">
        <v>58</v>
      </c>
      <c r="G67" s="47" t="str">
        <f>IF(F67="m",LOOKUP(E67,'04.kolo prezetácia '!$L$2:$L$9,'04.kolo prezetácia '!$K$2:$K$9),LOOKUP(E67,'04.kolo prezetácia '!$P$2:$P$4,'04.kolo prezetácia '!$O$2:$O$4))</f>
        <v>Ženy C</v>
      </c>
    </row>
    <row r="68" spans="1:9" ht="18" customHeight="1" x14ac:dyDescent="0.25">
      <c r="A68" s="63">
        <v>74</v>
      </c>
      <c r="B68" s="5" t="s">
        <v>242</v>
      </c>
      <c r="C68" s="5" t="s">
        <v>123</v>
      </c>
      <c r="D68" s="79" t="s">
        <v>319</v>
      </c>
      <c r="E68" s="3">
        <v>1988</v>
      </c>
      <c r="F68" s="3" t="s">
        <v>57</v>
      </c>
      <c r="G68" s="47" t="str">
        <f>IF(F68="m",LOOKUP(E68,'04.kolo prezetácia '!$L$2:$L$9,'04.kolo prezetácia '!$K$2:$K$9),LOOKUP(E68,'04.kolo prezetácia '!$P$2:$P$4,'04.kolo prezetácia '!$O$2:$O$4))</f>
        <v>Muži B</v>
      </c>
    </row>
    <row r="69" spans="1:9" ht="18" customHeight="1" x14ac:dyDescent="0.25">
      <c r="A69" s="63">
        <v>236</v>
      </c>
      <c r="B69" s="5" t="s">
        <v>172</v>
      </c>
      <c r="C69" s="5" t="s">
        <v>173</v>
      </c>
      <c r="D69" s="79" t="s">
        <v>15</v>
      </c>
      <c r="E69" s="3">
        <v>1997</v>
      </c>
      <c r="F69" s="3" t="s">
        <v>58</v>
      </c>
      <c r="G69" s="47" t="str">
        <f>IF(F69="m",LOOKUP(E69,'04.kolo prezetácia '!$L$2:$L$9,'04.kolo prezetácia '!$K$2:$K$9),LOOKUP(E69,'04.kolo prezetácia '!$P$2:$P$4,'04.kolo prezetácia '!$O$2:$O$4))</f>
        <v>Ženy A</v>
      </c>
    </row>
    <row r="70" spans="1:9" s="41" customFormat="1" ht="18" customHeight="1" x14ac:dyDescent="0.25">
      <c r="A70" s="63">
        <v>41</v>
      </c>
      <c r="B70" s="5" t="s">
        <v>56</v>
      </c>
      <c r="C70" s="5" t="s">
        <v>232</v>
      </c>
      <c r="D70" s="79" t="s">
        <v>320</v>
      </c>
      <c r="E70" s="3">
        <v>1989</v>
      </c>
      <c r="F70" s="3" t="s">
        <v>57</v>
      </c>
      <c r="G70" s="47" t="str">
        <f>IF(F70="m",LOOKUP(E70,'04.kolo prezetácia '!$L$2:$L$9,'04.kolo prezetácia '!$K$2:$K$9),LOOKUP(E70,'04.kolo prezetácia '!$P$2:$P$4,'04.kolo prezetácia '!$O$2:$O$4))</f>
        <v>Muži B</v>
      </c>
      <c r="H70" s="5"/>
      <c r="I70" s="5"/>
    </row>
    <row r="71" spans="1:9" ht="18" customHeight="1" x14ac:dyDescent="0.25">
      <c r="A71" s="63">
        <v>72</v>
      </c>
      <c r="B71" s="5" t="s">
        <v>105</v>
      </c>
      <c r="C71" s="5" t="s">
        <v>321</v>
      </c>
      <c r="D71" s="79" t="s">
        <v>322</v>
      </c>
      <c r="E71" s="3">
        <v>1975</v>
      </c>
      <c r="F71" s="3" t="s">
        <v>57</v>
      </c>
      <c r="G71" s="47" t="str">
        <f>IF(F71="m",LOOKUP(E71,'04.kolo prezetácia '!$L$2:$L$9,'04.kolo prezetácia '!$K$2:$K$9),LOOKUP(E71,'04.kolo prezetácia '!$P$2:$P$4,'04.kolo prezetácia '!$O$2:$O$4))</f>
        <v>Muži C</v>
      </c>
    </row>
    <row r="72" spans="1:9" ht="18" customHeight="1" x14ac:dyDescent="0.25">
      <c r="A72" s="63">
        <v>129</v>
      </c>
      <c r="B72" s="5" t="s">
        <v>30</v>
      </c>
      <c r="C72" s="5" t="s">
        <v>233</v>
      </c>
      <c r="D72" s="79" t="s">
        <v>97</v>
      </c>
      <c r="E72" s="3">
        <v>1981</v>
      </c>
      <c r="F72" s="3" t="s">
        <v>57</v>
      </c>
      <c r="G72" s="47" t="str">
        <f>IF(F72="m",LOOKUP(E72,'04.kolo prezetácia '!$L$2:$L$9,'04.kolo prezetácia '!$K$2:$K$9),LOOKUP(E72,'04.kolo prezetácia '!$P$2:$P$4,'04.kolo prezetácia '!$O$2:$O$4))</f>
        <v>Muži C</v>
      </c>
    </row>
    <row r="73" spans="1:9" ht="18" customHeight="1" x14ac:dyDescent="0.25">
      <c r="A73" s="63">
        <v>55</v>
      </c>
      <c r="B73" s="5" t="s">
        <v>70</v>
      </c>
      <c r="C73" s="5" t="s">
        <v>234</v>
      </c>
      <c r="D73" s="79" t="s">
        <v>72</v>
      </c>
      <c r="E73" s="3">
        <v>1978</v>
      </c>
      <c r="F73" s="3" t="s">
        <v>58</v>
      </c>
      <c r="G73" s="47" t="str">
        <f>IF(F73="m",LOOKUP(E73,'04.kolo prezetácia '!$L$2:$L$9,'04.kolo prezetácia '!$K$2:$K$9),LOOKUP(E73,'04.kolo prezetácia '!$P$2:$P$4,'04.kolo prezetácia '!$O$2:$O$4))</f>
        <v>Ženy B</v>
      </c>
    </row>
    <row r="74" spans="1:9" ht="18" customHeight="1" x14ac:dyDescent="0.25">
      <c r="A74" s="63">
        <v>214</v>
      </c>
      <c r="B74" s="5" t="s">
        <v>69</v>
      </c>
      <c r="C74" s="5" t="s">
        <v>326</v>
      </c>
      <c r="D74" s="79" t="s">
        <v>327</v>
      </c>
      <c r="E74" s="3">
        <v>1977</v>
      </c>
      <c r="F74" s="3" t="s">
        <v>58</v>
      </c>
      <c r="G74" s="47" t="str">
        <f>IF(F74="m",LOOKUP(E74,'04.kolo prezetácia '!$L$2:$L$9,'04.kolo prezetácia '!$K$2:$K$9),LOOKUP(E74,'04.kolo prezetácia '!$P$2:$P$4,'04.kolo prezetácia '!$O$2:$O$4))</f>
        <v>Ženy B</v>
      </c>
    </row>
    <row r="75" spans="1:9" ht="18" customHeight="1" x14ac:dyDescent="0.25">
      <c r="A75" s="63">
        <v>216</v>
      </c>
      <c r="B75" s="5" t="s">
        <v>152</v>
      </c>
      <c r="C75" s="5" t="s">
        <v>328</v>
      </c>
      <c r="D75" s="79" t="s">
        <v>329</v>
      </c>
      <c r="E75" s="3">
        <v>1992</v>
      </c>
      <c r="F75" s="3" t="s">
        <v>57</v>
      </c>
      <c r="G75" s="47" t="str">
        <f>IF(F75="m",LOOKUP(E75,'04.kolo prezetácia '!$L$2:$L$9,'04.kolo prezetácia '!$K$2:$K$9),LOOKUP(E75,'04.kolo prezetácia '!$P$2:$P$4,'04.kolo prezetácia '!$O$2:$O$4))</f>
        <v>Muži A</v>
      </c>
    </row>
    <row r="76" spans="1:9" ht="18" customHeight="1" x14ac:dyDescent="0.25">
      <c r="A76" s="63">
        <v>212</v>
      </c>
      <c r="B76" s="5" t="s">
        <v>201</v>
      </c>
      <c r="C76" s="5" t="s">
        <v>207</v>
      </c>
      <c r="D76" s="79" t="s">
        <v>155</v>
      </c>
      <c r="E76" s="3">
        <v>1979</v>
      </c>
      <c r="F76" s="3" t="s">
        <v>58</v>
      </c>
      <c r="G76" s="47" t="str">
        <f>IF(F76="m",LOOKUP(E76,'04.kolo prezetácia '!$L$2:$L$9,'04.kolo prezetácia '!$K$2:$K$9),LOOKUP(E76,'04.kolo prezetácia '!$P$2:$P$4,'04.kolo prezetácia '!$O$2:$O$4))</f>
        <v>Ženy B</v>
      </c>
    </row>
    <row r="77" spans="1:9" ht="18" customHeight="1" x14ac:dyDescent="0.25">
      <c r="A77" s="63">
        <v>166</v>
      </c>
      <c r="B77" s="5" t="s">
        <v>176</v>
      </c>
      <c r="C77" s="5" t="s">
        <v>177</v>
      </c>
      <c r="D77" s="79" t="s">
        <v>330</v>
      </c>
      <c r="E77" s="3">
        <v>1968</v>
      </c>
      <c r="F77" s="3" t="s">
        <v>57</v>
      </c>
      <c r="G77" s="47" t="str">
        <f>IF(F77="m",LOOKUP(E77,'04.kolo prezetácia '!$L$2:$L$9,'04.kolo prezetácia '!$K$2:$K$9),LOOKUP(E77,'04.kolo prezetácia '!$P$2:$P$4,'04.kolo prezetácia '!$O$2:$O$4))</f>
        <v>Muži D</v>
      </c>
    </row>
    <row r="78" spans="1:9" ht="18" customHeight="1" x14ac:dyDescent="0.25">
      <c r="A78" s="63">
        <v>15</v>
      </c>
      <c r="B78" s="5" t="s">
        <v>25</v>
      </c>
      <c r="C78" s="5" t="s">
        <v>103</v>
      </c>
      <c r="D78" s="79" t="s">
        <v>62</v>
      </c>
      <c r="E78" s="3">
        <v>1985</v>
      </c>
      <c r="F78" s="3" t="s">
        <v>57</v>
      </c>
      <c r="G78" s="47" t="str">
        <f>IF(F78="m",LOOKUP(E78,'04.kolo prezetácia '!$L$2:$L$9,'04.kolo prezetácia '!$K$2:$K$9),LOOKUP(E78,'04.kolo prezetácia '!$P$2:$P$4,'04.kolo prezetácia '!$O$2:$O$4))</f>
        <v>Muži B</v>
      </c>
    </row>
    <row r="79" spans="1:9" ht="18" customHeight="1" x14ac:dyDescent="0.25">
      <c r="A79" s="63">
        <v>218</v>
      </c>
      <c r="B79" s="5" t="s">
        <v>331</v>
      </c>
      <c r="C79" s="5" t="s">
        <v>244</v>
      </c>
      <c r="D79" s="79" t="s">
        <v>332</v>
      </c>
      <c r="E79" s="3">
        <v>2005</v>
      </c>
      <c r="F79" s="3" t="s">
        <v>57</v>
      </c>
      <c r="G79" s="47" t="str">
        <f>IF(F79="m",LOOKUP(E79,'04.kolo prezetácia '!$L$2:$L$9,'04.kolo prezetácia '!$K$2:$K$9),LOOKUP(E79,'04.kolo prezetácia '!$P$2:$P$4,'04.kolo prezetácia '!$O$2:$O$4))</f>
        <v>Muži A</v>
      </c>
    </row>
    <row r="80" spans="1:9" ht="18" customHeight="1" x14ac:dyDescent="0.25">
      <c r="A80" s="63">
        <v>207</v>
      </c>
      <c r="B80" s="5" t="s">
        <v>208</v>
      </c>
      <c r="C80" s="5" t="s">
        <v>209</v>
      </c>
      <c r="D80" s="79" t="s">
        <v>210</v>
      </c>
      <c r="E80" s="3">
        <v>1992</v>
      </c>
      <c r="F80" s="3" t="s">
        <v>57</v>
      </c>
      <c r="G80" s="47" t="str">
        <f>IF(F80="m",LOOKUP(E80,'04.kolo prezetácia '!$L$2:$L$9,'04.kolo prezetácia '!$K$2:$K$9),LOOKUP(E80,'04.kolo prezetácia '!$P$2:$P$4,'04.kolo prezetácia '!$O$2:$O$4))</f>
        <v>Muži A</v>
      </c>
    </row>
    <row r="81" spans="1:9" ht="18" customHeight="1" x14ac:dyDescent="0.25">
      <c r="A81" s="63">
        <v>220</v>
      </c>
      <c r="B81" s="5" t="s">
        <v>75</v>
      </c>
      <c r="C81" s="5" t="s">
        <v>333</v>
      </c>
      <c r="D81" s="79" t="s">
        <v>15</v>
      </c>
      <c r="E81" s="3">
        <v>1978</v>
      </c>
      <c r="F81" s="3" t="s">
        <v>58</v>
      </c>
      <c r="G81" s="47" t="str">
        <f>IF(F81="m",LOOKUP(E81,'04.kolo prezetácia '!$L$2:$L$9,'04.kolo prezetácia '!$K$2:$K$9),LOOKUP(E81,'04.kolo prezetácia '!$P$2:$P$4,'04.kolo prezetácia '!$O$2:$O$4))</f>
        <v>Ženy B</v>
      </c>
    </row>
    <row r="82" spans="1:9" ht="18" customHeight="1" x14ac:dyDescent="0.25">
      <c r="A82" s="63">
        <v>232</v>
      </c>
      <c r="B82" s="5" t="s">
        <v>334</v>
      </c>
      <c r="C82" s="5" t="s">
        <v>335</v>
      </c>
      <c r="D82" s="79" t="s">
        <v>336</v>
      </c>
      <c r="E82" s="3">
        <v>2003</v>
      </c>
      <c r="F82" s="3" t="s">
        <v>57</v>
      </c>
      <c r="G82" s="47" t="str">
        <f>IF(F82="m",LOOKUP(E82,'04.kolo prezetácia '!$L$2:$L$9,'04.kolo prezetácia '!$K$2:$K$9),LOOKUP(E82,'04.kolo prezetácia '!$P$2:$P$4,'04.kolo prezetácia '!$O$2:$O$4))</f>
        <v>Muži A</v>
      </c>
    </row>
    <row r="83" spans="1:9" ht="18" customHeight="1" x14ac:dyDescent="0.25">
      <c r="A83" s="63">
        <v>231</v>
      </c>
      <c r="B83" s="5" t="s">
        <v>152</v>
      </c>
      <c r="C83" s="5" t="s">
        <v>335</v>
      </c>
      <c r="D83" s="79" t="s">
        <v>337</v>
      </c>
      <c r="E83" s="3">
        <v>2003</v>
      </c>
      <c r="F83" s="3" t="s">
        <v>57</v>
      </c>
      <c r="G83" s="47" t="str">
        <f>IF(F83="m",LOOKUP(E83,'04.kolo prezetácia '!$L$2:$L$9,'04.kolo prezetácia '!$K$2:$K$9),LOOKUP(E83,'04.kolo prezetácia '!$P$2:$P$4,'04.kolo prezetácia '!$O$2:$O$4))</f>
        <v>Muži A</v>
      </c>
    </row>
    <row r="84" spans="1:9" ht="18" customHeight="1" x14ac:dyDescent="0.25">
      <c r="A84" s="63">
        <v>65</v>
      </c>
      <c r="B84" s="5" t="s">
        <v>26</v>
      </c>
      <c r="C84" s="5" t="s">
        <v>132</v>
      </c>
      <c r="D84" s="79" t="s">
        <v>134</v>
      </c>
      <c r="E84" s="3">
        <v>1989</v>
      </c>
      <c r="F84" s="3" t="s">
        <v>57</v>
      </c>
      <c r="G84" s="47" t="str">
        <f>IF(F84="m",LOOKUP(E84,'04.kolo prezetácia '!$L$2:$L$9,'04.kolo prezetácia '!$K$2:$K$9),LOOKUP(E84,'04.kolo prezetácia '!$P$2:$P$4,'04.kolo prezetácia '!$O$2:$O$4))</f>
        <v>Muži B</v>
      </c>
    </row>
    <row r="85" spans="1:9" ht="18" customHeight="1" x14ac:dyDescent="0.25">
      <c r="A85" s="63">
        <v>16</v>
      </c>
      <c r="B85" s="5" t="s">
        <v>34</v>
      </c>
      <c r="C85" s="5" t="s">
        <v>71</v>
      </c>
      <c r="D85" s="79" t="s">
        <v>120</v>
      </c>
      <c r="E85" s="3">
        <v>1977</v>
      </c>
      <c r="F85" s="3" t="s">
        <v>57</v>
      </c>
      <c r="G85" s="47" t="str">
        <f>IF(F85="m",LOOKUP(E85,'04.kolo prezetácia '!$L$2:$L$9,'04.kolo prezetácia '!$K$2:$K$9),LOOKUP(E85,'04.kolo prezetácia '!$P$2:$P$4,'04.kolo prezetácia '!$O$2:$O$4))</f>
        <v>Muži C</v>
      </c>
    </row>
    <row r="86" spans="1:9" ht="18" customHeight="1" x14ac:dyDescent="0.25">
      <c r="A86" s="63">
        <v>63</v>
      </c>
      <c r="B86" s="5" t="s">
        <v>138</v>
      </c>
      <c r="C86" s="5" t="s">
        <v>235</v>
      </c>
      <c r="D86" s="79" t="s">
        <v>340</v>
      </c>
      <c r="E86" s="3">
        <v>1983</v>
      </c>
      <c r="F86" s="3" t="s">
        <v>58</v>
      </c>
      <c r="G86" s="47" t="str">
        <f>IF(F86="m",LOOKUP(E86,'04.kolo prezetácia '!$L$2:$L$9,'04.kolo prezetácia '!$K$2:$K$9),LOOKUP(E86,'04.kolo prezetácia '!$P$2:$P$4,'04.kolo prezetácia '!$O$2:$O$4))</f>
        <v>Ženy B</v>
      </c>
    </row>
    <row r="87" spans="1:9" ht="18" customHeight="1" x14ac:dyDescent="0.25">
      <c r="A87" s="63">
        <v>237</v>
      </c>
      <c r="B87" s="5" t="s">
        <v>33</v>
      </c>
      <c r="C87" s="5" t="s">
        <v>341</v>
      </c>
      <c r="D87" s="79" t="s">
        <v>342</v>
      </c>
      <c r="E87" s="3">
        <v>1984</v>
      </c>
      <c r="F87" s="3" t="s">
        <v>57</v>
      </c>
      <c r="G87" s="47" t="str">
        <f>IF(F87="m",LOOKUP(E87,'04.kolo prezetácia '!$L$2:$L$9,'04.kolo prezetácia '!$K$2:$K$9),LOOKUP(E87,'04.kolo prezetácia '!$P$2:$P$4,'04.kolo prezetácia '!$O$2:$O$4))</f>
        <v>Muži B</v>
      </c>
    </row>
    <row r="88" spans="1:9" s="41" customFormat="1" ht="18" customHeight="1" x14ac:dyDescent="0.25">
      <c r="A88" s="63">
        <v>116</v>
      </c>
      <c r="B88" s="5" t="s">
        <v>94</v>
      </c>
      <c r="C88" s="5" t="s">
        <v>116</v>
      </c>
      <c r="D88" s="79" t="s">
        <v>236</v>
      </c>
      <c r="E88" s="3">
        <v>1980</v>
      </c>
      <c r="F88" s="3" t="s">
        <v>58</v>
      </c>
      <c r="G88" s="47" t="str">
        <f>IF(F88="m",LOOKUP(E88,'04.kolo prezetácia '!$L$2:$L$9,'04.kolo prezetácia '!$K$2:$K$9),LOOKUP(E88,'04.kolo prezetácia '!$P$2:$P$4,'04.kolo prezetácia '!$O$2:$O$4))</f>
        <v>Ženy B</v>
      </c>
      <c r="H88" s="5"/>
      <c r="I88" s="5"/>
    </row>
    <row r="89" spans="1:9" ht="18" customHeight="1" x14ac:dyDescent="0.25">
      <c r="A89" s="63">
        <v>53</v>
      </c>
      <c r="B89" s="5" t="s">
        <v>30</v>
      </c>
      <c r="C89" s="5" t="s">
        <v>237</v>
      </c>
      <c r="D89" s="79" t="s">
        <v>343</v>
      </c>
      <c r="E89" s="3">
        <v>1978</v>
      </c>
      <c r="F89" s="3" t="s">
        <v>57</v>
      </c>
      <c r="G89" s="47" t="str">
        <f>IF(F89="m",LOOKUP(E89,'04.kolo prezetácia '!$L$2:$L$9,'04.kolo prezetácia '!$K$2:$K$9),LOOKUP(E89,'04.kolo prezetácia '!$P$2:$P$4,'04.kolo prezetácia '!$O$2:$O$4))</f>
        <v>Muži C</v>
      </c>
    </row>
    <row r="90" spans="1:9" ht="18" customHeight="1" x14ac:dyDescent="0.25">
      <c r="A90" s="63">
        <v>25</v>
      </c>
      <c r="B90" s="5" t="s">
        <v>203</v>
      </c>
      <c r="C90" s="5" t="s">
        <v>211</v>
      </c>
      <c r="D90" s="79" t="s">
        <v>344</v>
      </c>
      <c r="E90" s="3">
        <v>1985</v>
      </c>
      <c r="F90" s="3" t="s">
        <v>57</v>
      </c>
      <c r="G90" s="47" t="str">
        <f>IF(F90="m",LOOKUP(E90,'04.kolo prezetácia '!$L$2:$L$9,'04.kolo prezetácia '!$K$2:$K$9),LOOKUP(E90,'04.kolo prezetácia '!$P$2:$P$4,'04.kolo prezetácia '!$O$2:$O$4))</f>
        <v>Muži B</v>
      </c>
    </row>
    <row r="91" spans="1:9" ht="18" customHeight="1" x14ac:dyDescent="0.25">
      <c r="A91" s="63">
        <v>6</v>
      </c>
      <c r="B91" s="5" t="s">
        <v>28</v>
      </c>
      <c r="C91" s="5" t="s">
        <v>243</v>
      </c>
      <c r="D91" s="79" t="s">
        <v>412</v>
      </c>
      <c r="E91" s="3">
        <v>1983</v>
      </c>
      <c r="F91" s="3" t="s">
        <v>57</v>
      </c>
      <c r="G91" s="47" t="str">
        <f>IF(F91="m",LOOKUP(E91,'04.kolo prezetácia '!$L$2:$L$9,'04.kolo prezetácia '!$K$2:$K$9),LOOKUP(E91,'04.kolo prezetácia '!$P$2:$P$4,'04.kolo prezetácia '!$O$2:$O$4))</f>
        <v>Muži B</v>
      </c>
    </row>
    <row r="92" spans="1:9" ht="18" customHeight="1" x14ac:dyDescent="0.25">
      <c r="A92" s="63">
        <v>22</v>
      </c>
      <c r="B92" s="5" t="s">
        <v>30</v>
      </c>
      <c r="C92" s="5" t="s">
        <v>98</v>
      </c>
      <c r="D92" s="79" t="s">
        <v>346</v>
      </c>
      <c r="E92" s="3">
        <v>1985</v>
      </c>
      <c r="F92" s="3" t="s">
        <v>57</v>
      </c>
      <c r="G92" s="47" t="str">
        <f>IF(F92="m",LOOKUP(E92,'04.kolo prezetácia '!$L$2:$L$9,'04.kolo prezetácia '!$K$2:$K$9),LOOKUP(E92,'04.kolo prezetácia '!$P$2:$P$4,'04.kolo prezetácia '!$O$2:$O$4))</f>
        <v>Muži B</v>
      </c>
    </row>
    <row r="93" spans="1:9" ht="18" customHeight="1" x14ac:dyDescent="0.25">
      <c r="A93" s="63">
        <v>110</v>
      </c>
      <c r="B93" s="5" t="s">
        <v>195</v>
      </c>
      <c r="C93" s="5" t="s">
        <v>212</v>
      </c>
      <c r="D93" s="79" t="s">
        <v>185</v>
      </c>
      <c r="E93" s="3">
        <v>1998</v>
      </c>
      <c r="F93" s="3" t="s">
        <v>57</v>
      </c>
      <c r="G93" s="47" t="str">
        <f>IF(F93="m",LOOKUP(E93,'04.kolo prezetácia '!$L$2:$L$9,'04.kolo prezetácia '!$K$2:$K$9),LOOKUP(E93,'04.kolo prezetácia '!$P$2:$P$4,'04.kolo prezetácia '!$O$2:$O$4))</f>
        <v>Muži A</v>
      </c>
    </row>
    <row r="94" spans="1:9" ht="18" customHeight="1" x14ac:dyDescent="0.25">
      <c r="A94" s="63">
        <v>42</v>
      </c>
      <c r="B94" s="5" t="s">
        <v>127</v>
      </c>
      <c r="C94" s="5" t="s">
        <v>347</v>
      </c>
      <c r="D94" s="79" t="s">
        <v>413</v>
      </c>
      <c r="E94" s="3">
        <v>1993</v>
      </c>
      <c r="F94" s="3" t="s">
        <v>58</v>
      </c>
      <c r="G94" s="47" t="str">
        <f>IF(F94="m",LOOKUP(E94,'04.kolo prezetácia '!$L$2:$L$9,'04.kolo prezetácia '!$K$2:$K$9),LOOKUP(E94,'04.kolo prezetácia '!$P$2:$P$4,'04.kolo prezetácia '!$O$2:$O$4))</f>
        <v>Ženy A</v>
      </c>
    </row>
    <row r="95" spans="1:9" ht="18" customHeight="1" x14ac:dyDescent="0.25">
      <c r="A95" s="63">
        <v>39</v>
      </c>
      <c r="B95" s="5" t="s">
        <v>147</v>
      </c>
      <c r="C95" s="5" t="s">
        <v>179</v>
      </c>
      <c r="D95" s="79" t="s">
        <v>137</v>
      </c>
      <c r="E95" s="3">
        <v>1994</v>
      </c>
      <c r="F95" s="3" t="s">
        <v>57</v>
      </c>
      <c r="G95" s="47" t="str">
        <f>IF(F95="m",LOOKUP(E95,'04.kolo prezetácia '!$L$2:$L$9,'04.kolo prezetácia '!$K$2:$K$9),LOOKUP(E95,'04.kolo prezetácia '!$P$2:$P$4,'04.kolo prezetácia '!$O$2:$O$4))</f>
        <v>Muži A</v>
      </c>
    </row>
    <row r="96" spans="1:9" ht="18" customHeight="1" x14ac:dyDescent="0.25">
      <c r="A96" s="63">
        <v>95</v>
      </c>
      <c r="B96" s="5" t="s">
        <v>180</v>
      </c>
      <c r="C96" s="5" t="s">
        <v>181</v>
      </c>
      <c r="D96" s="79" t="s">
        <v>158</v>
      </c>
      <c r="E96" s="3">
        <v>1993</v>
      </c>
      <c r="F96" s="3" t="s">
        <v>58</v>
      </c>
      <c r="G96" s="47" t="str">
        <f>IF(F96="m",LOOKUP(E96,'04.kolo prezetácia '!$L$2:$L$9,'04.kolo prezetácia '!$K$2:$K$9),LOOKUP(E96,'04.kolo prezetácia '!$P$2:$P$4,'04.kolo prezetácia '!$O$2:$O$4))</f>
        <v>Ženy A</v>
      </c>
    </row>
    <row r="97" spans="1:7" ht="18" customHeight="1" x14ac:dyDescent="0.25">
      <c r="A97" s="63">
        <v>230</v>
      </c>
      <c r="B97" s="5" t="s">
        <v>79</v>
      </c>
      <c r="C97" s="5" t="s">
        <v>139</v>
      </c>
      <c r="D97" s="79" t="s">
        <v>238</v>
      </c>
      <c r="E97" s="3">
        <v>1988</v>
      </c>
      <c r="F97" s="3" t="s">
        <v>57</v>
      </c>
      <c r="G97" s="47" t="str">
        <f>IF(F97="m",LOOKUP(E97,'04.kolo prezetácia '!$L$2:$L$9,'04.kolo prezetácia '!$K$2:$K$9),LOOKUP(E97,'04.kolo prezetácia '!$P$2:$P$4,'04.kolo prezetácia '!$O$2:$O$4))</f>
        <v>Muži B</v>
      </c>
    </row>
    <row r="98" spans="1:7" ht="18" customHeight="1" x14ac:dyDescent="0.25">
      <c r="A98" s="63">
        <v>144</v>
      </c>
      <c r="B98" s="5" t="s">
        <v>30</v>
      </c>
      <c r="C98" s="5" t="s">
        <v>194</v>
      </c>
      <c r="D98" s="79" t="s">
        <v>213</v>
      </c>
      <c r="E98" s="3">
        <v>1986</v>
      </c>
      <c r="F98" s="3" t="s">
        <v>57</v>
      </c>
      <c r="G98" s="47" t="str">
        <f>IF(F98="m",LOOKUP(E98,'04.kolo prezetácia '!$L$2:$L$9,'04.kolo prezetácia '!$K$2:$K$9),LOOKUP(E98,'04.kolo prezetácia '!$P$2:$P$4,'04.kolo prezetácia '!$O$2:$O$4))</f>
        <v>Muži B</v>
      </c>
    </row>
    <row r="99" spans="1:7" ht="18" customHeight="1" x14ac:dyDescent="0.25">
      <c r="A99" s="63">
        <v>187</v>
      </c>
      <c r="B99" s="5" t="s">
        <v>121</v>
      </c>
      <c r="C99" s="5" t="s">
        <v>182</v>
      </c>
      <c r="D99" s="79" t="s">
        <v>53</v>
      </c>
      <c r="E99" s="3">
        <v>1981</v>
      </c>
      <c r="F99" s="3" t="s">
        <v>57</v>
      </c>
      <c r="G99" s="47" t="str">
        <f>IF(F99="m",LOOKUP(E99,'04.kolo prezetácia '!$L$2:$L$9,'04.kolo prezetácia '!$K$2:$K$9),LOOKUP(E99,'04.kolo prezetácia '!$P$2:$P$4,'04.kolo prezetácia '!$O$2:$O$4))</f>
        <v>Muži C</v>
      </c>
    </row>
    <row r="100" spans="1:7" ht="18" customHeight="1" x14ac:dyDescent="0.25">
      <c r="A100" s="63">
        <v>56</v>
      </c>
      <c r="B100" s="5" t="s">
        <v>85</v>
      </c>
      <c r="C100" s="5" t="s">
        <v>352</v>
      </c>
      <c r="D100" s="79" t="s">
        <v>353</v>
      </c>
      <c r="E100" s="3">
        <v>1977</v>
      </c>
      <c r="F100" s="3" t="s">
        <v>57</v>
      </c>
      <c r="G100" s="47" t="str">
        <f>IF(F100="m",LOOKUP(E100,'04.kolo prezetácia '!$L$2:$L$9,'04.kolo prezetácia '!$K$2:$K$9),LOOKUP(E100,'04.kolo prezetácia '!$P$2:$P$4,'04.kolo prezetácia '!$O$2:$O$4))</f>
        <v>Muži C</v>
      </c>
    </row>
    <row r="101" spans="1:7" ht="18" customHeight="1" x14ac:dyDescent="0.25">
      <c r="A101" s="63">
        <v>89</v>
      </c>
      <c r="B101" s="5" t="s">
        <v>6</v>
      </c>
      <c r="C101" s="5" t="s">
        <v>245</v>
      </c>
      <c r="D101" s="79" t="s">
        <v>354</v>
      </c>
      <c r="E101" s="3">
        <v>1974</v>
      </c>
      <c r="F101" s="3" t="s">
        <v>57</v>
      </c>
      <c r="G101" s="47" t="str">
        <f>IF(F101="m",LOOKUP(E101,'04.kolo prezetácia '!$L$2:$L$9,'04.kolo prezetácia '!$K$2:$K$9),LOOKUP(E101,'04.kolo prezetácia '!$P$2:$P$4,'04.kolo prezetácia '!$O$2:$O$4))</f>
        <v>Muži C</v>
      </c>
    </row>
    <row r="102" spans="1:7" ht="18" customHeight="1" x14ac:dyDescent="0.25">
      <c r="A102" s="63">
        <v>224</v>
      </c>
      <c r="B102" s="5" t="s">
        <v>151</v>
      </c>
      <c r="C102" s="5" t="s">
        <v>355</v>
      </c>
      <c r="D102" s="79" t="s">
        <v>356</v>
      </c>
      <c r="E102" s="3">
        <v>1983</v>
      </c>
      <c r="F102" s="3" t="s">
        <v>58</v>
      </c>
      <c r="G102" s="47" t="str">
        <f>IF(F102="m",LOOKUP(E102,'04.kolo prezetácia '!$L$2:$L$9,'04.kolo prezetácia '!$K$2:$K$9),LOOKUP(E102,'04.kolo prezetácia '!$P$2:$P$4,'04.kolo prezetácia '!$O$2:$O$4))</f>
        <v>Ženy B</v>
      </c>
    </row>
    <row r="103" spans="1:7" ht="18" customHeight="1" x14ac:dyDescent="0.25">
      <c r="A103" s="63">
        <v>213</v>
      </c>
      <c r="B103" s="5" t="s">
        <v>99</v>
      </c>
      <c r="C103" s="5" t="s">
        <v>357</v>
      </c>
      <c r="D103" s="79" t="s">
        <v>185</v>
      </c>
      <c r="E103" s="3">
        <v>1978</v>
      </c>
      <c r="F103" s="3" t="s">
        <v>57</v>
      </c>
      <c r="G103" s="47" t="str">
        <f>IF(F103="m",LOOKUP(E103,'04.kolo prezetácia '!$L$2:$L$9,'04.kolo prezetácia '!$K$2:$K$9),LOOKUP(E103,'04.kolo prezetácia '!$P$2:$P$4,'04.kolo prezetácia '!$O$2:$O$4))</f>
        <v>Muži C</v>
      </c>
    </row>
    <row r="104" spans="1:7" ht="18" customHeight="1" x14ac:dyDescent="0.25">
      <c r="A104" s="63">
        <v>209</v>
      </c>
      <c r="B104" s="5" t="s">
        <v>28</v>
      </c>
      <c r="C104" s="5" t="s">
        <v>358</v>
      </c>
      <c r="D104" s="79" t="s">
        <v>409</v>
      </c>
      <c r="E104" s="3">
        <v>1972</v>
      </c>
      <c r="F104" s="3" t="s">
        <v>57</v>
      </c>
      <c r="G104" s="47" t="str">
        <f>IF(F104="m",LOOKUP(E104,'04.kolo prezetácia '!$L$2:$L$9,'04.kolo prezetácia '!$K$2:$K$9),LOOKUP(E104,'04.kolo prezetácia '!$P$2:$P$4,'04.kolo prezetácia '!$O$2:$O$4))</f>
        <v>Muži C</v>
      </c>
    </row>
    <row r="105" spans="1:7" ht="18" customHeight="1" x14ac:dyDescent="0.25">
      <c r="A105" s="63">
        <v>58</v>
      </c>
      <c r="B105" s="5" t="s">
        <v>199</v>
      </c>
      <c r="C105" s="5" t="s">
        <v>239</v>
      </c>
      <c r="D105" s="79" t="s">
        <v>360</v>
      </c>
      <c r="E105" s="3">
        <v>1988</v>
      </c>
      <c r="F105" s="3" t="s">
        <v>57</v>
      </c>
      <c r="G105" s="47" t="str">
        <f>IF(F105="m",LOOKUP(E105,'04.kolo prezetácia '!$L$2:$L$9,'04.kolo prezetácia '!$K$2:$K$9),LOOKUP(E105,'04.kolo prezetácia '!$P$2:$P$4,'04.kolo prezetácia '!$O$2:$O$4))</f>
        <v>Muži B</v>
      </c>
    </row>
    <row r="106" spans="1:7" ht="18" customHeight="1" x14ac:dyDescent="0.25">
      <c r="A106" s="63">
        <v>57</v>
      </c>
      <c r="B106" s="5" t="s">
        <v>100</v>
      </c>
      <c r="C106" s="5" t="s">
        <v>240</v>
      </c>
      <c r="D106" s="79" t="s">
        <v>361</v>
      </c>
      <c r="E106" s="3">
        <v>1988</v>
      </c>
      <c r="F106" s="3" t="s">
        <v>58</v>
      </c>
      <c r="G106" s="47" t="str">
        <f>IF(F106="m",LOOKUP(E106,'04.kolo prezetácia '!$L$2:$L$9,'04.kolo prezetácia '!$K$2:$K$9),LOOKUP(E106,'04.kolo prezetácia '!$P$2:$P$4,'04.kolo prezetácia '!$O$2:$O$4))</f>
        <v>Ženy A</v>
      </c>
    </row>
    <row r="107" spans="1:7" ht="18" customHeight="1" x14ac:dyDescent="0.25">
      <c r="A107" s="63">
        <v>10</v>
      </c>
      <c r="B107" s="5" t="s">
        <v>150</v>
      </c>
      <c r="C107" s="5" t="s">
        <v>363</v>
      </c>
      <c r="D107" s="79" t="s">
        <v>364</v>
      </c>
      <c r="E107" s="3">
        <v>1971</v>
      </c>
      <c r="F107" s="3" t="s">
        <v>57</v>
      </c>
      <c r="G107" s="47" t="str">
        <f>IF(F107="m",LOOKUP(E107,'04.kolo prezetácia '!$L$2:$L$9,'04.kolo prezetácia '!$K$2:$K$9),LOOKUP(E107,'04.kolo prezetácia '!$P$2:$P$4,'04.kolo prezetácia '!$O$2:$O$4))</f>
        <v>Muži D</v>
      </c>
    </row>
    <row r="108" spans="1:7" ht="18" customHeight="1" x14ac:dyDescent="0.25">
      <c r="A108" s="63">
        <v>210</v>
      </c>
      <c r="B108" s="5" t="s">
        <v>136</v>
      </c>
      <c r="C108" s="5" t="s">
        <v>365</v>
      </c>
      <c r="D108" s="79" t="s">
        <v>187</v>
      </c>
      <c r="E108" s="3">
        <v>1959</v>
      </c>
      <c r="F108" s="3" t="s">
        <v>57</v>
      </c>
      <c r="G108" s="47" t="str">
        <f>IF(F108="m",LOOKUP(E108,'04.kolo prezetácia '!$L$2:$L$9,'04.kolo prezetácia '!$K$2:$K$9),LOOKUP(E108,'04.kolo prezetácia '!$P$2:$P$4,'04.kolo prezetácia '!$O$2:$O$4))</f>
        <v>Muži E</v>
      </c>
    </row>
    <row r="109" spans="1:7" ht="18" customHeight="1" x14ac:dyDescent="0.25">
      <c r="A109" s="63">
        <v>211</v>
      </c>
      <c r="B109" s="5" t="s">
        <v>201</v>
      </c>
      <c r="C109" s="5" t="s">
        <v>366</v>
      </c>
      <c r="D109" s="79" t="s">
        <v>187</v>
      </c>
      <c r="E109" s="3">
        <v>1960</v>
      </c>
      <c r="F109" s="3" t="s">
        <v>58</v>
      </c>
      <c r="G109" s="47" t="str">
        <f>IF(F109="m",LOOKUP(E109,'04.kolo prezetácia '!$L$2:$L$9,'04.kolo prezetácia '!$K$2:$K$9),LOOKUP(E109,'04.kolo prezetácia '!$P$2:$P$4,'04.kolo prezetácia '!$O$2:$O$4))</f>
        <v>Ženy C</v>
      </c>
    </row>
    <row r="110" spans="1:7" ht="18" customHeight="1" x14ac:dyDescent="0.25">
      <c r="A110" s="63">
        <v>208</v>
      </c>
      <c r="B110" s="5" t="s">
        <v>107</v>
      </c>
      <c r="C110" s="5" t="s">
        <v>241</v>
      </c>
      <c r="D110" s="79" t="s">
        <v>15</v>
      </c>
      <c r="E110" s="3">
        <v>1985</v>
      </c>
      <c r="F110" s="3" t="s">
        <v>57</v>
      </c>
      <c r="G110" s="47" t="str">
        <f>IF(F110="m",LOOKUP(E110,'04.kolo prezetácia '!$L$2:$L$9,'04.kolo prezetácia '!$K$2:$K$9),LOOKUP(E110,'04.kolo prezetácia '!$P$2:$P$4,'04.kolo prezetácia '!$O$2:$O$4))</f>
        <v>Muži B</v>
      </c>
    </row>
    <row r="111" spans="1:7" ht="18" customHeight="1" x14ac:dyDescent="0.25">
      <c r="A111" s="63">
        <v>243</v>
      </c>
      <c r="B111" s="5" t="s">
        <v>99</v>
      </c>
      <c r="C111" s="5" t="s">
        <v>188</v>
      </c>
      <c r="D111" s="79" t="s">
        <v>368</v>
      </c>
      <c r="E111" s="3">
        <v>1986</v>
      </c>
      <c r="F111" s="3" t="s">
        <v>57</v>
      </c>
      <c r="G111" s="47" t="str">
        <f>IF(F111="m",LOOKUP(E111,'04.kolo prezetácia '!$L$2:$L$9,'04.kolo prezetácia '!$K$2:$K$9),LOOKUP(E111,'04.kolo prezetácia '!$P$2:$P$4,'04.kolo prezetácia '!$O$2:$O$4))</f>
        <v>Muži B</v>
      </c>
    </row>
    <row r="112" spans="1:7" ht="18" customHeight="1" x14ac:dyDescent="0.25">
      <c r="A112" s="63">
        <v>242</v>
      </c>
      <c r="B112" s="5" t="s">
        <v>169</v>
      </c>
      <c r="C112" s="5" t="s">
        <v>369</v>
      </c>
      <c r="D112" s="79" t="s">
        <v>368</v>
      </c>
      <c r="E112" s="3">
        <v>1990</v>
      </c>
      <c r="F112" s="3" t="s">
        <v>58</v>
      </c>
      <c r="G112" s="47" t="str">
        <f>IF(F112="m",LOOKUP(E112,'04.kolo prezetácia '!$L$2:$L$9,'04.kolo prezetácia '!$K$2:$K$9),LOOKUP(E112,'04.kolo prezetácia '!$P$2:$P$4,'04.kolo prezetácia '!$O$2:$O$4))</f>
        <v>Ženy A</v>
      </c>
    </row>
    <row r="113" spans="1:7" ht="18" customHeight="1" x14ac:dyDescent="0.25">
      <c r="A113" s="63">
        <v>104</v>
      </c>
      <c r="B113" s="5" t="s">
        <v>75</v>
      </c>
      <c r="C113" s="5" t="s">
        <v>189</v>
      </c>
      <c r="D113" s="79" t="s">
        <v>228</v>
      </c>
      <c r="E113" s="3">
        <v>1984</v>
      </c>
      <c r="F113" s="3" t="s">
        <v>58</v>
      </c>
      <c r="G113" s="47" t="str">
        <f>IF(F113="m",LOOKUP(E113,'04.kolo prezetácia '!$L$2:$L$9,'04.kolo prezetácia '!$K$2:$K$9),LOOKUP(E113,'04.kolo prezetácia '!$P$2:$P$4,'04.kolo prezetácia '!$O$2:$O$4))</f>
        <v>Ženy B</v>
      </c>
    </row>
    <row r="114" spans="1:7" ht="18" customHeight="1" x14ac:dyDescent="0.25">
      <c r="A114" s="63">
        <v>182</v>
      </c>
      <c r="B114" s="5" t="s">
        <v>79</v>
      </c>
      <c r="C114" s="5" t="s">
        <v>370</v>
      </c>
      <c r="D114" s="79" t="s">
        <v>371</v>
      </c>
      <c r="E114" s="3">
        <v>1982</v>
      </c>
      <c r="F114" s="3" t="s">
        <v>57</v>
      </c>
      <c r="G114" s="47" t="str">
        <f>IF(F114="m",LOOKUP(E114,'04.kolo prezetácia '!$L$2:$L$9,'04.kolo prezetácia '!$K$2:$K$9),LOOKUP(E114,'04.kolo prezetácia '!$P$2:$P$4,'04.kolo prezetácia '!$O$2:$O$4))</f>
        <v>Muži B</v>
      </c>
    </row>
    <row r="115" spans="1:7" ht="18" customHeight="1" x14ac:dyDescent="0.25">
      <c r="A115" s="63">
        <v>186</v>
      </c>
      <c r="B115" s="5" t="s">
        <v>140</v>
      </c>
      <c r="C115" s="5" t="s">
        <v>191</v>
      </c>
      <c r="D115" s="79" t="s">
        <v>408</v>
      </c>
      <c r="E115" s="3">
        <v>1972</v>
      </c>
      <c r="F115" s="3" t="s">
        <v>58</v>
      </c>
      <c r="G115" s="47" t="str">
        <f>IF(F115="m",LOOKUP(E115,'04.kolo prezetácia '!$L$2:$L$9,'04.kolo prezetácia '!$K$2:$K$9),LOOKUP(E115,'04.kolo prezetácia '!$P$2:$P$4,'04.kolo prezetácia '!$O$2:$O$4))</f>
        <v>Ženy C</v>
      </c>
    </row>
    <row r="116" spans="1:7" ht="18" customHeight="1" x14ac:dyDescent="0.25">
      <c r="A116" s="63">
        <v>204</v>
      </c>
      <c r="B116" s="5" t="s">
        <v>75</v>
      </c>
      <c r="C116" s="5" t="s">
        <v>377</v>
      </c>
      <c r="D116" s="5" t="s">
        <v>170</v>
      </c>
      <c r="E116" s="3">
        <v>1986</v>
      </c>
      <c r="F116" s="3" t="s">
        <v>58</v>
      </c>
      <c r="G116" s="47" t="str">
        <f>IF(F116="m",LOOKUP(E116,'04.kolo prezetácia '!$L$2:$L$9,'04.kolo prezetácia '!$K$2:$K$9),LOOKUP(E116,'04.kolo prezetácia '!$P$2:$P$4,'04.kolo prezetácia '!$O$2:$O$4))</f>
        <v>Ženy A</v>
      </c>
    </row>
    <row r="117" spans="1:7" ht="18" customHeight="1" x14ac:dyDescent="0.25">
      <c r="A117" s="63">
        <v>24</v>
      </c>
      <c r="B117" s="5" t="s">
        <v>199</v>
      </c>
      <c r="C117" s="5" t="s">
        <v>378</v>
      </c>
      <c r="D117" s="5" t="s">
        <v>396</v>
      </c>
      <c r="E117" s="3">
        <v>1997</v>
      </c>
      <c r="F117" s="3" t="s">
        <v>57</v>
      </c>
      <c r="G117" s="47" t="str">
        <f>IF(F117="m",LOOKUP(E117,'04.kolo prezetácia '!$L$2:$L$9,'04.kolo prezetácia '!$K$2:$K$9),LOOKUP(E117,'04.kolo prezetácia '!$P$2:$P$4,'04.kolo prezetácia '!$O$2:$O$4))</f>
        <v>Muži A</v>
      </c>
    </row>
    <row r="118" spans="1:7" ht="18" customHeight="1" x14ac:dyDescent="0.25">
      <c r="A118" s="63">
        <v>227</v>
      </c>
      <c r="B118" s="5" t="s">
        <v>21</v>
      </c>
      <c r="C118" s="5" t="s">
        <v>379</v>
      </c>
      <c r="D118" s="5" t="s">
        <v>299</v>
      </c>
      <c r="E118" s="3">
        <v>1977</v>
      </c>
      <c r="F118" s="3" t="s">
        <v>57</v>
      </c>
      <c r="G118" s="47" t="str">
        <f>IF(F118="m",LOOKUP(E118,'04.kolo prezetácia '!$L$2:$L$9,'04.kolo prezetácia '!$K$2:$K$9),LOOKUP(E118,'04.kolo prezetácia '!$P$2:$P$4,'04.kolo prezetácia '!$O$2:$O$4))</f>
        <v>Muži C</v>
      </c>
    </row>
    <row r="119" spans="1:7" ht="18" customHeight="1" x14ac:dyDescent="0.25">
      <c r="A119" s="63">
        <v>161</v>
      </c>
      <c r="B119" s="5" t="s">
        <v>373</v>
      </c>
      <c r="C119" s="5" t="s">
        <v>380</v>
      </c>
      <c r="D119" s="5" t="s">
        <v>415</v>
      </c>
      <c r="E119" s="3">
        <v>1987</v>
      </c>
      <c r="F119" s="3" t="s">
        <v>58</v>
      </c>
      <c r="G119" s="47" t="str">
        <f>IF(F119="m",LOOKUP(E119,'04.kolo prezetácia '!$L$2:$L$9,'04.kolo prezetácia '!$K$2:$K$9),LOOKUP(E119,'04.kolo prezetácia '!$P$2:$P$4,'04.kolo prezetácia '!$O$2:$O$4))</f>
        <v>Ženy A</v>
      </c>
    </row>
    <row r="120" spans="1:7" ht="18" customHeight="1" x14ac:dyDescent="0.25">
      <c r="A120" s="63">
        <v>46</v>
      </c>
      <c r="B120" s="5" t="s">
        <v>374</v>
      </c>
      <c r="C120" s="5" t="s">
        <v>381</v>
      </c>
      <c r="D120" s="5" t="s">
        <v>397</v>
      </c>
      <c r="E120" s="3">
        <v>1979</v>
      </c>
      <c r="F120" s="3" t="s">
        <v>57</v>
      </c>
      <c r="G120" s="47" t="str">
        <f>IF(F120="m",LOOKUP(E120,'04.kolo prezetácia '!$L$2:$L$9,'04.kolo prezetácia '!$K$2:$K$9),LOOKUP(E120,'04.kolo prezetácia '!$P$2:$P$4,'04.kolo prezetácia '!$O$2:$O$4))</f>
        <v>Muži C</v>
      </c>
    </row>
    <row r="121" spans="1:7" ht="18" customHeight="1" x14ac:dyDescent="0.25">
      <c r="A121" s="63">
        <v>244</v>
      </c>
      <c r="B121" s="5" t="s">
        <v>85</v>
      </c>
      <c r="C121" s="5" t="s">
        <v>382</v>
      </c>
      <c r="D121" s="5" t="s">
        <v>398</v>
      </c>
      <c r="E121" s="3">
        <v>1971</v>
      </c>
      <c r="F121" s="3" t="s">
        <v>57</v>
      </c>
      <c r="G121" s="47" t="str">
        <f>IF(F121="m",LOOKUP(E121,'04.kolo prezetácia '!$L$2:$L$9,'04.kolo prezetácia '!$K$2:$K$9),LOOKUP(E121,'04.kolo prezetácia '!$P$2:$P$4,'04.kolo prezetácia '!$O$2:$O$4))</f>
        <v>Muži D</v>
      </c>
    </row>
    <row r="122" spans="1:7" ht="18" customHeight="1" x14ac:dyDescent="0.25">
      <c r="A122" s="63">
        <v>178</v>
      </c>
      <c r="B122" s="5" t="s">
        <v>375</v>
      </c>
      <c r="C122" s="5" t="s">
        <v>383</v>
      </c>
      <c r="D122" s="5" t="s">
        <v>15</v>
      </c>
      <c r="E122" s="3">
        <v>1983</v>
      </c>
      <c r="F122" s="3" t="s">
        <v>57</v>
      </c>
      <c r="G122" s="47" t="str">
        <f>IF(F122="m",LOOKUP(E122,'04.kolo prezetácia '!$L$2:$L$9,'04.kolo prezetácia '!$K$2:$K$9),LOOKUP(E122,'04.kolo prezetácia '!$P$2:$P$4,'04.kolo prezetácia '!$O$2:$O$4))</f>
        <v>Muži B</v>
      </c>
    </row>
    <row r="123" spans="1:7" ht="18" customHeight="1" x14ac:dyDescent="0.25">
      <c r="A123" s="63">
        <v>228</v>
      </c>
      <c r="B123" s="5" t="s">
        <v>376</v>
      </c>
      <c r="C123" s="5" t="s">
        <v>384</v>
      </c>
      <c r="D123" s="5" t="s">
        <v>299</v>
      </c>
      <c r="E123" s="3">
        <v>2010</v>
      </c>
      <c r="F123" s="3" t="s">
        <v>58</v>
      </c>
      <c r="G123" s="47" t="str">
        <f>IF(F123="m",LOOKUP(E123,'04.kolo prezetácia '!$L$2:$L$9,'04.kolo prezetácia '!$K$2:$K$9),LOOKUP(E123,'04.kolo prezetácia '!$P$2:$P$4,'04.kolo prezetácia '!$O$2:$O$4))</f>
        <v>Ženy A</v>
      </c>
    </row>
    <row r="124" spans="1:7" ht="18" customHeight="1" x14ac:dyDescent="0.25">
      <c r="A124" s="63">
        <v>229</v>
      </c>
      <c r="B124" s="5" t="s">
        <v>94</v>
      </c>
      <c r="C124" s="5" t="s">
        <v>385</v>
      </c>
      <c r="D124" s="5" t="s">
        <v>399</v>
      </c>
      <c r="E124" s="3">
        <v>1982</v>
      </c>
      <c r="F124" s="3" t="s">
        <v>58</v>
      </c>
      <c r="G124" s="47" t="str">
        <f>IF(F124="m",LOOKUP(E124,'04.kolo prezetácia '!$L$2:$L$9,'04.kolo prezetácia '!$K$2:$K$9),LOOKUP(E124,'04.kolo prezetácia '!$P$2:$P$4,'04.kolo prezetácia '!$O$2:$O$4))</f>
        <v>Ženy B</v>
      </c>
    </row>
    <row r="125" spans="1:7" ht="18" customHeight="1" x14ac:dyDescent="0.25">
      <c r="A125" s="63">
        <v>1</v>
      </c>
      <c r="B125" s="5" t="s">
        <v>25</v>
      </c>
      <c r="C125" s="5" t="s">
        <v>386</v>
      </c>
      <c r="D125" s="5" t="s">
        <v>398</v>
      </c>
      <c r="E125" s="3">
        <v>1972</v>
      </c>
      <c r="F125" s="3" t="s">
        <v>57</v>
      </c>
      <c r="G125" s="47" t="str">
        <f>IF(F125="m",LOOKUP(E125,'04.kolo prezetácia '!$L$2:$L$9,'04.kolo prezetácia '!$K$2:$K$9),LOOKUP(E125,'04.kolo prezetácia '!$P$2:$P$4,'04.kolo prezetácia '!$O$2:$O$4))</f>
        <v>Muži C</v>
      </c>
    </row>
    <row r="126" spans="1:7" ht="18" customHeight="1" x14ac:dyDescent="0.25">
      <c r="A126" s="63">
        <v>184</v>
      </c>
      <c r="B126" s="5" t="s">
        <v>26</v>
      </c>
      <c r="C126" s="5" t="s">
        <v>387</v>
      </c>
      <c r="D126" s="5" t="s">
        <v>400</v>
      </c>
      <c r="E126" s="3">
        <v>1974</v>
      </c>
      <c r="F126" s="3" t="s">
        <v>57</v>
      </c>
      <c r="G126" s="47" t="str">
        <f>IF(F126="m",LOOKUP(E126,'04.kolo prezetácia '!$L$2:$L$9,'04.kolo prezetácia '!$K$2:$K$9),LOOKUP(E126,'04.kolo prezetácia '!$P$2:$P$4,'04.kolo prezetácia '!$O$2:$O$4))</f>
        <v>Muži C</v>
      </c>
    </row>
    <row r="127" spans="1:7" ht="18" customHeight="1" x14ac:dyDescent="0.25">
      <c r="A127" s="63">
        <v>117</v>
      </c>
      <c r="B127" s="5" t="s">
        <v>26</v>
      </c>
      <c r="C127" s="5" t="s">
        <v>388</v>
      </c>
      <c r="D127" s="5" t="s">
        <v>401</v>
      </c>
      <c r="E127" s="3">
        <v>1962</v>
      </c>
      <c r="F127" s="3" t="s">
        <v>57</v>
      </c>
      <c r="G127" s="47" t="str">
        <f>IF(F127="m",LOOKUP(E127,'04.kolo prezetácia '!$L$2:$L$9,'04.kolo prezetácia '!$K$2:$K$9),LOOKUP(E127,'04.kolo prezetácia '!$P$2:$P$4,'04.kolo prezetácia '!$O$2:$O$4))</f>
        <v>Muži D</v>
      </c>
    </row>
    <row r="128" spans="1:7" ht="18" customHeight="1" x14ac:dyDescent="0.25">
      <c r="A128" s="63">
        <v>188</v>
      </c>
      <c r="B128" s="5" t="s">
        <v>136</v>
      </c>
      <c r="C128" s="5" t="s">
        <v>389</v>
      </c>
      <c r="D128" s="5" t="s">
        <v>402</v>
      </c>
      <c r="E128" s="3">
        <v>1960</v>
      </c>
      <c r="F128" s="3" t="s">
        <v>57</v>
      </c>
      <c r="G128" s="47" t="str">
        <f>IF(F128="m",LOOKUP(E128,'04.kolo prezetácia '!$L$2:$L$9,'04.kolo prezetácia '!$K$2:$K$9),LOOKUP(E128,'04.kolo prezetácia '!$P$2:$P$4,'04.kolo prezetácia '!$O$2:$O$4))</f>
        <v>Muži E</v>
      </c>
    </row>
    <row r="129" spans="1:9" ht="18" customHeight="1" x14ac:dyDescent="0.25">
      <c r="A129" s="63">
        <v>189</v>
      </c>
      <c r="B129" s="5" t="s">
        <v>375</v>
      </c>
      <c r="C129" s="5" t="s">
        <v>390</v>
      </c>
      <c r="D129" s="5" t="s">
        <v>403</v>
      </c>
      <c r="E129" s="3">
        <v>1969</v>
      </c>
      <c r="F129" s="3" t="s">
        <v>57</v>
      </c>
      <c r="G129" s="47" t="str">
        <f>IF(F129="m",LOOKUP(E129,'04.kolo prezetácia '!$L$2:$L$9,'04.kolo prezetácia '!$K$2:$K$9),LOOKUP(E129,'04.kolo prezetácia '!$P$2:$P$4,'04.kolo prezetácia '!$O$2:$O$4))</f>
        <v>Muži D</v>
      </c>
    </row>
    <row r="130" spans="1:9" ht="18" customHeight="1" x14ac:dyDescent="0.25">
      <c r="A130" s="63">
        <v>193</v>
      </c>
      <c r="B130" s="5" t="s">
        <v>253</v>
      </c>
      <c r="C130" s="5" t="s">
        <v>391</v>
      </c>
      <c r="D130" s="5" t="s">
        <v>404</v>
      </c>
      <c r="E130" s="3">
        <v>1990</v>
      </c>
      <c r="F130" s="3" t="s">
        <v>58</v>
      </c>
      <c r="G130" s="47" t="str">
        <f>IF(F130="m",LOOKUP(E130,'04.kolo prezetácia '!$L$2:$L$9,'04.kolo prezetácia '!$K$2:$K$9),LOOKUP(E130,'04.kolo prezetácia '!$P$2:$P$4,'04.kolo prezetácia '!$O$2:$O$4))</f>
        <v>Ženy A</v>
      </c>
    </row>
    <row r="131" spans="1:9" ht="18" customHeight="1" x14ac:dyDescent="0.25">
      <c r="A131" s="63">
        <v>196</v>
      </c>
      <c r="B131" s="5" t="s">
        <v>375</v>
      </c>
      <c r="C131" s="5" t="s">
        <v>392</v>
      </c>
      <c r="D131" s="5" t="s">
        <v>405</v>
      </c>
      <c r="E131" s="3">
        <v>1986</v>
      </c>
      <c r="F131" s="3" t="s">
        <v>57</v>
      </c>
      <c r="G131" s="47" t="str">
        <f>IF(F131="m",LOOKUP(E131,'04.kolo prezetácia '!$L$2:$L$9,'04.kolo prezetácia '!$K$2:$K$9),LOOKUP(E131,'04.kolo prezetácia '!$P$2:$P$4,'04.kolo prezetácia '!$O$2:$O$4))</f>
        <v>Muži B</v>
      </c>
    </row>
    <row r="132" spans="1:9" ht="18" customHeight="1" x14ac:dyDescent="0.25">
      <c r="A132" s="63">
        <v>37</v>
      </c>
      <c r="B132" s="5" t="s">
        <v>34</v>
      </c>
      <c r="C132" s="5" t="s">
        <v>393</v>
      </c>
      <c r="D132" s="5" t="s">
        <v>406</v>
      </c>
      <c r="E132" s="3">
        <v>1977</v>
      </c>
      <c r="F132" s="3" t="s">
        <v>57</v>
      </c>
      <c r="G132" s="47" t="str">
        <f>IF(F132="m",LOOKUP(E132,'04.kolo prezetácia '!$L$2:$L$9,'04.kolo prezetácia '!$K$2:$K$9),LOOKUP(E132,'04.kolo prezetácia '!$P$2:$P$4,'04.kolo prezetácia '!$O$2:$O$4))</f>
        <v>Muži C</v>
      </c>
    </row>
    <row r="133" spans="1:9" ht="18" customHeight="1" x14ac:dyDescent="0.25">
      <c r="A133" s="63">
        <v>155</v>
      </c>
      <c r="B133" s="5" t="s">
        <v>334</v>
      </c>
      <c r="C133" s="5" t="s">
        <v>394</v>
      </c>
      <c r="D133" s="5" t="s">
        <v>407</v>
      </c>
      <c r="E133" s="3">
        <v>1980</v>
      </c>
      <c r="F133" s="3" t="s">
        <v>57</v>
      </c>
      <c r="G133" s="47" t="str">
        <f>IF(F133="m",LOOKUP(E133,'04.kolo prezetácia '!$L$2:$L$9,'04.kolo prezetácia '!$K$2:$K$9),LOOKUP(E133,'04.kolo prezetácia '!$P$2:$P$4,'04.kolo prezetácia '!$O$2:$O$4))</f>
        <v>Muži C</v>
      </c>
    </row>
    <row r="134" spans="1:9" ht="18" customHeight="1" x14ac:dyDescent="0.25">
      <c r="A134" s="63">
        <v>133</v>
      </c>
      <c r="B134" s="5" t="s">
        <v>75</v>
      </c>
      <c r="C134" s="5" t="s">
        <v>395</v>
      </c>
      <c r="D134" s="5" t="s">
        <v>248</v>
      </c>
      <c r="E134" s="3">
        <v>1983</v>
      </c>
      <c r="F134" s="3" t="s">
        <v>58</v>
      </c>
      <c r="G134" s="47" t="str">
        <f>IF(F134="m",LOOKUP(E134,'04.kolo prezetácia '!$L$2:$L$9,'04.kolo prezetácia '!$K$2:$K$9),LOOKUP(E134,'04.kolo prezetácia '!$P$2:$P$4,'04.kolo prezetácia '!$O$2:$O$4))</f>
        <v>Ženy B</v>
      </c>
    </row>
    <row r="135" spans="1:9" ht="18" customHeight="1" x14ac:dyDescent="0.25">
      <c r="A135" s="9"/>
      <c r="B135" s="9"/>
      <c r="C135" s="9"/>
      <c r="D135" s="9"/>
      <c r="E135" s="9"/>
      <c r="F135" s="9"/>
      <c r="G135" s="9"/>
    </row>
    <row r="136" spans="1:9" ht="18" customHeight="1" x14ac:dyDescent="0.25">
      <c r="A136" s="9"/>
      <c r="B136" s="9"/>
      <c r="C136" s="9"/>
      <c r="D136" s="9"/>
      <c r="E136" s="9"/>
      <c r="F136" s="9"/>
      <c r="G136" s="9"/>
    </row>
    <row r="137" spans="1:9" ht="18" customHeight="1" x14ac:dyDescent="0.25">
      <c r="A137" s="9"/>
      <c r="B137" s="9"/>
      <c r="C137" s="9"/>
      <c r="D137" s="9"/>
      <c r="E137" s="9"/>
      <c r="F137" s="9"/>
      <c r="G137" s="9"/>
    </row>
    <row r="138" spans="1:9" ht="18" customHeight="1" x14ac:dyDescent="0.25">
      <c r="A138" s="63"/>
      <c r="G138" s="47"/>
    </row>
    <row r="139" spans="1:9" ht="18" customHeight="1" x14ac:dyDescent="0.25">
      <c r="A139" s="63"/>
      <c r="G139" s="47"/>
    </row>
    <row r="140" spans="1:9" ht="18" customHeight="1" x14ac:dyDescent="0.25">
      <c r="A140" s="63"/>
      <c r="G140" s="47"/>
    </row>
    <row r="141" spans="1:9" ht="18" customHeight="1" x14ac:dyDescent="0.25">
      <c r="A141" s="63"/>
      <c r="G141" s="47"/>
    </row>
    <row r="142" spans="1:9" ht="18" customHeight="1" x14ac:dyDescent="0.25">
      <c r="A142" s="63"/>
      <c r="G142" s="47"/>
    </row>
    <row r="143" spans="1:9" s="41" customFormat="1" ht="18" customHeight="1" x14ac:dyDescent="0.25">
      <c r="A143" s="63"/>
      <c r="B143" s="5"/>
      <c r="C143" s="5"/>
      <c r="D143" s="5"/>
      <c r="E143" s="3"/>
      <c r="F143" s="3"/>
      <c r="G143" s="47"/>
      <c r="H143" s="5"/>
      <c r="I143" s="5"/>
    </row>
    <row r="144" spans="1:9" ht="18" customHeight="1" x14ac:dyDescent="0.25">
      <c r="A144" s="63"/>
      <c r="G144" s="47"/>
    </row>
    <row r="145" spans="1:7" ht="18" customHeight="1" x14ac:dyDescent="0.25">
      <c r="A145" s="63"/>
      <c r="G145" s="47"/>
    </row>
    <row r="146" spans="1:7" ht="18" customHeight="1" x14ac:dyDescent="0.25">
      <c r="A146" s="63"/>
      <c r="G146" s="47"/>
    </row>
    <row r="147" spans="1:7" ht="18" customHeight="1" x14ac:dyDescent="0.25">
      <c r="A147" s="63"/>
      <c r="G147" s="47"/>
    </row>
    <row r="148" spans="1:7" ht="18" customHeight="1" x14ac:dyDescent="0.25">
      <c r="A148" s="63"/>
      <c r="G148" s="47"/>
    </row>
    <row r="149" spans="1:7" ht="18" customHeight="1" x14ac:dyDescent="0.25">
      <c r="A149" s="63"/>
      <c r="G149" s="47"/>
    </row>
    <row r="150" spans="1:7" ht="18" customHeight="1" x14ac:dyDescent="0.25">
      <c r="A150" s="63"/>
      <c r="G150" s="47"/>
    </row>
    <row r="151" spans="1:7" ht="18" customHeight="1" x14ac:dyDescent="0.25">
      <c r="A151" s="63"/>
      <c r="G151" s="47"/>
    </row>
    <row r="152" spans="1:7" ht="18" customHeight="1" x14ac:dyDescent="0.25">
      <c r="A152" s="63"/>
      <c r="G152" s="47"/>
    </row>
    <row r="153" spans="1:7" ht="18" customHeight="1" x14ac:dyDescent="0.25">
      <c r="A153" s="63"/>
      <c r="G153" s="47"/>
    </row>
    <row r="154" spans="1:7" ht="18" customHeight="1" x14ac:dyDescent="0.25">
      <c r="A154" s="63"/>
      <c r="G154" s="47"/>
    </row>
    <row r="155" spans="1:7" ht="18" customHeight="1" x14ac:dyDescent="0.25">
      <c r="A155" s="63"/>
      <c r="G155" s="47"/>
    </row>
    <row r="156" spans="1:7" ht="18" customHeight="1" x14ac:dyDescent="0.25">
      <c r="A156" s="63"/>
      <c r="G156" s="47"/>
    </row>
    <row r="157" spans="1:7" ht="18" customHeight="1" x14ac:dyDescent="0.25">
      <c r="A157" s="63"/>
      <c r="G157" s="47"/>
    </row>
    <row r="158" spans="1:7" ht="18" customHeight="1" x14ac:dyDescent="0.25">
      <c r="A158" s="63"/>
      <c r="G158" s="47"/>
    </row>
    <row r="159" spans="1:7" ht="18" customHeight="1" x14ac:dyDescent="0.25">
      <c r="A159" s="63"/>
      <c r="G159" s="47"/>
    </row>
    <row r="160" spans="1:7" ht="18" customHeight="1" x14ac:dyDescent="0.25">
      <c r="A160" s="63"/>
      <c r="G160" s="47"/>
    </row>
    <row r="161" spans="1:7" ht="18" customHeight="1" x14ac:dyDescent="0.25">
      <c r="A161" s="63"/>
      <c r="G161" s="47"/>
    </row>
    <row r="162" spans="1:7" ht="18" customHeight="1" x14ac:dyDescent="0.25">
      <c r="A162" s="63"/>
      <c r="G162" s="47"/>
    </row>
    <row r="163" spans="1:7" ht="18" customHeight="1" x14ac:dyDescent="0.25">
      <c r="A163" s="63"/>
      <c r="G163" s="47"/>
    </row>
    <row r="164" spans="1:7" ht="18" customHeight="1" x14ac:dyDescent="0.25">
      <c r="A164" s="63"/>
      <c r="G164" s="47"/>
    </row>
    <row r="165" spans="1:7" ht="18" customHeight="1" x14ac:dyDescent="0.25">
      <c r="A165" s="63"/>
      <c r="D165" s="74"/>
      <c r="G165" s="47"/>
    </row>
    <row r="166" spans="1:7" ht="18" customHeight="1" x14ac:dyDescent="0.25">
      <c r="A166" s="63"/>
      <c r="D166" s="74"/>
      <c r="G166" s="47"/>
    </row>
    <row r="167" spans="1:7" ht="18" customHeight="1" x14ac:dyDescent="0.25">
      <c r="A167" s="63"/>
      <c r="G167" s="47"/>
    </row>
    <row r="168" spans="1:7" ht="18" customHeight="1" x14ac:dyDescent="0.25">
      <c r="A168" s="63"/>
      <c r="G168" s="47"/>
    </row>
    <row r="169" spans="1:7" ht="18" customHeight="1" x14ac:dyDescent="0.25">
      <c r="A169" s="63"/>
      <c r="G169" s="47"/>
    </row>
    <row r="170" spans="1:7" ht="18" customHeight="1" x14ac:dyDescent="0.25">
      <c r="A170" s="63"/>
      <c r="G170" s="47"/>
    </row>
    <row r="171" spans="1:7" ht="18" customHeight="1" x14ac:dyDescent="0.25">
      <c r="A171" s="63"/>
      <c r="G171" s="47"/>
    </row>
    <row r="172" spans="1:7" ht="18" customHeight="1" x14ac:dyDescent="0.25">
      <c r="A172" s="63"/>
      <c r="G172" s="47"/>
    </row>
    <row r="173" spans="1:7" ht="18" customHeight="1" x14ac:dyDescent="0.25">
      <c r="A173" s="63"/>
      <c r="G173" s="47"/>
    </row>
    <row r="174" spans="1:7" ht="18" customHeight="1" x14ac:dyDescent="0.25">
      <c r="A174" s="63"/>
      <c r="G174" s="47"/>
    </row>
    <row r="175" spans="1:7" ht="18" customHeight="1" x14ac:dyDescent="0.25">
      <c r="A175" s="63"/>
      <c r="G175" s="47"/>
    </row>
    <row r="176" spans="1:7" ht="18" customHeight="1" x14ac:dyDescent="0.25">
      <c r="A176" s="63"/>
      <c r="G176" s="47"/>
    </row>
    <row r="177" spans="1:7" ht="18" customHeight="1" x14ac:dyDescent="0.25">
      <c r="A177" s="63"/>
      <c r="G177" s="47"/>
    </row>
    <row r="178" spans="1:7" ht="18" customHeight="1" x14ac:dyDescent="0.25">
      <c r="A178" s="63"/>
      <c r="G178" s="47"/>
    </row>
    <row r="179" spans="1:7" ht="18" customHeight="1" x14ac:dyDescent="0.25">
      <c r="A179" s="63"/>
      <c r="G179" s="47"/>
    </row>
    <row r="180" spans="1:7" ht="18" customHeight="1" x14ac:dyDescent="0.25">
      <c r="A180" s="63"/>
      <c r="G180" s="47"/>
    </row>
    <row r="181" spans="1:7" ht="18" customHeight="1" x14ac:dyDescent="0.25">
      <c r="A181" s="63"/>
      <c r="G181" s="47"/>
    </row>
    <row r="182" spans="1:7" ht="18" customHeight="1" x14ac:dyDescent="0.25">
      <c r="A182" s="63"/>
      <c r="G182" s="47"/>
    </row>
    <row r="183" spans="1:7" ht="18" customHeight="1" x14ac:dyDescent="0.25">
      <c r="A183" s="63"/>
      <c r="G183" s="47"/>
    </row>
    <row r="184" spans="1:7" ht="18" customHeight="1" x14ac:dyDescent="0.25">
      <c r="A184" s="63"/>
      <c r="G184" s="47"/>
    </row>
    <row r="185" spans="1:7" ht="18" customHeight="1" x14ac:dyDescent="0.25">
      <c r="A185" s="63"/>
      <c r="G185" s="47"/>
    </row>
    <row r="186" spans="1:7" ht="18" customHeight="1" x14ac:dyDescent="0.25">
      <c r="A186" s="63"/>
      <c r="G186" s="47"/>
    </row>
    <row r="187" spans="1:7" ht="18" customHeight="1" x14ac:dyDescent="0.25">
      <c r="A187" s="63"/>
      <c r="G187" s="47"/>
    </row>
    <row r="188" spans="1:7" ht="18" customHeight="1" x14ac:dyDescent="0.25">
      <c r="A188" s="63"/>
      <c r="G188" s="47"/>
    </row>
    <row r="189" spans="1:7" ht="18" customHeight="1" x14ac:dyDescent="0.25">
      <c r="A189" s="63"/>
      <c r="G189" s="47"/>
    </row>
    <row r="190" spans="1:7" ht="18" customHeight="1" x14ac:dyDescent="0.25">
      <c r="A190" s="63"/>
      <c r="G190" s="47"/>
    </row>
    <row r="191" spans="1:7" ht="18" customHeight="1" x14ac:dyDescent="0.25">
      <c r="A191" s="63"/>
      <c r="G191" s="47"/>
    </row>
    <row r="192" spans="1:7" ht="18" customHeight="1" x14ac:dyDescent="0.25">
      <c r="A192" s="63"/>
      <c r="G192" s="47"/>
    </row>
    <row r="193" spans="1:7" ht="18" customHeight="1" x14ac:dyDescent="0.25">
      <c r="A193" s="63"/>
      <c r="G193" s="47"/>
    </row>
    <row r="194" spans="1:7" ht="18" customHeight="1" x14ac:dyDescent="0.25">
      <c r="A194" s="63"/>
      <c r="G194" s="47"/>
    </row>
    <row r="195" spans="1:7" ht="18" customHeight="1" x14ac:dyDescent="0.25">
      <c r="A195" s="63"/>
      <c r="G195" s="47"/>
    </row>
    <row r="196" spans="1:7" ht="18" customHeight="1" x14ac:dyDescent="0.25">
      <c r="A196" s="63"/>
      <c r="G196" s="47"/>
    </row>
    <row r="197" spans="1:7" ht="18" customHeight="1" x14ac:dyDescent="0.25">
      <c r="A197" s="63"/>
      <c r="G197" s="47"/>
    </row>
    <row r="198" spans="1:7" ht="18" customHeight="1" x14ac:dyDescent="0.25">
      <c r="A198" s="63"/>
      <c r="G198" s="47"/>
    </row>
    <row r="199" spans="1:7" ht="18" customHeight="1" x14ac:dyDescent="0.25">
      <c r="A199" s="63"/>
      <c r="G199" s="47"/>
    </row>
    <row r="200" spans="1:7" ht="18" customHeight="1" x14ac:dyDescent="0.25">
      <c r="A200" s="63"/>
      <c r="G200" s="47"/>
    </row>
    <row r="201" spans="1:7" ht="18" customHeight="1" x14ac:dyDescent="0.25">
      <c r="A201" s="63"/>
      <c r="G201" s="47"/>
    </row>
    <row r="202" spans="1:7" ht="18" customHeight="1" x14ac:dyDescent="0.25">
      <c r="A202" s="63"/>
      <c r="G202" s="47"/>
    </row>
    <row r="203" spans="1:7" ht="18" customHeight="1" x14ac:dyDescent="0.25">
      <c r="A203" s="63"/>
      <c r="G203" s="47"/>
    </row>
    <row r="204" spans="1:7" ht="18" customHeight="1" x14ac:dyDescent="0.25">
      <c r="A204" s="63"/>
      <c r="G204" s="47"/>
    </row>
    <row r="205" spans="1:7" ht="18" customHeight="1" x14ac:dyDescent="0.25">
      <c r="A205" s="63"/>
      <c r="G205" s="47"/>
    </row>
    <row r="206" spans="1:7" ht="18" customHeight="1" x14ac:dyDescent="0.25">
      <c r="A206" s="63"/>
      <c r="G206" s="47"/>
    </row>
    <row r="207" spans="1:7" ht="18" customHeight="1" x14ac:dyDescent="0.25">
      <c r="A207" s="63"/>
      <c r="G207" s="47"/>
    </row>
    <row r="208" spans="1:7" ht="18" customHeight="1" x14ac:dyDescent="0.25">
      <c r="A208" s="63"/>
      <c r="G208" s="47"/>
    </row>
    <row r="209" spans="1:7" ht="18" customHeight="1" x14ac:dyDescent="0.25">
      <c r="A209" s="63"/>
      <c r="G209" s="47"/>
    </row>
    <row r="210" spans="1:7" ht="18" customHeight="1" x14ac:dyDescent="0.25">
      <c r="A210" s="63"/>
      <c r="G210" s="47"/>
    </row>
    <row r="211" spans="1:7" ht="18" customHeight="1" x14ac:dyDescent="0.25">
      <c r="A211" s="63"/>
      <c r="G211" s="47"/>
    </row>
    <row r="212" spans="1:7" ht="18" customHeight="1" x14ac:dyDescent="0.25">
      <c r="A212" s="63"/>
      <c r="G212" s="47"/>
    </row>
    <row r="213" spans="1:7" ht="18" customHeight="1" x14ac:dyDescent="0.25">
      <c r="A213" s="63"/>
      <c r="G213" s="47"/>
    </row>
    <row r="214" spans="1:7" ht="18" customHeight="1" x14ac:dyDescent="0.25">
      <c r="A214" s="63"/>
      <c r="G214" s="47"/>
    </row>
    <row r="215" spans="1:7" ht="18" customHeight="1" x14ac:dyDescent="0.25">
      <c r="A215" s="63"/>
      <c r="G215" s="47"/>
    </row>
    <row r="216" spans="1:7" ht="18" customHeight="1" x14ac:dyDescent="0.25">
      <c r="A216" s="63"/>
      <c r="G216" s="47"/>
    </row>
    <row r="217" spans="1:7" ht="18" customHeight="1" x14ac:dyDescent="0.25">
      <c r="A217" s="63"/>
      <c r="G217" s="47"/>
    </row>
    <row r="218" spans="1:7" ht="18" customHeight="1" x14ac:dyDescent="0.25">
      <c r="A218" s="63"/>
      <c r="G218" s="47"/>
    </row>
    <row r="219" spans="1:7" ht="18" customHeight="1" x14ac:dyDescent="0.25">
      <c r="A219" s="63"/>
      <c r="G219" s="47"/>
    </row>
    <row r="220" spans="1:7" ht="18" customHeight="1" x14ac:dyDescent="0.25">
      <c r="A220" s="63"/>
      <c r="G220" s="47"/>
    </row>
    <row r="221" spans="1:7" ht="18" customHeight="1" x14ac:dyDescent="0.25">
      <c r="A221" s="63"/>
      <c r="G221" s="47"/>
    </row>
    <row r="222" spans="1:7" ht="18" customHeight="1" x14ac:dyDescent="0.25">
      <c r="A222" s="63"/>
      <c r="G222" s="47"/>
    </row>
    <row r="223" spans="1:7" ht="18" customHeight="1" x14ac:dyDescent="0.25">
      <c r="A223" s="63"/>
      <c r="G223" s="47"/>
    </row>
    <row r="224" spans="1:7" ht="18" customHeight="1" x14ac:dyDescent="0.25">
      <c r="A224" s="63"/>
      <c r="G224" s="47"/>
    </row>
    <row r="225" spans="1:7" ht="18" customHeight="1" x14ac:dyDescent="0.25">
      <c r="A225" s="63"/>
    </row>
    <row r="226" spans="1:7" ht="18" customHeight="1" x14ac:dyDescent="0.25"/>
    <row r="227" spans="1:7" ht="18" customHeight="1" x14ac:dyDescent="0.25"/>
    <row r="228" spans="1:7" ht="18" customHeight="1" x14ac:dyDescent="0.25"/>
    <row r="229" spans="1:7" ht="18" customHeight="1" x14ac:dyDescent="0.25"/>
    <row r="230" spans="1:7" ht="18" customHeight="1" x14ac:dyDescent="0.25"/>
    <row r="231" spans="1:7" ht="18" customHeight="1" x14ac:dyDescent="0.25"/>
    <row r="232" spans="1:7" ht="18" customHeight="1" x14ac:dyDescent="0.25"/>
    <row r="233" spans="1:7" ht="18" customHeight="1" x14ac:dyDescent="0.25"/>
    <row r="234" spans="1:7" ht="18" customHeight="1" x14ac:dyDescent="0.25"/>
    <row r="235" spans="1:7" ht="18" customHeight="1" x14ac:dyDescent="0.25"/>
    <row r="236" spans="1:7" ht="18" customHeight="1" x14ac:dyDescent="0.25"/>
    <row r="237" spans="1:7" ht="18" customHeight="1" x14ac:dyDescent="0.25"/>
    <row r="238" spans="1:7" ht="18" customHeight="1" x14ac:dyDescent="0.25"/>
    <row r="239" spans="1:7" ht="18" customHeight="1" x14ac:dyDescent="0.25"/>
    <row r="240" spans="1:7" ht="18" customHeight="1" x14ac:dyDescent="0.25">
      <c r="A240" s="63"/>
      <c r="G240" s="47"/>
    </row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  <row r="835" ht="20.100000000000001" customHeight="1" x14ac:dyDescent="0.25"/>
    <row r="836" ht="20.100000000000001" customHeight="1" x14ac:dyDescent="0.25"/>
    <row r="837" ht="20.100000000000001" customHeight="1" x14ac:dyDescent="0.25"/>
  </sheetData>
  <autoFilter ref="A1:I104">
    <sortState xmlns:xlrd2="http://schemas.microsoft.com/office/spreadsheetml/2017/richdata2" ref="A2:I42">
      <sortCondition ref="C1:C42"/>
    </sortState>
  </autoFilter>
  <dataConsolidate/>
  <phoneticPr fontId="6" type="noConversion"/>
  <conditionalFormatting sqref="A138:A225 A2:A134">
    <cfRule type="duplicateValues" dxfId="93" priority="104" stopIfTrue="1"/>
  </conditionalFormatting>
  <pageMargins left="0" right="0" top="0.60416666666666663" bottom="0.85416666666666663" header="0.31496062992125984" footer="0.31496062992125984"/>
  <pageSetup paperSize="9" orientation="portrait" r:id="rId1"/>
  <headerFooter>
    <oddHeader xml:space="preserve">&amp;L
</oddHead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1"/>
  <sheetViews>
    <sheetView showGridLines="0" zoomScale="80" zoomScaleNormal="80" workbookViewId="0">
      <pane ySplit="3" topLeftCell="A367" activePane="bottomLeft" state="frozen"/>
      <selection pane="bottomLeft" activeCell="X393" sqref="X393"/>
    </sheetView>
  </sheetViews>
  <sheetFormatPr defaultRowHeight="15" x14ac:dyDescent="0.25"/>
  <cols>
    <col min="1" max="1" width="13.85546875" style="1" customWidth="1"/>
    <col min="2" max="2" width="11.5703125" style="19" customWidth="1"/>
    <col min="3" max="3" width="7.5703125" style="19" customWidth="1"/>
    <col min="4" max="4" width="0.5703125" style="7" hidden="1" customWidth="1"/>
    <col min="5" max="5" width="0.28515625" hidden="1" customWidth="1"/>
    <col min="6" max="6" width="23.85546875" customWidth="1"/>
    <col min="7" max="7" width="42.7109375" customWidth="1"/>
    <col min="8" max="8" width="8.42578125" style="1" customWidth="1"/>
    <col min="9" max="9" width="8.28515625" customWidth="1"/>
    <col min="10" max="10" width="11.28515625" style="12" customWidth="1"/>
    <col min="11" max="11" width="16.140625" style="4" customWidth="1"/>
    <col min="12" max="12" width="15.8554687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customWidth="1"/>
    <col min="25" max="25" width="20.85546875" style="44" customWidth="1"/>
    <col min="26" max="26" width="12.140625" bestFit="1" customWidth="1"/>
    <col min="27" max="27" width="11.42578125" bestFit="1" customWidth="1"/>
  </cols>
  <sheetData>
    <row r="1" spans="1:26" ht="24" thickBot="1" x14ac:dyDescent="0.4">
      <c r="A1" s="81" t="s">
        <v>252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x14ac:dyDescent="0.25">
      <c r="A2"/>
      <c r="B2" s="20"/>
      <c r="C2" s="20"/>
      <c r="D2"/>
      <c r="H2"/>
      <c r="J2" s="59"/>
      <c r="K2"/>
      <c r="L2"/>
      <c r="M2"/>
      <c r="N2"/>
      <c r="O2"/>
      <c r="P2"/>
      <c r="Q2"/>
      <c r="R2"/>
      <c r="S2"/>
      <c r="T2"/>
      <c r="U2"/>
      <c r="V2"/>
      <c r="W2"/>
    </row>
    <row r="3" spans="1:26" s="15" customFormat="1" ht="39.75" customHeight="1" x14ac:dyDescent="0.25">
      <c r="A3" s="11" t="s">
        <v>0</v>
      </c>
      <c r="B3" s="35" t="s">
        <v>12</v>
      </c>
      <c r="C3" s="35" t="s">
        <v>13</v>
      </c>
      <c r="D3" s="36" t="s">
        <v>1</v>
      </c>
      <c r="E3" s="11" t="s">
        <v>2</v>
      </c>
      <c r="F3" s="11" t="s">
        <v>74</v>
      </c>
      <c r="G3" s="11" t="s">
        <v>8</v>
      </c>
      <c r="H3" s="11" t="s">
        <v>3</v>
      </c>
      <c r="I3" s="11" t="s">
        <v>4</v>
      </c>
      <c r="J3" s="37" t="s">
        <v>7</v>
      </c>
      <c r="K3" s="38" t="s">
        <v>31</v>
      </c>
      <c r="L3" s="39" t="s">
        <v>9</v>
      </c>
      <c r="M3" s="28" t="s">
        <v>10</v>
      </c>
      <c r="N3" s="28" t="s">
        <v>14</v>
      </c>
      <c r="O3" s="28" t="s">
        <v>18</v>
      </c>
      <c r="P3" s="28" t="s">
        <v>17</v>
      </c>
      <c r="Q3" s="28" t="s">
        <v>16</v>
      </c>
      <c r="R3" s="28" t="s">
        <v>19</v>
      </c>
      <c r="S3" s="28" t="s">
        <v>20</v>
      </c>
      <c r="T3" s="28" t="s">
        <v>22</v>
      </c>
      <c r="U3" s="28" t="s">
        <v>24</v>
      </c>
      <c r="V3" s="28" t="s">
        <v>27</v>
      </c>
      <c r="W3" s="29" t="s">
        <v>11</v>
      </c>
      <c r="X3" s="49">
        <v>8.5500000000000007</v>
      </c>
      <c r="Y3" s="71">
        <v>2.072337962962963E-2</v>
      </c>
    </row>
    <row r="4" spans="1:26" s="2" customFormat="1" hidden="1" x14ac:dyDescent="0.25">
      <c r="A4" s="22">
        <v>8</v>
      </c>
      <c r="B4" s="56">
        <v>1</v>
      </c>
      <c r="C4" s="45">
        <v>1</v>
      </c>
      <c r="D4" s="6" t="str">
        <f>VLOOKUP(A4,'04.kolo prezetácia '!A:G,2,FALSE)</f>
        <v>Miroslav</v>
      </c>
      <c r="E4" s="6" t="str">
        <f>VLOOKUP(A4,'04.kolo prezetácia '!A:G,3,FALSE)</f>
        <v>ilavský</v>
      </c>
      <c r="F4" s="5" t="str">
        <f>CONCATENATE('04.kolo výsledky  kat'!$D4," ",'04.kolo výsledky  kat'!$E4)</f>
        <v>Miroslav ilavský</v>
      </c>
      <c r="G4" s="6" t="str">
        <f>VLOOKUP(A4,'04.kolo prezetácia '!A:G,4,FALSE)</f>
        <v>Jogging klub Dubnica / Dubnica n/V</v>
      </c>
      <c r="H4" s="31">
        <f>VLOOKUP(A4,'04.kolo prezetácia '!A:G,5,FALSE)</f>
        <v>1987</v>
      </c>
      <c r="I4" s="32" t="str">
        <f>VLOOKUP(A4,'04.kolo prezetácia '!A:G,7,FALSE)</f>
        <v>Muži B</v>
      </c>
      <c r="J4" s="21">
        <f>VLOOKUP('04.kolo výsledky  kat'!$A4,'04.kolo stopky'!A:C,3,FALSE)</f>
        <v>2.072337962962963E-2</v>
      </c>
      <c r="K4" s="21">
        <f t="shared" ref="K4:K15" si="0">J4/$X$3</f>
        <v>2.4237870911847518E-3</v>
      </c>
      <c r="L4" s="21">
        <f>J4-Y$3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27">
        <f t="shared" ref="W4:W53" si="1">SUM(M4:V4)</f>
        <v>0</v>
      </c>
      <c r="X4" s="72"/>
    </row>
    <row r="5" spans="1:26" s="2" customFormat="1" x14ac:dyDescent="0.25">
      <c r="A5" s="22">
        <v>191</v>
      </c>
      <c r="B5" s="56">
        <v>2</v>
      </c>
      <c r="C5" s="45">
        <v>1</v>
      </c>
      <c r="D5" s="6" t="str">
        <f>VLOOKUP(A5,'04.kolo prezetácia '!A:G,2,FALSE)</f>
        <v>Marek</v>
      </c>
      <c r="E5" s="6" t="str">
        <f>VLOOKUP(A5,'04.kolo prezetácia '!A:G,3,FALSE)</f>
        <v>Kubík</v>
      </c>
      <c r="F5" s="5" t="str">
        <f>CONCATENATE('04.kolo výsledky  kat'!$D5," ",'04.kolo výsledky  kat'!$E5)</f>
        <v>Marek Kubík</v>
      </c>
      <c r="G5" s="6" t="str">
        <f>VLOOKUP(A5,'04.kolo prezetácia '!A:G,4,FALSE)</f>
        <v>ETOS Slovakia / Nové Mesto nad Váhom</v>
      </c>
      <c r="H5" s="31">
        <f>VLOOKUP(A5,'04.kolo prezetácia '!$A$2:$G$468,5,FALSE)</f>
        <v>1999</v>
      </c>
      <c r="I5" s="32" t="str">
        <f>VLOOKUP(A5,'04.kolo prezetácia '!$A$2:$G$468,7,FALSE)</f>
        <v>Muži A</v>
      </c>
      <c r="J5" s="21">
        <f>VLOOKUP('04.kolo výsledky  kat'!$A5,'04.kolo stopky'!A:C,3,FALSE)</f>
        <v>2.1669444444444446E-2</v>
      </c>
      <c r="K5" s="21">
        <f t="shared" si="0"/>
        <v>2.5344379467186484E-3</v>
      </c>
      <c r="L5" s="21">
        <f t="shared" ref="L5:L68" si="2">J5-Y$3</f>
        <v>9.4606481481481625E-4</v>
      </c>
      <c r="M5" s="22"/>
      <c r="N5" s="3"/>
      <c r="O5" s="3"/>
      <c r="P5" s="3"/>
      <c r="Q5" s="3"/>
      <c r="R5" s="3"/>
      <c r="S5" s="3"/>
      <c r="T5" s="3"/>
      <c r="U5" s="3"/>
      <c r="V5" s="3"/>
      <c r="W5" s="27">
        <f t="shared" si="1"/>
        <v>0</v>
      </c>
    </row>
    <row r="6" spans="1:26" s="2" customFormat="1" x14ac:dyDescent="0.25">
      <c r="A6" s="22">
        <v>232</v>
      </c>
      <c r="B6" s="56">
        <v>3</v>
      </c>
      <c r="C6" s="45">
        <v>2</v>
      </c>
      <c r="D6" s="6" t="str">
        <f>VLOOKUP(A6,'04.kolo prezetácia '!A:G,2,FALSE)</f>
        <v>Ľubomír</v>
      </c>
      <c r="E6" s="6" t="str">
        <f>VLOOKUP(A6,'04.kolo prezetácia '!A:G,3,FALSE)</f>
        <v>Samek</v>
      </c>
      <c r="F6" s="5" t="str">
        <f>CONCATENATE('04.kolo výsledky  kat'!$D6," ",'04.kolo výsledky  kat'!$E6)</f>
        <v>Ľubomír Samek</v>
      </c>
      <c r="G6" s="6" t="str">
        <f>VLOOKUP(A6,'04.kolo prezetácia '!A:G,4,FALSE)</f>
        <v>Slávia TN / Kálnica</v>
      </c>
      <c r="H6" s="31">
        <f>VLOOKUP(A6,'04.kolo prezetácia '!$A$2:$G$468,5,FALSE)</f>
        <v>2003</v>
      </c>
      <c r="I6" s="32" t="str">
        <f>VLOOKUP(A6,'04.kolo prezetácia '!$A$2:$G$468,7,FALSE)</f>
        <v>Muži A</v>
      </c>
      <c r="J6" s="21">
        <f>VLOOKUP('04.kolo výsledky  kat'!$A6,'04.kolo stopky'!A:C,3,FALSE)</f>
        <v>2.3404513888888891E-2</v>
      </c>
      <c r="K6" s="21">
        <f t="shared" si="0"/>
        <v>2.7373700454840807E-3</v>
      </c>
      <c r="L6" s="21">
        <f t="shared" si="2"/>
        <v>2.6811342592592616E-3</v>
      </c>
      <c r="M6" s="22"/>
      <c r="N6" s="3"/>
      <c r="O6" s="3"/>
      <c r="P6" s="3"/>
      <c r="Q6" s="3"/>
      <c r="R6" s="3"/>
      <c r="S6" s="3"/>
      <c r="T6" s="3"/>
      <c r="U6" s="3"/>
      <c r="V6" s="3"/>
      <c r="W6" s="27">
        <f t="shared" si="1"/>
        <v>0</v>
      </c>
      <c r="Z6"/>
    </row>
    <row r="7" spans="1:26" s="2" customFormat="1" hidden="1" x14ac:dyDescent="0.25">
      <c r="A7" s="22">
        <v>197</v>
      </c>
      <c r="B7" s="57">
        <v>4</v>
      </c>
      <c r="C7" s="45">
        <v>1</v>
      </c>
      <c r="D7" s="6" t="str">
        <f>VLOOKUP(A7,'04.kolo prezetácia '!A:G,2,FALSE)</f>
        <v>Miroslav</v>
      </c>
      <c r="E7" s="6" t="str">
        <f>VLOOKUP(A7,'04.kolo prezetácia '!A:G,3,FALSE)</f>
        <v>Letko</v>
      </c>
      <c r="F7" s="5" t="str">
        <f>CONCATENATE('04.kolo výsledky  kat'!$D7," ",'04.kolo výsledky  kat'!$E7)</f>
        <v>Miroslav Letko</v>
      </c>
      <c r="G7" s="6" t="str">
        <f>VLOOKUP(A7,'04.kolo prezetácia '!A:G,4,FALSE)</f>
        <v>Raz to príde / Trenč. Stankovce</v>
      </c>
      <c r="H7" s="31">
        <f>VLOOKUP(A7,'04.kolo prezetácia '!$A$2:$G$468,5,FALSE)</f>
        <v>1979</v>
      </c>
      <c r="I7" s="32" t="str">
        <f>VLOOKUP(A7,'04.kolo prezetácia '!$A$2:$G$468,7,FALSE)</f>
        <v>Muži C</v>
      </c>
      <c r="J7" s="21">
        <f>VLOOKUP('04.kolo výsledky  kat'!$A7,'04.kolo stopky'!A:C,3,FALSE)</f>
        <v>2.3679745370370372E-2</v>
      </c>
      <c r="K7" s="21">
        <f t="shared" si="0"/>
        <v>2.7695608620316222E-3</v>
      </c>
      <c r="L7" s="21">
        <f t="shared" si="2"/>
        <v>2.956365740740742E-3</v>
      </c>
      <c r="M7" s="22"/>
      <c r="N7" s="3"/>
      <c r="O7" s="3"/>
      <c r="P7" s="3"/>
      <c r="Q7" s="3"/>
      <c r="R7" s="3"/>
      <c r="S7" s="3"/>
      <c r="T7" s="3"/>
      <c r="U7" s="3"/>
      <c r="V7" s="3"/>
      <c r="W7" s="27">
        <f t="shared" si="1"/>
        <v>0</v>
      </c>
    </row>
    <row r="8" spans="1:26" s="2" customFormat="1" x14ac:dyDescent="0.25">
      <c r="A8" s="22">
        <v>39</v>
      </c>
      <c r="B8" s="57">
        <v>5</v>
      </c>
      <c r="C8" s="45">
        <v>3</v>
      </c>
      <c r="D8" s="6" t="str">
        <f>VLOOKUP(A8,'04.kolo prezetácia '!A:G,2,FALSE)</f>
        <v>Róbert</v>
      </c>
      <c r="E8" s="6" t="str">
        <f>VLOOKUP(A8,'04.kolo prezetácia '!A:G,3,FALSE)</f>
        <v>Šubert</v>
      </c>
      <c r="F8" s="5" t="str">
        <f>CONCATENATE('04.kolo výsledky  kat'!$D8," ",'04.kolo výsledky  kat'!$E8)</f>
        <v>Róbert Šubert</v>
      </c>
      <c r="G8" s="6" t="str">
        <f>VLOOKUP(A8,'04.kolo prezetácia '!A:G,4,FALSE)</f>
        <v>Raz to príde / Trenčianske Stankovce</v>
      </c>
      <c r="H8" s="31">
        <f>VLOOKUP(A8,'04.kolo prezetácia '!$A$2:$G$468,5,FALSE)</f>
        <v>1994</v>
      </c>
      <c r="I8" s="32" t="str">
        <f>VLOOKUP(A8,'04.kolo prezetácia '!$A$2:$G$468,7,FALSE)</f>
        <v>Muži A</v>
      </c>
      <c r="J8" s="21">
        <f>VLOOKUP('04.kolo výsledky  kat'!$A8,'04.kolo stopky'!A:C,3,FALSE)</f>
        <v>2.3854976851851849E-2</v>
      </c>
      <c r="K8" s="21">
        <f t="shared" si="0"/>
        <v>2.790055772146415E-3</v>
      </c>
      <c r="L8" s="21">
        <f t="shared" si="2"/>
        <v>3.1315972222222196E-3</v>
      </c>
      <c r="M8" s="22"/>
      <c r="N8" s="3"/>
      <c r="O8" s="3"/>
      <c r="P8" s="3"/>
      <c r="Q8" s="3"/>
      <c r="R8" s="3"/>
      <c r="S8" s="3"/>
      <c r="T8" s="3"/>
      <c r="U8" s="3"/>
      <c r="V8" s="3"/>
      <c r="W8" s="27">
        <f t="shared" si="1"/>
        <v>0</v>
      </c>
    </row>
    <row r="9" spans="1:26" hidden="1" x14ac:dyDescent="0.25">
      <c r="A9" s="22">
        <v>189</v>
      </c>
      <c r="B9" s="57">
        <v>6</v>
      </c>
      <c r="C9" s="45">
        <v>1</v>
      </c>
      <c r="D9" s="6" t="str">
        <f>VLOOKUP(A9,'04.kolo prezetácia '!A:G,2,FALSE)</f>
        <v>Marián</v>
      </c>
      <c r="E9" s="6" t="str">
        <f>VLOOKUP(A9,'04.kolo prezetácia '!A:G,3,FALSE)</f>
        <v>Jelenák</v>
      </c>
      <c r="F9" s="5" t="str">
        <f>CONCATENATE('04.kolo výsledky  kat'!$D9," ",'04.kolo výsledky  kat'!$E9)</f>
        <v>Marián Jelenák</v>
      </c>
      <c r="G9" s="6" t="str">
        <f>VLOOKUP(A9,'04.kolo prezetácia '!A:G,4,FALSE)</f>
        <v>ŠKP Trenčín</v>
      </c>
      <c r="H9" s="31">
        <f>VLOOKUP(A9,'04.kolo prezetácia '!$A$2:$G$468,5,FALSE)</f>
        <v>1969</v>
      </c>
      <c r="I9" s="32" t="str">
        <f>VLOOKUP(A9,'04.kolo prezetácia '!$A$2:$G$468,7,FALSE)</f>
        <v>Muži D</v>
      </c>
      <c r="J9" s="21">
        <f>VLOOKUP('04.kolo výsledky  kat'!$A9,'04.kolo stopky'!A:C,3,FALSE)</f>
        <v>2.4076736111111108E-2</v>
      </c>
      <c r="K9" s="21">
        <f t="shared" si="0"/>
        <v>2.815992527615334E-3</v>
      </c>
      <c r="L9" s="21">
        <f t="shared" si="2"/>
        <v>3.353356481481478E-3</v>
      </c>
      <c r="M9" s="22"/>
      <c r="N9" s="3"/>
      <c r="O9" s="3"/>
      <c r="P9" s="3"/>
      <c r="Q9" s="3"/>
      <c r="R9" s="3"/>
      <c r="S9" s="3"/>
      <c r="T9" s="3"/>
      <c r="U9" s="3"/>
      <c r="V9" s="3"/>
      <c r="W9" s="27">
        <f t="shared" si="1"/>
        <v>0</v>
      </c>
      <c r="Y9"/>
    </row>
    <row r="10" spans="1:26" hidden="1" x14ac:dyDescent="0.25">
      <c r="A10" s="22">
        <v>16</v>
      </c>
      <c r="B10" s="57">
        <v>7</v>
      </c>
      <c r="C10" s="45">
        <v>2</v>
      </c>
      <c r="D10" s="6" t="str">
        <f>VLOOKUP(A10,'04.kolo prezetácia '!A:G,2,FALSE)</f>
        <v>Juraj</v>
      </c>
      <c r="E10" s="6" t="str">
        <f>VLOOKUP(A10,'04.kolo prezetácia '!A:G,3,FALSE)</f>
        <v>Schiller</v>
      </c>
      <c r="F10" s="5" t="str">
        <f>CONCATENATE('04.kolo výsledky  kat'!$D10," ",'04.kolo výsledky  kat'!$E10)</f>
        <v>Juraj Schiller</v>
      </c>
      <c r="G10" s="6" t="str">
        <f>VLOOKUP(A10,'04.kolo prezetácia '!A:G,4,FALSE)</f>
        <v>Behaj s Radosťou / Nová Dubnica</v>
      </c>
      <c r="H10" s="31">
        <f>VLOOKUP(A10,'04.kolo prezetácia '!$A$2:$G$468,5,FALSE)</f>
        <v>1977</v>
      </c>
      <c r="I10" s="32" t="str">
        <f>VLOOKUP(A10,'04.kolo prezetácia '!$A$2:$G$468,7,FALSE)</f>
        <v>Muži C</v>
      </c>
      <c r="J10" s="21">
        <f>VLOOKUP('04.kolo výsledky  kat'!$A10,'04.kolo stopky'!A:C,3,FALSE)</f>
        <v>2.4232291666666669E-2</v>
      </c>
      <c r="K10" s="21">
        <f t="shared" si="0"/>
        <v>2.8341861598440545E-3</v>
      </c>
      <c r="L10" s="21">
        <f t="shared" si="2"/>
        <v>3.5089120370370395E-3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7">
        <f t="shared" si="1"/>
        <v>0</v>
      </c>
      <c r="Y10"/>
    </row>
    <row r="11" spans="1:26" hidden="1" x14ac:dyDescent="0.25">
      <c r="A11" s="22">
        <v>53</v>
      </c>
      <c r="B11" s="57">
        <v>8</v>
      </c>
      <c r="C11" s="45">
        <v>3</v>
      </c>
      <c r="D11" s="6" t="str">
        <f>VLOOKUP(A11,'04.kolo prezetácia '!A:G,2,FALSE)</f>
        <v>Peter</v>
      </c>
      <c r="E11" s="6" t="str">
        <f>VLOOKUP(A11,'04.kolo prezetácia '!A:G,3,FALSE)</f>
        <v>Sobek</v>
      </c>
      <c r="F11" s="5" t="str">
        <f>CONCATENATE('04.kolo výsledky  kat'!$D11," ",'04.kolo výsledky  kat'!$E11)</f>
        <v>Peter Sobek</v>
      </c>
      <c r="G11" s="6" t="str">
        <f>VLOOKUP(A11,'04.kolo prezetácia '!A:G,4,FALSE)</f>
        <v>220 minus vek / Trencin</v>
      </c>
      <c r="H11" s="31">
        <f>VLOOKUP(A11,'04.kolo prezetácia '!$A$2:$G$468,5,FALSE)</f>
        <v>1978</v>
      </c>
      <c r="I11" s="32" t="str">
        <f>VLOOKUP(A11,'04.kolo prezetácia '!$A$2:$G$468,7,FALSE)</f>
        <v>Muži C</v>
      </c>
      <c r="J11" s="21">
        <f>VLOOKUP('04.kolo výsledky  kat'!$A11,'04.kolo stopky'!A:C,3,FALSE)</f>
        <v>2.4447800925925925E-2</v>
      </c>
      <c r="K11" s="21">
        <f t="shared" si="0"/>
        <v>2.8593919211609268E-3</v>
      </c>
      <c r="L11" s="21">
        <f t="shared" si="2"/>
        <v>3.7244212962962951E-3</v>
      </c>
      <c r="M11" s="22"/>
      <c r="N11" s="42"/>
      <c r="O11" s="42"/>
      <c r="P11" s="42"/>
      <c r="Q11" s="42"/>
      <c r="R11" s="42"/>
      <c r="S11" s="42"/>
      <c r="T11" s="42"/>
      <c r="U11" s="42"/>
      <c r="V11" s="42"/>
      <c r="W11" s="27">
        <f t="shared" si="1"/>
        <v>0</v>
      </c>
      <c r="X11" s="43"/>
      <c r="Y11"/>
    </row>
    <row r="12" spans="1:26" hidden="1" x14ac:dyDescent="0.25">
      <c r="A12" s="22">
        <v>6</v>
      </c>
      <c r="B12" s="57">
        <v>9</v>
      </c>
      <c r="C12" s="45">
        <v>2</v>
      </c>
      <c r="D12" s="6" t="str">
        <f>VLOOKUP(A12,'04.kolo prezetácia '!A:G,2,FALSE)</f>
        <v>Tomáš</v>
      </c>
      <c r="E12" s="6" t="str">
        <f>VLOOKUP(A12,'04.kolo prezetácia '!A:G,3,FALSE)</f>
        <v>Stiksa</v>
      </c>
      <c r="F12" s="5" t="str">
        <f>CONCATENATE('04.kolo výsledky  kat'!$D12," ",'04.kolo výsledky  kat'!$E12)</f>
        <v>Tomáš Stiksa</v>
      </c>
      <c r="G12" s="6" t="str">
        <f>VLOOKUP(A12,'04.kolo prezetácia '!A:G,4,FALSE)</f>
        <v>Behaj s RADOsťou / Trenč. Teplice</v>
      </c>
      <c r="H12" s="31">
        <f>VLOOKUP(A12,'04.kolo prezetácia '!$A$2:$G$468,5,FALSE)</f>
        <v>1983</v>
      </c>
      <c r="I12" s="32" t="str">
        <f>VLOOKUP(A12,'04.kolo prezetácia '!$A$2:$G$468,7,FALSE)</f>
        <v>Muži B</v>
      </c>
      <c r="J12" s="21">
        <f>VLOOKUP('04.kolo výsledky  kat'!$A12,'04.kolo stopky'!A:C,3,FALSE)</f>
        <v>2.4489583333333332E-2</v>
      </c>
      <c r="K12" s="21">
        <f t="shared" si="0"/>
        <v>2.8642787524366469E-3</v>
      </c>
      <c r="L12" s="21">
        <f t="shared" si="2"/>
        <v>3.7662037037037022E-3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7">
        <f t="shared" si="1"/>
        <v>0</v>
      </c>
      <c r="Y12"/>
    </row>
    <row r="13" spans="1:26" hidden="1" x14ac:dyDescent="0.25">
      <c r="A13" s="22">
        <v>95</v>
      </c>
      <c r="B13" s="57">
        <v>10</v>
      </c>
      <c r="C13" s="45">
        <v>1</v>
      </c>
      <c r="D13" s="6" t="str">
        <f>VLOOKUP(A13,'04.kolo prezetácia '!A:G,2,FALSE)</f>
        <v>Nikola</v>
      </c>
      <c r="E13" s="6" t="str">
        <f>VLOOKUP(A13,'04.kolo prezetácia '!A:G,3,FALSE)</f>
        <v>Švaňová</v>
      </c>
      <c r="F13" s="5" t="str">
        <f>CONCATENATE('04.kolo výsledky  kat'!$D13," ",'04.kolo výsledky  kat'!$E13)</f>
        <v>Nikola Švaňová</v>
      </c>
      <c r="G13" s="6" t="str">
        <f>VLOOKUP(A13,'04.kolo prezetácia '!A:G,4,FALSE)</f>
        <v>Laco maco drink tím / Ilava</v>
      </c>
      <c r="H13" s="31">
        <f>VLOOKUP(A13,'04.kolo prezetácia '!$A$2:$G$468,5,FALSE)</f>
        <v>1993</v>
      </c>
      <c r="I13" s="32" t="str">
        <f>VLOOKUP(A13,'04.kolo prezetácia '!$A$2:$G$468,7,FALSE)</f>
        <v>Ženy A</v>
      </c>
      <c r="J13" s="21">
        <f>VLOOKUP('04.kolo výsledky  kat'!$A13,'04.kolo stopky'!A:C,3,FALSE)</f>
        <v>2.4526273148148148E-2</v>
      </c>
      <c r="K13" s="21">
        <f t="shared" si="0"/>
        <v>2.8685699588477365E-3</v>
      </c>
      <c r="L13" s="21">
        <f t="shared" si="2"/>
        <v>3.802893518518518E-3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7">
        <f t="shared" si="1"/>
        <v>0</v>
      </c>
      <c r="Y13"/>
    </row>
    <row r="14" spans="1:26" hidden="1" x14ac:dyDescent="0.25">
      <c r="A14" s="22">
        <v>4</v>
      </c>
      <c r="B14" s="57">
        <v>11</v>
      </c>
      <c r="C14" s="45">
        <v>3</v>
      </c>
      <c r="D14" s="6" t="str">
        <f>VLOOKUP(A14,'04.kolo prezetácia '!A:G,2,FALSE)</f>
        <v>Milan</v>
      </c>
      <c r="E14" s="6" t="str">
        <f>VLOOKUP(A14,'04.kolo prezetácia '!A:G,3,FALSE)</f>
        <v>Makiš</v>
      </c>
      <c r="F14" s="5" t="str">
        <f>CONCATENATE('04.kolo výsledky  kat'!$D14," ",'04.kolo výsledky  kat'!$E14)</f>
        <v>Milan Makiš</v>
      </c>
      <c r="G14" s="6" t="str">
        <f>VLOOKUP(A14,'04.kolo prezetácia '!A:G,4,FALSE)</f>
        <v>220 mínus vek / Trenčín</v>
      </c>
      <c r="H14" s="31">
        <f>VLOOKUP(A14,'04.kolo prezetácia '!$A$2:$G$468,5,FALSE)</f>
        <v>1983</v>
      </c>
      <c r="I14" s="32" t="str">
        <f>VLOOKUP(A14,'04.kolo prezetácia '!$A$2:$G$468,7,FALSE)</f>
        <v>Muži B</v>
      </c>
      <c r="J14" s="21">
        <f>VLOOKUP('04.kolo výsledky  kat'!$A14,'04.kolo stopky'!A:C,3,FALSE)</f>
        <v>2.4587731481481481E-2</v>
      </c>
      <c r="K14" s="21">
        <f t="shared" si="0"/>
        <v>2.8757580680095298E-3</v>
      </c>
      <c r="L14" s="21">
        <f t="shared" si="2"/>
        <v>3.8643518518518515E-3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27">
        <f t="shared" si="1"/>
        <v>0</v>
      </c>
      <c r="Y14"/>
    </row>
    <row r="15" spans="1:26" x14ac:dyDescent="0.25">
      <c r="A15" s="22">
        <v>110</v>
      </c>
      <c r="B15" s="57">
        <v>12</v>
      </c>
      <c r="C15" s="48">
        <v>4</v>
      </c>
      <c r="D15" s="6" t="str">
        <f>VLOOKUP(A15,'04.kolo prezetácia '!A:G,2,FALSE)</f>
        <v>Filip</v>
      </c>
      <c r="E15" s="6" t="str">
        <f>VLOOKUP(A15,'04.kolo prezetácia '!A:G,3,FALSE)</f>
        <v>Strieženec</v>
      </c>
      <c r="F15" s="5" t="str">
        <f>CONCATENATE('04.kolo výsledky  kat'!$D15," ",'04.kolo výsledky  kat'!$E15)</f>
        <v>Filip Strieženec</v>
      </c>
      <c r="G15" s="6" t="str">
        <f>VLOOKUP(A15,'04.kolo prezetácia '!A:G,4,FALSE)</f>
        <v>Adamovské Kochanovce</v>
      </c>
      <c r="H15" s="31">
        <f>VLOOKUP(A15,'04.kolo prezetácia '!$A$2:$G$468,5,FALSE)</f>
        <v>1998</v>
      </c>
      <c r="I15" s="32" t="str">
        <f>VLOOKUP(A15,'04.kolo prezetácia '!$A$2:$G$468,7,FALSE)</f>
        <v>Muži A</v>
      </c>
      <c r="J15" s="21">
        <f>VLOOKUP('04.kolo výsledky  kat'!$A15,'04.kolo stopky'!A:C,3,FALSE)</f>
        <v>2.4619907407407406E-2</v>
      </c>
      <c r="K15" s="21">
        <f t="shared" si="0"/>
        <v>2.8795213341996965E-3</v>
      </c>
      <c r="L15" s="21">
        <f t="shared" si="2"/>
        <v>3.8965277777777765E-3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27">
        <f t="shared" si="1"/>
        <v>0</v>
      </c>
      <c r="Y15"/>
    </row>
    <row r="16" spans="1:26" hidden="1" x14ac:dyDescent="0.25">
      <c r="A16" s="22">
        <v>202</v>
      </c>
      <c r="B16" s="57">
        <v>13</v>
      </c>
      <c r="C16" s="48">
        <v>4</v>
      </c>
      <c r="D16" s="6" t="str">
        <f>VLOOKUP(A16,'04.kolo prezetácia '!A:G,2,FALSE)</f>
        <v>Tomáš</v>
      </c>
      <c r="E16" s="6" t="str">
        <f>VLOOKUP(A16,'04.kolo prezetácia '!A:G,3,FALSE)</f>
        <v>Ďurta</v>
      </c>
      <c r="F16" s="5" t="str">
        <f>CONCATENATE('04.kolo výsledky  kat'!$D16," ",'04.kolo výsledky  kat'!$E16)</f>
        <v>Tomáš Ďurta</v>
      </c>
      <c r="G16" s="6" t="str">
        <f>VLOOKUP(A16,'04.kolo prezetácia '!A:G,4,FALSE)</f>
        <v>TRI / Prievidza</v>
      </c>
      <c r="H16" s="31">
        <f>VLOOKUP(A16,'04.kolo prezetácia '!$A$2:$G$468,5,FALSE)</f>
        <v>1980</v>
      </c>
      <c r="I16" s="32" t="str">
        <f>VLOOKUP(A16,'04.kolo prezetácia '!$A$2:$G$468,7,FALSE)</f>
        <v>Muži C</v>
      </c>
      <c r="J16" s="21">
        <f>VLOOKUP('04.kolo výsledky  kat'!$A16,'04.kolo stopky'!A:C,3,FALSE)</f>
        <v>2.4629050925925929E-2</v>
      </c>
      <c r="K16" s="21">
        <f>J16/$X$3</f>
        <v>2.880590751570284E-3</v>
      </c>
      <c r="L16" s="21">
        <f t="shared" si="2"/>
        <v>3.9056712962962994E-3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7">
        <f t="shared" si="1"/>
        <v>0</v>
      </c>
      <c r="Y16"/>
    </row>
    <row r="17" spans="1:25" hidden="1" x14ac:dyDescent="0.25">
      <c r="A17" s="22">
        <v>196</v>
      </c>
      <c r="B17" s="57">
        <v>14</v>
      </c>
      <c r="C17" s="48">
        <v>4</v>
      </c>
      <c r="D17" s="6" t="str">
        <f>VLOOKUP(A17,'04.kolo prezetácia '!A:G,2,FALSE)</f>
        <v>Marián</v>
      </c>
      <c r="E17" s="6" t="str">
        <f>VLOOKUP(A17,'04.kolo prezetácia '!A:G,3,FALSE)</f>
        <v>Maňko</v>
      </c>
      <c r="F17" s="5" t="str">
        <f>CONCATENATE('04.kolo výsledky  kat'!$D17," ",'04.kolo výsledky  kat'!$E17)</f>
        <v>Marián Maňko</v>
      </c>
      <c r="G17" s="6" t="str">
        <f>VLOOKUP(A17,'04.kolo prezetácia '!A:G,4,FALSE)</f>
        <v>Behaj s radosťou / Dubnica nV</v>
      </c>
      <c r="H17" s="31">
        <f>VLOOKUP(A17,'04.kolo prezetácia '!$A$2:$G$468,5,FALSE)</f>
        <v>1986</v>
      </c>
      <c r="I17" s="32" t="str">
        <f>VLOOKUP(A17,'04.kolo prezetácia '!$A$2:$G$468,7,FALSE)</f>
        <v>Muži B</v>
      </c>
      <c r="J17" s="21">
        <f>VLOOKUP('04.kolo výsledky  kat'!$A17,'04.kolo stopky'!A:C,3,FALSE)</f>
        <v>2.4727893518518521E-2</v>
      </c>
      <c r="K17" s="21">
        <f t="shared" ref="K17:K81" si="3">J17/$X$3</f>
        <v>2.892151288715616E-3</v>
      </c>
      <c r="L17" s="21">
        <f t="shared" si="2"/>
        <v>4.0045138888888908E-3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7">
        <f t="shared" si="1"/>
        <v>0</v>
      </c>
      <c r="Y17"/>
    </row>
    <row r="18" spans="1:25" hidden="1" x14ac:dyDescent="0.25">
      <c r="A18" s="22">
        <v>183</v>
      </c>
      <c r="B18" s="57">
        <v>15</v>
      </c>
      <c r="C18" s="45">
        <v>2</v>
      </c>
      <c r="D18" s="6" t="str">
        <f>VLOOKUP(A18,'04.kolo prezetácia '!A:G,2,FALSE)</f>
        <v>Monika</v>
      </c>
      <c r="E18" s="6" t="str">
        <f>VLOOKUP(A18,'04.kolo prezetácia '!A:G,3,FALSE)</f>
        <v>Kusendová</v>
      </c>
      <c r="F18" s="5" t="str">
        <f>CONCATENATE('04.kolo výsledky  kat'!$D18," ",'04.kolo výsledky  kat'!$E18)</f>
        <v>Monika Kusendová</v>
      </c>
      <c r="G18" s="6" t="str">
        <f>VLOOKUP(A18,'04.kolo prezetácia '!A:G,4,FALSE)</f>
        <v>Atletika NMnV/ Lies. bež / Mor. Lieskové</v>
      </c>
      <c r="H18" s="31">
        <f>VLOOKUP(A18,'04.kolo prezetácia '!$A$2:$G$468,5,FALSE)</f>
        <v>1994</v>
      </c>
      <c r="I18" s="32" t="str">
        <f>VLOOKUP(A18,'04.kolo prezetácia '!$A$2:$G$468,7,FALSE)</f>
        <v>Ženy A</v>
      </c>
      <c r="J18" s="21">
        <f>VLOOKUP('04.kolo výsledky  kat'!$A18,'04.kolo stopky'!A:C,3,FALSE)</f>
        <v>2.4736921296296299E-2</v>
      </c>
      <c r="K18" s="21">
        <f t="shared" si="3"/>
        <v>2.8932071691574615E-3</v>
      </c>
      <c r="L18" s="21">
        <f t="shared" si="2"/>
        <v>4.0135416666666687E-3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7">
        <f t="shared" si="1"/>
        <v>0</v>
      </c>
      <c r="Y18"/>
    </row>
    <row r="19" spans="1:25" hidden="1" x14ac:dyDescent="0.25">
      <c r="A19" s="22">
        <v>48</v>
      </c>
      <c r="B19" s="57">
        <v>16</v>
      </c>
      <c r="C19" s="45">
        <v>1</v>
      </c>
      <c r="D19" s="6" t="str">
        <f>VLOOKUP(A19,'04.kolo prezetácia '!A:G,2,FALSE)</f>
        <v>Pavol</v>
      </c>
      <c r="E19" s="6" t="str">
        <f>VLOOKUP(A19,'04.kolo prezetácia '!A:G,3,FALSE)</f>
        <v>Jankech</v>
      </c>
      <c r="F19" s="5" t="str">
        <f>CONCATENATE('04.kolo výsledky  kat'!$D19," ",'04.kolo výsledky  kat'!$E19)</f>
        <v>Pavol Jankech</v>
      </c>
      <c r="G19" s="6" t="str">
        <f>VLOOKUP(A19,'04.kolo prezetácia '!A:G,4,FALSE)</f>
        <v>Klub bežcov a priateľov športu / Púchov</v>
      </c>
      <c r="H19" s="31">
        <f>VLOOKUP(A19,'04.kolo prezetácia '!$A$2:$G$468,5,FALSE)</f>
        <v>1957</v>
      </c>
      <c r="I19" s="32" t="str">
        <f>VLOOKUP(A19,'04.kolo prezetácia '!$A$2:$G$468,7,FALSE)</f>
        <v>Muži E</v>
      </c>
      <c r="J19" s="21">
        <f>VLOOKUP('04.kolo výsledky  kat'!$A19,'04.kolo stopky'!A:C,3,FALSE)</f>
        <v>2.4831134259259258E-2</v>
      </c>
      <c r="K19" s="21">
        <f t="shared" si="3"/>
        <v>2.9042262291531294E-3</v>
      </c>
      <c r="L19" s="21">
        <f t="shared" si="2"/>
        <v>4.1077546296296279E-3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7">
        <f t="shared" si="1"/>
        <v>0</v>
      </c>
      <c r="Y19"/>
    </row>
    <row r="20" spans="1:25" x14ac:dyDescent="0.25">
      <c r="A20" s="22">
        <v>149</v>
      </c>
      <c r="B20" s="57">
        <v>17</v>
      </c>
      <c r="C20" s="48">
        <v>5</v>
      </c>
      <c r="D20" s="6" t="str">
        <f>VLOOKUP(A20,'04.kolo prezetácia '!A:G,2,FALSE)</f>
        <v>Róbert Gabriel</v>
      </c>
      <c r="E20" s="6" t="str">
        <f>VLOOKUP(A20,'04.kolo prezetácia '!A:G,3,FALSE)</f>
        <v>Ambrož</v>
      </c>
      <c r="F20" s="5" t="str">
        <f>CONCATENATE('04.kolo výsledky  kat'!$D20," ",'04.kolo výsledky  kat'!$E20)</f>
        <v>Róbert Gabriel Ambrož</v>
      </c>
      <c r="G20" s="6" t="str">
        <f>VLOOKUP(A20,'04.kolo prezetácia '!A:G,4,FALSE)</f>
        <v>Trenčín</v>
      </c>
      <c r="H20" s="31">
        <f>VLOOKUP(A20,'04.kolo prezetácia '!$A$2:$G$468,5,FALSE)</f>
        <v>2001</v>
      </c>
      <c r="I20" s="32" t="str">
        <f>VLOOKUP(A20,'04.kolo prezetácia '!$A$2:$G$468,7,FALSE)</f>
        <v>Muži A</v>
      </c>
      <c r="J20" s="21">
        <f>VLOOKUP('04.kolo výsledky  kat'!$A20,'04.kolo stopky'!A:C,3,FALSE)</f>
        <v>2.492951388888889E-2</v>
      </c>
      <c r="K20" s="21">
        <f t="shared" si="3"/>
        <v>2.9157326185834955E-3</v>
      </c>
      <c r="L20" s="21">
        <f t="shared" si="2"/>
        <v>4.2061342592592602E-3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7">
        <f t="shared" si="1"/>
        <v>0</v>
      </c>
      <c r="Y20"/>
    </row>
    <row r="21" spans="1:25" hidden="1" x14ac:dyDescent="0.25">
      <c r="A21" s="22">
        <v>190</v>
      </c>
      <c r="B21" s="57">
        <v>18</v>
      </c>
      <c r="C21" s="48">
        <v>5</v>
      </c>
      <c r="D21" s="6" t="str">
        <f>VLOOKUP(A21,'04.kolo prezetácia '!A:G,2,FALSE)</f>
        <v>Miroslav</v>
      </c>
      <c r="E21" s="6" t="str">
        <f>VLOOKUP(A21,'04.kolo prezetácia '!A:G,3,FALSE)</f>
        <v>Kasala</v>
      </c>
      <c r="F21" s="5" t="str">
        <f>CONCATENATE('04.kolo výsledky  kat'!$D21," ",'04.kolo výsledky  kat'!$E21)</f>
        <v>Miroslav Kasala</v>
      </c>
      <c r="G21" s="6" t="str">
        <f>VLOOKUP(A21,'04.kolo prezetácia '!A:G,4,FALSE)</f>
        <v>Trencin</v>
      </c>
      <c r="H21" s="31">
        <f>VLOOKUP(A21,'04.kolo prezetácia '!$A$2:$G$468,5,FALSE)</f>
        <v>1978</v>
      </c>
      <c r="I21" s="32" t="str">
        <f>VLOOKUP(A21,'04.kolo prezetácia '!$A$2:$G$468,7,FALSE)</f>
        <v>Muži C</v>
      </c>
      <c r="J21" s="21">
        <f>VLOOKUP('04.kolo výsledky  kat'!$A21,'04.kolo stopky'!A:C,3,FALSE)</f>
        <v>2.4937615740740743E-2</v>
      </c>
      <c r="K21" s="21">
        <f t="shared" si="3"/>
        <v>2.9166802035954084E-3</v>
      </c>
      <c r="L21" s="21">
        <f t="shared" si="2"/>
        <v>4.214236111111113E-3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7">
        <f t="shared" si="1"/>
        <v>0</v>
      </c>
      <c r="Y21"/>
    </row>
    <row r="22" spans="1:25" hidden="1" x14ac:dyDescent="0.25">
      <c r="A22" s="22">
        <v>192</v>
      </c>
      <c r="B22" s="57">
        <v>19</v>
      </c>
      <c r="C22" s="48">
        <v>6</v>
      </c>
      <c r="D22" s="6" t="str">
        <f>VLOOKUP(A22,'04.kolo prezetácia '!A:G,2,FALSE)</f>
        <v>Tomáš</v>
      </c>
      <c r="E22" s="6" t="str">
        <f>VLOOKUP(A22,'04.kolo prezetácia '!A:G,3,FALSE)</f>
        <v>Kubík</v>
      </c>
      <c r="F22" s="5" t="str">
        <f>CONCATENATE('04.kolo výsledky  kat'!$D22," ",'04.kolo výsledky  kat'!$E22)</f>
        <v>Tomáš Kubík</v>
      </c>
      <c r="G22" s="6" t="str">
        <f>VLOOKUP(A22,'04.kolo prezetácia '!A:G,4,FALSE)</f>
        <v>OCR Panex Tím / NMnV</v>
      </c>
      <c r="H22" s="31">
        <f>VLOOKUP(A22,'04.kolo prezetácia '!$A$2:$G$468,5,FALSE)</f>
        <v>1975</v>
      </c>
      <c r="I22" s="32" t="str">
        <f>VLOOKUP(A22,'04.kolo prezetácia '!$A$2:$G$468,7,FALSE)</f>
        <v>Muži C</v>
      </c>
      <c r="J22" s="21">
        <f>VLOOKUP('04.kolo výsledky  kat'!$A22,'04.kolo stopky'!A:C,3,FALSE)</f>
        <v>2.500833333333333E-2</v>
      </c>
      <c r="K22" s="21">
        <f t="shared" si="3"/>
        <v>2.9249512670565295E-3</v>
      </c>
      <c r="L22" s="21">
        <f t="shared" si="2"/>
        <v>4.2849537037037005E-3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7">
        <f t="shared" si="1"/>
        <v>0</v>
      </c>
      <c r="Y22"/>
    </row>
    <row r="23" spans="1:25" hidden="1" x14ac:dyDescent="0.25">
      <c r="A23" s="22">
        <v>79</v>
      </c>
      <c r="B23" s="57">
        <v>20</v>
      </c>
      <c r="C23" s="45">
        <v>2</v>
      </c>
      <c r="D23" s="6" t="str">
        <f>VLOOKUP(A23,'04.kolo prezetácia '!A:G,2,FALSE)</f>
        <v>Ján</v>
      </c>
      <c r="E23" s="6" t="str">
        <f>VLOOKUP(A23,'04.kolo prezetácia '!A:G,3,FALSE)</f>
        <v>Kucharík</v>
      </c>
      <c r="F23" s="5" t="str">
        <f>CONCATENATE('04.kolo výsledky  kat'!$D23," ",'04.kolo výsledky  kat'!$E23)</f>
        <v>Ján Kucharík</v>
      </c>
      <c r="G23" s="6" t="str">
        <f>VLOOKUP(A23,'04.kolo prezetácia '!A:G,4,FALSE)</f>
        <v>ďurikam Team Trenčín / Trenčín</v>
      </c>
      <c r="H23" s="31">
        <f>VLOOKUP(A23,'04.kolo prezetácia '!$A$2:$G$468,5,FALSE)</f>
        <v>1965</v>
      </c>
      <c r="I23" s="32" t="str">
        <f>VLOOKUP(A23,'04.kolo prezetácia '!$A$2:$G$468,7,FALSE)</f>
        <v>Muži D</v>
      </c>
      <c r="J23" s="21">
        <f>VLOOKUP('04.kolo výsledky  kat'!$A23,'04.kolo stopky'!A:C,3,FALSE)</f>
        <v>2.5220717592592593E-2</v>
      </c>
      <c r="K23" s="21">
        <f t="shared" si="3"/>
        <v>2.9497915312973791E-3</v>
      </c>
      <c r="L23" s="21">
        <f t="shared" si="2"/>
        <v>4.4973379629629634E-3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7">
        <f t="shared" si="1"/>
        <v>0</v>
      </c>
      <c r="Y23"/>
    </row>
    <row r="24" spans="1:25" x14ac:dyDescent="0.25">
      <c r="A24" s="22">
        <v>206</v>
      </c>
      <c r="B24" s="57">
        <v>21</v>
      </c>
      <c r="C24" s="48">
        <v>6</v>
      </c>
      <c r="D24" s="6" t="str">
        <f>VLOOKUP(A24,'04.kolo prezetácia '!A:G,2,FALSE)</f>
        <v>Pavol</v>
      </c>
      <c r="E24" s="6" t="str">
        <f>VLOOKUP(A24,'04.kolo prezetácia '!A:G,3,FALSE)</f>
        <v>Martiš</v>
      </c>
      <c r="F24" s="5" t="str">
        <f>CONCATENATE('04.kolo výsledky  kat'!$D24," ",'04.kolo výsledky  kat'!$E24)</f>
        <v>Pavol Martiš</v>
      </c>
      <c r="G24" s="6" t="str">
        <f>VLOOKUP(A24,'04.kolo prezetácia '!A:G,4,FALSE)</f>
        <v>Gekon / Trenčín</v>
      </c>
      <c r="H24" s="31">
        <f>VLOOKUP(A24,'04.kolo prezetácia '!$A$2:$G$468,5,FALSE)</f>
        <v>1994</v>
      </c>
      <c r="I24" s="32" t="str">
        <f>VLOOKUP(A24,'04.kolo prezetácia '!$A$2:$G$468,7,FALSE)</f>
        <v>Muži A</v>
      </c>
      <c r="J24" s="21">
        <f>VLOOKUP('04.kolo výsledky  kat'!$A24,'04.kolo stopky'!A:C,3,FALSE)</f>
        <v>2.5281712962962968E-2</v>
      </c>
      <c r="K24" s="21">
        <f t="shared" si="3"/>
        <v>2.9569254927442066E-3</v>
      </c>
      <c r="L24" s="21">
        <f t="shared" si="2"/>
        <v>4.5583333333333378E-3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7">
        <f t="shared" si="1"/>
        <v>0</v>
      </c>
      <c r="Y24"/>
    </row>
    <row r="25" spans="1:25" hidden="1" x14ac:dyDescent="0.25">
      <c r="A25" s="22">
        <v>129</v>
      </c>
      <c r="B25" s="57">
        <v>22</v>
      </c>
      <c r="C25" s="48">
        <v>7</v>
      </c>
      <c r="D25" s="6" t="str">
        <f>VLOOKUP(A25,'04.kolo prezetácia '!A:G,2,FALSE)</f>
        <v>Peter</v>
      </c>
      <c r="E25" s="6" t="str">
        <f>VLOOKUP(A25,'04.kolo prezetácia '!A:G,3,FALSE)</f>
        <v>Novodvorsky</v>
      </c>
      <c r="F25" s="5" t="str">
        <f>CONCATENATE('04.kolo výsledky  kat'!$D25," ",'04.kolo výsledky  kat'!$E25)</f>
        <v>Peter Novodvorsky</v>
      </c>
      <c r="G25" s="6" t="str">
        <f>VLOOKUP(A25,'04.kolo prezetácia '!A:G,4,FALSE)</f>
        <v>Trencin</v>
      </c>
      <c r="H25" s="31">
        <f>VLOOKUP(A25,'04.kolo prezetácia '!$A$2:$G$468,5,FALSE)</f>
        <v>1981</v>
      </c>
      <c r="I25" s="32" t="str">
        <f>VLOOKUP(A25,'04.kolo prezetácia '!$A$2:$G$468,7,FALSE)</f>
        <v>Muži C</v>
      </c>
      <c r="J25" s="21">
        <f>VLOOKUP('04.kolo výsledky  kat'!$A25,'04.kolo stopky'!A:C,3,FALSE)</f>
        <v>2.5302083333333336E-2</v>
      </c>
      <c r="K25" s="21">
        <f t="shared" si="3"/>
        <v>2.9593079922027293E-3</v>
      </c>
      <c r="L25" s="21">
        <f t="shared" si="2"/>
        <v>4.5787037037037064E-3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7">
        <f t="shared" si="1"/>
        <v>0</v>
      </c>
      <c r="Y25"/>
    </row>
    <row r="26" spans="1:25" hidden="1" x14ac:dyDescent="0.25">
      <c r="A26" s="22">
        <v>10</v>
      </c>
      <c r="B26" s="57">
        <v>23</v>
      </c>
      <c r="C26" s="45">
        <v>3</v>
      </c>
      <c r="D26" s="6" t="str">
        <f>VLOOKUP(A26,'04.kolo prezetácia '!A:G,2,FALSE)</f>
        <v>Jan</v>
      </c>
      <c r="E26" s="6" t="str">
        <f>VLOOKUP(A26,'04.kolo prezetácia '!A:G,3,FALSE)</f>
        <v>Vesely</v>
      </c>
      <c r="F26" s="5" t="str">
        <f>CONCATENATE('04.kolo výsledky  kat'!$D26," ",'04.kolo výsledky  kat'!$E26)</f>
        <v>Jan Vesely</v>
      </c>
      <c r="G26" s="6" t="str">
        <f>VLOOKUP(A26,'04.kolo prezetácia '!A:G,4,FALSE)</f>
        <v>Nové Mesto nad Vahom</v>
      </c>
      <c r="H26" s="31">
        <f>VLOOKUP(A26,'04.kolo prezetácia '!$A$2:$G$468,5,FALSE)</f>
        <v>1971</v>
      </c>
      <c r="I26" s="32" t="str">
        <f>VLOOKUP(A26,'04.kolo prezetácia '!$A$2:$G$468,7,FALSE)</f>
        <v>Muži D</v>
      </c>
      <c r="J26" s="21">
        <f>VLOOKUP('04.kolo výsledky  kat'!$A26,'04.kolo stopky'!A:C,3,FALSE)</f>
        <v>2.5368749999999999E-2</v>
      </c>
      <c r="K26" s="21">
        <f t="shared" si="3"/>
        <v>2.9671052631578942E-3</v>
      </c>
      <c r="L26" s="21">
        <f t="shared" si="2"/>
        <v>4.6453703703703692E-3</v>
      </c>
      <c r="M26" s="22"/>
      <c r="N26" s="42"/>
      <c r="O26" s="42"/>
      <c r="P26" s="42"/>
      <c r="Q26" s="42"/>
      <c r="R26" s="42"/>
      <c r="S26" s="42"/>
      <c r="T26" s="42"/>
      <c r="U26" s="42"/>
      <c r="V26" s="42"/>
      <c r="W26" s="27">
        <f t="shared" si="1"/>
        <v>0</v>
      </c>
      <c r="Y26"/>
    </row>
    <row r="27" spans="1:25" hidden="1" x14ac:dyDescent="0.25">
      <c r="A27" s="22">
        <v>58</v>
      </c>
      <c r="B27" s="57">
        <v>24</v>
      </c>
      <c r="C27" s="48">
        <v>5</v>
      </c>
      <c r="D27" s="6" t="str">
        <f>VLOOKUP(A27,'04.kolo prezetácia '!A:G,2,FALSE)</f>
        <v>Matúš</v>
      </c>
      <c r="E27" s="6" t="str">
        <f>VLOOKUP(A27,'04.kolo prezetácia '!A:G,3,FALSE)</f>
        <v>Varačka</v>
      </c>
      <c r="F27" s="5" t="str">
        <f>CONCATENATE('04.kolo výsledky  kat'!$D27," ",'04.kolo výsledky  kat'!$E27)</f>
        <v>Matúš Varačka</v>
      </c>
      <c r="G27" s="6" t="str">
        <f>VLOOKUP(A27,'04.kolo prezetácia '!A:G,4,FALSE)</f>
        <v>Buď lepší / Beckov</v>
      </c>
      <c r="H27" s="31">
        <f>VLOOKUP(A27,'04.kolo prezetácia '!$A$2:$G$468,5,FALSE)</f>
        <v>1988</v>
      </c>
      <c r="I27" s="32" t="str">
        <f>VLOOKUP(A27,'04.kolo prezetácia '!$A$2:$G$468,7,FALSE)</f>
        <v>Muži B</v>
      </c>
      <c r="J27" s="21">
        <f>VLOOKUP('04.kolo výsledky  kat'!$A27,'04.kolo stopky'!A:C,3,FALSE)</f>
        <v>2.5373611111111111E-2</v>
      </c>
      <c r="K27" s="21">
        <f t="shared" si="3"/>
        <v>2.9676738141650419E-3</v>
      </c>
      <c r="L27" s="21">
        <f t="shared" si="2"/>
        <v>4.6502314814814809E-3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7">
        <f t="shared" si="1"/>
        <v>0</v>
      </c>
      <c r="Y27"/>
    </row>
    <row r="28" spans="1:25" x14ac:dyDescent="0.25">
      <c r="A28" s="22">
        <v>207</v>
      </c>
      <c r="B28" s="57">
        <v>25</v>
      </c>
      <c r="C28" s="48">
        <v>7</v>
      </c>
      <c r="D28" s="6" t="str">
        <f>VLOOKUP(A28,'04.kolo prezetácia '!A:G,2,FALSE)</f>
        <v>Radovan</v>
      </c>
      <c r="E28" s="6" t="str">
        <f>VLOOKUP(A28,'04.kolo prezetácia '!A:G,3,FALSE)</f>
        <v>Rosa</v>
      </c>
      <c r="F28" s="5" t="str">
        <f>CONCATENATE('04.kolo výsledky  kat'!$D28," ",'04.kolo výsledky  kat'!$E28)</f>
        <v>Radovan Rosa</v>
      </c>
      <c r="G28" s="6" t="str">
        <f>VLOOKUP(A28,'04.kolo prezetácia '!A:G,4,FALSE)</f>
        <v>Brezolupy</v>
      </c>
      <c r="H28" s="31">
        <f>VLOOKUP(A28,'04.kolo prezetácia '!$A$2:$G$468,5,FALSE)</f>
        <v>1992</v>
      </c>
      <c r="I28" s="32" t="str">
        <f>VLOOKUP(A28,'04.kolo prezetácia '!$A$2:$G$468,7,FALSE)</f>
        <v>Muži A</v>
      </c>
      <c r="J28" s="21">
        <f>VLOOKUP('04.kolo výsledky  kat'!$A28,'04.kolo stopky'!A:C,3,FALSE)</f>
        <v>2.5574537037037038E-2</v>
      </c>
      <c r="K28" s="21">
        <f t="shared" si="3"/>
        <v>2.9911739224604719E-3</v>
      </c>
      <c r="L28" s="21">
        <f t="shared" si="2"/>
        <v>4.8511574074074082E-3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7">
        <f t="shared" si="1"/>
        <v>0</v>
      </c>
      <c r="Y28"/>
    </row>
    <row r="29" spans="1:25" hidden="1" x14ac:dyDescent="0.25">
      <c r="A29" s="22">
        <v>209</v>
      </c>
      <c r="B29" s="57">
        <v>26</v>
      </c>
      <c r="C29" s="48">
        <v>8</v>
      </c>
      <c r="D29" s="6" t="str">
        <f>VLOOKUP(A29,'04.kolo prezetácia '!A:G,2,FALSE)</f>
        <v>Tomáš</v>
      </c>
      <c r="E29" s="6" t="str">
        <f>VLOOKUP(A29,'04.kolo prezetácia '!A:G,3,FALSE)</f>
        <v>Valasek</v>
      </c>
      <c r="F29" s="5" t="str">
        <f>CONCATENATE('04.kolo výsledky  kat'!$D29," ",'04.kolo výsledky  kat'!$E29)</f>
        <v>Tomáš Valasek</v>
      </c>
      <c r="G29" s="6" t="str">
        <f>VLOOKUP(A29,'04.kolo prezetácia '!A:G,4,FALSE)</f>
        <v>Atletický klub veterán / Bratislava</v>
      </c>
      <c r="H29" s="31">
        <f>VLOOKUP(A29,'04.kolo prezetácia '!$A$2:$G$468,5,FALSE)</f>
        <v>1972</v>
      </c>
      <c r="I29" s="32" t="str">
        <f>VLOOKUP(A29,'04.kolo prezetácia '!$A$2:$G$468,7,FALSE)</f>
        <v>Muži C</v>
      </c>
      <c r="J29" s="21">
        <f>VLOOKUP('04.kolo výsledky  kat'!$A29,'04.kolo stopky'!A:C,3,FALSE)</f>
        <v>2.5603125000000001E-2</v>
      </c>
      <c r="K29" s="21">
        <f t="shared" si="3"/>
        <v>2.9945175438596491E-3</v>
      </c>
      <c r="L29" s="21">
        <f t="shared" si="2"/>
        <v>4.8797453703703711E-3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27">
        <f t="shared" si="1"/>
        <v>0</v>
      </c>
      <c r="Y29"/>
    </row>
    <row r="30" spans="1:25" hidden="1" x14ac:dyDescent="0.25">
      <c r="A30" s="22">
        <v>15</v>
      </c>
      <c r="B30" s="57">
        <v>27</v>
      </c>
      <c r="C30" s="48">
        <v>6</v>
      </c>
      <c r="D30" s="6" t="str">
        <f>VLOOKUP(A30,'04.kolo prezetácia '!A:G,2,FALSE)</f>
        <v>Andrej</v>
      </c>
      <c r="E30" s="6" t="str">
        <f>VLOOKUP(A30,'04.kolo prezetácia '!A:G,3,FALSE)</f>
        <v>Prekop</v>
      </c>
      <c r="F30" s="5" t="str">
        <f>CONCATENATE('04.kolo výsledky  kat'!$D30," ",'04.kolo výsledky  kat'!$E30)</f>
        <v>Andrej Prekop</v>
      </c>
      <c r="G30" s="6" t="str">
        <f>VLOOKUP(A30,'04.kolo prezetácia '!A:G,4,FALSE)</f>
        <v>Buď lepší / Trenčín</v>
      </c>
      <c r="H30" s="31">
        <f>VLOOKUP(A30,'04.kolo prezetácia '!$A$2:$G$468,5,FALSE)</f>
        <v>1985</v>
      </c>
      <c r="I30" s="32" t="str">
        <f>VLOOKUP(A30,'04.kolo prezetácia '!$A$2:$G$468,7,FALSE)</f>
        <v>Muži B</v>
      </c>
      <c r="J30" s="21">
        <f>VLOOKUP('04.kolo výsledky  kat'!$A30,'04.kolo stopky'!A:C,3,FALSE)</f>
        <v>2.5629745370370369E-2</v>
      </c>
      <c r="K30" s="21">
        <f t="shared" si="3"/>
        <v>2.9976310374702185E-3</v>
      </c>
      <c r="L30" s="21">
        <f t="shared" si="2"/>
        <v>4.9063657407407389E-3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7">
        <f t="shared" si="1"/>
        <v>0</v>
      </c>
      <c r="Y30"/>
    </row>
    <row r="31" spans="1:25" hidden="1" x14ac:dyDescent="0.25">
      <c r="A31" s="22">
        <v>42</v>
      </c>
      <c r="B31" s="57">
        <v>28</v>
      </c>
      <c r="C31" s="45">
        <v>3</v>
      </c>
      <c r="D31" s="6" t="str">
        <f>VLOOKUP(A31,'04.kolo prezetácia '!A:G,2,FALSE)</f>
        <v>Soňa</v>
      </c>
      <c r="E31" s="6" t="str">
        <f>VLOOKUP(A31,'04.kolo prezetácia '!A:G,3,FALSE)</f>
        <v>Sttuhárová</v>
      </c>
      <c r="F31" s="5" t="str">
        <f>CONCATENATE('04.kolo výsledky  kat'!$D31," ",'04.kolo výsledky  kat'!$E31)</f>
        <v>Soňa Sttuhárová</v>
      </c>
      <c r="G31" s="6" t="str">
        <f>VLOOKUP(A31,'04.kolo prezetácia '!A:G,4,FALSE)</f>
        <v>Atletika NMnV/ Liesk. bež / M. Lieskové</v>
      </c>
      <c r="H31" s="31">
        <f>VLOOKUP(A31,'04.kolo prezetácia '!$A$2:$G$468,5,FALSE)</f>
        <v>1993</v>
      </c>
      <c r="I31" s="32" t="str">
        <f>VLOOKUP(A31,'04.kolo prezetácia '!$A$2:$G$468,7,FALSE)</f>
        <v>Ženy A</v>
      </c>
      <c r="J31" s="21">
        <f>VLOOKUP('04.kolo výsledky  kat'!$A31,'04.kolo stopky'!A:C,3,FALSE)</f>
        <v>2.5682407407407407E-2</v>
      </c>
      <c r="K31" s="21">
        <f t="shared" si="3"/>
        <v>3.0037903400476499E-3</v>
      </c>
      <c r="L31" s="21">
        <f t="shared" si="2"/>
        <v>4.9590277777777775E-3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27">
        <f t="shared" si="1"/>
        <v>0</v>
      </c>
      <c r="Y31"/>
    </row>
    <row r="32" spans="1:25" hidden="1" x14ac:dyDescent="0.25">
      <c r="A32" s="22">
        <v>193</v>
      </c>
      <c r="B32" s="57">
        <v>29</v>
      </c>
      <c r="C32" s="48">
        <v>4</v>
      </c>
      <c r="D32" s="6" t="str">
        <f>VLOOKUP(A32,'04.kolo prezetácia '!A:G,2,FALSE)</f>
        <v>Marcela</v>
      </c>
      <c r="E32" s="6" t="str">
        <f>VLOOKUP(A32,'04.kolo prezetácia '!A:G,3,FALSE)</f>
        <v>Schweitzerová</v>
      </c>
      <c r="F32" s="5" t="str">
        <f>CONCATENATE('04.kolo výsledky  kat'!$D32," ",'04.kolo výsledky  kat'!$E32)</f>
        <v>Marcela Schweitzerová</v>
      </c>
      <c r="G32" s="6" t="str">
        <f>VLOOKUP(A32,'04.kolo prezetácia '!A:G,4,FALSE)</f>
        <v>AKV Bratislava</v>
      </c>
      <c r="H32" s="31">
        <f>VLOOKUP(A32,'04.kolo prezetácia '!$A$2:$G$468,5,FALSE)</f>
        <v>1990</v>
      </c>
      <c r="I32" s="32" t="str">
        <f>VLOOKUP(A32,'04.kolo prezetácia '!$A$2:$G$468,7,FALSE)</f>
        <v>Ženy A</v>
      </c>
      <c r="J32" s="21">
        <f>VLOOKUP('04.kolo výsledky  kat'!$A32,'04.kolo stopky'!A:C,3,FALSE)</f>
        <v>2.576481481481482E-2</v>
      </c>
      <c r="K32" s="21">
        <f t="shared" si="3"/>
        <v>3.0134286333116747E-3</v>
      </c>
      <c r="L32" s="21">
        <f t="shared" si="2"/>
        <v>5.0414351851851905E-3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7">
        <f t="shared" si="1"/>
        <v>0</v>
      </c>
      <c r="Y32"/>
    </row>
    <row r="33" spans="1:25" hidden="1" x14ac:dyDescent="0.25">
      <c r="A33" s="22">
        <v>243</v>
      </c>
      <c r="B33" s="57">
        <v>30</v>
      </c>
      <c r="C33" s="48">
        <v>5</v>
      </c>
      <c r="D33" s="6" t="str">
        <f>VLOOKUP(A33,'04.kolo prezetácia '!A:G,2,FALSE)</f>
        <v>Branislav</v>
      </c>
      <c r="E33" s="6" t="str">
        <f>VLOOKUP(A33,'04.kolo prezetácia '!A:G,3,FALSE)</f>
        <v>Zachar</v>
      </c>
      <c r="F33" s="5" t="str">
        <f>CONCATENATE('04.kolo výsledky  kat'!$D33," ",'04.kolo výsledky  kat'!$E33)</f>
        <v>Branislav Zachar</v>
      </c>
      <c r="G33" s="6" t="str">
        <f>VLOOKUP(A33,'04.kolo prezetácia '!A:G,4,FALSE)</f>
        <v>Trencianska Tepla</v>
      </c>
      <c r="H33" s="31">
        <f>VLOOKUP(A33,'04.kolo prezetácia '!$A$2:$G$468,5,FALSE)</f>
        <v>1986</v>
      </c>
      <c r="I33" s="32" t="str">
        <f>VLOOKUP(A33,'04.kolo prezetácia '!$A$2:$G$468,7,FALSE)</f>
        <v>Muži B</v>
      </c>
      <c r="J33" s="21">
        <f>VLOOKUP('04.kolo výsledky  kat'!$A33,'04.kolo stopky'!A:C,3,FALSE)</f>
        <v>2.5857638888888892E-2</v>
      </c>
      <c r="K33" s="21">
        <f t="shared" si="3"/>
        <v>3.0242852501624431E-3</v>
      </c>
      <c r="L33" s="21">
        <f t="shared" si="2"/>
        <v>5.134259259259262E-3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7">
        <f t="shared" si="1"/>
        <v>0</v>
      </c>
      <c r="Y33"/>
    </row>
    <row r="34" spans="1:25" hidden="1" x14ac:dyDescent="0.25">
      <c r="A34" s="22">
        <v>72</v>
      </c>
      <c r="B34" s="57">
        <v>31</v>
      </c>
      <c r="C34" s="48">
        <v>9</v>
      </c>
      <c r="D34" s="6" t="str">
        <f>VLOOKUP(A34,'04.kolo prezetácia '!A:G,2,FALSE)</f>
        <v>Tibor</v>
      </c>
      <c r="E34" s="6" t="str">
        <f>VLOOKUP(A34,'04.kolo prezetácia '!A:G,3,FALSE)</f>
        <v>Nestak</v>
      </c>
      <c r="F34" s="5" t="str">
        <f>CONCATENATE('04.kolo výsledky  kat'!$D34," ",'04.kolo výsledky  kat'!$E34)</f>
        <v>Tibor Nestak</v>
      </c>
      <c r="G34" s="6" t="str">
        <f>VLOOKUP(A34,'04.kolo prezetácia '!A:G,4,FALSE)</f>
        <v>Lieskovsky bezci / Moravske Lieskove</v>
      </c>
      <c r="H34" s="31">
        <f>VLOOKUP(A34,'04.kolo prezetácia '!$A$2:$G$468,5,FALSE)</f>
        <v>1975</v>
      </c>
      <c r="I34" s="32" t="str">
        <f>VLOOKUP(A34,'04.kolo prezetácia '!$A$2:$G$468,7,FALSE)</f>
        <v>Muži C</v>
      </c>
      <c r="J34" s="21">
        <f>VLOOKUP('04.kolo výsledky  kat'!$A34,'04.kolo stopky'!A:C,3,FALSE)</f>
        <v>2.6040740740740739E-2</v>
      </c>
      <c r="K34" s="21">
        <f t="shared" si="3"/>
        <v>3.0457006714316652E-3</v>
      </c>
      <c r="L34" s="21">
        <f t="shared" si="2"/>
        <v>5.3173611111111095E-3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27">
        <f t="shared" si="1"/>
        <v>0</v>
      </c>
      <c r="Y34"/>
    </row>
    <row r="35" spans="1:25" hidden="1" x14ac:dyDescent="0.25">
      <c r="A35" s="22">
        <v>241</v>
      </c>
      <c r="B35" s="57">
        <v>32</v>
      </c>
      <c r="C35" s="48">
        <v>4</v>
      </c>
      <c r="D35" s="6" t="str">
        <f>VLOOKUP(A35,'04.kolo prezetácia '!A:G,2,FALSE)</f>
        <v>Štefan</v>
      </c>
      <c r="E35" s="6" t="str">
        <f>VLOOKUP(A35,'04.kolo prezetácia '!A:G,3,FALSE)</f>
        <v>Červenka</v>
      </c>
      <c r="F35" s="5" t="str">
        <f>CONCATENATE('04.kolo výsledky  kat'!$D35," ",'04.kolo výsledky  kat'!$E35)</f>
        <v>Štefan Červenka</v>
      </c>
      <c r="G35" s="6" t="str">
        <f>VLOOKUP(A35,'04.kolo prezetácia '!A:G,4,FALSE)</f>
        <v>Jogging klub / Dubnica nad Váhom</v>
      </c>
      <c r="H35" s="31">
        <f>VLOOKUP(A35,'04.kolo prezetácia '!$A$2:$G$468,5,FALSE)</f>
        <v>1966</v>
      </c>
      <c r="I35" s="32" t="str">
        <f>VLOOKUP(A35,'04.kolo prezetácia '!$A$2:$G$468,7,FALSE)</f>
        <v>Muži D</v>
      </c>
      <c r="J35" s="21">
        <f>VLOOKUP('04.kolo výsledky  kat'!$A35,'04.kolo stopky'!A:C,3,FALSE)</f>
        <v>2.6124305555555557E-2</v>
      </c>
      <c r="K35" s="21">
        <f t="shared" si="3"/>
        <v>3.0554743339831058E-3</v>
      </c>
      <c r="L35" s="21">
        <f t="shared" si="2"/>
        <v>5.4009259259259271E-3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27">
        <f t="shared" si="1"/>
        <v>0</v>
      </c>
      <c r="Y35"/>
    </row>
    <row r="36" spans="1:25" hidden="1" x14ac:dyDescent="0.25">
      <c r="A36" s="22">
        <v>131</v>
      </c>
      <c r="B36" s="57">
        <v>33</v>
      </c>
      <c r="C36" s="48">
        <v>10</v>
      </c>
      <c r="D36" s="6" t="str">
        <f>VLOOKUP(A36,'04.kolo prezetácia '!A:G,2,FALSE)</f>
        <v>Andrej</v>
      </c>
      <c r="E36" s="6" t="str">
        <f>VLOOKUP(A36,'04.kolo prezetácia '!A:G,3,FALSE)</f>
        <v>Luprich</v>
      </c>
      <c r="F36" s="5" t="str">
        <f>CONCATENATE('04.kolo výsledky  kat'!$D36," ",'04.kolo výsledky  kat'!$E36)</f>
        <v>Andrej Luprich</v>
      </c>
      <c r="G36" s="6" t="str">
        <f>VLOOKUP(A36,'04.kolo prezetácia '!A:G,4,FALSE)</f>
        <v>220 mínus vek / Skalka nad Váhom</v>
      </c>
      <c r="H36" s="31">
        <f>VLOOKUP(A36,'04.kolo prezetácia '!$A$2:$G$468,5,FALSE)</f>
        <v>1979</v>
      </c>
      <c r="I36" s="32" t="str">
        <f>VLOOKUP(A36,'04.kolo prezetácia '!$A$2:$G$468,7,FALSE)</f>
        <v>Muži C</v>
      </c>
      <c r="J36" s="21">
        <f>VLOOKUP('04.kolo výsledky  kat'!$A36,'04.kolo stopky'!A:C,3,FALSE)</f>
        <v>2.6232060185185185E-2</v>
      </c>
      <c r="K36" s="21">
        <f t="shared" si="3"/>
        <v>3.0680772146415417E-3</v>
      </c>
      <c r="L36" s="21">
        <f t="shared" si="2"/>
        <v>5.5086805555555549E-3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7">
        <f t="shared" si="1"/>
        <v>0</v>
      </c>
      <c r="Y36"/>
    </row>
    <row r="37" spans="1:25" hidden="1" x14ac:dyDescent="0.25">
      <c r="A37" s="22">
        <v>74</v>
      </c>
      <c r="B37" s="57">
        <v>34</v>
      </c>
      <c r="C37" s="48">
        <v>7</v>
      </c>
      <c r="D37" s="6" t="str">
        <f>VLOOKUP(A37,'04.kolo prezetácia '!A:G,2,FALSE)</f>
        <v>Damián</v>
      </c>
      <c r="E37" s="6" t="str">
        <f>VLOOKUP(A37,'04.kolo prezetácia '!A:G,3,FALSE)</f>
        <v>Melo</v>
      </c>
      <c r="F37" s="5" t="str">
        <f>CONCATENATE('04.kolo výsledky  kat'!$D37," ",'04.kolo výsledky  kat'!$E37)</f>
        <v>Damián Melo</v>
      </c>
      <c r="G37" s="6" t="str">
        <f>VLOOKUP(A37,'04.kolo prezetácia '!A:G,4,FALSE)</f>
        <v>Buď lepší / Trenčianska Závada</v>
      </c>
      <c r="H37" s="31">
        <f>VLOOKUP(A37,'04.kolo prezetácia '!$A$2:$G$468,5,FALSE)</f>
        <v>1988</v>
      </c>
      <c r="I37" s="32" t="str">
        <f>VLOOKUP(A37,'04.kolo prezetácia '!$A$2:$G$468,7,FALSE)</f>
        <v>Muži B</v>
      </c>
      <c r="J37" s="21">
        <f>VLOOKUP('04.kolo výsledky  kat'!$A37,'04.kolo stopky'!A:C,3,FALSE)</f>
        <v>2.6313425925925924E-2</v>
      </c>
      <c r="K37" s="21">
        <f t="shared" si="3"/>
        <v>3.0775936755468914E-3</v>
      </c>
      <c r="L37" s="21">
        <f t="shared" si="2"/>
        <v>5.5900462962962943E-3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7">
        <f t="shared" si="1"/>
        <v>0</v>
      </c>
      <c r="X37" s="2"/>
      <c r="Y37"/>
    </row>
    <row r="38" spans="1:25" hidden="1" x14ac:dyDescent="0.25">
      <c r="A38" s="22">
        <v>89</v>
      </c>
      <c r="B38" s="57">
        <v>35</v>
      </c>
      <c r="C38" s="48">
        <v>11</v>
      </c>
      <c r="D38" s="6" t="str">
        <f>VLOOKUP(A38,'04.kolo prezetácia '!A:G,2,FALSE)</f>
        <v>Miroslav</v>
      </c>
      <c r="E38" s="6" t="str">
        <f>VLOOKUP(A38,'04.kolo prezetácia '!A:G,3,FALSE)</f>
        <v>Uhlár</v>
      </c>
      <c r="F38" s="5" t="str">
        <f>CONCATENATE('04.kolo výsledky  kat'!$D38," ",'04.kolo výsledky  kat'!$E38)</f>
        <v>Miroslav Uhlár</v>
      </c>
      <c r="G38" s="6" t="str">
        <f>VLOOKUP(A38,'04.kolo prezetácia '!A:G,4,FALSE)</f>
        <v>Vrbany / Vrbany</v>
      </c>
      <c r="H38" s="31">
        <f>VLOOKUP(A38,'04.kolo prezetácia '!$A$2:$G$468,5,FALSE)</f>
        <v>1974</v>
      </c>
      <c r="I38" s="32" t="str">
        <f>VLOOKUP(A38,'04.kolo prezetácia '!$A$2:$G$468,7,FALSE)</f>
        <v>Muži C</v>
      </c>
      <c r="J38" s="21">
        <f>VLOOKUP('04.kolo výsledky  kat'!$A38,'04.kolo stopky'!A:C,3,FALSE)</f>
        <v>2.6325810185185181E-2</v>
      </c>
      <c r="K38" s="21">
        <f t="shared" si="3"/>
        <v>3.0790421269222433E-3</v>
      </c>
      <c r="L38" s="21">
        <f t="shared" si="2"/>
        <v>5.6024305555555515E-3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7">
        <f t="shared" si="1"/>
        <v>0</v>
      </c>
      <c r="X38" s="2"/>
      <c r="Y38"/>
    </row>
    <row r="39" spans="1:25" hidden="1" x14ac:dyDescent="0.25">
      <c r="A39" s="22">
        <v>23</v>
      </c>
      <c r="B39" s="57">
        <v>36</v>
      </c>
      <c r="C39" s="48">
        <v>12</v>
      </c>
      <c r="D39" s="6" t="str">
        <f>VLOOKUP(A39,'04.kolo prezetácia '!A:G,2,FALSE)</f>
        <v>Roman</v>
      </c>
      <c r="E39" s="6" t="str">
        <f>VLOOKUP(A39,'04.kolo prezetácia '!A:G,3,FALSE)</f>
        <v>Juhás</v>
      </c>
      <c r="F39" s="5" t="str">
        <f>CONCATENATE('04.kolo výsledky  kat'!$D39," ",'04.kolo výsledky  kat'!$E39)</f>
        <v>Roman Juhás</v>
      </c>
      <c r="G39" s="6" t="str">
        <f>VLOOKUP(A39,'04.kolo prezetácia '!A:G,4,FALSE)</f>
        <v>Trenčianska Turná</v>
      </c>
      <c r="H39" s="31">
        <f>VLOOKUP(A39,'04.kolo prezetácia '!$A$2:$G$468,5,FALSE)</f>
        <v>1973</v>
      </c>
      <c r="I39" s="32" t="str">
        <f>VLOOKUP(A39,'04.kolo prezetácia '!$A$2:$G$468,7,FALSE)</f>
        <v>Muži C</v>
      </c>
      <c r="J39" s="21">
        <f>VLOOKUP('04.kolo výsledky  kat'!$A39,'04.kolo stopky'!A:C,3,FALSE)</f>
        <v>2.6343287037037037E-2</v>
      </c>
      <c r="K39" s="21">
        <f t="shared" si="3"/>
        <v>3.0810862031622264E-3</v>
      </c>
      <c r="L39" s="21">
        <f t="shared" si="2"/>
        <v>5.6199074074074068E-3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7">
        <f t="shared" si="1"/>
        <v>0</v>
      </c>
      <c r="Y39"/>
    </row>
    <row r="40" spans="1:25" hidden="1" x14ac:dyDescent="0.25">
      <c r="A40" s="22">
        <v>205</v>
      </c>
      <c r="B40" s="57">
        <v>37</v>
      </c>
      <c r="C40" s="48">
        <v>8</v>
      </c>
      <c r="D40" s="6" t="str">
        <f>VLOOKUP(A40,'04.kolo prezetácia '!A:G,2,FALSE)</f>
        <v>Rastislav</v>
      </c>
      <c r="E40" s="6" t="str">
        <f>VLOOKUP(A40,'04.kolo prezetácia '!A:G,3,FALSE)</f>
        <v>Guga</v>
      </c>
      <c r="F40" s="5" t="str">
        <f>CONCATENATE('04.kolo výsledky  kat'!$D40," ",'04.kolo výsledky  kat'!$E40)</f>
        <v>Rastislav Guga</v>
      </c>
      <c r="G40" s="6" t="str">
        <f>VLOOKUP(A40,'04.kolo prezetácia '!A:G,4,FALSE)</f>
        <v>Nemšová</v>
      </c>
      <c r="H40" s="31">
        <f>VLOOKUP(A40,'04.kolo prezetácia '!$A$2:$G$468,5,FALSE)</f>
        <v>1991</v>
      </c>
      <c r="I40" s="32" t="str">
        <f>VLOOKUP(A40,'04.kolo prezetácia '!$A$2:$G$468,7,FALSE)</f>
        <v>Muži B</v>
      </c>
      <c r="J40" s="21">
        <f>VLOOKUP('04.kolo výsledky  kat'!$A40,'04.kolo stopky'!A:C,3,FALSE)</f>
        <v>2.6360879629629626E-2</v>
      </c>
      <c r="K40" s="21">
        <f t="shared" si="3"/>
        <v>3.0831438163309503E-3</v>
      </c>
      <c r="L40" s="21">
        <f t="shared" si="2"/>
        <v>5.6374999999999967E-3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7">
        <f t="shared" si="1"/>
        <v>0</v>
      </c>
      <c r="Y40"/>
    </row>
    <row r="41" spans="1:25" hidden="1" x14ac:dyDescent="0.25">
      <c r="A41" s="22">
        <v>46</v>
      </c>
      <c r="B41" s="57">
        <v>38</v>
      </c>
      <c r="C41" s="75">
        <v>13</v>
      </c>
      <c r="D41" s="6" t="str">
        <f>VLOOKUP(A41,'04.kolo prezetácia '!A:G,2,FALSE)</f>
        <v>Vlastimil</v>
      </c>
      <c r="E41" s="6" t="str">
        <f>VLOOKUP(A41,'04.kolo prezetácia '!A:G,3,FALSE)</f>
        <v>Teplan</v>
      </c>
      <c r="F41" s="5" t="str">
        <f>CONCATENATE('04.kolo výsledky  kat'!$D41," ",'04.kolo výsledky  kat'!$E41)</f>
        <v>Vlastimil Teplan</v>
      </c>
      <c r="G41" s="6" t="str">
        <f>VLOOKUP(A41,'04.kolo prezetácia '!A:G,4,FALSE)</f>
        <v>štafeta Moravské Lieskové</v>
      </c>
      <c r="H41" s="31">
        <f>VLOOKUP(A41,'04.kolo prezetácia '!$A$2:$G$468,5,FALSE)</f>
        <v>1979</v>
      </c>
      <c r="I41" s="32" t="str">
        <f>VLOOKUP(A41,'04.kolo prezetácia '!$A$2:$G$468,7,FALSE)</f>
        <v>Muži C</v>
      </c>
      <c r="J41" s="21">
        <f>VLOOKUP('04.kolo výsledky  kat'!$A41,'04.kolo stopky'!A:C,3,FALSE)</f>
        <v>2.6687384259259261E-2</v>
      </c>
      <c r="K41" s="21">
        <f t="shared" si="3"/>
        <v>3.1213314923110246E-3</v>
      </c>
      <c r="L41" s="21">
        <f t="shared" si="2"/>
        <v>5.9640046296296316E-3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7">
        <f t="shared" si="1"/>
        <v>0</v>
      </c>
      <c r="Y41"/>
    </row>
    <row r="42" spans="1:25" x14ac:dyDescent="0.25">
      <c r="A42" s="22">
        <v>32</v>
      </c>
      <c r="B42" s="57">
        <v>39</v>
      </c>
      <c r="C42" s="48">
        <v>8</v>
      </c>
      <c r="D42" s="6" t="str">
        <f>VLOOKUP(A42,'04.kolo prezetácia '!A:G,2,FALSE)</f>
        <v>Miroslav</v>
      </c>
      <c r="E42" s="6" t="str">
        <f>VLOOKUP(A42,'04.kolo prezetácia '!A:G,3,FALSE)</f>
        <v>Dočár</v>
      </c>
      <c r="F42" s="5" t="str">
        <f>CONCATENATE('04.kolo výsledky  kat'!$D42," ",'04.kolo výsledky  kat'!$E42)</f>
        <v>Miroslav Dočár</v>
      </c>
      <c r="G42" s="6" t="str">
        <f>VLOOKUP(A42,'04.kolo prezetácia '!A:G,4,FALSE)</f>
        <v>Buď lepší / Trenčín</v>
      </c>
      <c r="H42" s="31">
        <f>VLOOKUP(A42,'04.kolo prezetácia '!$A$2:$G$468,5,FALSE)</f>
        <v>1992</v>
      </c>
      <c r="I42" s="32" t="str">
        <f>VLOOKUP(A42,'04.kolo prezetácia '!$A$2:$G$468,7,FALSE)</f>
        <v>Muži A</v>
      </c>
      <c r="J42" s="21">
        <f>VLOOKUP('04.kolo výsledky  kat'!$A42,'04.kolo stopky'!A:C,3,FALSE)</f>
        <v>2.6733449074074073E-2</v>
      </c>
      <c r="K42" s="21">
        <f t="shared" si="3"/>
        <v>3.1267191899501836E-3</v>
      </c>
      <c r="L42" s="21">
        <f t="shared" si="2"/>
        <v>6.0100694444444429E-3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7">
        <f t="shared" si="1"/>
        <v>0</v>
      </c>
      <c r="Y42"/>
    </row>
    <row r="43" spans="1:25" hidden="1" x14ac:dyDescent="0.25">
      <c r="A43" s="22">
        <v>208</v>
      </c>
      <c r="B43" s="57">
        <v>40</v>
      </c>
      <c r="C43" s="48">
        <v>9</v>
      </c>
      <c r="D43" s="6" t="str">
        <f>VLOOKUP(A43,'04.kolo prezetácia '!A:G,2,FALSE)</f>
        <v>Matej</v>
      </c>
      <c r="E43" s="6" t="str">
        <f>VLOOKUP(A43,'04.kolo prezetácia '!A:G,3,FALSE)</f>
        <v>Weismann</v>
      </c>
      <c r="F43" s="5" t="str">
        <f>CONCATENATE('04.kolo výsledky  kat'!$D43," ",'04.kolo výsledky  kat'!$E43)</f>
        <v>Matej Weismann</v>
      </c>
      <c r="G43" s="6" t="str">
        <f>VLOOKUP(A43,'04.kolo prezetácia '!A:G,4,FALSE)</f>
        <v>Trenčín</v>
      </c>
      <c r="H43" s="31">
        <f>VLOOKUP(A43,'04.kolo prezetácia '!$A$2:$G$468,5,FALSE)</f>
        <v>1985</v>
      </c>
      <c r="I43" s="32" t="str">
        <f>VLOOKUP(A43,'04.kolo prezetácia '!$A$2:$G$468,7,FALSE)</f>
        <v>Muži B</v>
      </c>
      <c r="J43" s="21">
        <f>VLOOKUP('04.kolo výsledky  kat'!$A43,'04.kolo stopky'!A:C,3,FALSE)</f>
        <v>2.676550925925926E-2</v>
      </c>
      <c r="K43" s="21">
        <f t="shared" si="3"/>
        <v>3.1304689192116091E-3</v>
      </c>
      <c r="L43" s="21">
        <f t="shared" si="2"/>
        <v>6.0421296296296299E-3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7">
        <f t="shared" si="1"/>
        <v>0</v>
      </c>
      <c r="Y43"/>
    </row>
    <row r="44" spans="1:25" hidden="1" x14ac:dyDescent="0.25">
      <c r="A44" s="22">
        <v>195</v>
      </c>
      <c r="B44" s="57">
        <v>41</v>
      </c>
      <c r="C44" s="45">
        <v>1</v>
      </c>
      <c r="D44" s="6" t="str">
        <f>VLOOKUP(A44,'04.kolo prezetácia '!A:G,2,FALSE)</f>
        <v>Eva</v>
      </c>
      <c r="E44" s="6" t="str">
        <f>VLOOKUP(A44,'04.kolo prezetácia '!A:G,3,FALSE)</f>
        <v>Mareková</v>
      </c>
      <c r="F44" s="5" t="str">
        <f>CONCATENATE('04.kolo výsledky  kat'!$D44," ",'04.kolo výsledky  kat'!$E44)</f>
        <v>Eva Mareková</v>
      </c>
      <c r="G44" s="6" t="str">
        <f>VLOOKUP(A44,'04.kolo prezetácia '!A:G,4,FALSE)</f>
        <v>Raz to príde / Soblahov</v>
      </c>
      <c r="H44" s="31">
        <f>VLOOKUP(A44,'04.kolo prezetácia '!$A$2:$G$468,5,FALSE)</f>
        <v>1982</v>
      </c>
      <c r="I44" s="32" t="str">
        <f>VLOOKUP(A44,'04.kolo prezetácia '!$A$2:$G$468,7,FALSE)</f>
        <v>Ženy B</v>
      </c>
      <c r="J44" s="21">
        <f>VLOOKUP('04.kolo výsledky  kat'!$A44,'04.kolo stopky'!A:C,3,FALSE)</f>
        <v>2.6820254629629628E-2</v>
      </c>
      <c r="K44" s="21">
        <f t="shared" si="3"/>
        <v>3.136871886506389E-3</v>
      </c>
      <c r="L44" s="21">
        <f t="shared" si="2"/>
        <v>6.0968749999999981E-3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7">
        <f t="shared" si="1"/>
        <v>0</v>
      </c>
      <c r="Y44"/>
    </row>
    <row r="45" spans="1:25" hidden="1" x14ac:dyDescent="0.25">
      <c r="A45" s="22">
        <v>155</v>
      </c>
      <c r="B45" s="57">
        <v>42</v>
      </c>
      <c r="C45" s="48">
        <v>14</v>
      </c>
      <c r="D45" s="6" t="str">
        <f>VLOOKUP(A45,'04.kolo prezetácia '!A:G,2,FALSE)</f>
        <v>Ľubomír</v>
      </c>
      <c r="E45" s="6" t="str">
        <f>VLOOKUP(A45,'04.kolo prezetácia '!A:G,3,FALSE)</f>
        <v>Adame</v>
      </c>
      <c r="F45" s="5" t="str">
        <f>CONCATENATE('04.kolo výsledky  kat'!$D45," ",'04.kolo výsledky  kat'!$E45)</f>
        <v>Ľubomír Adame</v>
      </c>
      <c r="G45" s="6" t="str">
        <f>VLOOKUP(A45,'04.kolo prezetácia '!A:G,4,FALSE)</f>
        <v>Kšinná</v>
      </c>
      <c r="H45" s="31">
        <f>VLOOKUP(A45,'04.kolo prezetácia '!$A$2:$G$468,5,FALSE)</f>
        <v>1980</v>
      </c>
      <c r="I45" s="32" t="str">
        <f>VLOOKUP(A45,'04.kolo prezetácia '!$A$2:$G$468,7,FALSE)</f>
        <v>Muži C</v>
      </c>
      <c r="J45" s="21">
        <f>VLOOKUP('04.kolo výsledky  kat'!$A45,'04.kolo stopky'!A:C,3,FALSE)</f>
        <v>2.7090625000000004E-2</v>
      </c>
      <c r="K45" s="21">
        <f t="shared" si="3"/>
        <v>3.1684941520467836E-3</v>
      </c>
      <c r="L45" s="21">
        <f t="shared" si="2"/>
        <v>6.3672453703703738E-3</v>
      </c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3">
        <f t="shared" si="1"/>
        <v>0</v>
      </c>
      <c r="Y45"/>
    </row>
    <row r="46" spans="1:25" x14ac:dyDescent="0.25">
      <c r="A46" s="22">
        <v>218</v>
      </c>
      <c r="B46" s="57">
        <v>43</v>
      </c>
      <c r="C46" s="48">
        <v>9</v>
      </c>
      <c r="D46" s="6" t="str">
        <f>VLOOKUP(A46,'04.kolo prezetácia '!A:G,2,FALSE)</f>
        <v>Sofian</v>
      </c>
      <c r="E46" s="6" t="str">
        <f>VLOOKUP(A46,'04.kolo prezetácia '!A:G,3,FALSE)</f>
        <v>Repa</v>
      </c>
      <c r="F46" s="5" t="str">
        <f>CONCATENATE('04.kolo výsledky  kat'!$D46," ",'04.kolo výsledky  kat'!$E46)</f>
        <v>Sofian Repa</v>
      </c>
      <c r="G46" s="6" t="str">
        <f>VLOOKUP(A46,'04.kolo prezetácia '!A:G,4,FALSE)</f>
        <v>Gymnázium / Bánovce nad Bebravou</v>
      </c>
      <c r="H46" s="31">
        <f>VLOOKUP(A46,'04.kolo prezetácia '!$A$2:$G$468,5,FALSE)</f>
        <v>2005</v>
      </c>
      <c r="I46" s="32" t="str">
        <f>VLOOKUP(A46,'04.kolo prezetácia '!$A$2:$G$468,7,FALSE)</f>
        <v>Muži A</v>
      </c>
      <c r="J46" s="21">
        <f>VLOOKUP('04.kolo výsledky  kat'!$A46,'04.kolo stopky'!A:C,3,FALSE)</f>
        <v>2.7092708333333337E-2</v>
      </c>
      <c r="K46" s="21">
        <f t="shared" si="3"/>
        <v>3.1687378167641325E-3</v>
      </c>
      <c r="L46" s="21">
        <f t="shared" si="2"/>
        <v>6.3693287037037069E-3</v>
      </c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3">
        <f t="shared" si="1"/>
        <v>0</v>
      </c>
      <c r="Y46"/>
    </row>
    <row r="47" spans="1:25" hidden="1" x14ac:dyDescent="0.25">
      <c r="A47" s="22">
        <v>226</v>
      </c>
      <c r="B47" s="57">
        <v>44</v>
      </c>
      <c r="C47" s="48">
        <v>10</v>
      </c>
      <c r="D47" s="6" t="str">
        <f>VLOOKUP(A47,'04.kolo prezetácia '!A:G,2,FALSE)</f>
        <v>Robert</v>
      </c>
      <c r="E47" s="6" t="str">
        <f>VLOOKUP(A47,'04.kolo prezetácia '!A:G,3,FALSE)</f>
        <v>Gavenda</v>
      </c>
      <c r="F47" s="5" t="str">
        <f>CONCATENATE('04.kolo výsledky  kat'!$D47," ",'04.kolo výsledky  kat'!$E47)</f>
        <v>Robert Gavenda</v>
      </c>
      <c r="G47" s="6" t="str">
        <f>VLOOKUP(A47,'04.kolo prezetácia '!A:G,4,FALSE)</f>
        <v>Trencin</v>
      </c>
      <c r="H47" s="31">
        <f>VLOOKUP(A47,'04.kolo prezetácia '!$A$2:$G$468,5,FALSE)</f>
        <v>1988</v>
      </c>
      <c r="I47" s="32" t="str">
        <f>VLOOKUP(A47,'04.kolo prezetácia '!$A$2:$G$468,7,FALSE)</f>
        <v>Muži B</v>
      </c>
      <c r="J47" s="21">
        <f>VLOOKUP('04.kolo výsledky  kat'!$A47,'04.kolo stopky'!A:C,3,FALSE)</f>
        <v>2.7162499999999996E-2</v>
      </c>
      <c r="K47" s="21">
        <f t="shared" si="3"/>
        <v>3.176900584795321E-3</v>
      </c>
      <c r="L47" s="21">
        <f t="shared" si="2"/>
        <v>6.4391203703703659E-3</v>
      </c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3">
        <f t="shared" si="1"/>
        <v>0</v>
      </c>
      <c r="Y47"/>
    </row>
    <row r="48" spans="1:25" hidden="1" x14ac:dyDescent="0.25">
      <c r="A48" s="22">
        <v>178</v>
      </c>
      <c r="B48" s="57">
        <v>45</v>
      </c>
      <c r="C48" s="48">
        <v>11</v>
      </c>
      <c r="D48" s="6" t="str">
        <f>VLOOKUP(A48,'04.kolo prezetácia '!A:G,2,FALSE)</f>
        <v>Marián</v>
      </c>
      <c r="E48" s="6" t="str">
        <f>VLOOKUP(A48,'04.kolo prezetácia '!A:G,3,FALSE)</f>
        <v>Horník</v>
      </c>
      <c r="F48" s="5" t="str">
        <f>CONCATENATE('04.kolo výsledky  kat'!$D48," ",'04.kolo výsledky  kat'!$E48)</f>
        <v>Marián Horník</v>
      </c>
      <c r="G48" s="6" t="str">
        <f>VLOOKUP(A48,'04.kolo prezetácia '!A:G,4,FALSE)</f>
        <v>Trenčín</v>
      </c>
      <c r="H48" s="31">
        <f>VLOOKUP(A48,'04.kolo prezetácia '!$A$2:$G$468,5,FALSE)</f>
        <v>1983</v>
      </c>
      <c r="I48" s="32" t="str">
        <f>VLOOKUP(A48,'04.kolo prezetácia '!$A$2:$G$468,7,FALSE)</f>
        <v>Muži B</v>
      </c>
      <c r="J48" s="21">
        <f>VLOOKUP('04.kolo výsledky  kat'!$A48,'04.kolo stopky'!A:C,3,FALSE)</f>
        <v>2.7245254629629633E-2</v>
      </c>
      <c r="K48" s="21">
        <f t="shared" si="3"/>
        <v>3.1865794888455709E-3</v>
      </c>
      <c r="L48" s="21">
        <f t="shared" si="2"/>
        <v>6.5218750000000034E-3</v>
      </c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3">
        <f t="shared" si="1"/>
        <v>0</v>
      </c>
      <c r="Y48"/>
    </row>
    <row r="49" spans="1:25" hidden="1" x14ac:dyDescent="0.25">
      <c r="A49" s="22">
        <v>222</v>
      </c>
      <c r="B49" s="57">
        <v>46</v>
      </c>
      <c r="C49" s="48">
        <v>12</v>
      </c>
      <c r="D49" s="6" t="str">
        <f>VLOOKUP(A49,'04.kolo prezetácia '!A:G,2,FALSE)</f>
        <v>Lukáš</v>
      </c>
      <c r="E49" s="6" t="str">
        <f>VLOOKUP(A49,'04.kolo prezetácia '!A:G,3,FALSE)</f>
        <v>Bečár</v>
      </c>
      <c r="F49" s="5" t="str">
        <f>CONCATENATE('04.kolo výsledky  kat'!$D49," ",'04.kolo výsledky  kat'!$E49)</f>
        <v>Lukáš Bečár</v>
      </c>
      <c r="G49" s="6" t="str">
        <f>VLOOKUP(A49,'04.kolo prezetácia '!A:G,4,FALSE)</f>
        <v>Adamovské Kochanovce</v>
      </c>
      <c r="H49" s="31">
        <f>VLOOKUP(A49,'04.kolo prezetácia '!$A$2:$G$468,5,FALSE)</f>
        <v>1986</v>
      </c>
      <c r="I49" s="32" t="str">
        <f>VLOOKUP(A49,'04.kolo prezetácia '!$A$2:$G$468,7,FALSE)</f>
        <v>Muži B</v>
      </c>
      <c r="J49" s="21">
        <f>VLOOKUP('04.kolo výsledky  kat'!$A49,'04.kolo stopky'!A:C,3,FALSE)</f>
        <v>2.729884259259259E-2</v>
      </c>
      <c r="K49" s="21">
        <f t="shared" si="3"/>
        <v>3.1928470868529341E-3</v>
      </c>
      <c r="L49" s="21">
        <f t="shared" si="2"/>
        <v>6.57546296296296E-3</v>
      </c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3">
        <f t="shared" si="1"/>
        <v>0</v>
      </c>
      <c r="Y49"/>
    </row>
    <row r="50" spans="1:25" hidden="1" x14ac:dyDescent="0.25">
      <c r="A50" s="22">
        <v>93</v>
      </c>
      <c r="B50" s="57">
        <v>47</v>
      </c>
      <c r="C50" s="48">
        <v>5</v>
      </c>
      <c r="D50" s="6" t="str">
        <f>VLOOKUP(A50,'04.kolo prezetácia '!A:G,2,FALSE)</f>
        <v>Peter</v>
      </c>
      <c r="E50" s="6" t="str">
        <f>VLOOKUP(A50,'04.kolo prezetácia '!A:G,3,FALSE)</f>
        <v>Batka</v>
      </c>
      <c r="F50" s="5" t="str">
        <f>CONCATENATE('04.kolo výsledky  kat'!$D50," ",'04.kolo výsledky  kat'!$E50)</f>
        <v>Peter Batka</v>
      </c>
      <c r="G50" s="6" t="str">
        <f>VLOOKUP(A50,'04.kolo prezetácia '!A:G,4,FALSE)</f>
        <v>Trenčín</v>
      </c>
      <c r="H50" s="31">
        <f>VLOOKUP(A50,'04.kolo prezetácia '!$A$2:$G$468,5,FALSE)</f>
        <v>1970</v>
      </c>
      <c r="I50" s="32" t="str">
        <f>VLOOKUP(A50,'04.kolo prezetácia '!$A$2:$G$468,7,FALSE)</f>
        <v>Muži D</v>
      </c>
      <c r="J50" s="21">
        <f>VLOOKUP('04.kolo výsledky  kat'!$A50,'04.kolo stopky'!A:C,3,FALSE)</f>
        <v>2.7311805555555554E-2</v>
      </c>
      <c r="K50" s="21">
        <f t="shared" si="3"/>
        <v>3.1943632228719943E-3</v>
      </c>
      <c r="L50" s="21">
        <f t="shared" si="2"/>
        <v>6.5884259259259247E-3</v>
      </c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3">
        <f t="shared" si="1"/>
        <v>0</v>
      </c>
      <c r="Y50"/>
    </row>
    <row r="51" spans="1:25" hidden="1" x14ac:dyDescent="0.25">
      <c r="A51" s="22">
        <v>141</v>
      </c>
      <c r="B51" s="57">
        <v>48</v>
      </c>
      <c r="C51" s="48">
        <v>6</v>
      </c>
      <c r="D51" s="6" t="str">
        <f>VLOOKUP(A51,'04.kolo prezetácia '!A:G,2,FALSE)</f>
        <v>Veronika</v>
      </c>
      <c r="E51" s="6" t="str">
        <f>VLOOKUP(A51,'04.kolo prezetácia '!A:G,3,FALSE)</f>
        <v>Bakalárová</v>
      </c>
      <c r="F51" s="5" t="str">
        <f>CONCATENATE('04.kolo výsledky  kat'!$D51," ",'04.kolo výsledky  kat'!$E51)</f>
        <v>Veronika Bakalárová</v>
      </c>
      <c r="G51" s="6" t="str">
        <f>VLOOKUP(A51,'04.kolo prezetácia '!A:G,4,FALSE)</f>
        <v>220 - vek / Mníchova Lehota</v>
      </c>
      <c r="H51" s="31">
        <f>VLOOKUP(A51,'04.kolo prezetácia '!$A$2:$G$468,5,FALSE)</f>
        <v>1987</v>
      </c>
      <c r="I51" s="32" t="str">
        <f>VLOOKUP(A51,'04.kolo prezetácia '!$A$2:$G$468,7,FALSE)</f>
        <v>Ženy A</v>
      </c>
      <c r="J51" s="21">
        <f>VLOOKUP('04.kolo výsledky  kat'!$A51,'04.kolo stopky'!A:C,3,FALSE)</f>
        <v>2.7397453703703705E-2</v>
      </c>
      <c r="K51" s="21">
        <f t="shared" si="3"/>
        <v>3.2043805501407838E-3</v>
      </c>
      <c r="L51" s="21">
        <f t="shared" si="2"/>
        <v>6.6740740740740753E-3</v>
      </c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3">
        <f t="shared" si="1"/>
        <v>0</v>
      </c>
      <c r="Y51"/>
    </row>
    <row r="52" spans="1:25" hidden="1" x14ac:dyDescent="0.25">
      <c r="A52" s="22">
        <v>20</v>
      </c>
      <c r="B52" s="57">
        <v>49</v>
      </c>
      <c r="C52" s="48">
        <v>15</v>
      </c>
      <c r="D52" s="6" t="str">
        <f>VLOOKUP(A52,'04.kolo prezetácia '!A:G,2,FALSE)</f>
        <v>Martin</v>
      </c>
      <c r="E52" s="6" t="str">
        <f>VLOOKUP(A52,'04.kolo prezetácia '!A:G,3,FALSE)</f>
        <v>Chudý</v>
      </c>
      <c r="F52" s="5" t="str">
        <f>CONCATENATE('04.kolo výsledky  kat'!$D52," ",'04.kolo výsledky  kat'!$E52)</f>
        <v>Martin Chudý</v>
      </c>
      <c r="G52" s="6" t="str">
        <f>VLOOKUP(A52,'04.kolo prezetácia '!A:G,4,FALSE)</f>
        <v>Trenčín</v>
      </c>
      <c r="H52" s="31">
        <f>VLOOKUP(A52,'04.kolo prezetácia '!$A$2:$G$468,5,FALSE)</f>
        <v>1980</v>
      </c>
      <c r="I52" s="32" t="str">
        <f>VLOOKUP(A52,'04.kolo prezetácia '!$A$2:$G$468,7,FALSE)</f>
        <v>Muži C</v>
      </c>
      <c r="J52" s="21">
        <f>VLOOKUP('04.kolo výsledky  kat'!$A52,'04.kolo stopky'!A:C,3,FALSE)</f>
        <v>2.7501736111111109E-2</v>
      </c>
      <c r="K52" s="21">
        <f t="shared" si="3"/>
        <v>3.2165773229369714E-3</v>
      </c>
      <c r="L52" s="21">
        <f t="shared" si="2"/>
        <v>6.778356481481479E-3</v>
      </c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3">
        <f t="shared" si="1"/>
        <v>0</v>
      </c>
      <c r="Y52"/>
    </row>
    <row r="53" spans="1:25" hidden="1" x14ac:dyDescent="0.25">
      <c r="A53" s="22">
        <v>121</v>
      </c>
      <c r="B53" s="57">
        <v>50</v>
      </c>
      <c r="C53" s="48">
        <v>16</v>
      </c>
      <c r="D53" s="6" t="str">
        <f>VLOOKUP(A53,'04.kolo prezetácia '!A:G,2,FALSE)</f>
        <v>Branislav</v>
      </c>
      <c r="E53" s="6" t="str">
        <f>VLOOKUP(A53,'04.kolo prezetácia '!A:G,3,FALSE)</f>
        <v>Hromnik</v>
      </c>
      <c r="F53" s="5" t="str">
        <f>CONCATENATE('04.kolo výsledky  kat'!$D53," ",'04.kolo výsledky  kat'!$E53)</f>
        <v>Branislav Hromnik</v>
      </c>
      <c r="G53" s="6" t="str">
        <f>VLOOKUP(A53,'04.kolo prezetácia '!A:G,4,FALSE)</f>
        <v>Trencianske Stankovce</v>
      </c>
      <c r="H53" s="31">
        <f>VLOOKUP(A53,'04.kolo prezetácia '!$A$2:$G$468,5,FALSE)</f>
        <v>1979</v>
      </c>
      <c r="I53" s="32" t="str">
        <f>VLOOKUP(A53,'04.kolo prezetácia '!$A$2:$G$468,7,FALSE)</f>
        <v>Muži C</v>
      </c>
      <c r="J53" s="21">
        <f>VLOOKUP('04.kolo výsledky  kat'!$A53,'04.kolo stopky'!A:C,3,FALSE)</f>
        <v>2.7671759259259257E-2</v>
      </c>
      <c r="K53" s="21">
        <f t="shared" si="3"/>
        <v>3.2364630712583922E-3</v>
      </c>
      <c r="L53" s="21">
        <f t="shared" si="2"/>
        <v>6.9483796296296273E-3</v>
      </c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3">
        <f t="shared" si="1"/>
        <v>0</v>
      </c>
      <c r="Y53"/>
    </row>
    <row r="54" spans="1:25" hidden="1" x14ac:dyDescent="0.25">
      <c r="A54" s="22">
        <v>198</v>
      </c>
      <c r="B54" s="57">
        <v>51</v>
      </c>
      <c r="C54" s="48">
        <v>17</v>
      </c>
      <c r="D54" s="6" t="str">
        <f>VLOOKUP(A54,'04.kolo prezetácia '!A:G,2,FALSE)</f>
        <v>Marek</v>
      </c>
      <c r="E54" s="6" t="str">
        <f>VLOOKUP(A54,'04.kolo prezetácia '!A:G,3,FALSE)</f>
        <v>Bulko</v>
      </c>
      <c r="F54" s="5" t="str">
        <f>CONCATENATE('04.kolo výsledky  kat'!$D54," ",'04.kolo výsledky  kat'!$E54)</f>
        <v>Marek Bulko</v>
      </c>
      <c r="G54" s="6" t="str">
        <f>VLOOKUP(A54,'04.kolo prezetácia '!A:G,4,FALSE)</f>
        <v>Velke Bierovce</v>
      </c>
      <c r="H54" s="31">
        <f>VLOOKUP(A54,'04.kolo prezetácia '!$A$2:$G$468,5,FALSE)</f>
        <v>1978</v>
      </c>
      <c r="I54" s="32" t="str">
        <f>VLOOKUP(A54,'04.kolo prezetácia '!$A$2:$G$468,7,FALSE)</f>
        <v>Muži C</v>
      </c>
      <c r="J54" s="21">
        <f>VLOOKUP('04.kolo výsledky  kat'!$A54,'04.kolo stopky'!A:C,3,FALSE)</f>
        <v>2.7734490740740737E-2</v>
      </c>
      <c r="K54" s="21">
        <f t="shared" si="3"/>
        <v>3.2438000866363433E-3</v>
      </c>
      <c r="L54" s="21">
        <f t="shared" si="2"/>
        <v>7.0111111111111069E-3</v>
      </c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3"/>
      <c r="Y54"/>
    </row>
    <row r="55" spans="1:25" hidden="1" x14ac:dyDescent="0.25">
      <c r="A55" s="22">
        <v>214</v>
      </c>
      <c r="B55" s="57">
        <v>52</v>
      </c>
      <c r="C55" s="45">
        <v>2</v>
      </c>
      <c r="D55" s="6" t="str">
        <f>VLOOKUP(A55,'04.kolo prezetácia '!A:G,2,FALSE)</f>
        <v>Jana</v>
      </c>
      <c r="E55" s="6" t="str">
        <f>VLOOKUP(A55,'04.kolo prezetácia '!A:G,3,FALSE)</f>
        <v>Pálešová</v>
      </c>
      <c r="F55" s="5" t="str">
        <f>CONCATENATE('04.kolo výsledky  kat'!$D55," ",'04.kolo výsledky  kat'!$E55)</f>
        <v>Jana Pálešová</v>
      </c>
      <c r="G55" s="6" t="str">
        <f>VLOOKUP(A55,'04.kolo prezetácia '!A:G,4,FALSE)</f>
        <v>Raz to príde / Drietoma</v>
      </c>
      <c r="H55" s="31">
        <f>VLOOKUP(A55,'04.kolo prezetácia '!$A$2:$G$468,5,FALSE)</f>
        <v>1977</v>
      </c>
      <c r="I55" s="32" t="str">
        <f>VLOOKUP(A55,'04.kolo prezetácia '!$A$2:$G$468,7,FALSE)</f>
        <v>Ženy B</v>
      </c>
      <c r="J55" s="21">
        <f>VLOOKUP('04.kolo výsledky  kat'!$A55,'04.kolo stopky'!A:C,3,FALSE)</f>
        <v>2.7770486111111114E-2</v>
      </c>
      <c r="K55" s="21">
        <f t="shared" si="3"/>
        <v>3.2480100714749839E-3</v>
      </c>
      <c r="L55" s="21">
        <f t="shared" si="2"/>
        <v>7.0471064814814841E-3</v>
      </c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3">
        <f t="shared" ref="W55:W118" si="4">SUM(M55:V55)</f>
        <v>0</v>
      </c>
      <c r="Y55"/>
    </row>
    <row r="56" spans="1:25" x14ac:dyDescent="0.25">
      <c r="A56" s="22">
        <v>238</v>
      </c>
      <c r="B56" s="57">
        <v>53</v>
      </c>
      <c r="C56" s="51">
        <v>10</v>
      </c>
      <c r="D56" s="6" t="str">
        <f>VLOOKUP(A56,'04.kolo prezetácia '!A:G,2,FALSE)</f>
        <v>Milan</v>
      </c>
      <c r="E56" s="6" t="str">
        <f>VLOOKUP(A56,'04.kolo prezetácia '!A:G,3,FALSE)</f>
        <v>Holiček</v>
      </c>
      <c r="F56" s="5" t="str">
        <f>CONCATENATE('04.kolo výsledky  kat'!$D56," ",'04.kolo výsledky  kat'!$E56)</f>
        <v>Milan Holiček</v>
      </c>
      <c r="G56" s="6" t="str">
        <f>VLOOKUP(A56,'04.kolo prezetácia '!A:G,4,FALSE)</f>
        <v>KST Bohunice / Bohunice</v>
      </c>
      <c r="H56" s="31">
        <f>VLOOKUP(A56,'04.kolo prezetácia '!$A$2:$G$468,5,FALSE)</f>
        <v>1992</v>
      </c>
      <c r="I56" s="32" t="str">
        <f>VLOOKUP(A56,'04.kolo prezetácia '!$A$2:$G$468,7,FALSE)</f>
        <v>Muži A</v>
      </c>
      <c r="J56" s="21">
        <f>VLOOKUP('04.kolo výsledky  kat'!$A56,'04.kolo stopky'!A:C,3,FALSE)</f>
        <v>2.7777199074074072E-2</v>
      </c>
      <c r="K56" s="21">
        <f t="shared" si="3"/>
        <v>3.2487952133419965E-3</v>
      </c>
      <c r="L56" s="21">
        <f t="shared" si="2"/>
        <v>7.0538194444444424E-3</v>
      </c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3">
        <f t="shared" si="4"/>
        <v>0</v>
      </c>
      <c r="Y56"/>
    </row>
    <row r="57" spans="1:25" hidden="1" x14ac:dyDescent="0.25">
      <c r="A57" s="22">
        <v>65</v>
      </c>
      <c r="B57" s="57">
        <v>54</v>
      </c>
      <c r="C57" s="48">
        <v>13</v>
      </c>
      <c r="D57" s="6" t="str">
        <f>VLOOKUP(A57,'04.kolo prezetácia '!A:G,2,FALSE)</f>
        <v>Milan</v>
      </c>
      <c r="E57" s="6" t="str">
        <f>VLOOKUP(A57,'04.kolo prezetácia '!A:G,3,FALSE)</f>
        <v>Šaray</v>
      </c>
      <c r="F57" s="5" t="str">
        <f>CONCATENATE('04.kolo výsledky  kat'!$D57," ",'04.kolo výsledky  kat'!$E57)</f>
        <v>Milan Šaray</v>
      </c>
      <c r="G57" s="6" t="str">
        <f>VLOOKUP(A57,'04.kolo prezetácia '!A:G,4,FALSE)</f>
        <v>Bánovce nad Bebravou</v>
      </c>
      <c r="H57" s="31">
        <f>VLOOKUP(A57,'04.kolo prezetácia '!$A$2:$G$468,5,FALSE)</f>
        <v>1989</v>
      </c>
      <c r="I57" s="32" t="str">
        <f>VLOOKUP(A57,'04.kolo prezetácia '!$A$2:$G$468,7,FALSE)</f>
        <v>Muži B</v>
      </c>
      <c r="J57" s="21">
        <f>VLOOKUP('04.kolo výsledky  kat'!$A57,'04.kolo stopky'!A:C,3,FALSE)</f>
        <v>2.778854166666667E-2</v>
      </c>
      <c r="K57" s="21">
        <f t="shared" si="3"/>
        <v>3.2501218323586745E-3</v>
      </c>
      <c r="L57" s="21">
        <f t="shared" si="2"/>
        <v>7.0651620370370399E-3</v>
      </c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3">
        <f t="shared" si="4"/>
        <v>0</v>
      </c>
      <c r="Y57"/>
    </row>
    <row r="58" spans="1:25" hidden="1" x14ac:dyDescent="0.25">
      <c r="A58" s="22">
        <v>221</v>
      </c>
      <c r="B58" s="57">
        <v>55</v>
      </c>
      <c r="C58" s="48">
        <v>14</v>
      </c>
      <c r="D58" s="6" t="str">
        <f>VLOOKUP(A58,'04.kolo prezetácia '!A:G,2,FALSE)</f>
        <v>Jakub</v>
      </c>
      <c r="E58" s="6" t="str">
        <f>VLOOKUP(A58,'04.kolo prezetácia '!A:G,3,FALSE)</f>
        <v>Hrmo</v>
      </c>
      <c r="F58" s="5" t="str">
        <f>CONCATENATE('04.kolo výsledky  kat'!$D58," ",'04.kolo výsledky  kat'!$E58)</f>
        <v>Jakub Hrmo</v>
      </c>
      <c r="G58" s="6" t="str">
        <f>VLOOKUP(A58,'04.kolo prezetácia '!A:G,4,FALSE)</f>
        <v>Buď lepší / Trenčín</v>
      </c>
      <c r="H58" s="31">
        <f>VLOOKUP(A58,'04.kolo prezetácia '!$A$2:$G$468,5,FALSE)</f>
        <v>1988</v>
      </c>
      <c r="I58" s="32" t="str">
        <f>VLOOKUP(A58,'04.kolo prezetácia '!$A$2:$G$468,7,FALSE)</f>
        <v>Muži B</v>
      </c>
      <c r="J58" s="21">
        <f>VLOOKUP('04.kolo výsledky  kat'!$A58,'04.kolo stopky'!A:C,3,FALSE)</f>
        <v>2.8184259259259256E-2</v>
      </c>
      <c r="K58" s="21">
        <f t="shared" si="3"/>
        <v>3.2964045917262285E-3</v>
      </c>
      <c r="L58" s="21">
        <f t="shared" si="2"/>
        <v>7.4608796296296263E-3</v>
      </c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3">
        <f t="shared" si="4"/>
        <v>0</v>
      </c>
      <c r="Y58"/>
    </row>
    <row r="59" spans="1:25" hidden="1" x14ac:dyDescent="0.25">
      <c r="A59" s="22">
        <v>224</v>
      </c>
      <c r="B59" s="57">
        <v>56</v>
      </c>
      <c r="C59" s="45">
        <v>3</v>
      </c>
      <c r="D59" s="6" t="str">
        <f>VLOOKUP(A59,'04.kolo prezetácia '!A:G,2,FALSE)</f>
        <v>Barbora</v>
      </c>
      <c r="E59" s="6" t="str">
        <f>VLOOKUP(A59,'04.kolo prezetácia '!A:G,3,FALSE)</f>
        <v>Uhliarová</v>
      </c>
      <c r="F59" s="5" t="str">
        <f>CONCATENATE('04.kolo výsledky  kat'!$D59," ",'04.kolo výsledky  kat'!$E59)</f>
        <v>Barbora Uhliarová</v>
      </c>
      <c r="G59" s="6" t="str">
        <f>VLOOKUP(A59,'04.kolo prezetácia '!A:G,4,FALSE)</f>
        <v>Banská Bystrica</v>
      </c>
      <c r="H59" s="31">
        <f>VLOOKUP(A59,'04.kolo prezetácia '!$A$2:$G$468,5,FALSE)</f>
        <v>1983</v>
      </c>
      <c r="I59" s="32" t="str">
        <f>VLOOKUP(A59,'04.kolo prezetácia '!$A$2:$G$468,7,FALSE)</f>
        <v>Ženy B</v>
      </c>
      <c r="J59" s="21">
        <f>VLOOKUP('04.kolo výsledky  kat'!$A59,'04.kolo stopky'!A:C,3,FALSE)</f>
        <v>2.8236111111111111E-2</v>
      </c>
      <c r="K59" s="21">
        <f t="shared" si="3"/>
        <v>3.3024691358024688E-3</v>
      </c>
      <c r="L59" s="21">
        <f t="shared" si="2"/>
        <v>7.5127314814814813E-3</v>
      </c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3">
        <f t="shared" si="4"/>
        <v>0</v>
      </c>
      <c r="Y59"/>
    </row>
    <row r="60" spans="1:25" hidden="1" x14ac:dyDescent="0.25">
      <c r="A60" s="22">
        <v>245</v>
      </c>
      <c r="B60" s="57">
        <v>57</v>
      </c>
      <c r="C60" s="48">
        <v>18</v>
      </c>
      <c r="D60" s="6" t="str">
        <f>VLOOKUP(A60,'04.kolo prezetácia '!A:G,2,FALSE)</f>
        <v>Peter</v>
      </c>
      <c r="E60" s="6" t="str">
        <f>VLOOKUP(A60,'04.kolo prezetácia '!A:G,3,FALSE)</f>
        <v>Golian</v>
      </c>
      <c r="F60" s="5" t="str">
        <f>CONCATENATE('04.kolo výsledky  kat'!$D60," ",'04.kolo výsledky  kat'!$E60)</f>
        <v>Peter Golian</v>
      </c>
      <c r="G60" s="6" t="str">
        <f>VLOOKUP(A60,'04.kolo prezetácia '!A:G,4,FALSE)</f>
        <v>Trenčín</v>
      </c>
      <c r="H60" s="31">
        <f>VLOOKUP(A60,'04.kolo prezetácia '!$A$2:$G$468,5,FALSE)</f>
        <v>1976</v>
      </c>
      <c r="I60" s="32" t="str">
        <f>VLOOKUP(A60,'04.kolo prezetácia '!$A$2:$G$468,7,FALSE)</f>
        <v>Muži C</v>
      </c>
      <c r="J60" s="21">
        <f>VLOOKUP('04.kolo výsledky  kat'!$A60,'04.kolo stopky'!A:C,3,FALSE)</f>
        <v>2.847337962962963E-2</v>
      </c>
      <c r="K60" s="21">
        <f t="shared" si="3"/>
        <v>3.3302198397227633E-3</v>
      </c>
      <c r="L60" s="21">
        <f t="shared" si="2"/>
        <v>7.7499999999999999E-3</v>
      </c>
      <c r="M60" s="30"/>
      <c r="N60" s="40"/>
      <c r="O60" s="40"/>
      <c r="P60" s="40"/>
      <c r="Q60" s="40"/>
      <c r="R60" s="40"/>
      <c r="S60" s="40"/>
      <c r="T60" s="40"/>
      <c r="U60" s="31"/>
      <c r="V60" s="31"/>
      <c r="W60" s="33">
        <f t="shared" si="4"/>
        <v>0</v>
      </c>
      <c r="Y60"/>
    </row>
    <row r="61" spans="1:25" hidden="1" x14ac:dyDescent="0.25">
      <c r="A61" s="22">
        <v>64</v>
      </c>
      <c r="B61" s="57">
        <v>58</v>
      </c>
      <c r="C61" s="48">
        <v>15</v>
      </c>
      <c r="D61" s="6" t="str">
        <f>VLOOKUP(A61,'04.kolo prezetácia '!A:G,2,FALSE)</f>
        <v>Peter</v>
      </c>
      <c r="E61" s="6" t="str">
        <f>VLOOKUP(A61,'04.kolo prezetácia '!A:G,3,FALSE)</f>
        <v>Marcinát</v>
      </c>
      <c r="F61" s="5" t="str">
        <f>CONCATENATE('04.kolo výsledky  kat'!$D61," ",'04.kolo výsledky  kat'!$E61)</f>
        <v>Peter Marcinát</v>
      </c>
      <c r="G61" s="6" t="str">
        <f>VLOOKUP(A61,'04.kolo prezetácia '!A:G,4,FALSE)</f>
        <v>Trenčín</v>
      </c>
      <c r="H61" s="31">
        <f>VLOOKUP(A61,'04.kolo prezetácia '!$A$2:$G$468,5,FALSE)</f>
        <v>1986</v>
      </c>
      <c r="I61" s="32" t="str">
        <f>VLOOKUP(A61,'04.kolo prezetácia '!$A$2:$G$468,7,FALSE)</f>
        <v>Muži B</v>
      </c>
      <c r="J61" s="21">
        <f>VLOOKUP('04.kolo výsledky  kat'!$A61,'04.kolo stopky'!A:C,3,FALSE)</f>
        <v>2.8746875000000002E-2</v>
      </c>
      <c r="K61" s="21">
        <f t="shared" si="3"/>
        <v>3.362207602339181E-3</v>
      </c>
      <c r="L61" s="21">
        <f t="shared" si="2"/>
        <v>8.0234953703703718E-3</v>
      </c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3">
        <f t="shared" si="4"/>
        <v>0</v>
      </c>
      <c r="Y61"/>
    </row>
    <row r="62" spans="1:25" hidden="1" x14ac:dyDescent="0.25">
      <c r="A62" s="22">
        <v>219</v>
      </c>
      <c r="B62" s="57">
        <v>59</v>
      </c>
      <c r="C62" s="48">
        <v>19</v>
      </c>
      <c r="D62" s="6" t="str">
        <f>VLOOKUP(A62,'04.kolo prezetácia '!A:G,2,FALSE)</f>
        <v>Ján</v>
      </c>
      <c r="E62" s="6" t="str">
        <f>VLOOKUP(A62,'04.kolo prezetácia '!A:G,3,FALSE)</f>
        <v>Jenčo</v>
      </c>
      <c r="F62" s="5" t="str">
        <f>CONCATENATE('04.kolo výsledky  kat'!$D62," ",'04.kolo výsledky  kat'!$E62)</f>
        <v>Ján Jenčo</v>
      </c>
      <c r="G62" s="6" t="str">
        <f>VLOOKUP(A62,'04.kolo prezetácia '!A:G,4,FALSE)</f>
        <v>Parné valce / Trenčín</v>
      </c>
      <c r="H62" s="31">
        <f>VLOOKUP(A62,'04.kolo prezetácia '!$A$2:$G$468,5,FALSE)</f>
        <v>1979</v>
      </c>
      <c r="I62" s="32" t="str">
        <f>VLOOKUP(A62,'04.kolo prezetácia '!$A$2:$G$468,7,FALSE)</f>
        <v>Muži C</v>
      </c>
      <c r="J62" s="21">
        <f>VLOOKUP('04.kolo výsledky  kat'!$A62,'04.kolo stopky'!A:C,3,FALSE)</f>
        <v>2.8790625E-2</v>
      </c>
      <c r="K62" s="21">
        <f t="shared" si="3"/>
        <v>3.3673245614035084E-3</v>
      </c>
      <c r="L62" s="21">
        <f t="shared" si="2"/>
        <v>8.0672453703703705E-3</v>
      </c>
      <c r="M62" s="30"/>
      <c r="N62" s="31"/>
      <c r="O62" s="31"/>
      <c r="P62" s="31"/>
      <c r="Q62" s="31"/>
      <c r="R62" s="31"/>
      <c r="S62" s="31"/>
      <c r="T62" s="31"/>
      <c r="U62" s="31"/>
      <c r="V62" s="31"/>
      <c r="W62" s="33">
        <f t="shared" si="4"/>
        <v>0</v>
      </c>
      <c r="Y62"/>
    </row>
    <row r="63" spans="1:25" x14ac:dyDescent="0.25">
      <c r="A63" s="22">
        <v>24</v>
      </c>
      <c r="B63" s="57">
        <v>60</v>
      </c>
      <c r="C63" s="48">
        <v>11</v>
      </c>
      <c r="D63" s="6" t="str">
        <f>VLOOKUP(A63,'04.kolo prezetácia '!A:G,2,FALSE)</f>
        <v>Matúš</v>
      </c>
      <c r="E63" s="6" t="str">
        <f>VLOOKUP(A63,'04.kolo prezetácia '!A:G,3,FALSE)</f>
        <v>Ďurík</v>
      </c>
      <c r="F63" s="5" t="str">
        <f>CONCATENATE('04.kolo výsledky  kat'!$D63," ",'04.kolo výsledky  kat'!$E63)</f>
        <v>Matúš Ďurík</v>
      </c>
      <c r="G63" s="6" t="str">
        <f>VLOOKUP(A63,'04.kolo prezetácia '!A:G,4,FALSE)</f>
        <v xml:space="preserve">Champion club </v>
      </c>
      <c r="H63" s="31">
        <f>VLOOKUP(A63,'04.kolo prezetácia '!$A$2:$G$468,5,FALSE)</f>
        <v>1997</v>
      </c>
      <c r="I63" s="32" t="str">
        <f>VLOOKUP(A63,'04.kolo prezetácia '!$A$2:$G$468,7,FALSE)</f>
        <v>Muži A</v>
      </c>
      <c r="J63" s="21">
        <f>VLOOKUP('04.kolo výsledky  kat'!$A63,'04.kolo stopky'!A:C,3,FALSE)</f>
        <v>2.8849074074074079E-2</v>
      </c>
      <c r="K63" s="21">
        <f t="shared" si="3"/>
        <v>3.3741607104180206E-3</v>
      </c>
      <c r="L63" s="21">
        <f t="shared" si="2"/>
        <v>8.1256944444444493E-3</v>
      </c>
      <c r="M63" s="30"/>
      <c r="N63" s="31"/>
      <c r="O63" s="31"/>
      <c r="P63" s="31"/>
      <c r="Q63" s="31"/>
      <c r="R63" s="31"/>
      <c r="S63" s="31"/>
      <c r="T63" s="31"/>
      <c r="U63" s="31"/>
      <c r="V63" s="31"/>
      <c r="W63" s="33">
        <f t="shared" si="4"/>
        <v>0</v>
      </c>
      <c r="Y63"/>
    </row>
    <row r="64" spans="1:25" hidden="1" x14ac:dyDescent="0.25">
      <c r="A64" s="22">
        <v>161</v>
      </c>
      <c r="B64" s="57">
        <v>61</v>
      </c>
      <c r="C64" s="48">
        <v>7</v>
      </c>
      <c r="D64" s="6" t="str">
        <f>VLOOKUP(A64,'04.kolo prezetácia '!A:G,2,FALSE)</f>
        <v>Natália</v>
      </c>
      <c r="E64" s="6" t="str">
        <f>VLOOKUP(A64,'04.kolo prezetácia '!A:G,3,FALSE)</f>
        <v>Brezovská</v>
      </c>
      <c r="F64" s="5" t="str">
        <f>CONCATENATE('04.kolo výsledky  kat'!$D64," ",'04.kolo výsledky  kat'!$E64)</f>
        <v>Natália Brezovská</v>
      </c>
      <c r="G64" s="6" t="str">
        <f>VLOOKUP(A64,'04.kolo prezetácia '!A:G,4,FALSE)</f>
        <v>Champion Club / Trenčín</v>
      </c>
      <c r="H64" s="31">
        <f>VLOOKUP(A64,'04.kolo prezetácia '!$A$2:$G$468,5,FALSE)</f>
        <v>1987</v>
      </c>
      <c r="I64" s="32" t="str">
        <f>VLOOKUP(A64,'04.kolo prezetácia '!$A$2:$G$468,7,FALSE)</f>
        <v>Ženy A</v>
      </c>
      <c r="J64" s="21">
        <f>VLOOKUP('04.kolo výsledky  kat'!$A64,'04.kolo stopky'!A:C,3,FALSE)</f>
        <v>2.8896180555555557E-2</v>
      </c>
      <c r="K64" s="21">
        <f t="shared" si="3"/>
        <v>3.3796702404158543E-3</v>
      </c>
      <c r="L64" s="21">
        <f t="shared" si="2"/>
        <v>8.1728009259259271E-3</v>
      </c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3">
        <f t="shared" si="4"/>
        <v>0</v>
      </c>
      <c r="Y64"/>
    </row>
    <row r="65" spans="1:25" hidden="1" x14ac:dyDescent="0.25">
      <c r="A65" s="22">
        <v>47</v>
      </c>
      <c r="B65" s="57">
        <v>62</v>
      </c>
      <c r="C65" s="48">
        <v>6</v>
      </c>
      <c r="D65" s="6" t="str">
        <f>VLOOKUP(A65,'04.kolo prezetácia '!A:G,2,FALSE)</f>
        <v>Vladimír</v>
      </c>
      <c r="E65" s="6" t="str">
        <f>VLOOKUP(A65,'04.kolo prezetácia '!A:G,3,FALSE)</f>
        <v>Ješko</v>
      </c>
      <c r="F65" s="5" t="str">
        <f>CONCATENATE('04.kolo výsledky  kat'!$D65," ",'04.kolo výsledky  kat'!$E65)</f>
        <v>Vladimír Ješko</v>
      </c>
      <c r="G65" s="6" t="str">
        <f>VLOOKUP(A65,'04.kolo prezetácia '!A:G,4,FALSE)</f>
        <v>Trenčín</v>
      </c>
      <c r="H65" s="31">
        <f>VLOOKUP(A65,'04.kolo prezetácia '!$A$2:$G$468,5,FALSE)</f>
        <v>1964</v>
      </c>
      <c r="I65" s="32" t="str">
        <f>VLOOKUP(A65,'04.kolo prezetácia '!$A$2:$G$468,7,FALSE)</f>
        <v>Muži D</v>
      </c>
      <c r="J65" s="21">
        <f>VLOOKUP('04.kolo výsledky  kat'!$A65,'04.kolo stopky'!A:C,3,FALSE)</f>
        <v>2.8949421296296299E-2</v>
      </c>
      <c r="K65" s="21">
        <f t="shared" si="3"/>
        <v>3.385897227636994E-3</v>
      </c>
      <c r="L65" s="21">
        <f t="shared" si="2"/>
        <v>8.2260416666666697E-3</v>
      </c>
      <c r="M65" s="30"/>
      <c r="N65" s="31"/>
      <c r="O65" s="31"/>
      <c r="P65" s="31"/>
      <c r="Q65" s="31"/>
      <c r="R65" s="31"/>
      <c r="S65" s="31"/>
      <c r="T65" s="31"/>
      <c r="U65" s="31"/>
      <c r="V65" s="31"/>
      <c r="W65" s="33">
        <f t="shared" si="4"/>
        <v>0</v>
      </c>
      <c r="Y65"/>
    </row>
    <row r="66" spans="1:25" hidden="1" x14ac:dyDescent="0.25">
      <c r="A66" s="22">
        <v>186</v>
      </c>
      <c r="B66" s="57">
        <v>63</v>
      </c>
      <c r="C66" s="45">
        <v>1</v>
      </c>
      <c r="D66" s="6" t="str">
        <f>VLOOKUP(A66,'04.kolo prezetácia '!A:G,2,FALSE)</f>
        <v>Michaela</v>
      </c>
      <c r="E66" s="6" t="str">
        <f>VLOOKUP(A66,'04.kolo prezetácia '!A:G,3,FALSE)</f>
        <v>Žilková</v>
      </c>
      <c r="F66" s="5" t="str">
        <f>CONCATENATE('04.kolo výsledky  kat'!$D66," ",'04.kolo výsledky  kat'!$E66)</f>
        <v>Michaela Žilková</v>
      </c>
      <c r="G66" s="6" t="str">
        <f>VLOOKUP(A66,'04.kolo prezetácia '!A:G,4,FALSE)</f>
        <v>Jogging klub Dca / Dubnica nad Váhom</v>
      </c>
      <c r="H66" s="31">
        <f>VLOOKUP(A66,'04.kolo prezetácia '!$A$2:$G$468,5,FALSE)</f>
        <v>1972</v>
      </c>
      <c r="I66" s="32" t="str">
        <f>VLOOKUP(A66,'04.kolo prezetácia '!$A$2:$G$468,7,FALSE)</f>
        <v>Ženy C</v>
      </c>
      <c r="J66" s="21">
        <f>VLOOKUP('04.kolo výsledky  kat'!$A66,'04.kolo stopky'!A:C,3,FALSE)</f>
        <v>2.9021759259259261E-2</v>
      </c>
      <c r="K66" s="21">
        <f t="shared" si="3"/>
        <v>3.3943578081004982E-3</v>
      </c>
      <c r="L66" s="21">
        <f t="shared" si="2"/>
        <v>8.2983796296296312E-3</v>
      </c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3">
        <f t="shared" si="4"/>
        <v>0</v>
      </c>
      <c r="Y66"/>
    </row>
    <row r="67" spans="1:25" hidden="1" x14ac:dyDescent="0.25">
      <c r="A67" s="22">
        <v>99</v>
      </c>
      <c r="B67" s="57">
        <v>64</v>
      </c>
      <c r="C67" s="48">
        <v>8</v>
      </c>
      <c r="D67" s="6" t="str">
        <f>VLOOKUP(A67,'04.kolo prezetácia '!A:G,2,FALSE)</f>
        <v>Katarina</v>
      </c>
      <c r="E67" s="6" t="str">
        <f>VLOOKUP(A67,'04.kolo prezetácia '!A:G,3,FALSE)</f>
        <v>Huckova</v>
      </c>
      <c r="F67" s="5" t="str">
        <f>CONCATENATE('04.kolo výsledky  kat'!$D67," ",'04.kolo výsledky  kat'!$E67)</f>
        <v>Katarina Huckova</v>
      </c>
      <c r="G67" s="6" t="str">
        <f>VLOOKUP(A67,'04.kolo prezetácia '!A:G,4,FALSE)</f>
        <v>Trencin</v>
      </c>
      <c r="H67" s="31">
        <f>VLOOKUP(A67,'04.kolo prezetácia '!$A$2:$G$468,5,FALSE)</f>
        <v>1989</v>
      </c>
      <c r="I67" s="32" t="str">
        <f>VLOOKUP(A67,'04.kolo prezetácia '!$A$2:$G$468,7,FALSE)</f>
        <v>Ženy A</v>
      </c>
      <c r="J67" s="21">
        <f>VLOOKUP('04.kolo výsledky  kat'!$A67,'04.kolo stopky'!A:C,3,FALSE)</f>
        <v>2.9032175925925927E-2</v>
      </c>
      <c r="K67" s="21">
        <f t="shared" si="3"/>
        <v>3.3955761316872427E-3</v>
      </c>
      <c r="L67" s="21">
        <f t="shared" si="2"/>
        <v>8.3087962962962968E-3</v>
      </c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3">
        <f t="shared" si="4"/>
        <v>0</v>
      </c>
      <c r="Y67"/>
    </row>
    <row r="68" spans="1:25" hidden="1" x14ac:dyDescent="0.25">
      <c r="A68" s="22">
        <v>41</v>
      </c>
      <c r="B68" s="57">
        <v>65</v>
      </c>
      <c r="C68" s="48">
        <v>16</v>
      </c>
      <c r="D68" s="6" t="str">
        <f>VLOOKUP(A68,'04.kolo prezetácia '!A:G,2,FALSE)</f>
        <v>Ivan</v>
      </c>
      <c r="E68" s="6" t="str">
        <f>VLOOKUP(A68,'04.kolo prezetácia '!A:G,3,FALSE)</f>
        <v>MOJTO</v>
      </c>
      <c r="F68" s="5" t="str">
        <f>CONCATENATE('04.kolo výsledky  kat'!$D68," ",'04.kolo výsledky  kat'!$E68)</f>
        <v>Ivan MOJTO</v>
      </c>
      <c r="G68" s="6" t="str">
        <f>VLOOKUP(A68,'04.kolo prezetácia '!A:G,4,FALSE)</f>
        <v>Champion race / Bohunice</v>
      </c>
      <c r="H68" s="31">
        <f>VLOOKUP(A68,'04.kolo prezetácia '!$A$2:$G$468,5,FALSE)</f>
        <v>1989</v>
      </c>
      <c r="I68" s="32" t="str">
        <f>VLOOKUP(A68,'04.kolo prezetácia '!$A$2:$G$468,7,FALSE)</f>
        <v>Muži B</v>
      </c>
      <c r="J68" s="21">
        <f>VLOOKUP('04.kolo výsledky  kat'!$A68,'04.kolo stopky'!A:C,3,FALSE)</f>
        <v>2.9119444444444448E-2</v>
      </c>
      <c r="K68" s="21">
        <f t="shared" si="3"/>
        <v>3.4057829759584148E-3</v>
      </c>
      <c r="L68" s="21">
        <f t="shared" si="2"/>
        <v>8.396064814814818E-3</v>
      </c>
      <c r="M68" s="30"/>
      <c r="N68" s="31"/>
      <c r="O68" s="31"/>
      <c r="P68" s="31"/>
      <c r="Q68" s="31"/>
      <c r="R68" s="31"/>
      <c r="S68" s="31"/>
      <c r="T68" s="31"/>
      <c r="U68" s="31"/>
      <c r="V68" s="31"/>
      <c r="W68" s="33">
        <f t="shared" si="4"/>
        <v>0</v>
      </c>
      <c r="Y68"/>
    </row>
    <row r="69" spans="1:25" hidden="1" x14ac:dyDescent="0.25">
      <c r="A69" s="22">
        <v>227</v>
      </c>
      <c r="B69" s="57">
        <v>66</v>
      </c>
      <c r="C69" s="48">
        <v>20</v>
      </c>
      <c r="D69" s="6" t="str">
        <f>VLOOKUP(A69,'04.kolo prezetácia '!A:G,2,FALSE)</f>
        <v>Pavol</v>
      </c>
      <c r="E69" s="6" t="str">
        <f>VLOOKUP(A69,'04.kolo prezetácia '!A:G,3,FALSE)</f>
        <v>Vanek</v>
      </c>
      <c r="F69" s="5" t="str">
        <f>CONCATENATE('04.kolo výsledky  kat'!$D69," ",'04.kolo výsledky  kat'!$E69)</f>
        <v>Pavol Vanek</v>
      </c>
      <c r="G69" s="6" t="str">
        <f>VLOOKUP(A69,'04.kolo prezetácia '!A:G,4,FALSE)</f>
        <v>Chocholná Velcice</v>
      </c>
      <c r="H69" s="31">
        <f>VLOOKUP(A69,'04.kolo prezetácia '!$A$2:$G$468,5,FALSE)</f>
        <v>1977</v>
      </c>
      <c r="I69" s="32" t="str">
        <f>VLOOKUP(A69,'04.kolo prezetácia '!$A$2:$G$468,7,FALSE)</f>
        <v>Muži C</v>
      </c>
      <c r="J69" s="21">
        <f>VLOOKUP('04.kolo výsledky  kat'!$A69,'04.kolo stopky'!A:C,3,FALSE)</f>
        <v>2.9177314814814812E-2</v>
      </c>
      <c r="K69" s="21">
        <f t="shared" si="3"/>
        <v>3.4125514403292173E-3</v>
      </c>
      <c r="L69" s="21">
        <f t="shared" ref="L69:L132" si="5">J69-Y$3</f>
        <v>8.4539351851851824E-3</v>
      </c>
      <c r="M69" s="22"/>
      <c r="N69" s="54"/>
      <c r="O69" s="54"/>
      <c r="P69" s="54"/>
      <c r="Q69" s="54"/>
      <c r="R69" s="54"/>
      <c r="S69" s="54"/>
      <c r="T69" s="54"/>
      <c r="U69" s="54"/>
      <c r="V69" s="54"/>
      <c r="W69" s="55">
        <f>SUM(M69:V69)</f>
        <v>0</v>
      </c>
      <c r="Y69"/>
    </row>
    <row r="70" spans="1:25" hidden="1" x14ac:dyDescent="0.25">
      <c r="A70" s="22">
        <v>25</v>
      </c>
      <c r="B70" s="57">
        <v>67</v>
      </c>
      <c r="C70" s="48">
        <v>17</v>
      </c>
      <c r="D70" s="6" t="str">
        <f>VLOOKUP(A70,'04.kolo prezetácia '!A:G,2,FALSE)</f>
        <v>Vladimír</v>
      </c>
      <c r="E70" s="6" t="str">
        <f>VLOOKUP(A70,'04.kolo prezetácia '!A:G,3,FALSE)</f>
        <v>Staňák</v>
      </c>
      <c r="F70" s="5" t="str">
        <f>CONCATENATE('04.kolo výsledky  kat'!$D70," ",'04.kolo výsledky  kat'!$E70)</f>
        <v>Vladimír Staňák</v>
      </c>
      <c r="G70" s="6" t="str">
        <f>VLOOKUP(A70,'04.kolo prezetácia '!A:G,4,FALSE)</f>
        <v>Adamovske Kochanovce</v>
      </c>
      <c r="H70" s="31">
        <f>VLOOKUP(A70,'04.kolo prezetácia '!$A$2:$G$468,5,FALSE)</f>
        <v>1985</v>
      </c>
      <c r="I70" s="32" t="str">
        <f>VLOOKUP(A70,'04.kolo prezetácia '!$A$2:$G$468,7,FALSE)</f>
        <v>Muži B</v>
      </c>
      <c r="J70" s="21">
        <f>VLOOKUP('04.kolo výsledky  kat'!$A70,'04.kolo stopky'!A:C,3,FALSE)</f>
        <v>2.9225347222222222E-2</v>
      </c>
      <c r="K70" s="21">
        <f t="shared" si="3"/>
        <v>3.4181692657569845E-3</v>
      </c>
      <c r="L70" s="21">
        <f t="shared" si="5"/>
        <v>8.5019675925925922E-3</v>
      </c>
      <c r="M70" s="30"/>
      <c r="N70" s="31"/>
      <c r="O70" s="31"/>
      <c r="P70" s="31"/>
      <c r="Q70" s="31"/>
      <c r="R70" s="31"/>
      <c r="S70" s="31"/>
      <c r="T70" s="31"/>
      <c r="U70" s="31"/>
      <c r="V70" s="31"/>
      <c r="W70" s="33">
        <f t="shared" si="4"/>
        <v>0</v>
      </c>
      <c r="Y70"/>
    </row>
    <row r="71" spans="1:25" hidden="1" x14ac:dyDescent="0.25">
      <c r="A71" s="22">
        <v>204</v>
      </c>
      <c r="B71" s="57">
        <v>68</v>
      </c>
      <c r="C71" s="48">
        <v>9</v>
      </c>
      <c r="D71" s="6" t="str">
        <f>VLOOKUP(A71,'04.kolo prezetácia '!A:G,2,FALSE)</f>
        <v>Zuzana</v>
      </c>
      <c r="E71" s="6" t="str">
        <f>VLOOKUP(A71,'04.kolo prezetácia '!A:G,3,FALSE)</f>
        <v>Staňáková</v>
      </c>
      <c r="F71" s="5" t="str">
        <f>CONCATENATE('04.kolo výsledky  kat'!$D71," ",'04.kolo výsledky  kat'!$E71)</f>
        <v>Zuzana Staňáková</v>
      </c>
      <c r="G71" s="6" t="str">
        <f>VLOOKUP(A71,'04.kolo prezetácia '!A:G,4,FALSE)</f>
        <v>Gekon / Trenčín</v>
      </c>
      <c r="H71" s="31">
        <f>VLOOKUP(A71,'04.kolo prezetácia '!$A$2:$G$468,5,FALSE)</f>
        <v>1986</v>
      </c>
      <c r="I71" s="32" t="str">
        <f>VLOOKUP(A71,'04.kolo prezetácia '!$A$2:$G$468,7,FALSE)</f>
        <v>Ženy A</v>
      </c>
      <c r="J71" s="21">
        <f>VLOOKUP('04.kolo výsledky  kat'!$A71,'04.kolo stopky'!A:C,3,FALSE)</f>
        <v>2.9524652777777782E-2</v>
      </c>
      <c r="K71" s="21">
        <f t="shared" si="3"/>
        <v>3.4531757634827811E-3</v>
      </c>
      <c r="L71" s="21">
        <f t="shared" si="5"/>
        <v>8.8012731481481518E-3</v>
      </c>
      <c r="M71" s="30"/>
      <c r="N71" s="31"/>
      <c r="O71" s="31"/>
      <c r="P71" s="31"/>
      <c r="Q71" s="31"/>
      <c r="R71" s="31"/>
      <c r="S71" s="31"/>
      <c r="T71" s="31"/>
      <c r="U71" s="31"/>
      <c r="V71" s="31"/>
      <c r="W71" s="33">
        <f t="shared" si="4"/>
        <v>0</v>
      </c>
      <c r="Y71"/>
    </row>
    <row r="72" spans="1:25" hidden="1" x14ac:dyDescent="0.25">
      <c r="A72" s="22">
        <v>174</v>
      </c>
      <c r="B72" s="57">
        <v>69</v>
      </c>
      <c r="C72" s="48">
        <v>7</v>
      </c>
      <c r="D72" s="6" t="str">
        <f>VLOOKUP(A72,'04.kolo prezetácia '!A:G,2,FALSE)</f>
        <v>Pavol</v>
      </c>
      <c r="E72" s="6" t="str">
        <f>VLOOKUP(A72,'04.kolo prezetácia '!A:G,3,FALSE)</f>
        <v>Balaščák</v>
      </c>
      <c r="F72" s="5" t="str">
        <f>CONCATENATE('04.kolo výsledky  kat'!$D72," ",'04.kolo výsledky  kat'!$E72)</f>
        <v>Pavol Balaščák</v>
      </c>
      <c r="G72" s="6" t="str">
        <f>VLOOKUP(A72,'04.kolo prezetácia '!A:G,4,FALSE)</f>
        <v>Trenčín</v>
      </c>
      <c r="H72" s="31">
        <f>VLOOKUP(A72,'04.kolo prezetácia '!$A$2:$G$468,5,FALSE)</f>
        <v>1964</v>
      </c>
      <c r="I72" s="32" t="str">
        <f>VLOOKUP(A72,'04.kolo prezetácia '!$A$2:$G$468,7,FALSE)</f>
        <v>Muži D</v>
      </c>
      <c r="J72" s="21">
        <f>VLOOKUP('04.kolo výsledky  kat'!$A72,'04.kolo stopky'!A:C,3,FALSE)</f>
        <v>2.9596064814814815E-2</v>
      </c>
      <c r="K72" s="21">
        <f t="shared" si="3"/>
        <v>3.4615280485163521E-3</v>
      </c>
      <c r="L72" s="21">
        <f t="shared" si="5"/>
        <v>8.8726851851851848E-3</v>
      </c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3">
        <f t="shared" si="4"/>
        <v>0</v>
      </c>
      <c r="Y72"/>
    </row>
    <row r="73" spans="1:25" hidden="1" x14ac:dyDescent="0.25">
      <c r="A73" s="22">
        <v>244</v>
      </c>
      <c r="B73" s="57">
        <v>70</v>
      </c>
      <c r="C73" s="48">
        <v>8</v>
      </c>
      <c r="D73" s="6" t="str">
        <f>VLOOKUP(A73,'04.kolo prezetácia '!A:G,2,FALSE)</f>
        <v>Pavel</v>
      </c>
      <c r="E73" s="6" t="str">
        <f>VLOOKUP(A73,'04.kolo prezetácia '!A:G,3,FALSE)</f>
        <v>Spaček</v>
      </c>
      <c r="F73" s="5" t="str">
        <f>CONCATENATE('04.kolo výsledky  kat'!$D73," ",'04.kolo výsledky  kat'!$E73)</f>
        <v>Pavel Spaček</v>
      </c>
      <c r="G73" s="6" t="str">
        <f>VLOOKUP(A73,'04.kolo prezetácia '!A:G,4,FALSE)</f>
        <v>Trenčianske Tulene</v>
      </c>
      <c r="H73" s="31">
        <f>VLOOKUP(A73,'04.kolo prezetácia '!$A$2:$G$468,5,FALSE)</f>
        <v>1971</v>
      </c>
      <c r="I73" s="32" t="str">
        <f>VLOOKUP(A73,'04.kolo prezetácia '!$A$2:$G$468,7,FALSE)</f>
        <v>Muži D</v>
      </c>
      <c r="J73" s="21">
        <f>VLOOKUP('04.kolo výsledky  kat'!$A73,'04.kolo stopky'!A:C,3,FALSE)</f>
        <v>2.9643749999999996E-2</v>
      </c>
      <c r="K73" s="21">
        <f t="shared" si="3"/>
        <v>3.4671052631578942E-3</v>
      </c>
      <c r="L73" s="21">
        <f t="shared" si="5"/>
        <v>8.9203703703703667E-3</v>
      </c>
      <c r="M73" s="30"/>
      <c r="N73" s="31"/>
      <c r="O73" s="31"/>
      <c r="P73" s="31"/>
      <c r="Q73" s="31"/>
      <c r="R73" s="31"/>
      <c r="S73" s="31"/>
      <c r="T73" s="31"/>
      <c r="U73" s="31"/>
      <c r="V73" s="31"/>
      <c r="W73" s="33">
        <f t="shared" si="4"/>
        <v>0</v>
      </c>
      <c r="Y73"/>
    </row>
    <row r="74" spans="1:25" hidden="1" x14ac:dyDescent="0.25">
      <c r="A74" s="22">
        <v>116</v>
      </c>
      <c r="B74" s="57">
        <v>71</v>
      </c>
      <c r="C74" s="48">
        <v>4</v>
      </c>
      <c r="D74" s="6" t="str">
        <f>VLOOKUP(A74,'04.kolo prezetácia '!A:G,2,FALSE)</f>
        <v>Monika</v>
      </c>
      <c r="E74" s="6" t="str">
        <f>VLOOKUP(A74,'04.kolo prezetácia '!A:G,3,FALSE)</f>
        <v>Slezackova</v>
      </c>
      <c r="F74" s="5" t="str">
        <f>CONCATENATE('04.kolo výsledky  kat'!$D74," ",'04.kolo výsledky  kat'!$E74)</f>
        <v>Monika Slezackova</v>
      </c>
      <c r="G74" s="6" t="str">
        <f>VLOOKUP(A74,'04.kolo prezetácia '!A:G,4,FALSE)</f>
        <v>Recorderi / Bratislava</v>
      </c>
      <c r="H74" s="31">
        <f>VLOOKUP(A74,'04.kolo prezetácia '!$A$2:$G$468,5,FALSE)</f>
        <v>1980</v>
      </c>
      <c r="I74" s="32" t="str">
        <f>VLOOKUP(A74,'04.kolo prezetácia '!$A$2:$G$468,7,FALSE)</f>
        <v>Ženy B</v>
      </c>
      <c r="J74" s="21">
        <f>VLOOKUP('04.kolo výsledky  kat'!$A74,'04.kolo stopky'!A:C,3,FALSE)</f>
        <v>2.9726157407407406E-2</v>
      </c>
      <c r="K74" s="21">
        <f>J74/$X$3</f>
        <v>3.4767435564219185E-3</v>
      </c>
      <c r="L74" s="21">
        <f t="shared" si="5"/>
        <v>9.0027777777777762E-3</v>
      </c>
      <c r="M74" s="22"/>
      <c r="N74" s="54"/>
      <c r="O74" s="54"/>
      <c r="P74" s="54"/>
      <c r="Q74" s="54"/>
      <c r="R74" s="54"/>
      <c r="S74" s="54"/>
      <c r="T74" s="54"/>
      <c r="U74" s="54"/>
      <c r="V74" s="54"/>
      <c r="W74" s="55">
        <f>SUM(M74:V74)</f>
        <v>0</v>
      </c>
      <c r="Y74"/>
    </row>
    <row r="75" spans="1:25" hidden="1" x14ac:dyDescent="0.25">
      <c r="A75" s="22">
        <v>83</v>
      </c>
      <c r="B75" s="57">
        <v>72</v>
      </c>
      <c r="C75" s="48">
        <v>21</v>
      </c>
      <c r="D75" s="6" t="str">
        <f>VLOOKUP(A75,'04.kolo prezetácia '!A:G,2,FALSE)</f>
        <v>Jozef</v>
      </c>
      <c r="E75" s="6" t="str">
        <f>VLOOKUP(A75,'04.kolo prezetácia '!A:G,3,FALSE)</f>
        <v>Kulich</v>
      </c>
      <c r="F75" s="5" t="str">
        <f>CONCATENATE('04.kolo výsledky  kat'!$D75," ",'04.kolo výsledky  kat'!$E75)</f>
        <v>Jozef Kulich</v>
      </c>
      <c r="G75" s="6" t="str">
        <f>VLOOKUP(A75,'04.kolo prezetácia '!A:G,4,FALSE)</f>
        <v>Champion club Trenčín / Trenčín</v>
      </c>
      <c r="H75" s="31">
        <f>VLOOKUP(A75,'04.kolo prezetácia '!$A$2:$G$468,5,FALSE)</f>
        <v>1973</v>
      </c>
      <c r="I75" s="32" t="str">
        <f>VLOOKUP(A75,'04.kolo prezetácia '!$A$2:$G$468,7,FALSE)</f>
        <v>Muži C</v>
      </c>
      <c r="J75" s="21">
        <f>VLOOKUP('04.kolo výsledky  kat'!$A75,'04.kolo stopky'!A:C,3,FALSE)</f>
        <v>2.9879976851851852E-2</v>
      </c>
      <c r="K75" s="21">
        <f t="shared" si="3"/>
        <v>3.4947341347195144E-3</v>
      </c>
      <c r="L75" s="21">
        <f t="shared" si="5"/>
        <v>9.1565972222222222E-3</v>
      </c>
      <c r="M75" s="30"/>
      <c r="N75" s="31"/>
      <c r="O75" s="31"/>
      <c r="P75" s="31"/>
      <c r="Q75" s="31"/>
      <c r="R75" s="31"/>
      <c r="S75" s="31"/>
      <c r="T75" s="31"/>
      <c r="U75" s="31"/>
      <c r="V75" s="31"/>
      <c r="W75" s="33">
        <f t="shared" si="4"/>
        <v>0</v>
      </c>
      <c r="Y75"/>
    </row>
    <row r="76" spans="1:25" x14ac:dyDescent="0.25">
      <c r="A76" s="22">
        <v>216</v>
      </c>
      <c r="B76" s="57">
        <v>73</v>
      </c>
      <c r="C76" s="48">
        <v>12</v>
      </c>
      <c r="D76" s="6" t="str">
        <f>VLOOKUP(A76,'04.kolo prezetácia '!A:G,2,FALSE)</f>
        <v>Lukáš</v>
      </c>
      <c r="E76" s="6" t="str">
        <f>VLOOKUP(A76,'04.kolo prezetácia '!A:G,3,FALSE)</f>
        <v>Papp</v>
      </c>
      <c r="F76" s="5" t="str">
        <f>CONCATENATE('04.kolo výsledky  kat'!$D76," ",'04.kolo výsledky  kat'!$E76)</f>
        <v>Lukáš Papp</v>
      </c>
      <c r="G76" s="6" t="str">
        <f>VLOOKUP(A76,'04.kolo prezetácia '!A:G,4,FALSE)</f>
        <v>Trenčín Chocholná-Velčice</v>
      </c>
      <c r="H76" s="31">
        <f>VLOOKUP(A76,'04.kolo prezetácia '!$A$2:$G$468,5,FALSE)</f>
        <v>1992</v>
      </c>
      <c r="I76" s="32" t="str">
        <f>VLOOKUP(A76,'04.kolo prezetácia '!$A$2:$G$468,7,FALSE)</f>
        <v>Muži A</v>
      </c>
      <c r="J76" s="21">
        <f>VLOOKUP('04.kolo výsledky  kat'!$A76,'04.kolo stopky'!A:C,3,FALSE)</f>
        <v>3.0071527777777777E-2</v>
      </c>
      <c r="K76" s="21">
        <f t="shared" si="3"/>
        <v>3.5171377517868741E-3</v>
      </c>
      <c r="L76" s="21">
        <f t="shared" si="5"/>
        <v>9.3481481481481471E-3</v>
      </c>
      <c r="M76" s="30"/>
      <c r="N76" s="31"/>
      <c r="O76" s="31"/>
      <c r="P76" s="31"/>
      <c r="Q76" s="31"/>
      <c r="R76" s="31"/>
      <c r="S76" s="31"/>
      <c r="T76" s="31"/>
      <c r="U76" s="31"/>
      <c r="V76" s="31"/>
      <c r="W76" s="33">
        <f t="shared" si="4"/>
        <v>0</v>
      </c>
      <c r="Y76"/>
    </row>
    <row r="77" spans="1:25" hidden="1" x14ac:dyDescent="0.25">
      <c r="A77" s="22">
        <v>213</v>
      </c>
      <c r="B77" s="57">
        <v>74</v>
      </c>
      <c r="C77" s="48">
        <v>22</v>
      </c>
      <c r="D77" s="6" t="str">
        <f>VLOOKUP(A77,'04.kolo prezetácia '!A:G,2,FALSE)</f>
        <v>Branislav</v>
      </c>
      <c r="E77" s="6" t="str">
        <f>VLOOKUP(A77,'04.kolo prezetácia '!A:G,3,FALSE)</f>
        <v>Ulbrich</v>
      </c>
      <c r="F77" s="5" t="str">
        <f>CONCATENATE('04.kolo výsledky  kat'!$D77," ",'04.kolo výsledky  kat'!$E77)</f>
        <v>Branislav Ulbrich</v>
      </c>
      <c r="G77" s="6" t="str">
        <f>VLOOKUP(A77,'04.kolo prezetácia '!A:G,4,FALSE)</f>
        <v>Adamovské Kochanovce</v>
      </c>
      <c r="H77" s="31">
        <f>VLOOKUP(A77,'04.kolo prezetácia '!$A$2:$G$468,5,FALSE)</f>
        <v>1978</v>
      </c>
      <c r="I77" s="32" t="str">
        <f>VLOOKUP(A77,'04.kolo prezetácia '!$A$2:$G$468,7,FALSE)</f>
        <v>Muži C</v>
      </c>
      <c r="J77" s="21">
        <f>VLOOKUP('04.kolo výsledky  kat'!$A77,'04.kolo stopky'!A:C,3,FALSE)</f>
        <v>3.0111111111111113E-2</v>
      </c>
      <c r="K77" s="21">
        <f t="shared" si="3"/>
        <v>3.5217673814165041E-3</v>
      </c>
      <c r="L77" s="21">
        <f t="shared" si="5"/>
        <v>9.387731481481483E-3</v>
      </c>
      <c r="M77" s="30"/>
      <c r="N77" s="31"/>
      <c r="O77" s="31"/>
      <c r="P77" s="31"/>
      <c r="Q77" s="31"/>
      <c r="R77" s="31"/>
      <c r="S77" s="31"/>
      <c r="T77" s="31"/>
      <c r="U77" s="31"/>
      <c r="V77" s="31"/>
      <c r="W77" s="33">
        <f t="shared" si="4"/>
        <v>0</v>
      </c>
      <c r="Y77"/>
    </row>
    <row r="78" spans="1:25" hidden="1" x14ac:dyDescent="0.25">
      <c r="A78" s="22">
        <v>184</v>
      </c>
      <c r="B78" s="57">
        <v>75</v>
      </c>
      <c r="C78" s="48">
        <v>23</v>
      </c>
      <c r="D78" s="6" t="str">
        <f>VLOOKUP(A78,'04.kolo prezetácia '!A:G,2,FALSE)</f>
        <v>Milan</v>
      </c>
      <c r="E78" s="6" t="str">
        <f>VLOOKUP(A78,'04.kolo prezetácia '!A:G,3,FALSE)</f>
        <v>Hertl</v>
      </c>
      <c r="F78" s="5" t="str">
        <f>CONCATENATE('04.kolo výsledky  kat'!$D78," ",'04.kolo výsledky  kat'!$E78)</f>
        <v>Milan Hertl</v>
      </c>
      <c r="G78" s="6" t="str">
        <f>VLOOKUP(A78,'04.kolo prezetácia '!A:G,4,FALSE)</f>
        <v>Svinná</v>
      </c>
      <c r="H78" s="31">
        <f>VLOOKUP(A78,'04.kolo prezetácia '!$A$2:$G$468,5,FALSE)</f>
        <v>1974</v>
      </c>
      <c r="I78" s="32" t="str">
        <f>VLOOKUP(A78,'04.kolo prezetácia '!$A$2:$G$468,7,FALSE)</f>
        <v>Muži C</v>
      </c>
      <c r="J78" s="21">
        <f>VLOOKUP('04.kolo výsledky  kat'!$A78,'04.kolo stopky'!A:C,3,FALSE)</f>
        <v>3.0132523148148151E-2</v>
      </c>
      <c r="K78" s="21">
        <f t="shared" si="3"/>
        <v>3.5242717132337015E-3</v>
      </c>
      <c r="L78" s="21">
        <f t="shared" si="5"/>
        <v>9.4091435185185215E-3</v>
      </c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3">
        <f t="shared" si="4"/>
        <v>0</v>
      </c>
      <c r="Y78"/>
    </row>
    <row r="79" spans="1:25" hidden="1" x14ac:dyDescent="0.25">
      <c r="A79" s="22">
        <v>212</v>
      </c>
      <c r="B79" s="57">
        <v>76</v>
      </c>
      <c r="C79" s="48">
        <v>5</v>
      </c>
      <c r="D79" s="6" t="str">
        <f>VLOOKUP(A79,'04.kolo prezetácia '!A:G,2,FALSE)</f>
        <v>Maria</v>
      </c>
      <c r="E79" s="6" t="str">
        <f>VLOOKUP(A79,'04.kolo prezetácia '!A:G,3,FALSE)</f>
        <v>Pomajbova</v>
      </c>
      <c r="F79" s="5" t="str">
        <f>CONCATENATE('04.kolo výsledky  kat'!$D79," ",'04.kolo výsledky  kat'!$E79)</f>
        <v>Maria Pomajbova</v>
      </c>
      <c r="G79" s="6" t="str">
        <f>VLOOKUP(A79,'04.kolo prezetácia '!A:G,4,FALSE)</f>
        <v>Nove Mesto nad Vahom</v>
      </c>
      <c r="H79" s="31">
        <f>VLOOKUP(A79,'04.kolo prezetácia '!$A$2:$G$468,5,FALSE)</f>
        <v>1979</v>
      </c>
      <c r="I79" s="32" t="str">
        <f>VLOOKUP(A79,'04.kolo prezetácia '!$A$2:$G$468,7,FALSE)</f>
        <v>Ženy B</v>
      </c>
      <c r="J79" s="21">
        <f>VLOOKUP('04.kolo výsledky  kat'!$A79,'04.kolo stopky'!A:C,3,FALSE)</f>
        <v>3.0149999999999996E-2</v>
      </c>
      <c r="K79" s="21">
        <f t="shared" si="3"/>
        <v>3.5263157894736834E-3</v>
      </c>
      <c r="L79" s="21">
        <f t="shared" si="5"/>
        <v>9.4266203703703665E-3</v>
      </c>
      <c r="M79" s="30"/>
      <c r="N79" s="31"/>
      <c r="O79" s="31"/>
      <c r="P79" s="31"/>
      <c r="Q79" s="31"/>
      <c r="R79" s="31"/>
      <c r="S79" s="31"/>
      <c r="T79" s="31"/>
      <c r="U79" s="31"/>
      <c r="V79" s="31"/>
      <c r="W79" s="33">
        <f t="shared" si="4"/>
        <v>0</v>
      </c>
      <c r="Y79"/>
    </row>
    <row r="80" spans="1:25" hidden="1" x14ac:dyDescent="0.25">
      <c r="A80" s="22">
        <v>117</v>
      </c>
      <c r="B80" s="57">
        <v>77</v>
      </c>
      <c r="C80" s="48">
        <v>9</v>
      </c>
      <c r="D80" s="6" t="str">
        <f>VLOOKUP(A80,'04.kolo prezetácia '!A:G,2,FALSE)</f>
        <v>Milan</v>
      </c>
      <c r="E80" s="6" t="str">
        <f>VLOOKUP(A80,'04.kolo prezetácia '!A:G,3,FALSE)</f>
        <v>Holička</v>
      </c>
      <c r="F80" s="5" t="str">
        <f>CONCATENATE('04.kolo výsledky  kat'!$D80," ",'04.kolo výsledky  kat'!$E80)</f>
        <v>Milan Holička</v>
      </c>
      <c r="G80" s="6" t="str">
        <f>VLOOKUP(A80,'04.kolo prezetácia '!A:G,4,FALSE)</f>
        <v>BBL</v>
      </c>
      <c r="H80" s="31">
        <f>VLOOKUP(A80,'04.kolo prezetácia '!$A$2:$G$468,5,FALSE)</f>
        <v>1962</v>
      </c>
      <c r="I80" s="32" t="str">
        <f>VLOOKUP(A80,'04.kolo prezetácia '!$A$2:$G$468,7,FALSE)</f>
        <v>Muži D</v>
      </c>
      <c r="J80" s="21">
        <f>VLOOKUP('04.kolo výsledky  kat'!$A80,'04.kolo stopky'!A:C,3,FALSE)</f>
        <v>3.0240393518518514E-2</v>
      </c>
      <c r="K80" s="21">
        <f t="shared" si="3"/>
        <v>3.5368881308208786E-3</v>
      </c>
      <c r="L80" s="21">
        <f t="shared" si="5"/>
        <v>9.5170138888888839E-3</v>
      </c>
      <c r="M80" s="30"/>
      <c r="N80" s="31"/>
      <c r="O80" s="31"/>
      <c r="P80" s="31"/>
      <c r="Q80" s="31"/>
      <c r="R80" s="31"/>
      <c r="S80" s="31"/>
      <c r="T80" s="31"/>
      <c r="U80" s="31"/>
      <c r="V80" s="31"/>
      <c r="W80" s="33">
        <f t="shared" si="4"/>
        <v>0</v>
      </c>
      <c r="Y80"/>
    </row>
    <row r="81" spans="1:25" hidden="1" x14ac:dyDescent="0.25">
      <c r="A81" s="22">
        <v>215</v>
      </c>
      <c r="B81" s="57">
        <v>78</v>
      </c>
      <c r="C81" s="48">
        <v>18</v>
      </c>
      <c r="D81" s="6" t="str">
        <f>VLOOKUP(A81,'04.kolo prezetácia '!A:G,2,FALSE)</f>
        <v>Marcel</v>
      </c>
      <c r="E81" s="6" t="str">
        <f>VLOOKUP(A81,'04.kolo prezetácia '!A:G,3,FALSE)</f>
        <v>Juricek</v>
      </c>
      <c r="F81" s="5" t="str">
        <f>CONCATENATE('04.kolo výsledky  kat'!$D81," ",'04.kolo výsledky  kat'!$E81)</f>
        <v>Marcel Juricek</v>
      </c>
      <c r="G81" s="6" t="str">
        <f>VLOOKUP(A81,'04.kolo prezetácia '!A:G,4,FALSE)</f>
        <v>Chocholna</v>
      </c>
      <c r="H81" s="31">
        <f>VLOOKUP(A81,'04.kolo prezetácia '!$A$2:$G$468,5,FALSE)</f>
        <v>1988</v>
      </c>
      <c r="I81" s="32" t="str">
        <f>VLOOKUP(A81,'04.kolo prezetácia '!$A$2:$G$468,7,FALSE)</f>
        <v>Muži B</v>
      </c>
      <c r="J81" s="21">
        <f>VLOOKUP('04.kolo výsledky  kat'!$A81,'04.kolo stopky'!A:C,3,FALSE)</f>
        <v>3.0261111111111114E-2</v>
      </c>
      <c r="K81" s="21">
        <f t="shared" si="3"/>
        <v>3.5393112410656269E-3</v>
      </c>
      <c r="L81" s="21">
        <f t="shared" si="5"/>
        <v>9.5377314814814838E-3</v>
      </c>
      <c r="M81" s="30"/>
      <c r="N81" s="31"/>
      <c r="O81" s="31"/>
      <c r="P81" s="31"/>
      <c r="Q81" s="31"/>
      <c r="R81" s="31"/>
      <c r="S81" s="31"/>
      <c r="T81" s="31"/>
      <c r="U81" s="31"/>
      <c r="V81" s="31"/>
      <c r="W81" s="33">
        <f t="shared" si="4"/>
        <v>0</v>
      </c>
      <c r="Y81"/>
    </row>
    <row r="82" spans="1:25" hidden="1" x14ac:dyDescent="0.25">
      <c r="A82" s="22">
        <v>37</v>
      </c>
      <c r="B82" s="57">
        <v>79</v>
      </c>
      <c r="C82" s="51">
        <v>24</v>
      </c>
      <c r="D82" s="6" t="str">
        <f>VLOOKUP(A82,'04.kolo prezetácia '!A:G,2,FALSE)</f>
        <v>Juraj</v>
      </c>
      <c r="E82" s="6" t="str">
        <f>VLOOKUP(A82,'04.kolo prezetácia '!A:G,3,FALSE)</f>
        <v>Maláň</v>
      </c>
      <c r="F82" s="5" t="str">
        <f>CONCATENATE('04.kolo výsledky  kat'!$D82," ",'04.kolo výsledky  kat'!$E82)</f>
        <v>Juraj Maláň</v>
      </c>
      <c r="G82" s="6" t="str">
        <f>VLOOKUP(A82,'04.kolo prezetácia '!A:G,4,FALSE)</f>
        <v>Soblahov</v>
      </c>
      <c r="H82" s="31">
        <f>VLOOKUP(A82,'04.kolo prezetácia '!$A$2:$G$468,5,FALSE)</f>
        <v>1977</v>
      </c>
      <c r="I82" s="32" t="str">
        <f>VLOOKUP(A82,'04.kolo prezetácia '!$A$2:$G$468,7,FALSE)</f>
        <v>Muži C</v>
      </c>
      <c r="J82" s="21">
        <f>VLOOKUP('04.kolo výsledky  kat'!$A82,'04.kolo stopky'!A:C,3,FALSE)</f>
        <v>3.0628819444444445E-2</v>
      </c>
      <c r="K82" s="21">
        <f t="shared" ref="K82:K136" si="6">J82/$X$3</f>
        <v>3.5823180636777125E-3</v>
      </c>
      <c r="L82" s="21">
        <f t="shared" si="5"/>
        <v>9.9054398148148148E-3</v>
      </c>
      <c r="M82" s="30"/>
      <c r="N82" s="31"/>
      <c r="O82" s="31"/>
      <c r="P82" s="31"/>
      <c r="Q82" s="31"/>
      <c r="R82" s="31"/>
      <c r="S82" s="31"/>
      <c r="T82" s="31"/>
      <c r="U82" s="31"/>
      <c r="V82" s="31"/>
      <c r="W82" s="33">
        <f t="shared" si="4"/>
        <v>0</v>
      </c>
      <c r="Y82"/>
    </row>
    <row r="83" spans="1:25" hidden="1" x14ac:dyDescent="0.25">
      <c r="A83" s="22">
        <v>233</v>
      </c>
      <c r="B83" s="57">
        <v>80</v>
      </c>
      <c r="C83" s="48">
        <v>19</v>
      </c>
      <c r="D83" s="6" t="str">
        <f>VLOOKUP(A83,'04.kolo prezetácia '!A:G,2,FALSE)</f>
        <v>Lukáš</v>
      </c>
      <c r="E83" s="6" t="str">
        <f>VLOOKUP(A83,'04.kolo prezetácia '!A:G,3,FALSE)</f>
        <v>Macek</v>
      </c>
      <c r="F83" s="5" t="str">
        <f>CONCATENATE('04.kolo výsledky  kat'!$D83," ",'04.kolo výsledky  kat'!$E83)</f>
        <v>Lukáš Macek</v>
      </c>
      <c r="G83" s="6" t="str">
        <f>VLOOKUP(A83,'04.kolo prezetácia '!A:G,4,FALSE)</f>
        <v>Bio Corner / Trenčín</v>
      </c>
      <c r="H83" s="31">
        <f>VLOOKUP(A83,'04.kolo prezetácia '!$A$2:$G$468,5,FALSE)</f>
        <v>1987</v>
      </c>
      <c r="I83" s="32" t="str">
        <f>VLOOKUP(A83,'04.kolo prezetácia '!$A$2:$G$468,7,FALSE)</f>
        <v>Muži B</v>
      </c>
      <c r="J83" s="21">
        <f>VLOOKUP('04.kolo výsledky  kat'!$A83,'04.kolo stopky'!A:C,3,FALSE)</f>
        <v>3.0651736111111109E-2</v>
      </c>
      <c r="K83" s="21">
        <f t="shared" si="6"/>
        <v>3.5849983755685505E-3</v>
      </c>
      <c r="L83" s="21">
        <f t="shared" si="5"/>
        <v>9.928356481481479E-3</v>
      </c>
      <c r="M83" s="30"/>
      <c r="N83" s="31"/>
      <c r="O83" s="31"/>
      <c r="P83" s="31"/>
      <c r="Q83" s="31"/>
      <c r="R83" s="31"/>
      <c r="S83" s="31"/>
      <c r="T83" s="31"/>
      <c r="U83" s="31"/>
      <c r="V83" s="31"/>
      <c r="W83" s="33">
        <f t="shared" si="4"/>
        <v>0</v>
      </c>
      <c r="Y83"/>
    </row>
    <row r="84" spans="1:25" hidden="1" x14ac:dyDescent="0.25">
      <c r="A84" s="22">
        <v>136</v>
      </c>
      <c r="B84" s="57">
        <v>81</v>
      </c>
      <c r="C84" s="48">
        <v>25</v>
      </c>
      <c r="D84" s="6" t="str">
        <f>VLOOKUP(A84,'04.kolo prezetácia '!A:G,2,FALSE)</f>
        <v>Daniel</v>
      </c>
      <c r="E84" s="6" t="str">
        <f>VLOOKUP(A84,'04.kolo prezetácia '!A:G,3,FALSE)</f>
        <v>Horňák</v>
      </c>
      <c r="F84" s="5" t="str">
        <f>CONCATENATE('04.kolo výsledky  kat'!$D84," ",'04.kolo výsledky  kat'!$E84)</f>
        <v>Daniel Horňák</v>
      </c>
      <c r="G84" s="6" t="str">
        <f>VLOOKUP(A84,'04.kolo prezetácia '!A:G,4,FALSE)</f>
        <v>Rekorderi / Trenčianska Turná</v>
      </c>
      <c r="H84" s="31">
        <f>VLOOKUP(A84,'04.kolo prezetácia '!$A$2:$G$468,5,FALSE)</f>
        <v>1975</v>
      </c>
      <c r="I84" s="32" t="str">
        <f>VLOOKUP(A84,'04.kolo prezetácia '!$A$2:$G$468,7,FALSE)</f>
        <v>Muži C</v>
      </c>
      <c r="J84" s="21">
        <f>VLOOKUP('04.kolo výsledky  kat'!$A84,'04.kolo stopky'!A:C,3,FALSE)</f>
        <v>3.0754398148148149E-2</v>
      </c>
      <c r="K84" s="21">
        <f t="shared" si="6"/>
        <v>3.5970056313623564E-3</v>
      </c>
      <c r="L84" s="21">
        <f t="shared" si="5"/>
        <v>1.0031018518518519E-2</v>
      </c>
      <c r="M84" s="30"/>
      <c r="N84" s="31"/>
      <c r="O84" s="31"/>
      <c r="P84" s="31"/>
      <c r="Q84" s="31"/>
      <c r="R84" s="31"/>
      <c r="S84" s="31"/>
      <c r="T84" s="31"/>
      <c r="U84" s="31"/>
      <c r="V84" s="31"/>
      <c r="W84" s="33">
        <f t="shared" si="4"/>
        <v>0</v>
      </c>
      <c r="Y84"/>
    </row>
    <row r="85" spans="1:25" hidden="1" x14ac:dyDescent="0.25">
      <c r="A85" s="22">
        <v>237</v>
      </c>
      <c r="B85" s="57">
        <v>82</v>
      </c>
      <c r="C85" s="48">
        <v>20</v>
      </c>
      <c r="D85" s="6" t="str">
        <f>VLOOKUP(A85,'04.kolo prezetácia '!A:G,2,FALSE)</f>
        <v>Martin</v>
      </c>
      <c r="E85" s="6" t="str">
        <f>VLOOKUP(A85,'04.kolo prezetácia '!A:G,3,FALSE)</f>
        <v>Slezáček</v>
      </c>
      <c r="F85" s="5" t="str">
        <f>CONCATENATE('04.kolo výsledky  kat'!$D85," ",'04.kolo výsledky  kat'!$E85)</f>
        <v>Martin Slezáček</v>
      </c>
      <c r="G85" s="6" t="str">
        <f>VLOOKUP(A85,'04.kolo prezetácia '!A:G,4,FALSE)</f>
        <v>Rekordéri / Trenčianska Turná</v>
      </c>
      <c r="H85" s="31">
        <f>VLOOKUP(A85,'04.kolo prezetácia '!$A$2:$G$468,5,FALSE)</f>
        <v>1984</v>
      </c>
      <c r="I85" s="32" t="str">
        <f>VLOOKUP(A85,'04.kolo prezetácia '!$A$2:$G$468,7,FALSE)</f>
        <v>Muži B</v>
      </c>
      <c r="J85" s="21">
        <f>VLOOKUP('04.kolo výsledky  kat'!$A85,'04.kolo stopky'!A:C,3,FALSE)</f>
        <v>3.0827314814814818E-2</v>
      </c>
      <c r="K85" s="21">
        <f t="shared" si="6"/>
        <v>3.6055338964695689E-3</v>
      </c>
      <c r="L85" s="21">
        <f t="shared" si="5"/>
        <v>1.0103935185185188E-2</v>
      </c>
      <c r="M85" s="30"/>
      <c r="N85" s="31"/>
      <c r="O85" s="31"/>
      <c r="P85" s="31"/>
      <c r="Q85" s="31"/>
      <c r="R85" s="31"/>
      <c r="S85" s="31"/>
      <c r="T85" s="31"/>
      <c r="U85" s="31"/>
      <c r="V85" s="31"/>
      <c r="W85" s="33">
        <f t="shared" si="4"/>
        <v>0</v>
      </c>
      <c r="Y85"/>
    </row>
    <row r="86" spans="1:25" hidden="1" x14ac:dyDescent="0.25">
      <c r="A86" s="22">
        <v>235</v>
      </c>
      <c r="B86" s="57">
        <v>83</v>
      </c>
      <c r="C86" s="48">
        <v>10</v>
      </c>
      <c r="D86" s="6" t="str">
        <f>VLOOKUP(A86,'04.kolo prezetácia '!A:G,2,FALSE)</f>
        <v>Victoria</v>
      </c>
      <c r="E86" s="6" t="str">
        <f>VLOOKUP(A86,'04.kolo prezetácia '!A:G,3,FALSE)</f>
        <v>Buchelová</v>
      </c>
      <c r="F86" s="5" t="str">
        <f>CONCATENATE('04.kolo výsledky  kat'!$D86," ",'04.kolo výsledky  kat'!$E86)</f>
        <v>Victoria Buchelová</v>
      </c>
      <c r="G86" s="6" t="str">
        <f>VLOOKUP(A86,'04.kolo prezetácia '!A:G,4,FALSE)</f>
        <v>Buď Lepší / Trenčín</v>
      </c>
      <c r="H86" s="31">
        <f>VLOOKUP(A86,'04.kolo prezetácia '!$A$2:$G$468,5,FALSE)</f>
        <v>1997</v>
      </c>
      <c r="I86" s="32" t="str">
        <f>VLOOKUP(A86,'04.kolo prezetácia '!$A$2:$G$468,7,FALSE)</f>
        <v>Ženy A</v>
      </c>
      <c r="J86" s="21">
        <f>VLOOKUP('04.kolo výsledky  kat'!$A86,'04.kolo stopky'!A:C,3,FALSE)</f>
        <v>3.104861111111111E-2</v>
      </c>
      <c r="K86" s="21">
        <f t="shared" si="6"/>
        <v>3.6314165042235212E-3</v>
      </c>
      <c r="L86" s="21">
        <f t="shared" si="5"/>
        <v>1.032523148148148E-2</v>
      </c>
      <c r="M86" s="30"/>
      <c r="N86" s="31"/>
      <c r="O86" s="31"/>
      <c r="P86" s="31"/>
      <c r="Q86" s="31"/>
      <c r="R86" s="31"/>
      <c r="S86" s="31"/>
      <c r="T86" s="31"/>
      <c r="U86" s="31"/>
      <c r="V86" s="31"/>
      <c r="W86" s="33">
        <f t="shared" si="4"/>
        <v>0</v>
      </c>
      <c r="Y86"/>
    </row>
    <row r="87" spans="1:25" hidden="1" x14ac:dyDescent="0.25">
      <c r="A87" s="22">
        <v>229</v>
      </c>
      <c r="B87" s="57">
        <v>84</v>
      </c>
      <c r="C87" s="48">
        <v>6</v>
      </c>
      <c r="D87" s="6" t="str">
        <f>VLOOKUP(A87,'04.kolo prezetácia '!A:G,2,FALSE)</f>
        <v>Monika</v>
      </c>
      <c r="E87" s="6" t="str">
        <f>VLOOKUP(A87,'04.kolo prezetácia '!A:G,3,FALSE)</f>
        <v>Komorníková</v>
      </c>
      <c r="F87" s="5" t="str">
        <f>CONCATENATE('04.kolo výsledky  kat'!$D87," ",'04.kolo výsledky  kat'!$E87)</f>
        <v>Monika Komorníková</v>
      </c>
      <c r="G87" s="6" t="str">
        <f>VLOOKUP(A87,'04.kolo prezetácia '!A:G,4,FALSE)</f>
        <v>Bratislava</v>
      </c>
      <c r="H87" s="31">
        <f>VLOOKUP(A87,'04.kolo prezetácia '!$A$2:$G$468,5,FALSE)</f>
        <v>1982</v>
      </c>
      <c r="I87" s="32" t="str">
        <f>VLOOKUP(A87,'04.kolo prezetácia '!$A$2:$G$468,7,FALSE)</f>
        <v>Ženy B</v>
      </c>
      <c r="J87" s="21">
        <f>VLOOKUP('04.kolo výsledky  kat'!$A87,'04.kolo stopky'!A:C,3,FALSE)</f>
        <v>3.1099421296296295E-2</v>
      </c>
      <c r="K87" s="21">
        <f t="shared" si="6"/>
        <v>3.6373592159410868E-3</v>
      </c>
      <c r="L87" s="21">
        <f t="shared" si="5"/>
        <v>1.0376041666666665E-2</v>
      </c>
      <c r="M87" s="30"/>
      <c r="N87" s="31"/>
      <c r="O87" s="31"/>
      <c r="P87" s="31"/>
      <c r="Q87" s="31"/>
      <c r="R87" s="31"/>
      <c r="S87" s="31"/>
      <c r="T87" s="31"/>
      <c r="U87" s="31"/>
      <c r="V87" s="31"/>
      <c r="W87" s="33">
        <f t="shared" si="4"/>
        <v>0</v>
      </c>
      <c r="Y87"/>
    </row>
    <row r="88" spans="1:25" hidden="1" x14ac:dyDescent="0.25">
      <c r="A88" s="22">
        <v>52</v>
      </c>
      <c r="B88" s="57">
        <v>85</v>
      </c>
      <c r="C88" s="48">
        <v>10</v>
      </c>
      <c r="D88" s="6" t="str">
        <f>VLOOKUP(A88,'04.kolo prezetácia '!A:G,2,FALSE)</f>
        <v>Miloš</v>
      </c>
      <c r="E88" s="6" t="str">
        <f>VLOOKUP(A88,'04.kolo prezetácia '!A:G,3,FALSE)</f>
        <v>Humera</v>
      </c>
      <c r="F88" s="5" t="str">
        <f>CONCATENATE('04.kolo výsledky  kat'!$D88," ",'04.kolo výsledky  kat'!$E88)</f>
        <v>Miloš Humera</v>
      </c>
      <c r="G88" s="6" t="str">
        <f>VLOOKUP(A88,'04.kolo prezetácia '!A:G,4,FALSE)</f>
        <v>Trenčín</v>
      </c>
      <c r="H88" s="31">
        <f>VLOOKUP(A88,'04.kolo prezetácia '!$A$2:$G$468,5,FALSE)</f>
        <v>1970</v>
      </c>
      <c r="I88" s="32" t="str">
        <f>VLOOKUP(A88,'04.kolo prezetácia '!$A$2:$G$468,7,FALSE)</f>
        <v>Muži D</v>
      </c>
      <c r="J88" s="21">
        <f>VLOOKUP('04.kolo výsledky  kat'!$A88,'04.kolo stopky'!A:C,3,FALSE)</f>
        <v>3.1111458333333331E-2</v>
      </c>
      <c r="K88" s="21">
        <f t="shared" si="6"/>
        <v>3.6387670565302139E-3</v>
      </c>
      <c r="L88" s="21">
        <f t="shared" si="5"/>
        <v>1.0388078703703701E-2</v>
      </c>
      <c r="M88" s="30"/>
      <c r="N88" s="31"/>
      <c r="O88" s="31"/>
      <c r="P88" s="31"/>
      <c r="Q88" s="31"/>
      <c r="R88" s="31"/>
      <c r="S88" s="31"/>
      <c r="T88" s="31"/>
      <c r="U88" s="31"/>
      <c r="V88" s="31"/>
      <c r="W88" s="33">
        <f t="shared" si="4"/>
        <v>0</v>
      </c>
      <c r="Y88"/>
    </row>
    <row r="89" spans="1:25" hidden="1" x14ac:dyDescent="0.25">
      <c r="A89" s="22">
        <v>236</v>
      </c>
      <c r="B89" s="57">
        <v>86</v>
      </c>
      <c r="C89" s="48">
        <v>11</v>
      </c>
      <c r="D89" s="6" t="str">
        <f>VLOOKUP(A89,'04.kolo prezetácia '!A:G,2,FALSE)</f>
        <v>Martina</v>
      </c>
      <c r="E89" s="6" t="str">
        <f>VLOOKUP(A89,'04.kolo prezetácia '!A:G,3,FALSE)</f>
        <v>Mészárosová</v>
      </c>
      <c r="F89" s="5" t="str">
        <f>CONCATENATE('04.kolo výsledky  kat'!$D89," ",'04.kolo výsledky  kat'!$E89)</f>
        <v>Martina Mészárosová</v>
      </c>
      <c r="G89" s="6" t="str">
        <f>VLOOKUP(A89,'04.kolo prezetácia '!A:G,4,FALSE)</f>
        <v>Trenčín</v>
      </c>
      <c r="H89" s="31">
        <f>VLOOKUP(A89,'04.kolo prezetácia '!$A$2:$G$468,5,FALSE)</f>
        <v>1997</v>
      </c>
      <c r="I89" s="32" t="str">
        <f>VLOOKUP(A89,'04.kolo prezetácia '!$A$2:$G$468,7,FALSE)</f>
        <v>Ženy A</v>
      </c>
      <c r="J89" s="21">
        <f>VLOOKUP('04.kolo výsledky  kat'!$A89,'04.kolo stopky'!A:C,3,FALSE)</f>
        <v>3.1126736111111108E-2</v>
      </c>
      <c r="K89" s="21">
        <f t="shared" si="6"/>
        <v>3.6405539311241061E-3</v>
      </c>
      <c r="L89" s="21">
        <f t="shared" si="5"/>
        <v>1.0403356481481479E-2</v>
      </c>
      <c r="M89" s="30"/>
      <c r="N89" s="31"/>
      <c r="O89" s="31"/>
      <c r="P89" s="31"/>
      <c r="Q89" s="31"/>
      <c r="R89" s="31"/>
      <c r="S89" s="31"/>
      <c r="T89" s="31"/>
      <c r="U89" s="31"/>
      <c r="V89" s="31"/>
      <c r="W89" s="33">
        <f t="shared" si="4"/>
        <v>0</v>
      </c>
      <c r="Y89"/>
    </row>
    <row r="90" spans="1:25" hidden="1" x14ac:dyDescent="0.25">
      <c r="A90" s="22">
        <v>210</v>
      </c>
      <c r="B90" s="57">
        <v>87</v>
      </c>
      <c r="C90" s="45">
        <v>2</v>
      </c>
      <c r="D90" s="6" t="str">
        <f>VLOOKUP(A90,'04.kolo prezetácia '!A:G,2,FALSE)</f>
        <v>Igor</v>
      </c>
      <c r="E90" s="6" t="str">
        <f>VLOOKUP(A90,'04.kolo prezetácia '!A:G,3,FALSE)</f>
        <v>Vrabel</v>
      </c>
      <c r="F90" s="5" t="str">
        <f>CONCATENATE('04.kolo výsledky  kat'!$D90," ",'04.kolo výsledky  kat'!$E90)</f>
        <v>Igor Vrabel</v>
      </c>
      <c r="G90" s="6" t="str">
        <f>VLOOKUP(A90,'04.kolo prezetácia '!A:G,4,FALSE)</f>
        <v>Trenčianska Teplá</v>
      </c>
      <c r="H90" s="31">
        <f>VLOOKUP(A90,'04.kolo prezetácia '!$A$2:$G$468,5,FALSE)</f>
        <v>1959</v>
      </c>
      <c r="I90" s="32" t="str">
        <f>VLOOKUP(A90,'04.kolo prezetácia '!$A$2:$G$468,7,FALSE)</f>
        <v>Muži E</v>
      </c>
      <c r="J90" s="21">
        <f>VLOOKUP('04.kolo výsledky  kat'!$A90,'04.kolo stopky'!A:C,3,FALSE)</f>
        <v>3.1146990740740742E-2</v>
      </c>
      <c r="K90" s="21">
        <f t="shared" si="6"/>
        <v>3.6429228936538877E-3</v>
      </c>
      <c r="L90" s="21">
        <f t="shared" si="5"/>
        <v>1.0423611111111113E-2</v>
      </c>
      <c r="M90" s="30"/>
      <c r="N90" s="31"/>
      <c r="O90" s="31"/>
      <c r="P90" s="31"/>
      <c r="Q90" s="31"/>
      <c r="R90" s="31"/>
      <c r="S90" s="31"/>
      <c r="T90" s="31"/>
      <c r="U90" s="31"/>
      <c r="V90" s="31"/>
      <c r="W90" s="33">
        <f t="shared" si="4"/>
        <v>0</v>
      </c>
      <c r="Y90"/>
    </row>
    <row r="91" spans="1:25" hidden="1" x14ac:dyDescent="0.25">
      <c r="A91" s="22">
        <v>188</v>
      </c>
      <c r="B91" s="57">
        <v>88</v>
      </c>
      <c r="C91" s="45">
        <v>3</v>
      </c>
      <c r="D91" s="6" t="str">
        <f>VLOOKUP(A91,'04.kolo prezetácia '!A:G,2,FALSE)</f>
        <v>Igor</v>
      </c>
      <c r="E91" s="6" t="str">
        <f>VLOOKUP(A91,'04.kolo prezetácia '!A:G,3,FALSE)</f>
        <v>Karas</v>
      </c>
      <c r="F91" s="5" t="str">
        <f>CONCATENATE('04.kolo výsledky  kat'!$D91," ",'04.kolo výsledky  kat'!$E91)</f>
        <v>Igor Karas</v>
      </c>
      <c r="G91" s="6" t="str">
        <f>VLOOKUP(A91,'04.kolo prezetácia '!A:G,4,FALSE)</f>
        <v>Dubnica nad Váhom</v>
      </c>
      <c r="H91" s="31">
        <f>VLOOKUP(A91,'04.kolo prezetácia '!$A$2:$G$468,5,FALSE)</f>
        <v>1960</v>
      </c>
      <c r="I91" s="32" t="str">
        <f>VLOOKUP(A91,'04.kolo prezetácia '!$A$2:$G$468,7,FALSE)</f>
        <v>Muži E</v>
      </c>
      <c r="J91" s="21">
        <f>VLOOKUP('04.kolo výsledky  kat'!$A91,'04.kolo stopky'!A:C,3,FALSE)</f>
        <v>3.1168634259259257E-2</v>
      </c>
      <c r="K91" s="21">
        <f t="shared" si="6"/>
        <v>3.6454542993285678E-3</v>
      </c>
      <c r="L91" s="21">
        <f t="shared" si="5"/>
        <v>1.0445254629629627E-2</v>
      </c>
      <c r="M91" s="30"/>
      <c r="N91" s="31"/>
      <c r="O91" s="31"/>
      <c r="P91" s="31"/>
      <c r="Q91" s="31"/>
      <c r="R91" s="31"/>
      <c r="S91" s="31"/>
      <c r="T91" s="31"/>
      <c r="U91" s="31"/>
      <c r="V91" s="31"/>
      <c r="W91" s="33">
        <f t="shared" si="4"/>
        <v>0</v>
      </c>
      <c r="Y91"/>
    </row>
    <row r="92" spans="1:25" hidden="1" x14ac:dyDescent="0.25">
      <c r="A92" s="22">
        <v>234</v>
      </c>
      <c r="B92" s="57">
        <v>89</v>
      </c>
      <c r="C92" s="48">
        <v>4</v>
      </c>
      <c r="D92" s="6" t="str">
        <f>VLOOKUP(A92,'04.kolo prezetácia '!A:G,2,FALSE)</f>
        <v>Alexander</v>
      </c>
      <c r="E92" s="6" t="str">
        <f>VLOOKUP(A92,'04.kolo prezetácia '!A:G,3,FALSE)</f>
        <v>Bezový</v>
      </c>
      <c r="F92" s="5" t="str">
        <f>CONCATENATE('04.kolo výsledky  kat'!$D92," ",'04.kolo výsledky  kat'!$E92)</f>
        <v>Alexander Bezový</v>
      </c>
      <c r="G92" s="6" t="str">
        <f>VLOOKUP(A92,'04.kolo prezetácia '!A:G,4,FALSE)</f>
        <v>AXB sport servis Trenčín / Trenčín</v>
      </c>
      <c r="H92" s="31">
        <f>VLOOKUP(A92,'04.kolo prezetácia '!$A$2:$G$468,5,FALSE)</f>
        <v>1959</v>
      </c>
      <c r="I92" s="32" t="str">
        <f>VLOOKUP(A92,'04.kolo prezetácia '!$A$2:$G$468,7,FALSE)</f>
        <v>Muži E</v>
      </c>
      <c r="J92" s="21">
        <f>VLOOKUP('04.kolo výsledky  kat'!$A92,'04.kolo stopky'!A:C,3,FALSE)</f>
        <v>3.1176273148148147E-2</v>
      </c>
      <c r="K92" s="21">
        <f t="shared" si="6"/>
        <v>3.6463477366255139E-3</v>
      </c>
      <c r="L92" s="21">
        <f t="shared" si="5"/>
        <v>1.0452893518518518E-2</v>
      </c>
      <c r="M92" s="30"/>
      <c r="N92" s="31"/>
      <c r="O92" s="31"/>
      <c r="P92" s="31"/>
      <c r="Q92" s="31"/>
      <c r="R92" s="31"/>
      <c r="S92" s="31"/>
      <c r="T92" s="31"/>
      <c r="U92" s="31"/>
      <c r="V92" s="31"/>
      <c r="W92" s="33">
        <f t="shared" si="4"/>
        <v>0</v>
      </c>
      <c r="Y92"/>
    </row>
    <row r="93" spans="1:25" hidden="1" x14ac:dyDescent="0.25">
      <c r="A93" s="22">
        <v>56</v>
      </c>
      <c r="B93" s="57">
        <v>90</v>
      </c>
      <c r="C93" s="48">
        <v>26</v>
      </c>
      <c r="D93" s="6" t="str">
        <f>VLOOKUP(A93,'04.kolo prezetácia '!A:G,2,FALSE)</f>
        <v>Pavel</v>
      </c>
      <c r="E93" s="6" t="str">
        <f>VLOOKUP(A93,'04.kolo prezetácia '!A:G,3,FALSE)</f>
        <v>Trúchly</v>
      </c>
      <c r="F93" s="5" t="str">
        <f>CONCATENATE('04.kolo výsledky  kat'!$D93," ",'04.kolo výsledky  kat'!$E93)</f>
        <v>Pavel Trúchly</v>
      </c>
      <c r="G93" s="6" t="str">
        <f>VLOOKUP(A93,'04.kolo prezetácia '!A:G,4,FALSE)</f>
        <v>ISEMI / Trenčín</v>
      </c>
      <c r="H93" s="31">
        <f>VLOOKUP(A93,'04.kolo prezetácia '!$A$2:$G$468,5,FALSE)</f>
        <v>1977</v>
      </c>
      <c r="I93" s="32" t="str">
        <f>VLOOKUP(A93,'04.kolo prezetácia '!$A$2:$G$468,7,FALSE)</f>
        <v>Muži C</v>
      </c>
      <c r="J93" s="21">
        <f>VLOOKUP('04.kolo výsledky  kat'!$A93,'04.kolo stopky'!A:C,3,FALSE)</f>
        <v>3.1306481481481484E-2</v>
      </c>
      <c r="K93" s="21">
        <f t="shared" si="6"/>
        <v>3.6615767814598224E-3</v>
      </c>
      <c r="L93" s="21">
        <f t="shared" si="5"/>
        <v>1.0583101851851854E-2</v>
      </c>
      <c r="M93" s="30"/>
      <c r="N93" s="31"/>
      <c r="O93" s="31"/>
      <c r="P93" s="31"/>
      <c r="Q93" s="31"/>
      <c r="R93" s="31"/>
      <c r="S93" s="31"/>
      <c r="T93" s="31"/>
      <c r="U93" s="31"/>
      <c r="V93" s="31"/>
      <c r="W93" s="33">
        <f t="shared" si="4"/>
        <v>0</v>
      </c>
      <c r="Y93"/>
    </row>
    <row r="94" spans="1:25" x14ac:dyDescent="0.25">
      <c r="A94" s="22">
        <v>203</v>
      </c>
      <c r="B94" s="57">
        <v>91</v>
      </c>
      <c r="C94" s="48">
        <v>13</v>
      </c>
      <c r="D94" s="6" t="str">
        <f>VLOOKUP(A94,'04.kolo prezetácia '!A:G,2,FALSE)</f>
        <v>Matej</v>
      </c>
      <c r="E94" s="6" t="str">
        <f>VLOOKUP(A94,'04.kolo prezetácia '!A:G,3,FALSE)</f>
        <v>Bibza</v>
      </c>
      <c r="F94" s="5" t="str">
        <f>CONCATENATE('04.kolo výsledky  kat'!$D94," ",'04.kolo výsledky  kat'!$E94)</f>
        <v>Matej Bibza</v>
      </c>
      <c r="G94" s="6" t="str">
        <f>VLOOKUP(A94,'04.kolo prezetácia '!A:G,4,FALSE)</f>
        <v>Nové Mesto nad Váhom</v>
      </c>
      <c r="H94" s="31">
        <f>VLOOKUP(A94,'04.kolo prezetácia '!$A$2:$G$468,5,FALSE)</f>
        <v>1992</v>
      </c>
      <c r="I94" s="32" t="str">
        <f>VLOOKUP(A94,'04.kolo prezetácia '!$A$2:$G$468,7,FALSE)</f>
        <v>Muži A</v>
      </c>
      <c r="J94" s="21">
        <f>VLOOKUP('04.kolo výsledky  kat'!$A94,'04.kolo stopky'!A:C,3,FALSE)</f>
        <v>3.1516435185185189E-2</v>
      </c>
      <c r="K94" s="21">
        <f t="shared" si="6"/>
        <v>3.6861327701970979E-3</v>
      </c>
      <c r="L94" s="21">
        <f t="shared" si="5"/>
        <v>1.0793055555555559E-2</v>
      </c>
      <c r="M94" s="30"/>
      <c r="N94" s="31"/>
      <c r="O94" s="31"/>
      <c r="P94" s="31"/>
      <c r="Q94" s="31"/>
      <c r="R94" s="31"/>
      <c r="S94" s="31"/>
      <c r="T94" s="31"/>
      <c r="U94" s="31"/>
      <c r="V94" s="31"/>
      <c r="W94" s="33">
        <f t="shared" si="4"/>
        <v>0</v>
      </c>
      <c r="Y94"/>
    </row>
    <row r="95" spans="1:25" hidden="1" x14ac:dyDescent="0.25">
      <c r="A95" s="22">
        <v>187</v>
      </c>
      <c r="B95" s="57">
        <v>92</v>
      </c>
      <c r="C95" s="48">
        <v>27</v>
      </c>
      <c r="D95" s="6" t="str">
        <f>VLOOKUP(A95,'04.kolo prezetácia '!A:G,2,FALSE)</f>
        <v>Adrián</v>
      </c>
      <c r="E95" s="6" t="str">
        <f>VLOOKUP(A95,'04.kolo prezetácia '!A:G,3,FALSE)</f>
        <v>Tomášik</v>
      </c>
      <c r="F95" s="5" t="str">
        <f>CONCATENATE('04.kolo výsledky  kat'!$D95," ",'04.kolo výsledky  kat'!$E95)</f>
        <v>Adrián Tomášik</v>
      </c>
      <c r="G95" s="6" t="str">
        <f>VLOOKUP(A95,'04.kolo prezetácia '!A:G,4,FALSE)</f>
        <v>Nová Dubnica</v>
      </c>
      <c r="H95" s="31">
        <f>VLOOKUP(A95,'04.kolo prezetácia '!$A$2:$G$468,5,FALSE)</f>
        <v>1981</v>
      </c>
      <c r="I95" s="32" t="str">
        <f>VLOOKUP(A95,'04.kolo prezetácia '!$A$2:$G$468,7,FALSE)</f>
        <v>Muži C</v>
      </c>
      <c r="J95" s="21">
        <f>VLOOKUP('04.kolo výsledky  kat'!$A95,'04.kolo stopky'!A:C,3,FALSE)</f>
        <v>3.1667129629629635E-2</v>
      </c>
      <c r="K95" s="21">
        <f t="shared" si="6"/>
        <v>3.7037578514186706E-3</v>
      </c>
      <c r="L95" s="21">
        <f t="shared" si="5"/>
        <v>1.0943750000000006E-2</v>
      </c>
      <c r="M95" s="30"/>
      <c r="N95" s="31"/>
      <c r="O95" s="31"/>
      <c r="P95" s="31"/>
      <c r="Q95" s="31"/>
      <c r="R95" s="31"/>
      <c r="S95" s="31"/>
      <c r="T95" s="31"/>
      <c r="U95" s="31"/>
      <c r="V95" s="31"/>
      <c r="W95" s="33">
        <f t="shared" si="4"/>
        <v>0</v>
      </c>
      <c r="Y95"/>
    </row>
    <row r="96" spans="1:25" hidden="1" x14ac:dyDescent="0.25">
      <c r="A96" s="22">
        <v>160</v>
      </c>
      <c r="B96" s="57">
        <v>93</v>
      </c>
      <c r="C96" s="48">
        <v>12</v>
      </c>
      <c r="D96" s="6" t="str">
        <f>VLOOKUP(A96,'04.kolo prezetácia '!A:G,2,FALSE)</f>
        <v>Tereza</v>
      </c>
      <c r="E96" s="6" t="str">
        <f>VLOOKUP(A96,'04.kolo prezetácia '!A:G,3,FALSE)</f>
        <v>Ďuráčiová</v>
      </c>
      <c r="F96" s="5" t="str">
        <f>CONCATENATE('04.kolo výsledky  kat'!$D96," ",'04.kolo výsledky  kat'!$E96)</f>
        <v>Tereza Ďuráčiová</v>
      </c>
      <c r="G96" s="6" t="str">
        <f>VLOOKUP(A96,'04.kolo prezetácia '!A:G,4,FALSE)</f>
        <v>Champion Club / Soblahov</v>
      </c>
      <c r="H96" s="31">
        <f>VLOOKUP(A96,'04.kolo prezetácia '!$A$2:$G$468,5,FALSE)</f>
        <v>1993</v>
      </c>
      <c r="I96" s="32" t="str">
        <f>VLOOKUP(A96,'04.kolo prezetácia '!$A$2:$G$468,7,FALSE)</f>
        <v>Ženy A</v>
      </c>
      <c r="J96" s="21">
        <f>VLOOKUP('04.kolo výsledky  kat'!$A96,'04.kolo stopky'!A:C,3,FALSE)</f>
        <v>3.1687731481481483E-2</v>
      </c>
      <c r="K96" s="21">
        <f t="shared" si="6"/>
        <v>3.706167424734676E-3</v>
      </c>
      <c r="L96" s="21">
        <f t="shared" si="5"/>
        <v>1.0964351851851854E-2</v>
      </c>
      <c r="M96" s="30"/>
      <c r="N96" s="31"/>
      <c r="O96" s="31"/>
      <c r="P96" s="31"/>
      <c r="Q96" s="31"/>
      <c r="R96" s="31"/>
      <c r="S96" s="31"/>
      <c r="T96" s="31"/>
      <c r="U96" s="31"/>
      <c r="V96" s="31"/>
      <c r="W96" s="33">
        <f t="shared" si="4"/>
        <v>0</v>
      </c>
      <c r="Y96"/>
    </row>
    <row r="97" spans="1:25" hidden="1" x14ac:dyDescent="0.25">
      <c r="A97" s="22">
        <v>230</v>
      </c>
      <c r="B97" s="57">
        <v>94</v>
      </c>
      <c r="C97" s="48">
        <v>21</v>
      </c>
      <c r="D97" s="6" t="str">
        <f>VLOOKUP(A97,'04.kolo prezetácia '!A:G,2,FALSE)</f>
        <v>Michal</v>
      </c>
      <c r="E97" s="6" t="str">
        <f>VLOOKUP(A97,'04.kolo prezetácia '!A:G,3,FALSE)</f>
        <v>Talaba</v>
      </c>
      <c r="F97" s="5" t="str">
        <f>CONCATENATE('04.kolo výsledky  kat'!$D97," ",'04.kolo výsledky  kat'!$E97)</f>
        <v>Michal Talaba</v>
      </c>
      <c r="G97" s="6" t="str">
        <f>VLOOKUP(A97,'04.kolo prezetácia '!A:G,4,FALSE)</f>
        <v>NUTRILITE team / Trenčín</v>
      </c>
      <c r="H97" s="31">
        <f>VLOOKUP(A97,'04.kolo prezetácia '!$A$2:$G$468,5,FALSE)</f>
        <v>1988</v>
      </c>
      <c r="I97" s="32" t="str">
        <f>VLOOKUP(A97,'04.kolo prezetácia '!$A$2:$G$468,7,FALSE)</f>
        <v>Muži B</v>
      </c>
      <c r="J97" s="21">
        <f>VLOOKUP('04.kolo výsledky  kat'!$A97,'04.kolo stopky'!A:C,3,FALSE)</f>
        <v>3.1727777777777778E-2</v>
      </c>
      <c r="K97" s="21">
        <f t="shared" si="6"/>
        <v>3.710851202079272E-3</v>
      </c>
      <c r="L97" s="21">
        <f t="shared" si="5"/>
        <v>1.1004398148148149E-2</v>
      </c>
      <c r="M97" s="30"/>
      <c r="N97" s="31"/>
      <c r="O97" s="31"/>
      <c r="P97" s="31"/>
      <c r="Q97" s="31"/>
      <c r="R97" s="31"/>
      <c r="S97" s="31"/>
      <c r="T97" s="31"/>
      <c r="U97" s="31"/>
      <c r="V97" s="31"/>
      <c r="W97" s="33">
        <f t="shared" si="4"/>
        <v>0</v>
      </c>
      <c r="Y97"/>
    </row>
    <row r="98" spans="1:25" hidden="1" x14ac:dyDescent="0.25">
      <c r="A98" s="22">
        <v>182</v>
      </c>
      <c r="B98" s="57">
        <v>95</v>
      </c>
      <c r="C98" s="48">
        <v>22</v>
      </c>
      <c r="D98" s="6" t="str">
        <f>VLOOKUP(A98,'04.kolo prezetácia '!A:G,2,FALSE)</f>
        <v>Michal</v>
      </c>
      <c r="E98" s="6" t="str">
        <f>VLOOKUP(A98,'04.kolo prezetácia '!A:G,3,FALSE)</f>
        <v>Zavadinka</v>
      </c>
      <c r="F98" s="5" t="str">
        <f>CONCATENATE('04.kolo výsledky  kat'!$D98," ",'04.kolo výsledky  kat'!$E98)</f>
        <v>Michal Zavadinka</v>
      </c>
      <c r="G98" s="6" t="str">
        <f>VLOOKUP(A98,'04.kolo prezetácia '!A:G,4,FALSE)</f>
        <v>Bartoš / Trenčín</v>
      </c>
      <c r="H98" s="31">
        <f>VLOOKUP(A98,'04.kolo prezetácia '!$A$2:$G$468,5,FALSE)</f>
        <v>1982</v>
      </c>
      <c r="I98" s="32" t="str">
        <f>VLOOKUP(A98,'04.kolo prezetácia '!$A$2:$G$468,7,FALSE)</f>
        <v>Muži B</v>
      </c>
      <c r="J98" s="21">
        <f>VLOOKUP('04.kolo výsledky  kat'!$A98,'04.kolo stopky'!A:C,3,FALSE)</f>
        <v>3.2002083333333334E-2</v>
      </c>
      <c r="K98" s="21">
        <f t="shared" si="6"/>
        <v>3.7429337231968808E-3</v>
      </c>
      <c r="L98" s="21">
        <f t="shared" si="5"/>
        <v>1.1278703703703704E-2</v>
      </c>
      <c r="M98" s="30"/>
      <c r="N98" s="31"/>
      <c r="O98" s="31"/>
      <c r="P98" s="31"/>
      <c r="Q98" s="31"/>
      <c r="R98" s="31"/>
      <c r="S98" s="31"/>
      <c r="T98" s="31"/>
      <c r="U98" s="31"/>
      <c r="V98" s="31"/>
      <c r="W98" s="33">
        <f t="shared" si="4"/>
        <v>0</v>
      </c>
      <c r="Y98"/>
    </row>
    <row r="99" spans="1:25" hidden="1" x14ac:dyDescent="0.25">
      <c r="A99" s="22">
        <v>166</v>
      </c>
      <c r="B99" s="57">
        <v>96</v>
      </c>
      <c r="C99" s="48">
        <v>11</v>
      </c>
      <c r="D99" s="6" t="str">
        <f>VLOOKUP(A99,'04.kolo prezetácia '!A:G,2,FALSE)</f>
        <v>Libor</v>
      </c>
      <c r="E99" s="6" t="str">
        <f>VLOOKUP(A99,'04.kolo prezetácia '!A:G,3,FALSE)</f>
        <v>Poruban</v>
      </c>
      <c r="F99" s="5" t="str">
        <f>CONCATENATE('04.kolo výsledky  kat'!$D99," ",'04.kolo výsledky  kat'!$E99)</f>
        <v>Libor Poruban</v>
      </c>
      <c r="G99" s="6" t="str">
        <f>VLOOKUP(A99,'04.kolo prezetácia '!A:G,4,FALSE)</f>
        <v>Pro Dubnica o.z. / Dubnica nad Váhom</v>
      </c>
      <c r="H99" s="31">
        <f>VLOOKUP(A99,'04.kolo prezetácia '!$A$2:$G$468,5,FALSE)</f>
        <v>1968</v>
      </c>
      <c r="I99" s="32" t="str">
        <f>VLOOKUP(A99,'04.kolo prezetácia '!$A$2:$G$468,7,FALSE)</f>
        <v>Muži D</v>
      </c>
      <c r="J99" s="21">
        <f>VLOOKUP('04.kolo výsledky  kat'!$A99,'04.kolo stopky'!A:C,3,FALSE)</f>
        <v>3.2074074074074074E-2</v>
      </c>
      <c r="K99" s="21">
        <f t="shared" si="6"/>
        <v>3.7513536928741606E-3</v>
      </c>
      <c r="L99" s="21">
        <f t="shared" si="5"/>
        <v>1.1350694444444445E-2</v>
      </c>
      <c r="M99" s="30"/>
      <c r="N99" s="31"/>
      <c r="O99" s="31"/>
      <c r="P99" s="31"/>
      <c r="Q99" s="31"/>
      <c r="R99" s="31"/>
      <c r="S99" s="31"/>
      <c r="T99" s="31"/>
      <c r="U99" s="31"/>
      <c r="V99" s="31"/>
      <c r="W99" s="33">
        <f t="shared" si="4"/>
        <v>0</v>
      </c>
      <c r="Y99"/>
    </row>
    <row r="100" spans="1:25" hidden="1" x14ac:dyDescent="0.25">
      <c r="A100" s="22">
        <v>85</v>
      </c>
      <c r="B100" s="57">
        <v>97</v>
      </c>
      <c r="C100" s="48">
        <v>13</v>
      </c>
      <c r="D100" s="6" t="str">
        <f>VLOOKUP(A100,'04.kolo prezetácia '!A:G,2,FALSE)</f>
        <v>Alena</v>
      </c>
      <c r="E100" s="6" t="str">
        <f>VLOOKUP(A100,'04.kolo prezetácia '!A:G,3,FALSE)</f>
        <v>Falaštová</v>
      </c>
      <c r="F100" s="5" t="str">
        <f>CONCATENATE('04.kolo výsledky  kat'!$D100," ",'04.kolo výsledky  kat'!$E100)</f>
        <v>Alena Falaštová</v>
      </c>
      <c r="G100" s="6" t="str">
        <f>VLOOKUP(A100,'04.kolo prezetácia '!A:G,4,FALSE)</f>
        <v>Buď lepší / Trenčín</v>
      </c>
      <c r="H100" s="31">
        <f>VLOOKUP(A100,'04.kolo prezetácia '!$A$2:$G$468,5,FALSE)</f>
        <v>1986</v>
      </c>
      <c r="I100" s="32" t="str">
        <f>VLOOKUP(A100,'04.kolo prezetácia '!$A$2:$G$468,7,FALSE)</f>
        <v>Ženy A</v>
      </c>
      <c r="J100" s="21">
        <f>VLOOKUP('04.kolo výsledky  kat'!$A100,'04.kolo stopky'!A:C,3,FALSE)</f>
        <v>3.2111689814814819E-2</v>
      </c>
      <c r="K100" s="21">
        <f t="shared" si="6"/>
        <v>3.7557531947151833E-3</v>
      </c>
      <c r="L100" s="21">
        <f t="shared" si="5"/>
        <v>1.1388310185185189E-2</v>
      </c>
      <c r="M100" s="30"/>
      <c r="N100" s="31"/>
      <c r="O100" s="31"/>
      <c r="P100" s="31"/>
      <c r="Q100" s="31"/>
      <c r="R100" s="31"/>
      <c r="S100" s="31"/>
      <c r="T100" s="31"/>
      <c r="U100" s="31"/>
      <c r="V100" s="31"/>
      <c r="W100" s="33">
        <f t="shared" si="4"/>
        <v>0</v>
      </c>
      <c r="Y100"/>
    </row>
    <row r="101" spans="1:25" hidden="1" x14ac:dyDescent="0.25">
      <c r="A101" s="22">
        <v>9</v>
      </c>
      <c r="B101" s="57">
        <v>98</v>
      </c>
      <c r="C101" s="45">
        <v>2</v>
      </c>
      <c r="D101" s="6" t="str">
        <f>VLOOKUP(A101,'04.kolo prezetácia '!A:G,2,FALSE)</f>
        <v>Lenka</v>
      </c>
      <c r="E101" s="6" t="str">
        <f>VLOOKUP(A101,'04.kolo prezetácia '!A:G,3,FALSE)</f>
        <v>Veselá</v>
      </c>
      <c r="F101" s="5" t="str">
        <f>CONCATENATE('04.kolo výsledky  kat'!$D101," ",'04.kolo výsledky  kat'!$E101)</f>
        <v>Lenka Veselá</v>
      </c>
      <c r="G101" s="6" t="str">
        <f>VLOOKUP(A101,'04.kolo prezetácia '!A:G,4,FALSE)</f>
        <v>Nové Mesto nad Váhom</v>
      </c>
      <c r="H101" s="31">
        <f>VLOOKUP(A101,'04.kolo prezetácia '!$A$2:$G$468,5,FALSE)</f>
        <v>1974</v>
      </c>
      <c r="I101" s="32" t="str">
        <f>VLOOKUP(A101,'04.kolo prezetácia '!$A$2:$G$468,7,FALSE)</f>
        <v>Ženy C</v>
      </c>
      <c r="J101" s="21">
        <f>VLOOKUP('04.kolo výsledky  kat'!$A101,'04.kolo stopky'!A:C,3,FALSE)</f>
        <v>3.2383217592592592E-2</v>
      </c>
      <c r="K101" s="21">
        <f t="shared" si="6"/>
        <v>3.7875108295429929E-3</v>
      </c>
      <c r="L101" s="21">
        <f t="shared" si="5"/>
        <v>1.1659837962962962E-2</v>
      </c>
      <c r="M101" s="30"/>
      <c r="N101" s="31"/>
      <c r="O101" s="31"/>
      <c r="P101" s="31"/>
      <c r="Q101" s="31"/>
      <c r="R101" s="31"/>
      <c r="S101" s="31"/>
      <c r="T101" s="31"/>
      <c r="U101" s="31"/>
      <c r="V101" s="31"/>
      <c r="W101" s="33">
        <f t="shared" si="4"/>
        <v>0</v>
      </c>
      <c r="Y101"/>
    </row>
    <row r="102" spans="1:25" hidden="1" x14ac:dyDescent="0.25">
      <c r="A102" s="22">
        <v>173</v>
      </c>
      <c r="B102" s="57">
        <v>99</v>
      </c>
      <c r="C102" s="45">
        <v>3</v>
      </c>
      <c r="D102" s="6" t="str">
        <f>VLOOKUP(A102,'04.kolo prezetácia '!A:G,2,FALSE)</f>
        <v>Blanka</v>
      </c>
      <c r="E102" s="6" t="str">
        <f>VLOOKUP(A102,'04.kolo prezetácia '!A:G,3,FALSE)</f>
        <v>Balascakova</v>
      </c>
      <c r="F102" s="5" t="str">
        <f>CONCATENATE('04.kolo výsledky  kat'!$D102," ",'04.kolo výsledky  kat'!$E102)</f>
        <v>Blanka Balascakova</v>
      </c>
      <c r="G102" s="6" t="str">
        <f>VLOOKUP(A102,'04.kolo prezetácia '!A:G,4,FALSE)</f>
        <v>Gekon TN / Trencin</v>
      </c>
      <c r="H102" s="31">
        <f>VLOOKUP(A102,'04.kolo prezetácia '!$A$2:$G$468,5,FALSE)</f>
        <v>1966</v>
      </c>
      <c r="I102" s="32" t="str">
        <f>VLOOKUP(A102,'04.kolo prezetácia '!$A$2:$G$468,7,FALSE)</f>
        <v>Ženy C</v>
      </c>
      <c r="J102" s="21">
        <f>VLOOKUP('04.kolo výsledky  kat'!$A102,'04.kolo stopky'!A:C,3,FALSE)</f>
        <v>3.2422569444444445E-2</v>
      </c>
      <c r="K102" s="21">
        <f t="shared" si="6"/>
        <v>3.7921133853151393E-3</v>
      </c>
      <c r="L102" s="21">
        <f t="shared" si="5"/>
        <v>1.1699189814814815E-2</v>
      </c>
      <c r="M102" s="30"/>
      <c r="N102" s="31"/>
      <c r="O102" s="31"/>
      <c r="P102" s="31"/>
      <c r="Q102" s="31"/>
      <c r="R102" s="31"/>
      <c r="S102" s="31"/>
      <c r="T102" s="31"/>
      <c r="U102" s="31"/>
      <c r="V102" s="31"/>
      <c r="W102" s="33">
        <f t="shared" si="4"/>
        <v>0</v>
      </c>
      <c r="Y102"/>
    </row>
    <row r="103" spans="1:25" hidden="1" x14ac:dyDescent="0.25">
      <c r="A103" s="22">
        <v>223</v>
      </c>
      <c r="B103" s="57">
        <v>100</v>
      </c>
      <c r="C103" s="48">
        <v>23</v>
      </c>
      <c r="D103" s="6" t="str">
        <f>VLOOKUP(A103,'04.kolo prezetácia '!A:G,2,FALSE)</f>
        <v>Ivan</v>
      </c>
      <c r="E103" s="6" t="str">
        <f>VLOOKUP(A103,'04.kolo prezetácia '!A:G,3,FALSE)</f>
        <v>Capák</v>
      </c>
      <c r="F103" s="5" t="str">
        <f>CONCATENATE('04.kolo výsledky  kat'!$D103," ",'04.kolo výsledky  kat'!$E103)</f>
        <v>Ivan Capák</v>
      </c>
      <c r="G103" s="6" t="str">
        <f>VLOOKUP(A103,'04.kolo prezetácia '!A:G,4,FALSE)</f>
        <v>Adamovské Kochanovce</v>
      </c>
      <c r="H103" s="31">
        <f>VLOOKUP(A103,'04.kolo prezetácia '!$A$2:$G$468,5,FALSE)</f>
        <v>1989</v>
      </c>
      <c r="I103" s="32" t="str">
        <f>VLOOKUP(A103,'04.kolo prezetácia '!$A$2:$G$468,7,FALSE)</f>
        <v>Muži B</v>
      </c>
      <c r="J103" s="21">
        <f>VLOOKUP('04.kolo výsledky  kat'!$A103,'04.kolo stopky'!A:C,3,FALSE)</f>
        <v>3.2458680555555557E-2</v>
      </c>
      <c r="K103" s="21">
        <f t="shared" si="6"/>
        <v>3.7963369070825211E-3</v>
      </c>
      <c r="L103" s="21">
        <f t="shared" si="5"/>
        <v>1.1735300925925927E-2</v>
      </c>
      <c r="M103" s="30"/>
      <c r="N103" s="31"/>
      <c r="O103" s="31"/>
      <c r="P103" s="31"/>
      <c r="Q103" s="31"/>
      <c r="R103" s="31"/>
      <c r="S103" s="31"/>
      <c r="T103" s="31"/>
      <c r="U103" s="31"/>
      <c r="V103" s="31"/>
      <c r="W103" s="33">
        <f t="shared" si="4"/>
        <v>0</v>
      </c>
      <c r="Y103"/>
    </row>
    <row r="104" spans="1:25" hidden="1" x14ac:dyDescent="0.25">
      <c r="A104" s="22">
        <v>185</v>
      </c>
      <c r="B104" s="57">
        <v>101</v>
      </c>
      <c r="C104" s="48">
        <v>4</v>
      </c>
      <c r="D104" s="6" t="str">
        <f>VLOOKUP(A104,'04.kolo prezetácia '!A:G,2,FALSE)</f>
        <v>Marcela</v>
      </c>
      <c r="E104" s="6" t="str">
        <f>VLOOKUP(A104,'04.kolo prezetácia '!A:G,3,FALSE)</f>
        <v>Adamčiová</v>
      </c>
      <c r="F104" s="5" t="str">
        <f>CONCATENATE('04.kolo výsledky  kat'!$D104," ",'04.kolo výsledky  kat'!$E104)</f>
        <v>Marcela Adamčiová</v>
      </c>
      <c r="G104" s="6" t="str">
        <f>VLOOKUP(A104,'04.kolo prezetácia '!A:G,4,FALSE)</f>
        <v>Chocholná / Chocholná 263</v>
      </c>
      <c r="H104" s="31">
        <f>VLOOKUP(A104,'04.kolo prezetácia '!$A$2:$G$468,5,FALSE)</f>
        <v>1968</v>
      </c>
      <c r="I104" s="32" t="str">
        <f>VLOOKUP(A104,'04.kolo prezetácia '!$A$2:$G$468,7,FALSE)</f>
        <v>Ženy C</v>
      </c>
      <c r="J104" s="21">
        <f>VLOOKUP('04.kolo výsledky  kat'!$A104,'04.kolo stopky'!A:C,3,FALSE)</f>
        <v>3.2798726851851853E-2</v>
      </c>
      <c r="K104" s="21">
        <f t="shared" si="6"/>
        <v>3.8361084037253626E-3</v>
      </c>
      <c r="L104" s="21">
        <f t="shared" si="5"/>
        <v>1.2075347222222223E-2</v>
      </c>
      <c r="M104" s="30"/>
      <c r="N104" s="31"/>
      <c r="O104" s="31"/>
      <c r="P104" s="31"/>
      <c r="Q104" s="31"/>
      <c r="R104" s="31"/>
      <c r="S104" s="31"/>
      <c r="T104" s="31"/>
      <c r="U104" s="31"/>
      <c r="V104" s="31"/>
      <c r="W104" s="33">
        <f t="shared" si="4"/>
        <v>0</v>
      </c>
      <c r="Y104"/>
    </row>
    <row r="105" spans="1:25" hidden="1" x14ac:dyDescent="0.25">
      <c r="A105" s="22">
        <v>133</v>
      </c>
      <c r="B105" s="57">
        <v>102</v>
      </c>
      <c r="C105" s="48">
        <v>7</v>
      </c>
      <c r="D105" s="6" t="str">
        <f>VLOOKUP(A105,'04.kolo prezetácia '!A:G,2,FALSE)</f>
        <v>Zuzana</v>
      </c>
      <c r="E105" s="6" t="str">
        <f>VLOOKUP(A105,'04.kolo prezetácia '!A:G,3,FALSE)</f>
        <v>Luprichová</v>
      </c>
      <c r="F105" s="5" t="str">
        <f>CONCATENATE('04.kolo výsledky  kat'!$D105," ",'04.kolo výsledky  kat'!$E105)</f>
        <v>Zuzana Luprichová</v>
      </c>
      <c r="G105" s="6" t="str">
        <f>VLOOKUP(A105,'04.kolo prezetácia '!A:G,4,FALSE)</f>
        <v>220 mínus vek / Skalka nad Váhom</v>
      </c>
      <c r="H105" s="31">
        <f>VLOOKUP(A105,'04.kolo prezetácia '!$A$2:$G$468,5,FALSE)</f>
        <v>1983</v>
      </c>
      <c r="I105" s="32" t="str">
        <f>VLOOKUP(A105,'04.kolo prezetácia '!$A$2:$G$468,7,FALSE)</f>
        <v>Ženy B</v>
      </c>
      <c r="J105" s="21">
        <f>VLOOKUP('04.kolo výsledky  kat'!$A105,'04.kolo stopky'!A:C,3,FALSE)</f>
        <v>3.2978472222222222E-2</v>
      </c>
      <c r="K105" s="21">
        <f t="shared" si="6"/>
        <v>3.8571312540610784E-3</v>
      </c>
      <c r="L105" s="21">
        <f t="shared" si="5"/>
        <v>1.2255092592592592E-2</v>
      </c>
      <c r="M105" s="30"/>
      <c r="N105" s="31"/>
      <c r="O105" s="31"/>
      <c r="P105" s="31"/>
      <c r="Q105" s="31"/>
      <c r="R105" s="31"/>
      <c r="S105" s="31"/>
      <c r="T105" s="31"/>
      <c r="U105" s="31"/>
      <c r="V105" s="31"/>
      <c r="W105" s="33">
        <f t="shared" si="4"/>
        <v>0</v>
      </c>
      <c r="Y105"/>
    </row>
    <row r="106" spans="1:25" hidden="1" x14ac:dyDescent="0.25">
      <c r="A106" s="22">
        <v>94</v>
      </c>
      <c r="B106" s="57">
        <v>103</v>
      </c>
      <c r="C106" s="48">
        <v>12</v>
      </c>
      <c r="D106" s="6" t="str">
        <f>VLOOKUP(A106,'04.kolo prezetácia '!A:G,2,FALSE)</f>
        <v>Marian</v>
      </c>
      <c r="E106" s="6" t="str">
        <f>VLOOKUP(A106,'04.kolo prezetácia '!A:G,3,FALSE)</f>
        <v>Adamkovic</v>
      </c>
      <c r="F106" s="5" t="str">
        <f>CONCATENATE('04.kolo výsledky  kat'!$D106," ",'04.kolo výsledky  kat'!$E106)</f>
        <v>Marian Adamkovic</v>
      </c>
      <c r="G106" s="6" t="str">
        <f>VLOOKUP(A106,'04.kolo prezetácia '!A:G,4,FALSE)</f>
        <v>Gekon / Banovce</v>
      </c>
      <c r="H106" s="31">
        <f>VLOOKUP(A106,'04.kolo prezetácia '!$A$2:$G$468,5,FALSE)</f>
        <v>1964</v>
      </c>
      <c r="I106" s="32" t="str">
        <f>VLOOKUP(A106,'04.kolo prezetácia '!$A$2:$G$468,7,FALSE)</f>
        <v>Muži D</v>
      </c>
      <c r="J106" s="21">
        <f>VLOOKUP('04.kolo výsledky  kat'!$A106,'04.kolo stopky'!A:C,3,FALSE)</f>
        <v>3.319363425925926E-2</v>
      </c>
      <c r="K106" s="21">
        <f t="shared" si="6"/>
        <v>3.8822964045917259E-3</v>
      </c>
      <c r="L106" s="21">
        <f t="shared" si="5"/>
        <v>1.247025462962963E-2</v>
      </c>
      <c r="M106" s="30"/>
      <c r="N106" s="31"/>
      <c r="O106" s="31"/>
      <c r="P106" s="31"/>
      <c r="Q106" s="31"/>
      <c r="R106" s="31"/>
      <c r="S106" s="31"/>
      <c r="T106" s="31"/>
      <c r="U106" s="31"/>
      <c r="V106" s="31"/>
      <c r="W106" s="33">
        <f t="shared" si="4"/>
        <v>0</v>
      </c>
      <c r="Y106"/>
    </row>
    <row r="107" spans="1:25" hidden="1" x14ac:dyDescent="0.25">
      <c r="A107" s="22">
        <v>80</v>
      </c>
      <c r="B107" s="57">
        <v>104</v>
      </c>
      <c r="C107" s="48">
        <v>28</v>
      </c>
      <c r="D107" s="6" t="str">
        <f>VLOOKUP(A107,'04.kolo prezetácia '!A:G,2,FALSE)</f>
        <v>Dušan</v>
      </c>
      <c r="E107" s="6" t="str">
        <f>VLOOKUP(A107,'04.kolo prezetácia '!A:G,3,FALSE)</f>
        <v>JELÍNEK</v>
      </c>
      <c r="F107" s="5" t="str">
        <f>CONCATENATE('04.kolo výsledky  kat'!$D107," ",'04.kolo výsledky  kat'!$E107)</f>
        <v>Dušan JELÍNEK</v>
      </c>
      <c r="G107" s="6" t="str">
        <f>VLOOKUP(A107,'04.kolo prezetácia '!A:G,4,FALSE)</f>
        <v>Trenčín / Trenčín</v>
      </c>
      <c r="H107" s="31">
        <f>VLOOKUP(A107,'04.kolo prezetácia '!$A$2:$G$468,5,FALSE)</f>
        <v>1978</v>
      </c>
      <c r="I107" s="32" t="str">
        <f>VLOOKUP(A107,'04.kolo prezetácia '!$A$2:$G$468,7,FALSE)</f>
        <v>Muži C</v>
      </c>
      <c r="J107" s="21">
        <f>VLOOKUP('04.kolo výsledky  kat'!$A107,'04.kolo stopky'!A:C,3,FALSE)</f>
        <v>3.3295138888888888E-2</v>
      </c>
      <c r="K107" s="21">
        <f t="shared" si="6"/>
        <v>3.8941682910981152E-3</v>
      </c>
      <c r="L107" s="21">
        <f t="shared" si="5"/>
        <v>1.2571759259259258E-2</v>
      </c>
      <c r="M107" s="30"/>
      <c r="N107" s="31"/>
      <c r="O107" s="31"/>
      <c r="P107" s="31"/>
      <c r="Q107" s="31"/>
      <c r="R107" s="31"/>
      <c r="S107" s="31"/>
      <c r="T107" s="31"/>
      <c r="U107" s="31"/>
      <c r="V107" s="31"/>
      <c r="W107" s="33">
        <f t="shared" si="4"/>
        <v>0</v>
      </c>
      <c r="Y107"/>
    </row>
    <row r="108" spans="1:25" hidden="1" x14ac:dyDescent="0.25">
      <c r="A108" s="22">
        <v>144</v>
      </c>
      <c r="B108" s="57">
        <v>105</v>
      </c>
      <c r="C108" s="48">
        <v>24</v>
      </c>
      <c r="D108" s="6" t="str">
        <f>VLOOKUP(A108,'04.kolo prezetácia '!A:G,2,FALSE)</f>
        <v>Peter</v>
      </c>
      <c r="E108" s="6" t="str">
        <f>VLOOKUP(A108,'04.kolo prezetácia '!A:G,3,FALSE)</f>
        <v>Ťapajna</v>
      </c>
      <c r="F108" s="5" t="str">
        <f>CONCATENATE('04.kolo výsledky  kat'!$D108," ",'04.kolo výsledky  kat'!$E108)</f>
        <v>Peter Ťapajna</v>
      </c>
      <c r="G108" s="6" t="str">
        <f>VLOOKUP(A108,'04.kolo prezetácia '!A:G,4,FALSE)</f>
        <v>TIRáciBN / Bánovce nad Bebravou</v>
      </c>
      <c r="H108" s="31">
        <f>VLOOKUP(A108,'04.kolo prezetácia '!$A$2:$G$468,5,FALSE)</f>
        <v>1986</v>
      </c>
      <c r="I108" s="32" t="str">
        <f>VLOOKUP(A108,'04.kolo prezetácia '!$A$2:$G$468,7,FALSE)</f>
        <v>Muži B</v>
      </c>
      <c r="J108" s="21">
        <f>VLOOKUP('04.kolo výsledky  kat'!$A108,'04.kolo stopky'!A:C,3,FALSE)</f>
        <v>3.3438194444444451E-2</v>
      </c>
      <c r="K108" s="21">
        <f t="shared" si="6"/>
        <v>3.9108999350227422E-3</v>
      </c>
      <c r="L108" s="21">
        <f t="shared" si="5"/>
        <v>1.2714814814814821E-2</v>
      </c>
      <c r="M108" s="30"/>
      <c r="N108" s="31"/>
      <c r="O108" s="31"/>
      <c r="P108" s="31"/>
      <c r="Q108" s="31"/>
      <c r="R108" s="31"/>
      <c r="S108" s="31"/>
      <c r="T108" s="31"/>
      <c r="U108" s="31"/>
      <c r="V108" s="31"/>
      <c r="W108" s="33">
        <f t="shared" si="4"/>
        <v>0</v>
      </c>
      <c r="Y108"/>
    </row>
    <row r="109" spans="1:25" hidden="1" x14ac:dyDescent="0.25">
      <c r="A109" s="22">
        <v>71</v>
      </c>
      <c r="B109" s="57">
        <v>106</v>
      </c>
      <c r="C109" s="48">
        <v>25</v>
      </c>
      <c r="D109" s="6" t="str">
        <f>VLOOKUP(A109,'04.kolo prezetácia '!A:G,2,FALSE)</f>
        <v>Matej</v>
      </c>
      <c r="E109" s="6" t="str">
        <f>VLOOKUP(A109,'04.kolo prezetácia '!A:G,3,FALSE)</f>
        <v>Ďurža</v>
      </c>
      <c r="F109" s="5" t="str">
        <f>CONCATENATE('04.kolo výsledky  kat'!$D109," ",'04.kolo výsledky  kat'!$E109)</f>
        <v>Matej Ďurža</v>
      </c>
      <c r="G109" s="6" t="str">
        <f>VLOOKUP(A109,'04.kolo prezetácia '!A:G,4,FALSE)</f>
        <v>Mnichova lehota</v>
      </c>
      <c r="H109" s="31">
        <f>VLOOKUP(A109,'04.kolo prezetácia '!$A$2:$G$468,5,FALSE)</f>
        <v>1991</v>
      </c>
      <c r="I109" s="32" t="str">
        <f>VLOOKUP(A109,'04.kolo prezetácia '!$A$2:$G$468,7,FALSE)</f>
        <v>Muži B</v>
      </c>
      <c r="J109" s="21">
        <f>VLOOKUP('04.kolo výsledky  kat'!$A109,'04.kolo stopky'!A:C,3,FALSE)</f>
        <v>3.3973148148148148E-2</v>
      </c>
      <c r="K109" s="21">
        <f t="shared" si="6"/>
        <v>3.9734676196664497E-3</v>
      </c>
      <c r="L109" s="21">
        <f t="shared" si="5"/>
        <v>1.3249768518518518E-2</v>
      </c>
      <c r="M109" s="30"/>
      <c r="N109" s="31"/>
      <c r="O109" s="31"/>
      <c r="P109" s="31"/>
      <c r="Q109" s="31"/>
      <c r="R109" s="31"/>
      <c r="S109" s="31"/>
      <c r="T109" s="31"/>
      <c r="U109" s="31"/>
      <c r="V109" s="31"/>
      <c r="W109" s="33">
        <f t="shared" si="4"/>
        <v>0</v>
      </c>
      <c r="Y109"/>
    </row>
    <row r="110" spans="1:25" hidden="1" x14ac:dyDescent="0.25">
      <c r="A110" s="22">
        <v>179</v>
      </c>
      <c r="B110" s="57">
        <v>107</v>
      </c>
      <c r="C110" s="48">
        <v>26</v>
      </c>
      <c r="D110" s="6" t="str">
        <f>VLOOKUP(A110,'04.kolo prezetácia '!A:G,2,FALSE)</f>
        <v>Martin</v>
      </c>
      <c r="E110" s="6" t="str">
        <f>VLOOKUP(A110,'04.kolo prezetácia '!A:G,3,FALSE)</f>
        <v>Kocaj</v>
      </c>
      <c r="F110" s="5" t="str">
        <f>CONCATENATE('04.kolo výsledky  kat'!$D110," ",'04.kolo výsledky  kat'!$E110)</f>
        <v>Martin Kocaj</v>
      </c>
      <c r="G110" s="6" t="str">
        <f>VLOOKUP(A110,'04.kolo prezetácia '!A:G,4,FALSE)</f>
        <v>Trenčín</v>
      </c>
      <c r="H110" s="31">
        <f>VLOOKUP(A110,'04.kolo prezetácia '!$A$2:$G$468,5,FALSE)</f>
        <v>1987</v>
      </c>
      <c r="I110" s="32" t="str">
        <f>VLOOKUP(A110,'04.kolo prezetácia '!$A$2:$G$468,7,FALSE)</f>
        <v>Muži B</v>
      </c>
      <c r="J110" s="21">
        <f>VLOOKUP('04.kolo výsledky  kat'!$A110,'04.kolo stopky'!A:C,3,FALSE)</f>
        <v>3.420358796296296E-2</v>
      </c>
      <c r="K110" s="21">
        <f t="shared" si="6"/>
        <v>4.0004196447909895E-3</v>
      </c>
      <c r="L110" s="21">
        <f t="shared" si="5"/>
        <v>1.348020833333333E-2</v>
      </c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3">
        <f t="shared" si="4"/>
        <v>0</v>
      </c>
      <c r="Y110"/>
    </row>
    <row r="111" spans="1:25" hidden="1" x14ac:dyDescent="0.25">
      <c r="A111" s="22">
        <v>200</v>
      </c>
      <c r="B111" s="57">
        <v>108</v>
      </c>
      <c r="C111" s="48">
        <v>13</v>
      </c>
      <c r="D111" s="6" t="str">
        <f>VLOOKUP(A111,'04.kolo prezetácia '!A:G,2,FALSE)</f>
        <v>Drahoslav</v>
      </c>
      <c r="E111" s="6" t="str">
        <f>VLOOKUP(A111,'04.kolo prezetácia '!A:G,3,FALSE)</f>
        <v>Masarik</v>
      </c>
      <c r="F111" s="5" t="str">
        <f>CONCATENATE('04.kolo výsledky  kat'!$D111," ",'04.kolo výsledky  kat'!$E111)</f>
        <v>Drahoslav Masarik</v>
      </c>
      <c r="G111" s="6" t="str">
        <f>VLOOKUP(A111,'04.kolo prezetácia '!A:G,4,FALSE)</f>
        <v>Štvorlístok / Trenčín</v>
      </c>
      <c r="H111" s="31">
        <f>VLOOKUP(A111,'04.kolo prezetácia '!$A$2:$G$468,5,FALSE)</f>
        <v>1967</v>
      </c>
      <c r="I111" s="32" t="str">
        <f>VLOOKUP(A111,'04.kolo prezetácia '!$A$2:$G$468,7,FALSE)</f>
        <v>Muži D</v>
      </c>
      <c r="J111" s="21">
        <f>VLOOKUP('04.kolo výsledky  kat'!$A111,'04.kolo stopky'!A:C,3,FALSE)</f>
        <v>3.4592013888888891E-2</v>
      </c>
      <c r="K111" s="21">
        <f t="shared" si="6"/>
        <v>4.0458495776478235E-3</v>
      </c>
      <c r="L111" s="21">
        <f t="shared" si="5"/>
        <v>1.3868634259259261E-2</v>
      </c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3">
        <f t="shared" si="4"/>
        <v>0</v>
      </c>
      <c r="Y111"/>
    </row>
    <row r="112" spans="1:25" x14ac:dyDescent="0.25">
      <c r="A112" s="22">
        <v>217</v>
      </c>
      <c r="B112" s="57">
        <v>109</v>
      </c>
      <c r="C112" s="48">
        <v>14</v>
      </c>
      <c r="D112" s="6" t="str">
        <f>VLOOKUP(A112,'04.kolo prezetácia '!A:G,2,FALSE)</f>
        <v>Samuel</v>
      </c>
      <c r="E112" s="6" t="str">
        <f>VLOOKUP(A112,'04.kolo prezetácia '!A:G,3,FALSE)</f>
        <v>Jantoš</v>
      </c>
      <c r="F112" s="5" t="str">
        <f>CONCATENATE('04.kolo výsledky  kat'!$D112," ",'04.kolo výsledky  kat'!$E112)</f>
        <v>Samuel Jantoš</v>
      </c>
      <c r="G112" s="6" t="str">
        <f>VLOOKUP(A112,'04.kolo prezetácia '!A:G,4,FALSE)</f>
        <v>Chocholná Velcice</v>
      </c>
      <c r="H112" s="31">
        <f>VLOOKUP(A112,'04.kolo prezetácia '!$A$2:$G$468,5,FALSE)</f>
        <v>1993</v>
      </c>
      <c r="I112" s="32" t="str">
        <f>VLOOKUP(A112,'04.kolo prezetácia '!$A$2:$G$468,7,FALSE)</f>
        <v>Muži A</v>
      </c>
      <c r="J112" s="21">
        <f>VLOOKUP('04.kolo výsledky  kat'!$A112,'04.kolo stopky'!A:C,3,FALSE)</f>
        <v>3.4899884259259259E-2</v>
      </c>
      <c r="K112" s="21">
        <f t="shared" si="6"/>
        <v>4.0818578081004975E-3</v>
      </c>
      <c r="L112" s="21">
        <f t="shared" si="5"/>
        <v>1.4176504629629629E-2</v>
      </c>
      <c r="M112" s="30"/>
      <c r="N112" s="31"/>
      <c r="O112" s="31"/>
      <c r="P112" s="31"/>
      <c r="Q112" s="31"/>
      <c r="R112" s="31"/>
      <c r="S112" s="31"/>
      <c r="T112" s="31"/>
      <c r="U112" s="31"/>
      <c r="V112" s="31"/>
      <c r="W112" s="33">
        <f t="shared" si="4"/>
        <v>0</v>
      </c>
      <c r="Y112"/>
    </row>
    <row r="113" spans="1:25" hidden="1" x14ac:dyDescent="0.25">
      <c r="A113" s="22">
        <v>61</v>
      </c>
      <c r="B113" s="57">
        <v>110</v>
      </c>
      <c r="C113" s="48">
        <v>14</v>
      </c>
      <c r="D113" s="6" t="str">
        <f>VLOOKUP(A113,'04.kolo prezetácia '!A:G,2,FALSE)</f>
        <v>Silvia</v>
      </c>
      <c r="E113" s="6" t="str">
        <f>VLOOKUP(A113,'04.kolo prezetácia '!A:G,3,FALSE)</f>
        <v>Barbosa</v>
      </c>
      <c r="F113" s="5" t="str">
        <f>CONCATENATE('04.kolo výsledky  kat'!$D113," ",'04.kolo výsledky  kat'!$E113)</f>
        <v>Silvia Barbosa</v>
      </c>
      <c r="G113" s="6" t="str">
        <f>VLOOKUP(A113,'04.kolo prezetácia '!A:G,4,FALSE)</f>
        <v>Barbosiky / Považská Bystrica</v>
      </c>
      <c r="H113" s="31">
        <f>VLOOKUP(A113,'04.kolo prezetácia '!$A$2:$G$468,5,FALSE)</f>
        <v>1989</v>
      </c>
      <c r="I113" s="32" t="str">
        <f>VLOOKUP(A113,'04.kolo prezetácia '!$A$2:$G$468,7,FALSE)</f>
        <v>Ženy A</v>
      </c>
      <c r="J113" s="21">
        <f>VLOOKUP('04.kolo výsledky  kat'!$A113,'04.kolo stopky'!A:C,3,FALSE)</f>
        <v>3.5065509259259255E-2</v>
      </c>
      <c r="K113" s="21">
        <f t="shared" si="6"/>
        <v>4.1012291531297368E-3</v>
      </c>
      <c r="L113" s="21">
        <f t="shared" si="5"/>
        <v>1.4342129629629625E-2</v>
      </c>
      <c r="M113" s="30"/>
      <c r="N113" s="31"/>
      <c r="O113" s="31"/>
      <c r="P113" s="31"/>
      <c r="Q113" s="31"/>
      <c r="R113" s="31"/>
      <c r="S113" s="31"/>
      <c r="T113" s="31"/>
      <c r="U113" s="31"/>
      <c r="V113" s="31"/>
      <c r="W113" s="33">
        <f t="shared" si="4"/>
        <v>0</v>
      </c>
      <c r="Y113"/>
    </row>
    <row r="114" spans="1:25" hidden="1" x14ac:dyDescent="0.25">
      <c r="A114" s="22">
        <v>62</v>
      </c>
      <c r="B114" s="57">
        <v>111</v>
      </c>
      <c r="C114" s="48">
        <v>27</v>
      </c>
      <c r="D114" s="6" t="str">
        <f>VLOOKUP(A114,'04.kolo prezetácia '!A:G,2,FALSE)</f>
        <v>Jaroslav</v>
      </c>
      <c r="E114" s="6" t="str">
        <f>VLOOKUP(A114,'04.kolo prezetácia '!A:G,3,FALSE)</f>
        <v>Barbosa</v>
      </c>
      <c r="F114" s="5" t="str">
        <f>CONCATENATE('04.kolo výsledky  kat'!$D114," ",'04.kolo výsledky  kat'!$E114)</f>
        <v>Jaroslav Barbosa</v>
      </c>
      <c r="G114" s="6" t="str">
        <f>VLOOKUP(A114,'04.kolo prezetácia '!A:G,4,FALSE)</f>
        <v>Barbosiky / Povazska Bystrica</v>
      </c>
      <c r="H114" s="31">
        <f>VLOOKUP(A114,'04.kolo prezetácia '!$A$2:$G$468,5,FALSE)</f>
        <v>1982</v>
      </c>
      <c r="I114" s="32" t="str">
        <f>VLOOKUP(A114,'04.kolo prezetácia '!$A$2:$G$468,7,FALSE)</f>
        <v>Muži B</v>
      </c>
      <c r="J114" s="21">
        <f>VLOOKUP('04.kolo výsledky  kat'!$A114,'04.kolo stopky'!A:C,3,FALSE)</f>
        <v>3.5087268518518518E-2</v>
      </c>
      <c r="K114" s="21">
        <f t="shared" si="6"/>
        <v>4.1037740957331594E-3</v>
      </c>
      <c r="L114" s="21">
        <f t="shared" si="5"/>
        <v>1.4363888888888888E-2</v>
      </c>
      <c r="M114" s="30"/>
      <c r="N114" s="31"/>
      <c r="O114" s="31"/>
      <c r="P114" s="31"/>
      <c r="Q114" s="31"/>
      <c r="R114" s="31"/>
      <c r="S114" s="31"/>
      <c r="T114" s="31"/>
      <c r="U114" s="31"/>
      <c r="V114" s="31"/>
      <c r="W114" s="33">
        <f t="shared" si="4"/>
        <v>0</v>
      </c>
      <c r="Y114"/>
    </row>
    <row r="115" spans="1:25" hidden="1" x14ac:dyDescent="0.25">
      <c r="A115" s="22">
        <v>143</v>
      </c>
      <c r="B115" s="57">
        <v>112</v>
      </c>
      <c r="C115" s="48">
        <v>8</v>
      </c>
      <c r="D115" s="6" t="str">
        <f>VLOOKUP(A115,'04.kolo prezetácia '!A:G,2,FALSE)</f>
        <v>Lucia</v>
      </c>
      <c r="E115" s="6" t="str">
        <f>VLOOKUP(A115,'04.kolo prezetácia '!A:G,3,FALSE)</f>
        <v>Lovišková</v>
      </c>
      <c r="F115" s="5" t="str">
        <f>CONCATENATE('04.kolo výsledky  kat'!$D115," ",'04.kolo výsledky  kat'!$E115)</f>
        <v>Lucia Lovišková</v>
      </c>
      <c r="G115" s="6" t="str">
        <f>VLOOKUP(A115,'04.kolo prezetácia '!A:G,4,FALSE)</f>
        <v>GIN / Trenčianske Stankovce</v>
      </c>
      <c r="H115" s="31">
        <f>VLOOKUP(A115,'04.kolo prezetácia '!$A$2:$G$468,5,FALSE)</f>
        <v>1983</v>
      </c>
      <c r="I115" s="32" t="str">
        <f>VLOOKUP(A115,'04.kolo prezetácia '!$A$2:$G$468,7,FALSE)</f>
        <v>Ženy B</v>
      </c>
      <c r="J115" s="21">
        <f>VLOOKUP('04.kolo výsledky  kat'!$A115,'04.kolo stopky'!A:C,3,FALSE)</f>
        <v>3.552361111111111E-2</v>
      </c>
      <c r="K115" s="21">
        <f t="shared" si="6"/>
        <v>4.1548083170890185E-3</v>
      </c>
      <c r="L115" s="21">
        <f t="shared" si="5"/>
        <v>1.480023148148148E-2</v>
      </c>
      <c r="M115" s="30"/>
      <c r="N115" s="31"/>
      <c r="O115" s="31"/>
      <c r="P115" s="31"/>
      <c r="Q115" s="31"/>
      <c r="R115" s="31"/>
      <c r="S115" s="31"/>
      <c r="T115" s="31"/>
      <c r="U115" s="31"/>
      <c r="V115" s="31"/>
      <c r="W115" s="33">
        <f t="shared" si="4"/>
        <v>0</v>
      </c>
      <c r="Y115"/>
    </row>
    <row r="116" spans="1:25" x14ac:dyDescent="0.25">
      <c r="A116" s="22">
        <v>231</v>
      </c>
      <c r="B116" s="57">
        <v>113</v>
      </c>
      <c r="C116" s="48">
        <v>15</v>
      </c>
      <c r="D116" s="6" t="str">
        <f>VLOOKUP(A116,'04.kolo prezetácia '!A:G,2,FALSE)</f>
        <v>Lukáš</v>
      </c>
      <c r="E116" s="6" t="str">
        <f>VLOOKUP(A116,'04.kolo prezetácia '!A:G,3,FALSE)</f>
        <v>Samek</v>
      </c>
      <c r="F116" s="5" t="str">
        <f>CONCATENATE('04.kolo výsledky  kat'!$D116," ",'04.kolo výsledky  kat'!$E116)</f>
        <v>Lukáš Samek</v>
      </c>
      <c r="G116" s="6" t="str">
        <f>VLOOKUP(A116,'04.kolo prezetácia '!A:G,4,FALSE)</f>
        <v>Kálnica</v>
      </c>
      <c r="H116" s="31">
        <f>VLOOKUP(A116,'04.kolo prezetácia '!$A$2:$G$468,5,FALSE)</f>
        <v>2003</v>
      </c>
      <c r="I116" s="32" t="str">
        <f>VLOOKUP(A116,'04.kolo prezetácia '!$A$2:$G$468,7,FALSE)</f>
        <v>Muži A</v>
      </c>
      <c r="J116" s="21">
        <f>VLOOKUP('04.kolo výsledky  kat'!$A116,'04.kolo stopky'!A:C,3,FALSE)</f>
        <v>3.5567592592592595E-2</v>
      </c>
      <c r="K116" s="21">
        <f t="shared" si="6"/>
        <v>4.1599523500108291E-3</v>
      </c>
      <c r="L116" s="21">
        <f t="shared" si="5"/>
        <v>1.4844212962962965E-2</v>
      </c>
      <c r="M116" s="30"/>
      <c r="N116" s="31"/>
      <c r="O116" s="31"/>
      <c r="P116" s="31"/>
      <c r="Q116" s="31"/>
      <c r="R116" s="31"/>
      <c r="S116" s="31"/>
      <c r="T116" s="31"/>
      <c r="U116" s="31"/>
      <c r="V116" s="31"/>
      <c r="W116" s="33">
        <f t="shared" si="4"/>
        <v>0</v>
      </c>
      <c r="Y116"/>
    </row>
    <row r="117" spans="1:25" hidden="1" x14ac:dyDescent="0.25">
      <c r="A117" s="22">
        <v>199</v>
      </c>
      <c r="B117" s="57">
        <v>114</v>
      </c>
      <c r="C117" s="48">
        <v>9</v>
      </c>
      <c r="D117" s="6" t="str">
        <f>VLOOKUP(A117,'04.kolo prezetácia '!A:G,2,FALSE)</f>
        <v>Lívia</v>
      </c>
      <c r="E117" s="6" t="str">
        <f>VLOOKUP(A117,'04.kolo prezetácia '!A:G,3,FALSE)</f>
        <v>Csibreiova</v>
      </c>
      <c r="F117" s="5" t="str">
        <f>CONCATENATE('04.kolo výsledky  kat'!$D117," ",'04.kolo výsledky  kat'!$E117)</f>
        <v>Lívia Csibreiova</v>
      </c>
      <c r="G117" s="6" t="str">
        <f>VLOOKUP(A117,'04.kolo prezetácia '!A:G,4,FALSE)</f>
        <v>Trencin</v>
      </c>
      <c r="H117" s="31">
        <f>VLOOKUP(A117,'04.kolo prezetácia '!$A$2:$G$468,5,FALSE)</f>
        <v>1980</v>
      </c>
      <c r="I117" s="32" t="str">
        <f>VLOOKUP(A117,'04.kolo prezetácia '!$A$2:$G$468,7,FALSE)</f>
        <v>Ženy B</v>
      </c>
      <c r="J117" s="21">
        <f>VLOOKUP('04.kolo výsledky  kat'!$A117,'04.kolo stopky'!A:C,3,FALSE)</f>
        <v>3.5604629629629632E-2</v>
      </c>
      <c r="K117" s="21">
        <f t="shared" si="6"/>
        <v>4.1642841672081439E-3</v>
      </c>
      <c r="L117" s="21">
        <f t="shared" si="5"/>
        <v>1.4881250000000002E-2</v>
      </c>
      <c r="M117" s="30"/>
      <c r="N117" s="31"/>
      <c r="O117" s="31"/>
      <c r="P117" s="31"/>
      <c r="Q117" s="31"/>
      <c r="R117" s="31"/>
      <c r="S117" s="31"/>
      <c r="T117" s="31"/>
      <c r="U117" s="31"/>
      <c r="V117" s="31"/>
      <c r="W117" s="33">
        <f t="shared" si="4"/>
        <v>0</v>
      </c>
      <c r="Y117"/>
    </row>
    <row r="118" spans="1:25" hidden="1" x14ac:dyDescent="0.25">
      <c r="A118" s="22">
        <v>220</v>
      </c>
      <c r="B118" s="57">
        <v>115</v>
      </c>
      <c r="C118" s="48">
        <v>10</v>
      </c>
      <c r="D118" s="6" t="str">
        <f>VLOOKUP(A118,'04.kolo prezetácia '!A:G,2,FALSE)</f>
        <v>Zuzana</v>
      </c>
      <c r="E118" s="6" t="str">
        <f>VLOOKUP(A118,'04.kolo prezetácia '!A:G,3,FALSE)</f>
        <v>Rumanková</v>
      </c>
      <c r="F118" s="5" t="str">
        <f>CONCATENATE('04.kolo výsledky  kat'!$D118," ",'04.kolo výsledky  kat'!$E118)</f>
        <v>Zuzana Rumanková</v>
      </c>
      <c r="G118" s="6" t="str">
        <f>VLOOKUP(A118,'04.kolo prezetácia '!A:G,4,FALSE)</f>
        <v>Trenčín</v>
      </c>
      <c r="H118" s="31">
        <f>VLOOKUP(A118,'04.kolo prezetácia '!$A$2:$G$468,5,FALSE)</f>
        <v>1978</v>
      </c>
      <c r="I118" s="32" t="str">
        <f>VLOOKUP(A118,'04.kolo prezetácia '!$A$2:$G$468,7,FALSE)</f>
        <v>Ženy B</v>
      </c>
      <c r="J118" s="21">
        <f>VLOOKUP('04.kolo výsledky  kat'!$A118,'04.kolo stopky'!A:C,3,FALSE)</f>
        <v>3.5671874999999999E-2</v>
      </c>
      <c r="K118" s="21">
        <f t="shared" si="6"/>
        <v>4.1721491228070172E-3</v>
      </c>
      <c r="L118" s="21">
        <f t="shared" si="5"/>
        <v>1.4948495370370369E-2</v>
      </c>
      <c r="M118" s="30"/>
      <c r="N118" s="31"/>
      <c r="O118" s="31"/>
      <c r="P118" s="31"/>
      <c r="Q118" s="31"/>
      <c r="R118" s="31"/>
      <c r="S118" s="31"/>
      <c r="T118" s="31"/>
      <c r="U118" s="31"/>
      <c r="V118" s="31"/>
      <c r="W118" s="33">
        <f t="shared" si="4"/>
        <v>0</v>
      </c>
      <c r="Y118"/>
    </row>
    <row r="119" spans="1:25" hidden="1" x14ac:dyDescent="0.25">
      <c r="A119" s="22">
        <v>57</v>
      </c>
      <c r="B119" s="57">
        <v>116</v>
      </c>
      <c r="C119" s="48">
        <v>15</v>
      </c>
      <c r="D119" s="6" t="str">
        <f>VLOOKUP(A119,'04.kolo prezetácia '!A:G,2,FALSE)</f>
        <v>Lenka</v>
      </c>
      <c r="E119" s="6" t="str">
        <f>VLOOKUP(A119,'04.kolo prezetácia '!A:G,3,FALSE)</f>
        <v>Varačková</v>
      </c>
      <c r="F119" s="5" t="str">
        <f>CONCATENATE('04.kolo výsledky  kat'!$D119," ",'04.kolo výsledky  kat'!$E119)</f>
        <v>Lenka Varačková</v>
      </c>
      <c r="G119" s="6" t="str">
        <f>VLOOKUP(A119,'04.kolo prezetácia '!A:G,4,FALSE)</f>
        <v>Buď Lepší / Beckov</v>
      </c>
      <c r="H119" s="31">
        <f>VLOOKUP(A119,'04.kolo prezetácia '!$A$2:$G$468,5,FALSE)</f>
        <v>1988</v>
      </c>
      <c r="I119" s="32" t="str">
        <f>VLOOKUP(A119,'04.kolo prezetácia '!$A$2:$G$468,7,FALSE)</f>
        <v>Ženy A</v>
      </c>
      <c r="J119" s="21">
        <f>VLOOKUP('04.kolo výsledky  kat'!$A119,'04.kolo stopky'!A:C,3,FALSE)</f>
        <v>3.5707175925925927E-2</v>
      </c>
      <c r="K119" s="21">
        <f t="shared" si="6"/>
        <v>4.1762778860732078E-3</v>
      </c>
      <c r="L119" s="21">
        <f t="shared" si="5"/>
        <v>1.4983796296296297E-2</v>
      </c>
      <c r="M119" s="22"/>
      <c r="N119" s="54"/>
      <c r="O119" s="54"/>
      <c r="P119" s="54"/>
      <c r="Q119" s="54"/>
      <c r="R119" s="54"/>
      <c r="S119" s="54"/>
      <c r="T119" s="54"/>
      <c r="U119" s="54"/>
      <c r="V119" s="54"/>
      <c r="W119" s="55">
        <f t="shared" ref="W119:W182" si="7">SUM(M119:V119)</f>
        <v>0</v>
      </c>
      <c r="Y119"/>
    </row>
    <row r="120" spans="1:25" hidden="1" x14ac:dyDescent="0.25">
      <c r="A120" s="22">
        <v>134</v>
      </c>
      <c r="B120" s="57">
        <v>117</v>
      </c>
      <c r="C120" s="48">
        <v>11</v>
      </c>
      <c r="D120" s="6" t="str">
        <f>VLOOKUP(A120,'04.kolo prezetácia '!A:G,2,FALSE)</f>
        <v>Ivana</v>
      </c>
      <c r="E120" s="6" t="str">
        <f>VLOOKUP(A120,'04.kolo prezetácia '!A:G,3,FALSE)</f>
        <v>Letko</v>
      </c>
      <c r="F120" s="5" t="str">
        <f>CONCATENATE('04.kolo výsledky  kat'!$D120," ",'04.kolo výsledky  kat'!$E120)</f>
        <v>Ivana Letko</v>
      </c>
      <c r="G120" s="6" t="str">
        <f>VLOOKUP(A120,'04.kolo prezetácia '!A:G,4,FALSE)</f>
        <v>Recorderi / Nová Dubnica</v>
      </c>
      <c r="H120" s="31">
        <f>VLOOKUP(A120,'04.kolo prezetácia '!$A$2:$G$468,5,FALSE)</f>
        <v>1981</v>
      </c>
      <c r="I120" s="32" t="str">
        <f>VLOOKUP(A120,'04.kolo prezetácia '!$A$2:$G$468,7,FALSE)</f>
        <v>Ženy B</v>
      </c>
      <c r="J120" s="21">
        <f>VLOOKUP('04.kolo výsledky  kat'!$A120,'04.kolo stopky'!A:C,3,FALSE)</f>
        <v>3.6183564814814821E-2</v>
      </c>
      <c r="K120" s="21">
        <f t="shared" si="6"/>
        <v>4.2319958847736629E-3</v>
      </c>
      <c r="L120" s="21">
        <f t="shared" si="5"/>
        <v>1.5460185185185191E-2</v>
      </c>
      <c r="M120" s="22"/>
      <c r="N120" s="54"/>
      <c r="O120" s="54"/>
      <c r="P120" s="54"/>
      <c r="Q120" s="54"/>
      <c r="R120" s="54"/>
      <c r="S120" s="54"/>
      <c r="T120" s="54"/>
      <c r="U120" s="54"/>
      <c r="V120" s="54"/>
      <c r="W120" s="55">
        <f t="shared" si="7"/>
        <v>0</v>
      </c>
      <c r="Y120"/>
    </row>
    <row r="121" spans="1:25" hidden="1" x14ac:dyDescent="0.25">
      <c r="A121" s="22">
        <v>63</v>
      </c>
      <c r="B121" s="57">
        <v>118</v>
      </c>
      <c r="C121" s="48">
        <v>12</v>
      </c>
      <c r="D121" s="6" t="str">
        <f>VLOOKUP(A121,'04.kolo prezetácia '!A:G,2,FALSE)</f>
        <v>Mária</v>
      </c>
      <c r="E121" s="6" t="str">
        <f>VLOOKUP(A121,'04.kolo prezetácia '!A:G,3,FALSE)</f>
        <v>Škriečková</v>
      </c>
      <c r="F121" s="5" t="str">
        <f>CONCATENATE('04.kolo výsledky  kat'!$D121," ",'04.kolo výsledky  kat'!$E121)</f>
        <v>Mária Škriečková</v>
      </c>
      <c r="G121" s="6" t="str">
        <f>VLOOKUP(A121,'04.kolo prezetácia '!A:G,4,FALSE)</f>
        <v>Proliga.eu / Trenčín</v>
      </c>
      <c r="H121" s="31">
        <f>VLOOKUP(A121,'04.kolo prezetácia '!$A$2:$G$468,5,FALSE)</f>
        <v>1983</v>
      </c>
      <c r="I121" s="32" t="str">
        <f>VLOOKUP(A121,'04.kolo prezetácia '!$A$2:$G$468,7,FALSE)</f>
        <v>Ženy B</v>
      </c>
      <c r="J121" s="21">
        <f>VLOOKUP('04.kolo výsledky  kat'!$A121,'04.kolo stopky'!A:C,3,FALSE)</f>
        <v>3.6663541666666667E-2</v>
      </c>
      <c r="K121" s="21">
        <f t="shared" si="6"/>
        <v>4.2881335282651065E-3</v>
      </c>
      <c r="L121" s="21">
        <f t="shared" si="5"/>
        <v>1.5940162037037037E-2</v>
      </c>
      <c r="M121" s="22"/>
      <c r="N121" s="54"/>
      <c r="O121" s="54"/>
      <c r="P121" s="54"/>
      <c r="Q121" s="54"/>
      <c r="R121" s="54"/>
      <c r="S121" s="54"/>
      <c r="T121" s="54"/>
      <c r="U121" s="54"/>
      <c r="V121" s="54"/>
      <c r="W121" s="55">
        <f t="shared" si="7"/>
        <v>0</v>
      </c>
      <c r="Y121"/>
    </row>
    <row r="122" spans="1:25" hidden="1" x14ac:dyDescent="0.25">
      <c r="A122" s="22">
        <v>104</v>
      </c>
      <c r="B122" s="57">
        <v>119</v>
      </c>
      <c r="C122" s="48">
        <v>13</v>
      </c>
      <c r="D122" s="6" t="str">
        <f>VLOOKUP(A122,'04.kolo prezetácia '!A:G,2,FALSE)</f>
        <v>Zuzana</v>
      </c>
      <c r="E122" s="6" t="str">
        <f>VLOOKUP(A122,'04.kolo prezetácia '!A:G,3,FALSE)</f>
        <v>Zanova</v>
      </c>
      <c r="F122" s="5" t="str">
        <f>CONCATENATE('04.kolo výsledky  kat'!$D122," ",'04.kolo výsledky  kat'!$E122)</f>
        <v>Zuzana Zanova</v>
      </c>
      <c r="G122" s="6" t="str">
        <f>VLOOKUP(A122,'04.kolo prezetácia '!A:G,4,FALSE)</f>
        <v>GIN / Trenčianske Stankovce</v>
      </c>
      <c r="H122" s="31">
        <f>VLOOKUP(A122,'04.kolo prezetácia '!$A$2:$G$468,5,FALSE)</f>
        <v>1984</v>
      </c>
      <c r="I122" s="32" t="str">
        <f>VLOOKUP(A122,'04.kolo prezetácia '!$A$2:$G$468,7,FALSE)</f>
        <v>Ženy B</v>
      </c>
      <c r="J122" s="21">
        <f>VLOOKUP('04.kolo výsledky  kat'!$A122,'04.kolo stopky'!A:C,3,FALSE)</f>
        <v>3.6742361111111115E-2</v>
      </c>
      <c r="K122" s="21">
        <f t="shared" si="6"/>
        <v>4.2973521767381414E-3</v>
      </c>
      <c r="L122" s="21">
        <f t="shared" si="5"/>
        <v>1.6018981481481485E-2</v>
      </c>
      <c r="M122" s="22"/>
      <c r="N122" s="54"/>
      <c r="O122" s="54"/>
      <c r="P122" s="54"/>
      <c r="Q122" s="54"/>
      <c r="R122" s="54"/>
      <c r="S122" s="54"/>
      <c r="T122" s="54"/>
      <c r="U122" s="54"/>
      <c r="V122" s="54"/>
      <c r="W122" s="55">
        <f t="shared" si="7"/>
        <v>0</v>
      </c>
      <c r="Y122"/>
    </row>
    <row r="123" spans="1:25" hidden="1" x14ac:dyDescent="0.25">
      <c r="A123" s="22">
        <v>1</v>
      </c>
      <c r="B123" s="57">
        <v>120</v>
      </c>
      <c r="C123" s="48">
        <v>29</v>
      </c>
      <c r="D123" s="6" t="str">
        <f>VLOOKUP(A123,'04.kolo prezetácia '!A:G,2,FALSE)</f>
        <v>Andrej</v>
      </c>
      <c r="E123" s="6" t="str">
        <f>VLOOKUP(A123,'04.kolo prezetácia '!A:G,3,FALSE)</f>
        <v>Spusta</v>
      </c>
      <c r="F123" s="5" t="str">
        <f>CONCATENATE('04.kolo výsledky  kat'!$D123," ",'04.kolo výsledky  kat'!$E123)</f>
        <v>Andrej Spusta</v>
      </c>
      <c r="G123" s="6" t="str">
        <f>VLOOKUP(A123,'04.kolo prezetácia '!A:G,4,FALSE)</f>
        <v>Trenčianske Tulene</v>
      </c>
      <c r="H123" s="31">
        <f>VLOOKUP(A123,'04.kolo prezetácia '!$A$2:$G$468,5,FALSE)</f>
        <v>1972</v>
      </c>
      <c r="I123" s="32" t="str">
        <f>VLOOKUP(A123,'04.kolo prezetácia '!$A$2:$G$468,7,FALSE)</f>
        <v>Muži C</v>
      </c>
      <c r="J123" s="21">
        <f>VLOOKUP('04.kolo výsledky  kat'!$A123,'04.kolo stopky'!A:C,3,FALSE)</f>
        <v>3.6883449074074072E-2</v>
      </c>
      <c r="K123" s="21">
        <f t="shared" si="6"/>
        <v>4.3138536928741603E-3</v>
      </c>
      <c r="L123" s="21">
        <f t="shared" si="5"/>
        <v>1.6160069444444442E-2</v>
      </c>
      <c r="M123" s="22"/>
      <c r="N123" s="54"/>
      <c r="O123" s="54"/>
      <c r="P123" s="54"/>
      <c r="Q123" s="54"/>
      <c r="R123" s="54"/>
      <c r="S123" s="54"/>
      <c r="T123" s="54"/>
      <c r="U123" s="54"/>
      <c r="V123" s="54"/>
      <c r="W123" s="55">
        <f t="shared" si="7"/>
        <v>0</v>
      </c>
      <c r="Y123"/>
    </row>
    <row r="124" spans="1:25" x14ac:dyDescent="0.25">
      <c r="A124" s="22">
        <v>240</v>
      </c>
      <c r="B124" s="57">
        <v>121</v>
      </c>
      <c r="C124" s="48">
        <v>16</v>
      </c>
      <c r="D124" s="6" t="str">
        <f>VLOOKUP(A124,'04.kolo prezetácia '!A:G,2,FALSE)</f>
        <v>Zdenko</v>
      </c>
      <c r="E124" s="6" t="str">
        <f>VLOOKUP(A124,'04.kolo prezetácia '!A:G,3,FALSE)</f>
        <v>Briš</v>
      </c>
      <c r="F124" s="5" t="str">
        <f>CONCATENATE('04.kolo výsledky  kat'!$D124," ",'04.kolo výsledky  kat'!$E124)</f>
        <v>Zdenko Briš</v>
      </c>
      <c r="G124" s="6" t="str">
        <f>VLOOKUP(A124,'04.kolo prezetácia '!A:G,4,FALSE)</f>
        <v>Dohňany</v>
      </c>
      <c r="H124" s="31">
        <f>VLOOKUP(A124,'04.kolo prezetácia '!$A$2:$G$468,5,FALSE)</f>
        <v>1994</v>
      </c>
      <c r="I124" s="32" t="str">
        <f>VLOOKUP(A124,'04.kolo prezetácia '!$A$2:$G$468,7,FALSE)</f>
        <v>Muži A</v>
      </c>
      <c r="J124" s="21">
        <f>VLOOKUP('04.kolo výsledky  kat'!$A124,'04.kolo stopky'!A:C,3,FALSE)</f>
        <v>3.7206134259259262E-2</v>
      </c>
      <c r="K124" s="21">
        <f t="shared" si="6"/>
        <v>4.3515946502057611E-3</v>
      </c>
      <c r="L124" s="21">
        <f t="shared" si="5"/>
        <v>1.6482754629629632E-2</v>
      </c>
      <c r="M124" s="22"/>
      <c r="N124" s="54"/>
      <c r="O124" s="54"/>
      <c r="P124" s="54"/>
      <c r="Q124" s="54"/>
      <c r="R124" s="54"/>
      <c r="S124" s="54"/>
      <c r="T124" s="54"/>
      <c r="U124" s="54"/>
      <c r="V124" s="54"/>
      <c r="W124" s="55">
        <f t="shared" si="7"/>
        <v>0</v>
      </c>
      <c r="Y124"/>
    </row>
    <row r="125" spans="1:25" hidden="1" x14ac:dyDescent="0.25">
      <c r="A125" s="22">
        <v>239</v>
      </c>
      <c r="B125" s="57">
        <v>122</v>
      </c>
      <c r="C125" s="48">
        <v>16</v>
      </c>
      <c r="D125" s="6" t="str">
        <f>VLOOKUP(A125,'04.kolo prezetácia '!A:G,2,FALSE)</f>
        <v>Helena</v>
      </c>
      <c r="E125" s="6" t="str">
        <f>VLOOKUP(A125,'04.kolo prezetácia '!A:G,3,FALSE)</f>
        <v>Hoždorová</v>
      </c>
      <c r="F125" s="5" t="str">
        <f>CONCATENATE('04.kolo výsledky  kat'!$D125," ",'04.kolo výsledky  kat'!$E125)</f>
        <v>Helena Hoždorová</v>
      </c>
      <c r="G125" s="6" t="str">
        <f>VLOOKUP(A125,'04.kolo prezetácia '!A:G,4,FALSE)</f>
        <v>Lysá pod Makytou</v>
      </c>
      <c r="H125" s="31">
        <f>VLOOKUP(A125,'04.kolo prezetácia '!$A$2:$G$468,5,FALSE)</f>
        <v>1995</v>
      </c>
      <c r="I125" s="32" t="str">
        <f>VLOOKUP(A125,'04.kolo prezetácia '!$A$2:$G$468,7,FALSE)</f>
        <v>Ženy A</v>
      </c>
      <c r="J125" s="21">
        <f>VLOOKUP('04.kolo výsledky  kat'!$A125,'04.kolo stopky'!A:C,3,FALSE)</f>
        <v>3.7211921296296295E-2</v>
      </c>
      <c r="K125" s="21">
        <f t="shared" si="6"/>
        <v>4.352271496642841E-3</v>
      </c>
      <c r="L125" s="21">
        <f t="shared" si="5"/>
        <v>1.6488541666666665E-2</v>
      </c>
      <c r="M125" s="22"/>
      <c r="N125" s="54"/>
      <c r="O125" s="54"/>
      <c r="P125" s="54"/>
      <c r="Q125" s="54"/>
      <c r="R125" s="54"/>
      <c r="S125" s="54"/>
      <c r="T125" s="54"/>
      <c r="U125" s="54"/>
      <c r="V125" s="54"/>
      <c r="W125" s="55">
        <f t="shared" si="7"/>
        <v>0</v>
      </c>
      <c r="Y125"/>
    </row>
    <row r="126" spans="1:25" hidden="1" x14ac:dyDescent="0.25">
      <c r="A126" s="22">
        <v>102</v>
      </c>
      <c r="B126" s="57">
        <v>123</v>
      </c>
      <c r="C126" s="48">
        <v>17</v>
      </c>
      <c r="D126" s="6" t="str">
        <f>VLOOKUP(A126,'04.kolo prezetácia '!A:G,2,FALSE)</f>
        <v>Barbora</v>
      </c>
      <c r="E126" s="6" t="str">
        <f>VLOOKUP(A126,'04.kolo prezetácia '!A:G,3,FALSE)</f>
        <v>Gavendova</v>
      </c>
      <c r="F126" s="5" t="str">
        <f>CONCATENATE('04.kolo výsledky  kat'!$D126," ",'04.kolo výsledky  kat'!$E126)</f>
        <v>Barbora Gavendova</v>
      </c>
      <c r="G126" s="6" t="str">
        <f>VLOOKUP(A126,'04.kolo prezetácia '!A:G,4,FALSE)</f>
        <v>Kubrica</v>
      </c>
      <c r="H126" s="31">
        <f>VLOOKUP(A126,'04.kolo prezetácia '!$A$2:$G$468,5,FALSE)</f>
        <v>1999</v>
      </c>
      <c r="I126" s="32" t="str">
        <f>VLOOKUP(A126,'04.kolo prezetácia '!$A$2:$G$468,7,FALSE)</f>
        <v>Ženy A</v>
      </c>
      <c r="J126" s="21">
        <f>VLOOKUP('04.kolo výsledky  kat'!$A126,'04.kolo stopky'!A:C,3,FALSE)</f>
        <v>3.8082986111111113E-2</v>
      </c>
      <c r="K126" s="21">
        <f t="shared" si="6"/>
        <v>4.4541504223521763E-3</v>
      </c>
      <c r="L126" s="21">
        <f t="shared" si="5"/>
        <v>1.7359606481481483E-2</v>
      </c>
      <c r="M126" s="22"/>
      <c r="N126" s="54"/>
      <c r="O126" s="54"/>
      <c r="P126" s="54"/>
      <c r="Q126" s="54"/>
      <c r="R126" s="54"/>
      <c r="S126" s="54"/>
      <c r="T126" s="54"/>
      <c r="U126" s="54"/>
      <c r="V126" s="54"/>
      <c r="W126" s="55">
        <f t="shared" si="7"/>
        <v>0</v>
      </c>
      <c r="Y126"/>
    </row>
    <row r="127" spans="1:25" hidden="1" x14ac:dyDescent="0.25">
      <c r="A127" s="22">
        <v>242</v>
      </c>
      <c r="B127" s="57">
        <v>124</v>
      </c>
      <c r="C127" s="48">
        <v>18</v>
      </c>
      <c r="D127" s="6" t="str">
        <f>VLOOKUP(A127,'04.kolo prezetácia '!A:G,2,FALSE)</f>
        <v>Simona</v>
      </c>
      <c r="E127" s="6" t="str">
        <f>VLOOKUP(A127,'04.kolo prezetácia '!A:G,3,FALSE)</f>
        <v>Zacharova</v>
      </c>
      <c r="F127" s="5" t="str">
        <f>CONCATENATE('04.kolo výsledky  kat'!$D127," ",'04.kolo výsledky  kat'!$E127)</f>
        <v>Simona Zacharova</v>
      </c>
      <c r="G127" s="6" t="str">
        <f>VLOOKUP(A127,'04.kolo prezetácia '!A:G,4,FALSE)</f>
        <v>Trencianska Tepla</v>
      </c>
      <c r="H127" s="31">
        <f>VLOOKUP(A127,'04.kolo prezetácia '!$A$2:$G$468,5,FALSE)</f>
        <v>1990</v>
      </c>
      <c r="I127" s="32" t="str">
        <f>VLOOKUP(A127,'04.kolo prezetácia '!$A$2:$G$468,7,FALSE)</f>
        <v>Ženy A</v>
      </c>
      <c r="J127" s="21">
        <f>VLOOKUP('04.kolo výsledky  kat'!$A127,'04.kolo stopky'!A:C,3,FALSE)</f>
        <v>3.8087731481481486E-2</v>
      </c>
      <c r="K127" s="21">
        <f t="shared" si="6"/>
        <v>4.4547054364305824E-3</v>
      </c>
      <c r="L127" s="21">
        <f t="shared" si="5"/>
        <v>1.7364351851851857E-2</v>
      </c>
      <c r="M127" s="22"/>
      <c r="N127" s="54"/>
      <c r="O127" s="54"/>
      <c r="P127" s="54"/>
      <c r="Q127" s="54"/>
      <c r="R127" s="54"/>
      <c r="S127" s="54"/>
      <c r="T127" s="54"/>
      <c r="U127" s="54"/>
      <c r="V127" s="54"/>
      <c r="W127" s="55">
        <f t="shared" si="7"/>
        <v>0</v>
      </c>
      <c r="Y127"/>
    </row>
    <row r="128" spans="1:25" hidden="1" x14ac:dyDescent="0.25">
      <c r="A128" s="22">
        <v>225</v>
      </c>
      <c r="B128" s="57">
        <v>125</v>
      </c>
      <c r="C128" s="48">
        <v>5</v>
      </c>
      <c r="D128" s="6" t="str">
        <f>VLOOKUP(A128,'04.kolo prezetácia '!A:G,2,FALSE)</f>
        <v>Pavel</v>
      </c>
      <c r="E128" s="6" t="str">
        <f>VLOOKUP(A128,'04.kolo prezetácia '!A:G,3,FALSE)</f>
        <v>Kukučka</v>
      </c>
      <c r="F128" s="5" t="str">
        <f>CONCATENATE('04.kolo výsledky  kat'!$D128," ",'04.kolo výsledky  kat'!$E128)</f>
        <v>Pavel Kukučka</v>
      </c>
      <c r="G128" s="6" t="str">
        <f>VLOOKUP(A128,'04.kolo prezetácia '!A:G,4,FALSE)</f>
        <v>Trenčín</v>
      </c>
      <c r="H128" s="31">
        <f>VLOOKUP(A128,'04.kolo prezetácia '!$A$2:$G$468,5,FALSE)</f>
        <v>1956</v>
      </c>
      <c r="I128" s="32" t="str">
        <f>VLOOKUP(A128,'04.kolo prezetácia '!$A$2:$G$468,7,FALSE)</f>
        <v>Muži E</v>
      </c>
      <c r="J128" s="21">
        <f>VLOOKUP('04.kolo výsledky  kat'!$A128,'04.kolo stopky'!A:C,3,FALSE)</f>
        <v>3.8418402777777777E-2</v>
      </c>
      <c r="K128" s="21">
        <f t="shared" si="6"/>
        <v>4.4933804418453537E-3</v>
      </c>
      <c r="L128" s="21">
        <f t="shared" si="5"/>
        <v>1.7695023148148147E-2</v>
      </c>
      <c r="M128" s="22"/>
      <c r="N128" s="54"/>
      <c r="O128" s="54"/>
      <c r="P128" s="54"/>
      <c r="Q128" s="54"/>
      <c r="R128" s="54"/>
      <c r="S128" s="54"/>
      <c r="T128" s="54"/>
      <c r="U128" s="54"/>
      <c r="V128" s="54"/>
      <c r="W128" s="55">
        <f t="shared" si="7"/>
        <v>0</v>
      </c>
      <c r="Y128"/>
    </row>
    <row r="129" spans="1:25" hidden="1" x14ac:dyDescent="0.25">
      <c r="A129" s="22">
        <v>22</v>
      </c>
      <c r="B129" s="57">
        <v>126</v>
      </c>
      <c r="C129" s="48">
        <v>28</v>
      </c>
      <c r="D129" s="6" t="str">
        <f>VLOOKUP(A129,'04.kolo prezetácia '!A:G,2,FALSE)</f>
        <v>Peter</v>
      </c>
      <c r="E129" s="6" t="str">
        <f>VLOOKUP(A129,'04.kolo prezetácia '!A:G,3,FALSE)</f>
        <v>Stoklasa</v>
      </c>
      <c r="F129" s="5" t="str">
        <f>CONCATENATE('04.kolo výsledky  kat'!$D129," ",'04.kolo výsledky  kat'!$E129)</f>
        <v>Peter Stoklasa</v>
      </c>
      <c r="G129" s="6" t="str">
        <f>VLOOKUP(A129,'04.kolo prezetácia '!A:G,4,FALSE)</f>
        <v>Champion race / Trenčín</v>
      </c>
      <c r="H129" s="31">
        <f>VLOOKUP(A129,'04.kolo prezetácia '!$A$2:$G$468,5,FALSE)</f>
        <v>1985</v>
      </c>
      <c r="I129" s="32" t="str">
        <f>VLOOKUP(A129,'04.kolo prezetácia '!$A$2:$G$468,7,FALSE)</f>
        <v>Muži B</v>
      </c>
      <c r="J129" s="21">
        <f>VLOOKUP('04.kolo výsledky  kat'!$A129,'04.kolo stopky'!A:C,3,FALSE)</f>
        <v>3.9350694444444445E-2</v>
      </c>
      <c r="K129" s="21">
        <f t="shared" si="6"/>
        <v>4.6024204028589991E-3</v>
      </c>
      <c r="L129" s="21">
        <f t="shared" si="5"/>
        <v>1.8627314814814815E-2</v>
      </c>
      <c r="M129" s="22"/>
      <c r="N129" s="54"/>
      <c r="O129" s="54"/>
      <c r="P129" s="54"/>
      <c r="Q129" s="54"/>
      <c r="R129" s="54"/>
      <c r="S129" s="54"/>
      <c r="T129" s="54"/>
      <c r="U129" s="54"/>
      <c r="V129" s="54"/>
      <c r="W129" s="55">
        <f t="shared" si="7"/>
        <v>0</v>
      </c>
      <c r="Y129"/>
    </row>
    <row r="130" spans="1:25" hidden="1" x14ac:dyDescent="0.25">
      <c r="A130" s="22">
        <v>211</v>
      </c>
      <c r="B130" s="57">
        <v>127</v>
      </c>
      <c r="C130" s="48">
        <v>5</v>
      </c>
      <c r="D130" s="6" t="str">
        <f>VLOOKUP(A130,'04.kolo prezetácia '!A:G,2,FALSE)</f>
        <v>Maria</v>
      </c>
      <c r="E130" s="6" t="str">
        <f>VLOOKUP(A130,'04.kolo prezetácia '!A:G,3,FALSE)</f>
        <v>Vrablova</v>
      </c>
      <c r="F130" s="5" t="str">
        <f>CONCATENATE('04.kolo výsledky  kat'!$D130," ",'04.kolo výsledky  kat'!$E130)</f>
        <v>Maria Vrablova</v>
      </c>
      <c r="G130" s="6" t="str">
        <f>VLOOKUP(A130,'04.kolo prezetácia '!A:G,4,FALSE)</f>
        <v>Trenčianska Teplá</v>
      </c>
      <c r="H130" s="31">
        <f>VLOOKUP(A130,'04.kolo prezetácia '!$A$2:$G$468,5,FALSE)</f>
        <v>1960</v>
      </c>
      <c r="I130" s="32" t="str">
        <f>VLOOKUP(A130,'04.kolo prezetácia '!$A$2:$G$468,7,FALSE)</f>
        <v>Ženy C</v>
      </c>
      <c r="J130" s="21">
        <f>VLOOKUP('04.kolo výsledky  kat'!$A130,'04.kolo stopky'!A:C,3,FALSE)</f>
        <v>3.9841319444444447E-2</v>
      </c>
      <c r="K130" s="21">
        <f t="shared" si="6"/>
        <v>4.6598034437946717E-3</v>
      </c>
      <c r="L130" s="21">
        <f t="shared" si="5"/>
        <v>1.9117939814814817E-2</v>
      </c>
      <c r="M130" s="22"/>
      <c r="N130" s="54"/>
      <c r="O130" s="54"/>
      <c r="P130" s="54"/>
      <c r="Q130" s="54"/>
      <c r="R130" s="54"/>
      <c r="S130" s="54"/>
      <c r="T130" s="54"/>
      <c r="U130" s="54"/>
      <c r="V130" s="54"/>
      <c r="W130" s="55">
        <f t="shared" si="7"/>
        <v>0</v>
      </c>
      <c r="Y130"/>
    </row>
    <row r="131" spans="1:25" hidden="1" x14ac:dyDescent="0.25">
      <c r="A131" s="22">
        <v>7</v>
      </c>
      <c r="B131" s="57">
        <v>128</v>
      </c>
      <c r="C131" s="48">
        <v>14</v>
      </c>
      <c r="D131" s="6" t="str">
        <f>VLOOKUP(A131,'04.kolo prezetácia '!A:G,2,FALSE)</f>
        <v>miro</v>
      </c>
      <c r="E131" s="6" t="str">
        <f>VLOOKUP(A131,'04.kolo prezetácia '!A:G,3,FALSE)</f>
        <v>ilavsky st</v>
      </c>
      <c r="F131" s="5" t="str">
        <f>CONCATENATE('04.kolo výsledky  kat'!$D131," ",'04.kolo výsledky  kat'!$E131)</f>
        <v>miro ilavsky st</v>
      </c>
      <c r="G131" s="6" t="str">
        <f>VLOOKUP(A131,'04.kolo prezetácia '!A:G,4,FALSE)</f>
        <v>jogging klub / DUBNICA NAD VAHOM</v>
      </c>
      <c r="H131" s="31">
        <f>VLOOKUP(A131,'04.kolo prezetácia '!$A$2:$G$468,5,FALSE)</f>
        <v>1963</v>
      </c>
      <c r="I131" s="32" t="str">
        <f>VLOOKUP(A131,'04.kolo prezetácia '!$A$2:$G$468,7,FALSE)</f>
        <v>Muži D</v>
      </c>
      <c r="J131" s="21">
        <f>VLOOKUP('04.kolo výsledky  kat'!$A131,'04.kolo stopky'!A:C,3,FALSE)</f>
        <v>4.1251041666666662E-2</v>
      </c>
      <c r="K131" s="21">
        <f t="shared" si="6"/>
        <v>4.8246832358674451E-3</v>
      </c>
      <c r="L131" s="21">
        <f t="shared" si="5"/>
        <v>2.0527662037037032E-2</v>
      </c>
      <c r="M131" s="22"/>
      <c r="N131" s="54"/>
      <c r="O131" s="54"/>
      <c r="P131" s="54"/>
      <c r="Q131" s="54"/>
      <c r="R131" s="54"/>
      <c r="S131" s="54"/>
      <c r="T131" s="54"/>
      <c r="U131" s="54"/>
      <c r="V131" s="54"/>
      <c r="W131" s="55">
        <f t="shared" si="7"/>
        <v>0</v>
      </c>
      <c r="Y131"/>
    </row>
    <row r="132" spans="1:25" hidden="1" x14ac:dyDescent="0.25">
      <c r="A132" s="22">
        <v>228</v>
      </c>
      <c r="B132" s="57">
        <v>129</v>
      </c>
      <c r="C132" s="48">
        <v>19</v>
      </c>
      <c r="D132" s="6" t="str">
        <f>VLOOKUP(A132,'04.kolo prezetácia '!A:G,2,FALSE)</f>
        <v>Eliška</v>
      </c>
      <c r="E132" s="6" t="str">
        <f>VLOOKUP(A132,'04.kolo prezetácia '!A:G,3,FALSE)</f>
        <v>Švachová</v>
      </c>
      <c r="F132" s="5" t="str">
        <f>CONCATENATE('04.kolo výsledky  kat'!$D132," ",'04.kolo výsledky  kat'!$E132)</f>
        <v>Eliška Švachová</v>
      </c>
      <c r="G132" s="6" t="str">
        <f>VLOOKUP(A132,'04.kolo prezetácia '!A:G,4,FALSE)</f>
        <v>Chocholná Velcice</v>
      </c>
      <c r="H132" s="31">
        <f>VLOOKUP(A132,'04.kolo prezetácia '!$A$2:$G$468,5,FALSE)</f>
        <v>2010</v>
      </c>
      <c r="I132" s="32" t="str">
        <f>VLOOKUP(A132,'04.kolo prezetácia '!$A$2:$G$468,7,FALSE)</f>
        <v>Ženy A</v>
      </c>
      <c r="J132" s="21">
        <f>VLOOKUP('04.kolo výsledky  kat'!$A132,'04.kolo stopky'!A:C,3,FALSE)</f>
        <v>4.3080208333333335E-2</v>
      </c>
      <c r="K132" s="21">
        <f t="shared" si="6"/>
        <v>5.038620857699805E-3</v>
      </c>
      <c r="L132" s="21">
        <f t="shared" si="5"/>
        <v>2.2356828703703705E-2</v>
      </c>
      <c r="M132" s="22"/>
      <c r="N132" s="54"/>
      <c r="O132" s="54"/>
      <c r="P132" s="54"/>
      <c r="Q132" s="54"/>
      <c r="R132" s="54"/>
      <c r="S132" s="54"/>
      <c r="T132" s="54"/>
      <c r="U132" s="54"/>
      <c r="V132" s="54"/>
      <c r="W132" s="55">
        <f t="shared" si="7"/>
        <v>0</v>
      </c>
      <c r="Y132"/>
    </row>
    <row r="133" spans="1:25" hidden="1" x14ac:dyDescent="0.25">
      <c r="A133" s="22">
        <v>194</v>
      </c>
      <c r="B133" s="57">
        <v>130</v>
      </c>
      <c r="C133" s="48">
        <v>14</v>
      </c>
      <c r="D133" s="6" t="str">
        <f>VLOOKUP(A133,'04.kolo prezetácia '!A:G,2,FALSE)</f>
        <v>Gabriela</v>
      </c>
      <c r="E133" s="6" t="str">
        <f>VLOOKUP(A133,'04.kolo prezetácia '!A:G,3,FALSE)</f>
        <v>Kotrhová</v>
      </c>
      <c r="F133" s="5" t="str">
        <f>CONCATENATE('04.kolo výsledky  kat'!$D133," ",'04.kolo výsledky  kat'!$E133)</f>
        <v>Gabriela Kotrhová</v>
      </c>
      <c r="G133" s="6" t="str">
        <f>VLOOKUP(A133,'04.kolo prezetácia '!A:G,4,FALSE)</f>
        <v>Chocholná-Velčice</v>
      </c>
      <c r="H133" s="31">
        <f>VLOOKUP(A133,'04.kolo prezetácia '!$A$2:$G$468,5,FALSE)</f>
        <v>1980</v>
      </c>
      <c r="I133" s="32" t="str">
        <f>VLOOKUP(A133,'04.kolo prezetácia '!$A$2:$G$468,7,FALSE)</f>
        <v>Ženy B</v>
      </c>
      <c r="J133" s="21">
        <f>VLOOKUP('04.kolo výsledky  kat'!$A133,'04.kolo stopky'!A:C,3,FALSE)</f>
        <v>4.3083680555555559E-2</v>
      </c>
      <c r="K133" s="21">
        <f t="shared" si="6"/>
        <v>5.0390269655620533E-3</v>
      </c>
      <c r="L133" s="21">
        <f>J133-Y$3</f>
        <v>2.2360300925925929E-2</v>
      </c>
      <c r="M133" s="22"/>
      <c r="N133" s="54"/>
      <c r="O133" s="54"/>
      <c r="P133" s="54"/>
      <c r="Q133" s="54"/>
      <c r="R133" s="54"/>
      <c r="S133" s="54"/>
      <c r="T133" s="54"/>
      <c r="U133" s="54"/>
      <c r="V133" s="54"/>
      <c r="W133" s="55">
        <f t="shared" si="7"/>
        <v>0</v>
      </c>
      <c r="Y133"/>
    </row>
    <row r="134" spans="1:25" hidden="1" x14ac:dyDescent="0.25">
      <c r="A134" s="22">
        <v>55</v>
      </c>
      <c r="B134" s="57">
        <v>131</v>
      </c>
      <c r="C134" s="48">
        <v>15</v>
      </c>
      <c r="D134" s="6" t="str">
        <f>VLOOKUP(A134,'04.kolo prezetácia '!A:G,2,FALSE)</f>
        <v>Ivana</v>
      </c>
      <c r="E134" s="6" t="str">
        <f>VLOOKUP(A134,'04.kolo prezetácia '!A:G,3,FALSE)</f>
        <v>Ondrejičková</v>
      </c>
      <c r="F134" s="5" t="str">
        <f>CONCATENATE('04.kolo výsledky  kat'!$D134," ",'04.kolo výsledky  kat'!$E134)</f>
        <v>Ivana Ondrejičková</v>
      </c>
      <c r="G134" s="6" t="str">
        <f>VLOOKUP(A134,'04.kolo prezetácia '!A:G,4,FALSE)</f>
        <v>Liešťany</v>
      </c>
      <c r="H134" s="31">
        <f>VLOOKUP(A134,'04.kolo prezetácia '!$A$2:$G$468,5,FALSE)</f>
        <v>1978</v>
      </c>
      <c r="I134" s="32" t="str">
        <f>VLOOKUP(A134,'04.kolo prezetácia '!$A$2:$G$468,7,FALSE)</f>
        <v>Ženy B</v>
      </c>
      <c r="J134" s="21">
        <f>VLOOKUP('04.kolo výsledky  kat'!$A134,'04.kolo stopky'!A:C,3,FALSE)</f>
        <v>4.6388773148148148E-2</v>
      </c>
      <c r="K134" s="21">
        <f t="shared" si="6"/>
        <v>5.4255875027073852E-3</v>
      </c>
      <c r="L134" s="21">
        <f>J134-Y$3</f>
        <v>2.5665393518518518E-2</v>
      </c>
      <c r="M134" s="22"/>
      <c r="N134" s="54"/>
      <c r="O134" s="54"/>
      <c r="P134" s="54"/>
      <c r="Q134" s="54"/>
      <c r="R134" s="54"/>
      <c r="S134" s="54"/>
      <c r="T134" s="54"/>
      <c r="U134" s="54"/>
      <c r="V134" s="54"/>
      <c r="W134" s="55">
        <f t="shared" si="7"/>
        <v>0</v>
      </c>
      <c r="Y134"/>
    </row>
    <row r="135" spans="1:25" hidden="1" x14ac:dyDescent="0.25">
      <c r="A135" s="22">
        <v>157</v>
      </c>
      <c r="B135" s="57">
        <v>132</v>
      </c>
      <c r="C135" s="48">
        <v>6</v>
      </c>
      <c r="D135" s="6" t="str">
        <f>VLOOKUP(A135,'04.kolo prezetácia '!A:G,2,FALSE)</f>
        <v>Bia</v>
      </c>
      <c r="E135" s="6" t="str">
        <f>VLOOKUP(A135,'04.kolo prezetácia '!A:G,3,FALSE)</f>
        <v>Karyová</v>
      </c>
      <c r="F135" s="5" t="str">
        <f>CONCATENATE('04.kolo výsledky  kat'!$D135," ",'04.kolo výsledky  kat'!$E135)</f>
        <v>Bia Karyová</v>
      </c>
      <c r="G135" s="6" t="str">
        <f>VLOOKUP(A135,'04.kolo prezetácia '!A:G,4,FALSE)</f>
        <v>Never give up / Trenčín</v>
      </c>
      <c r="H135" s="31">
        <f>VLOOKUP(A135,'04.kolo prezetácia '!$A$2:$G$468,5,FALSE)</f>
        <v>1969</v>
      </c>
      <c r="I135" s="32" t="str">
        <f>VLOOKUP(A135,'04.kolo prezetácia '!$A$2:$G$468,7,FALSE)</f>
        <v>Ženy C</v>
      </c>
      <c r="J135" s="21">
        <f>VLOOKUP('04.kolo výsledky  kat'!$A135,'04.kolo stopky'!A:C,3,FALSE)</f>
        <v>5.0493287037037038E-2</v>
      </c>
      <c r="K135" s="21">
        <f t="shared" si="6"/>
        <v>5.9056476066709981E-3</v>
      </c>
      <c r="L135" s="21">
        <f>J135-Y$3</f>
        <v>2.9769907407407408E-2</v>
      </c>
      <c r="M135" s="22"/>
      <c r="N135" s="54"/>
      <c r="O135" s="54"/>
      <c r="P135" s="54"/>
      <c r="Q135" s="54"/>
      <c r="R135" s="54"/>
      <c r="S135" s="54"/>
      <c r="T135" s="54"/>
      <c r="U135" s="54"/>
      <c r="V135" s="54"/>
      <c r="W135" s="55">
        <f t="shared" si="7"/>
        <v>0</v>
      </c>
      <c r="Y135"/>
    </row>
    <row r="136" spans="1:25" hidden="1" x14ac:dyDescent="0.25">
      <c r="A136" s="22">
        <v>201</v>
      </c>
      <c r="B136" s="57">
        <v>133</v>
      </c>
      <c r="C136" s="48">
        <v>7</v>
      </c>
      <c r="D136" s="6" t="str">
        <f>VLOOKUP(A136,'04.kolo prezetácia '!A:G,2,FALSE)</f>
        <v>Jana</v>
      </c>
      <c r="E136" s="6" t="str">
        <f>VLOOKUP(A136,'04.kolo prezetácia '!A:G,3,FALSE)</f>
        <v>Masariková</v>
      </c>
      <c r="F136" s="5" t="str">
        <f>CONCATENATE('04.kolo výsledky  kat'!$D136," ",'04.kolo výsledky  kat'!$E136)</f>
        <v>Jana Masariková</v>
      </c>
      <c r="G136" s="6" t="str">
        <f>VLOOKUP(A136,'04.kolo prezetácia '!A:G,4,FALSE)</f>
        <v>Štvorlístok / Trenčín</v>
      </c>
      <c r="H136" s="31">
        <f>VLOOKUP(A136,'04.kolo prezetácia '!$A$2:$G$468,5,FALSE)</f>
        <v>1968</v>
      </c>
      <c r="I136" s="32" t="str">
        <f>VLOOKUP(A136,'04.kolo prezetácia '!$A$2:$G$468,7,FALSE)</f>
        <v>Ženy C</v>
      </c>
      <c r="J136" s="21">
        <f>VLOOKUP('04.kolo výsledky  kat'!$A136,'04.kolo stopky'!A:C,3,FALSE)</f>
        <v>5.3414120370370376E-2</v>
      </c>
      <c r="K136" s="21">
        <f t="shared" si="6"/>
        <v>6.2472655403941956E-3</v>
      </c>
      <c r="L136" s="21">
        <f>J136-Y$3</f>
        <v>3.2690740740740742E-2</v>
      </c>
      <c r="M136" s="22"/>
      <c r="N136" s="54"/>
      <c r="O136" s="54"/>
      <c r="P136" s="54"/>
      <c r="Q136" s="54"/>
      <c r="R136" s="54"/>
      <c r="S136" s="54"/>
      <c r="T136" s="54"/>
      <c r="U136" s="54"/>
      <c r="V136" s="54"/>
      <c r="W136" s="55">
        <f t="shared" si="7"/>
        <v>0</v>
      </c>
      <c r="Y136"/>
    </row>
    <row r="137" spans="1:25" hidden="1" x14ac:dyDescent="0.25">
      <c r="A137" s="22"/>
      <c r="B137" s="57"/>
      <c r="C137" s="48"/>
      <c r="D137" s="6"/>
      <c r="E137" s="6"/>
      <c r="F137" s="5"/>
      <c r="G137" s="6"/>
      <c r="H137" s="31"/>
      <c r="I137" s="32"/>
      <c r="J137" s="21"/>
      <c r="K137" s="21"/>
      <c r="L137" s="21"/>
      <c r="M137" s="22"/>
      <c r="N137" s="54"/>
      <c r="O137" s="54"/>
      <c r="P137" s="54"/>
      <c r="Q137" s="54"/>
      <c r="R137" s="54"/>
      <c r="S137" s="54"/>
      <c r="T137" s="54"/>
      <c r="U137" s="54"/>
      <c r="V137" s="54"/>
      <c r="W137" s="55">
        <f t="shared" si="7"/>
        <v>0</v>
      </c>
      <c r="Y137"/>
    </row>
    <row r="138" spans="1:25" hidden="1" x14ac:dyDescent="0.25">
      <c r="A138" s="22"/>
      <c r="B138" s="57"/>
      <c r="C138" s="48"/>
      <c r="D138" s="6"/>
      <c r="E138" s="6"/>
      <c r="F138" s="5"/>
      <c r="G138" s="6"/>
      <c r="H138" s="31"/>
      <c r="I138" s="32"/>
      <c r="J138" s="21"/>
      <c r="K138" s="21"/>
      <c r="L138" s="21"/>
      <c r="M138" s="22"/>
      <c r="N138" s="54"/>
      <c r="O138" s="54"/>
      <c r="P138" s="54"/>
      <c r="Q138" s="54"/>
      <c r="R138" s="54"/>
      <c r="S138" s="54"/>
      <c r="T138" s="54"/>
      <c r="U138" s="54"/>
      <c r="V138" s="54"/>
      <c r="W138" s="55">
        <f t="shared" si="7"/>
        <v>0</v>
      </c>
      <c r="Y138"/>
    </row>
    <row r="139" spans="1:25" hidden="1" x14ac:dyDescent="0.25">
      <c r="A139" s="22"/>
      <c r="B139" s="57"/>
      <c r="C139" s="48"/>
      <c r="D139" s="6"/>
      <c r="E139" s="6"/>
      <c r="F139" s="5"/>
      <c r="G139" s="6"/>
      <c r="H139" s="31"/>
      <c r="I139" s="32"/>
      <c r="J139" s="21"/>
      <c r="K139" s="21"/>
      <c r="L139" s="21"/>
      <c r="M139" s="22"/>
      <c r="N139" s="54"/>
      <c r="O139" s="54"/>
      <c r="P139" s="54"/>
      <c r="Q139" s="54"/>
      <c r="R139" s="54"/>
      <c r="S139" s="54"/>
      <c r="T139" s="54"/>
      <c r="U139" s="54"/>
      <c r="V139" s="54"/>
      <c r="W139" s="55">
        <f t="shared" si="7"/>
        <v>0</v>
      </c>
      <c r="Y139"/>
    </row>
    <row r="140" spans="1:25" hidden="1" x14ac:dyDescent="0.25">
      <c r="A140" s="22"/>
      <c r="B140" s="57"/>
      <c r="C140" s="48"/>
      <c r="D140" s="6"/>
      <c r="E140" s="6"/>
      <c r="F140" s="5"/>
      <c r="G140" s="6"/>
      <c r="H140" s="31"/>
      <c r="I140" s="32"/>
      <c r="J140" s="21"/>
      <c r="K140" s="21"/>
      <c r="L140" s="21"/>
      <c r="M140" s="22"/>
      <c r="N140" s="54"/>
      <c r="O140" s="54"/>
      <c r="P140" s="54"/>
      <c r="Q140" s="54"/>
      <c r="R140" s="54"/>
      <c r="S140" s="54"/>
      <c r="T140" s="54"/>
      <c r="U140" s="54"/>
      <c r="V140" s="54"/>
      <c r="W140" s="55">
        <f t="shared" si="7"/>
        <v>0</v>
      </c>
      <c r="Y140"/>
    </row>
    <row r="141" spans="1:25" hidden="1" x14ac:dyDescent="0.25">
      <c r="A141" s="22"/>
      <c r="B141" s="57"/>
      <c r="C141" s="48"/>
      <c r="D141" s="6"/>
      <c r="E141" s="6"/>
      <c r="F141" s="5"/>
      <c r="G141" s="6"/>
      <c r="H141" s="31"/>
      <c r="I141" s="32"/>
      <c r="J141" s="21"/>
      <c r="K141" s="21"/>
      <c r="L141" s="21"/>
      <c r="M141" s="22"/>
      <c r="N141" s="54"/>
      <c r="O141" s="54"/>
      <c r="P141" s="54"/>
      <c r="Q141" s="54"/>
      <c r="R141" s="54"/>
      <c r="S141" s="54"/>
      <c r="T141" s="54"/>
      <c r="U141" s="54"/>
      <c r="V141" s="54"/>
      <c r="W141" s="55">
        <f t="shared" si="7"/>
        <v>0</v>
      </c>
      <c r="Y141"/>
    </row>
    <row r="142" spans="1:25" hidden="1" x14ac:dyDescent="0.25">
      <c r="A142" s="22"/>
      <c r="B142" s="57"/>
      <c r="C142" s="45"/>
      <c r="D142" s="6"/>
      <c r="E142" s="6"/>
      <c r="F142" s="5"/>
      <c r="G142" s="6"/>
      <c r="H142" s="31"/>
      <c r="I142" s="32"/>
      <c r="J142" s="21"/>
      <c r="K142" s="21"/>
      <c r="L142" s="21"/>
      <c r="M142" s="22"/>
      <c r="N142" s="54"/>
      <c r="O142" s="54"/>
      <c r="P142" s="54"/>
      <c r="Q142" s="54"/>
      <c r="R142" s="54"/>
      <c r="S142" s="54"/>
      <c r="T142" s="54"/>
      <c r="U142" s="54"/>
      <c r="V142" s="54"/>
      <c r="W142" s="55">
        <f t="shared" si="7"/>
        <v>0</v>
      </c>
      <c r="Y142"/>
    </row>
    <row r="143" spans="1:25" hidden="1" x14ac:dyDescent="0.25">
      <c r="A143" s="22"/>
      <c r="B143" s="57"/>
      <c r="C143" s="48"/>
      <c r="D143" s="6"/>
      <c r="E143" s="6"/>
      <c r="F143" s="5"/>
      <c r="G143" s="6"/>
      <c r="H143" s="31"/>
      <c r="I143" s="32"/>
      <c r="J143" s="21"/>
      <c r="K143" s="21"/>
      <c r="L143" s="21"/>
      <c r="M143" s="22"/>
      <c r="N143" s="54"/>
      <c r="O143" s="54"/>
      <c r="P143" s="54"/>
      <c r="Q143" s="54"/>
      <c r="R143" s="54"/>
      <c r="S143" s="54"/>
      <c r="T143" s="54"/>
      <c r="U143" s="54"/>
      <c r="V143" s="54"/>
      <c r="W143" s="55">
        <f t="shared" si="7"/>
        <v>0</v>
      </c>
      <c r="Y143"/>
    </row>
    <row r="144" spans="1:25" hidden="1" x14ac:dyDescent="0.25">
      <c r="A144" s="22"/>
      <c r="B144" s="57"/>
      <c r="C144" s="48"/>
      <c r="D144" s="6"/>
      <c r="E144" s="6"/>
      <c r="F144" s="5"/>
      <c r="G144" s="6"/>
      <c r="H144" s="31"/>
      <c r="I144" s="32"/>
      <c r="J144" s="21"/>
      <c r="K144" s="21"/>
      <c r="L144" s="21"/>
      <c r="M144" s="22"/>
      <c r="N144" s="54"/>
      <c r="O144" s="54"/>
      <c r="P144" s="54"/>
      <c r="Q144" s="54"/>
      <c r="R144" s="54"/>
      <c r="S144" s="54"/>
      <c r="T144" s="54"/>
      <c r="U144" s="54"/>
      <c r="V144" s="54"/>
      <c r="W144" s="55">
        <f t="shared" si="7"/>
        <v>0</v>
      </c>
      <c r="Y144"/>
    </row>
    <row r="145" spans="1:25" hidden="1" x14ac:dyDescent="0.25">
      <c r="A145" s="22"/>
      <c r="B145" s="57"/>
      <c r="C145" s="48"/>
      <c r="D145" s="6"/>
      <c r="E145" s="6"/>
      <c r="F145" s="5"/>
      <c r="G145" s="6"/>
      <c r="H145" s="31"/>
      <c r="I145" s="32"/>
      <c r="J145" s="21"/>
      <c r="K145" s="21"/>
      <c r="L145" s="21"/>
      <c r="M145" s="22"/>
      <c r="N145" s="54"/>
      <c r="O145" s="54"/>
      <c r="P145" s="54"/>
      <c r="Q145" s="54"/>
      <c r="R145" s="54"/>
      <c r="S145" s="54"/>
      <c r="T145" s="54"/>
      <c r="U145" s="54"/>
      <c r="V145" s="54"/>
      <c r="W145" s="55">
        <f t="shared" si="7"/>
        <v>0</v>
      </c>
      <c r="Y145"/>
    </row>
    <row r="146" spans="1:25" hidden="1" x14ac:dyDescent="0.25">
      <c r="A146" s="22"/>
      <c r="B146" s="57"/>
      <c r="C146" s="48"/>
      <c r="D146" s="6"/>
      <c r="E146" s="6"/>
      <c r="F146" s="5"/>
      <c r="G146" s="6"/>
      <c r="H146" s="31"/>
      <c r="I146" s="32"/>
      <c r="J146" s="21"/>
      <c r="K146" s="21"/>
      <c r="L146" s="21"/>
      <c r="M146" s="22"/>
      <c r="N146" s="54"/>
      <c r="O146" s="54"/>
      <c r="P146" s="54"/>
      <c r="Q146" s="54"/>
      <c r="R146" s="54"/>
      <c r="S146" s="54"/>
      <c r="T146" s="54"/>
      <c r="U146" s="54"/>
      <c r="V146" s="54"/>
      <c r="W146" s="55">
        <f t="shared" si="7"/>
        <v>0</v>
      </c>
      <c r="Y146"/>
    </row>
    <row r="147" spans="1:25" hidden="1" x14ac:dyDescent="0.25">
      <c r="A147" s="22"/>
      <c r="B147" s="57"/>
      <c r="C147" s="45"/>
      <c r="D147" s="6"/>
      <c r="E147" s="6"/>
      <c r="F147" s="5"/>
      <c r="G147" s="6"/>
      <c r="H147" s="31"/>
      <c r="I147" s="32"/>
      <c r="J147" s="21"/>
      <c r="K147" s="21"/>
      <c r="L147" s="21"/>
      <c r="M147" s="22"/>
      <c r="N147" s="54"/>
      <c r="O147" s="54"/>
      <c r="P147" s="54"/>
      <c r="Q147" s="54"/>
      <c r="R147" s="54"/>
      <c r="S147" s="54"/>
      <c r="T147" s="54"/>
      <c r="U147" s="54"/>
      <c r="V147" s="54"/>
      <c r="W147" s="55">
        <f t="shared" si="7"/>
        <v>0</v>
      </c>
      <c r="Y147"/>
    </row>
    <row r="148" spans="1:25" hidden="1" x14ac:dyDescent="0.25">
      <c r="A148" s="22"/>
      <c r="B148" s="57"/>
      <c r="C148" s="48"/>
      <c r="D148" s="6"/>
      <c r="E148" s="6"/>
      <c r="F148" s="5"/>
      <c r="G148" s="6"/>
      <c r="H148" s="31"/>
      <c r="I148" s="32"/>
      <c r="J148" s="21"/>
      <c r="K148" s="21"/>
      <c r="L148" s="21"/>
      <c r="M148" s="22"/>
      <c r="N148" s="54"/>
      <c r="O148" s="54"/>
      <c r="P148" s="54"/>
      <c r="Q148" s="54"/>
      <c r="R148" s="54"/>
      <c r="S148" s="54"/>
      <c r="T148" s="54"/>
      <c r="U148" s="54"/>
      <c r="V148" s="54"/>
      <c r="W148" s="55">
        <f t="shared" si="7"/>
        <v>0</v>
      </c>
      <c r="Y148"/>
    </row>
    <row r="149" spans="1:25" hidden="1" x14ac:dyDescent="0.25">
      <c r="A149" s="22"/>
      <c r="B149" s="57"/>
      <c r="C149" s="48"/>
      <c r="D149" s="6"/>
      <c r="E149" s="6"/>
      <c r="F149" s="5"/>
      <c r="G149" s="6"/>
      <c r="H149" s="31"/>
      <c r="I149" s="32"/>
      <c r="J149" s="21"/>
      <c r="K149" s="21"/>
      <c r="L149" s="21"/>
      <c r="M149" s="22"/>
      <c r="N149" s="54"/>
      <c r="O149" s="54"/>
      <c r="P149" s="54"/>
      <c r="Q149" s="54"/>
      <c r="R149" s="54"/>
      <c r="S149" s="54"/>
      <c r="T149" s="54"/>
      <c r="U149" s="54"/>
      <c r="V149" s="54"/>
      <c r="W149" s="55">
        <f t="shared" si="7"/>
        <v>0</v>
      </c>
      <c r="Y149"/>
    </row>
    <row r="150" spans="1:25" hidden="1" x14ac:dyDescent="0.25">
      <c r="A150" s="22"/>
      <c r="B150" s="57"/>
      <c r="C150" s="48"/>
      <c r="D150" s="6"/>
      <c r="E150" s="6"/>
      <c r="F150" s="5"/>
      <c r="G150" s="6"/>
      <c r="H150" s="31"/>
      <c r="I150" s="32"/>
      <c r="J150" s="21"/>
      <c r="K150" s="21"/>
      <c r="L150" s="21"/>
      <c r="M150" s="22"/>
      <c r="N150" s="54"/>
      <c r="O150" s="54"/>
      <c r="P150" s="54"/>
      <c r="Q150" s="54"/>
      <c r="R150" s="54"/>
      <c r="S150" s="54"/>
      <c r="T150" s="54"/>
      <c r="U150" s="54"/>
      <c r="V150" s="54"/>
      <c r="W150" s="55">
        <f t="shared" si="7"/>
        <v>0</v>
      </c>
      <c r="Y150"/>
    </row>
    <row r="151" spans="1:25" hidden="1" x14ac:dyDescent="0.25">
      <c r="A151" s="22"/>
      <c r="B151" s="57"/>
      <c r="C151" s="48"/>
      <c r="D151" s="6"/>
      <c r="E151" s="6"/>
      <c r="F151" s="5"/>
      <c r="G151" s="6"/>
      <c r="H151" s="31"/>
      <c r="I151" s="32"/>
      <c r="J151" s="21"/>
      <c r="K151" s="21"/>
      <c r="L151" s="21"/>
      <c r="M151" s="22"/>
      <c r="N151" s="54"/>
      <c r="O151" s="54"/>
      <c r="P151" s="54"/>
      <c r="Q151" s="54"/>
      <c r="R151" s="54"/>
      <c r="S151" s="54"/>
      <c r="T151" s="54"/>
      <c r="U151" s="54"/>
      <c r="V151" s="54"/>
      <c r="W151" s="55">
        <f t="shared" si="7"/>
        <v>0</v>
      </c>
      <c r="Y151"/>
    </row>
    <row r="152" spans="1:25" hidden="1" x14ac:dyDescent="0.25">
      <c r="A152" s="22"/>
      <c r="B152" s="57"/>
      <c r="C152" s="48"/>
      <c r="D152" s="6"/>
      <c r="E152" s="6"/>
      <c r="F152" s="5"/>
      <c r="G152" s="6"/>
      <c r="H152" s="31"/>
      <c r="I152" s="32"/>
      <c r="J152" s="21"/>
      <c r="K152" s="21"/>
      <c r="L152" s="21"/>
      <c r="M152" s="22"/>
      <c r="N152" s="54"/>
      <c r="O152" s="54"/>
      <c r="P152" s="54"/>
      <c r="Q152" s="54"/>
      <c r="R152" s="54"/>
      <c r="S152" s="54"/>
      <c r="T152" s="54"/>
      <c r="U152" s="54"/>
      <c r="V152" s="54"/>
      <c r="W152" s="55">
        <f t="shared" si="7"/>
        <v>0</v>
      </c>
      <c r="Y152"/>
    </row>
    <row r="153" spans="1:25" hidden="1" x14ac:dyDescent="0.25">
      <c r="A153" s="22"/>
      <c r="B153" s="57"/>
      <c r="C153" s="48"/>
      <c r="D153" s="6"/>
      <c r="E153" s="6"/>
      <c r="F153" s="5"/>
      <c r="G153" s="6"/>
      <c r="H153" s="31"/>
      <c r="I153" s="32"/>
      <c r="J153" s="21"/>
      <c r="K153" s="21"/>
      <c r="L153" s="21"/>
      <c r="M153" s="22"/>
      <c r="N153" s="54"/>
      <c r="O153" s="54"/>
      <c r="P153" s="54"/>
      <c r="Q153" s="54"/>
      <c r="R153" s="54"/>
      <c r="S153" s="54"/>
      <c r="T153" s="54"/>
      <c r="U153" s="54"/>
      <c r="V153" s="54"/>
      <c r="W153" s="55">
        <f t="shared" si="7"/>
        <v>0</v>
      </c>
      <c r="Y153"/>
    </row>
    <row r="154" spans="1:25" hidden="1" x14ac:dyDescent="0.25">
      <c r="A154" s="22"/>
      <c r="B154" s="57"/>
      <c r="C154" s="48"/>
      <c r="D154" s="6"/>
      <c r="E154" s="6"/>
      <c r="F154" s="5"/>
      <c r="G154" s="6"/>
      <c r="H154" s="31"/>
      <c r="I154" s="32"/>
      <c r="J154" s="21"/>
      <c r="K154" s="21"/>
      <c r="L154" s="21"/>
      <c r="M154" s="22"/>
      <c r="N154" s="54"/>
      <c r="O154" s="54"/>
      <c r="P154" s="54"/>
      <c r="Q154" s="54"/>
      <c r="R154" s="54"/>
      <c r="S154" s="54"/>
      <c r="T154" s="54"/>
      <c r="U154" s="54"/>
      <c r="V154" s="54"/>
      <c r="W154" s="55">
        <f t="shared" si="7"/>
        <v>0</v>
      </c>
      <c r="Y154"/>
    </row>
    <row r="155" spans="1:25" hidden="1" x14ac:dyDescent="0.25">
      <c r="A155" s="22"/>
      <c r="B155" s="57"/>
      <c r="C155" s="48"/>
      <c r="D155" s="6"/>
      <c r="E155" s="6"/>
      <c r="F155" s="5"/>
      <c r="G155" s="6"/>
      <c r="H155" s="31"/>
      <c r="I155" s="32"/>
      <c r="J155" s="21"/>
      <c r="K155" s="21"/>
      <c r="L155" s="21"/>
      <c r="M155" s="22"/>
      <c r="N155" s="54"/>
      <c r="O155" s="54"/>
      <c r="P155" s="54"/>
      <c r="Q155" s="54"/>
      <c r="R155" s="54"/>
      <c r="S155" s="54"/>
      <c r="T155" s="54"/>
      <c r="U155" s="54"/>
      <c r="V155" s="54"/>
      <c r="W155" s="55">
        <f t="shared" si="7"/>
        <v>0</v>
      </c>
      <c r="Y155"/>
    </row>
    <row r="156" spans="1:25" hidden="1" x14ac:dyDescent="0.25">
      <c r="A156" s="22"/>
      <c r="B156" s="57"/>
      <c r="C156" s="48"/>
      <c r="D156" s="6"/>
      <c r="E156" s="6"/>
      <c r="F156" s="5"/>
      <c r="G156" s="6"/>
      <c r="H156" s="31"/>
      <c r="I156" s="32"/>
      <c r="J156" s="21"/>
      <c r="K156" s="21"/>
      <c r="L156" s="21"/>
      <c r="M156" s="22"/>
      <c r="N156" s="54"/>
      <c r="O156" s="54"/>
      <c r="P156" s="54"/>
      <c r="Q156" s="54"/>
      <c r="R156" s="54"/>
      <c r="S156" s="54"/>
      <c r="T156" s="54"/>
      <c r="U156" s="54"/>
      <c r="V156" s="54"/>
      <c r="W156" s="55">
        <f t="shared" si="7"/>
        <v>0</v>
      </c>
      <c r="Y156"/>
    </row>
    <row r="157" spans="1:25" hidden="1" x14ac:dyDescent="0.25">
      <c r="A157" s="22"/>
      <c r="B157" s="57"/>
      <c r="C157" s="48"/>
      <c r="D157" s="6"/>
      <c r="E157" s="6"/>
      <c r="F157" s="5"/>
      <c r="G157" s="6"/>
      <c r="H157" s="31"/>
      <c r="I157" s="32"/>
      <c r="J157" s="21"/>
      <c r="K157" s="21"/>
      <c r="L157" s="21"/>
      <c r="M157" s="22"/>
      <c r="N157" s="54"/>
      <c r="O157" s="54"/>
      <c r="P157" s="54"/>
      <c r="Q157" s="54"/>
      <c r="R157" s="54"/>
      <c r="S157" s="54"/>
      <c r="T157" s="54"/>
      <c r="U157" s="54"/>
      <c r="V157" s="54"/>
      <c r="W157" s="55">
        <f t="shared" si="7"/>
        <v>0</v>
      </c>
      <c r="Y157"/>
    </row>
    <row r="158" spans="1:25" hidden="1" x14ac:dyDescent="0.25">
      <c r="A158" s="22"/>
      <c r="B158" s="57"/>
      <c r="C158" s="48"/>
      <c r="D158" s="6"/>
      <c r="E158" s="6"/>
      <c r="F158" s="5"/>
      <c r="G158" s="6"/>
      <c r="H158" s="31"/>
      <c r="I158" s="32"/>
      <c r="J158" s="21"/>
      <c r="K158" s="21"/>
      <c r="L158" s="21"/>
      <c r="M158" s="22"/>
      <c r="N158" s="54"/>
      <c r="O158" s="54"/>
      <c r="P158" s="54"/>
      <c r="Q158" s="54"/>
      <c r="R158" s="54"/>
      <c r="S158" s="54"/>
      <c r="T158" s="54"/>
      <c r="U158" s="54"/>
      <c r="V158" s="54"/>
      <c r="W158" s="55">
        <f t="shared" si="7"/>
        <v>0</v>
      </c>
      <c r="Y158"/>
    </row>
    <row r="159" spans="1:25" hidden="1" x14ac:dyDescent="0.25">
      <c r="A159" s="22"/>
      <c r="B159" s="57"/>
      <c r="C159" s="48"/>
      <c r="D159" s="6"/>
      <c r="E159" s="6"/>
      <c r="F159" s="5"/>
      <c r="G159" s="6"/>
      <c r="H159" s="31"/>
      <c r="I159" s="32"/>
      <c r="J159" s="21"/>
      <c r="K159" s="21"/>
      <c r="L159" s="21"/>
      <c r="M159" s="22"/>
      <c r="N159" s="54"/>
      <c r="O159" s="54"/>
      <c r="P159" s="54"/>
      <c r="Q159" s="54"/>
      <c r="R159" s="54"/>
      <c r="S159" s="54"/>
      <c r="T159" s="54"/>
      <c r="U159" s="54"/>
      <c r="V159" s="54"/>
      <c r="W159" s="55">
        <f t="shared" si="7"/>
        <v>0</v>
      </c>
      <c r="Y159"/>
    </row>
    <row r="160" spans="1:25" hidden="1" x14ac:dyDescent="0.25">
      <c r="A160" s="22"/>
      <c r="B160" s="57"/>
      <c r="C160" s="48"/>
      <c r="D160" s="6"/>
      <c r="E160" s="6"/>
      <c r="F160" s="5"/>
      <c r="G160" s="6"/>
      <c r="H160" s="31"/>
      <c r="I160" s="32"/>
      <c r="J160" s="21"/>
      <c r="K160" s="21"/>
      <c r="L160" s="21"/>
      <c r="M160" s="22"/>
      <c r="N160" s="54"/>
      <c r="O160" s="54"/>
      <c r="P160" s="54"/>
      <c r="Q160" s="54"/>
      <c r="R160" s="54"/>
      <c r="S160" s="54"/>
      <c r="T160" s="54"/>
      <c r="U160" s="54"/>
      <c r="V160" s="54"/>
      <c r="W160" s="55">
        <f t="shared" si="7"/>
        <v>0</v>
      </c>
      <c r="Y160"/>
    </row>
    <row r="161" spans="1:26" hidden="1" x14ac:dyDescent="0.25">
      <c r="A161" s="22"/>
      <c r="B161" s="57"/>
      <c r="C161" s="48"/>
      <c r="D161" s="6"/>
      <c r="E161" s="6"/>
      <c r="F161" s="5"/>
      <c r="G161" s="6"/>
      <c r="H161" s="31"/>
      <c r="I161" s="32"/>
      <c r="J161" s="21"/>
      <c r="K161" s="21"/>
      <c r="L161" s="21"/>
      <c r="M161" s="22"/>
      <c r="N161" s="54"/>
      <c r="O161" s="54"/>
      <c r="P161" s="54"/>
      <c r="Q161" s="54"/>
      <c r="R161" s="54"/>
      <c r="S161" s="54"/>
      <c r="T161" s="54"/>
      <c r="U161" s="54"/>
      <c r="V161" s="54"/>
      <c r="W161" s="55">
        <f t="shared" si="7"/>
        <v>0</v>
      </c>
      <c r="Y161"/>
    </row>
    <row r="162" spans="1:26" hidden="1" x14ac:dyDescent="0.25">
      <c r="A162" s="22"/>
      <c r="B162" s="57"/>
      <c r="C162" s="48"/>
      <c r="D162" s="6"/>
      <c r="E162" s="6"/>
      <c r="F162" s="5"/>
      <c r="G162" s="6"/>
      <c r="H162" s="31"/>
      <c r="I162" s="32"/>
      <c r="J162" s="21"/>
      <c r="K162" s="21"/>
      <c r="L162" s="21"/>
      <c r="M162" s="22"/>
      <c r="N162" s="54"/>
      <c r="O162" s="54"/>
      <c r="P162" s="54"/>
      <c r="Q162" s="54"/>
      <c r="R162" s="54"/>
      <c r="S162" s="54"/>
      <c r="T162" s="54"/>
      <c r="U162" s="54"/>
      <c r="V162" s="54"/>
      <c r="W162" s="55">
        <f t="shared" si="7"/>
        <v>0</v>
      </c>
      <c r="Y162"/>
    </row>
    <row r="163" spans="1:26" hidden="1" x14ac:dyDescent="0.25">
      <c r="A163" s="22"/>
      <c r="B163" s="57"/>
      <c r="C163" s="48"/>
      <c r="D163" s="6"/>
      <c r="E163" s="6"/>
      <c r="F163" s="5"/>
      <c r="G163" s="6"/>
      <c r="H163" s="31"/>
      <c r="I163" s="32"/>
      <c r="J163" s="21"/>
      <c r="K163" s="21"/>
      <c r="L163" s="21"/>
      <c r="M163" s="22"/>
      <c r="N163" s="54"/>
      <c r="O163" s="54"/>
      <c r="P163" s="54"/>
      <c r="Q163" s="54"/>
      <c r="R163" s="54"/>
      <c r="S163" s="54"/>
      <c r="T163" s="54"/>
      <c r="U163" s="54"/>
      <c r="V163" s="54"/>
      <c r="W163" s="55">
        <f t="shared" si="7"/>
        <v>0</v>
      </c>
      <c r="Y163"/>
    </row>
    <row r="164" spans="1:26" hidden="1" x14ac:dyDescent="0.25">
      <c r="A164" s="22"/>
      <c r="B164" s="57"/>
      <c r="C164" s="48"/>
      <c r="D164" s="6"/>
      <c r="E164" s="6"/>
      <c r="F164" s="5"/>
      <c r="G164" s="6"/>
      <c r="H164" s="31"/>
      <c r="I164" s="32"/>
      <c r="J164" s="21"/>
      <c r="K164" s="21"/>
      <c r="L164" s="21"/>
      <c r="M164" s="22"/>
      <c r="N164" s="54"/>
      <c r="O164" s="54"/>
      <c r="P164" s="54"/>
      <c r="Q164" s="54"/>
      <c r="R164" s="54"/>
      <c r="S164" s="54"/>
      <c r="T164" s="54"/>
      <c r="U164" s="54"/>
      <c r="V164" s="54"/>
      <c r="W164" s="55">
        <f t="shared" si="7"/>
        <v>0</v>
      </c>
    </row>
    <row r="165" spans="1:26" hidden="1" x14ac:dyDescent="0.25">
      <c r="A165" s="22"/>
      <c r="B165" s="57"/>
      <c r="C165" s="48"/>
      <c r="D165" s="6"/>
      <c r="E165" s="6"/>
      <c r="F165" s="5"/>
      <c r="G165" s="6"/>
      <c r="H165" s="31"/>
      <c r="I165" s="32"/>
      <c r="J165" s="21"/>
      <c r="K165" s="21"/>
      <c r="L165" s="21"/>
      <c r="M165" s="22"/>
      <c r="N165" s="54"/>
      <c r="O165" s="54"/>
      <c r="P165" s="54"/>
      <c r="Q165" s="54"/>
      <c r="R165" s="54"/>
      <c r="S165" s="54"/>
      <c r="T165" s="54"/>
      <c r="U165" s="54"/>
      <c r="V165" s="54"/>
      <c r="W165" s="55">
        <f t="shared" si="7"/>
        <v>0</v>
      </c>
    </row>
    <row r="166" spans="1:26" hidden="1" x14ac:dyDescent="0.25">
      <c r="A166" s="22"/>
      <c r="B166" s="57"/>
      <c r="C166" s="48"/>
      <c r="D166" s="6"/>
      <c r="E166" s="6"/>
      <c r="F166" s="5"/>
      <c r="G166" s="6"/>
      <c r="H166" s="31"/>
      <c r="I166" s="32"/>
      <c r="J166" s="21"/>
      <c r="K166" s="21"/>
      <c r="L166" s="21"/>
      <c r="M166" s="22"/>
      <c r="N166" s="54"/>
      <c r="O166" s="54"/>
      <c r="P166" s="54"/>
      <c r="Q166" s="54"/>
      <c r="R166" s="54"/>
      <c r="S166" s="54"/>
      <c r="T166" s="54"/>
      <c r="U166" s="54"/>
      <c r="V166" s="54"/>
      <c r="W166" s="55">
        <f t="shared" si="7"/>
        <v>0</v>
      </c>
    </row>
    <row r="167" spans="1:26" hidden="1" x14ac:dyDescent="0.25">
      <c r="A167" s="22"/>
      <c r="B167" s="57"/>
      <c r="C167" s="48"/>
      <c r="D167" s="6"/>
      <c r="E167" s="6"/>
      <c r="F167" s="5"/>
      <c r="G167" s="6"/>
      <c r="H167" s="31"/>
      <c r="I167" s="32"/>
      <c r="J167" s="21"/>
      <c r="K167" s="21"/>
      <c r="L167" s="21"/>
      <c r="M167" s="22"/>
      <c r="N167" s="54"/>
      <c r="O167" s="54"/>
      <c r="P167" s="54"/>
      <c r="Q167" s="54"/>
      <c r="R167" s="54"/>
      <c r="S167" s="54"/>
      <c r="T167" s="54"/>
      <c r="U167" s="54"/>
      <c r="V167" s="54"/>
      <c r="W167" s="55">
        <f t="shared" si="7"/>
        <v>0</v>
      </c>
    </row>
    <row r="168" spans="1:26" hidden="1" x14ac:dyDescent="0.25">
      <c r="A168" s="22"/>
      <c r="B168" s="57"/>
      <c r="C168" s="48"/>
      <c r="D168" s="6"/>
      <c r="E168" s="6"/>
      <c r="F168" s="5"/>
      <c r="G168" s="6"/>
      <c r="H168" s="31"/>
      <c r="I168" s="32"/>
      <c r="J168" s="21"/>
      <c r="K168" s="21"/>
      <c r="L168" s="21"/>
      <c r="M168" s="22"/>
      <c r="N168" s="54"/>
      <c r="O168" s="54"/>
      <c r="P168" s="54"/>
      <c r="Q168" s="54"/>
      <c r="R168" s="54"/>
      <c r="S168" s="54"/>
      <c r="T168" s="54"/>
      <c r="U168" s="54"/>
      <c r="V168" s="54"/>
      <c r="W168" s="55">
        <f t="shared" si="7"/>
        <v>0</v>
      </c>
    </row>
    <row r="169" spans="1:26" hidden="1" x14ac:dyDescent="0.25">
      <c r="A169" s="22"/>
      <c r="B169" s="57"/>
      <c r="C169" s="48"/>
      <c r="D169" s="6"/>
      <c r="E169" s="6"/>
      <c r="F169" s="5"/>
      <c r="G169" s="6"/>
      <c r="H169" s="31"/>
      <c r="I169" s="32"/>
      <c r="J169" s="21"/>
      <c r="K169" s="21"/>
      <c r="L169" s="21"/>
      <c r="M169" s="22"/>
      <c r="N169" s="54"/>
      <c r="O169" s="54"/>
      <c r="P169" s="54"/>
      <c r="Q169" s="54"/>
      <c r="R169" s="54"/>
      <c r="S169" s="54"/>
      <c r="T169" s="54"/>
      <c r="U169" s="54"/>
      <c r="V169" s="54"/>
      <c r="W169" s="55">
        <f t="shared" si="7"/>
        <v>0</v>
      </c>
    </row>
    <row r="170" spans="1:26" hidden="1" x14ac:dyDescent="0.25">
      <c r="A170" s="22"/>
      <c r="B170" s="57"/>
      <c r="C170" s="48"/>
      <c r="D170" s="6"/>
      <c r="E170" s="6"/>
      <c r="F170" s="5"/>
      <c r="G170" s="6"/>
      <c r="H170" s="31"/>
      <c r="I170" s="32"/>
      <c r="J170" s="21"/>
      <c r="K170" s="21"/>
      <c r="L170" s="21"/>
      <c r="M170" s="22"/>
      <c r="N170" s="54"/>
      <c r="O170" s="54"/>
      <c r="P170" s="54"/>
      <c r="Q170" s="54"/>
      <c r="R170" s="54"/>
      <c r="S170" s="54"/>
      <c r="T170" s="54"/>
      <c r="U170" s="54"/>
      <c r="V170" s="54"/>
      <c r="W170" s="55">
        <f t="shared" si="7"/>
        <v>0</v>
      </c>
    </row>
    <row r="171" spans="1:26" hidden="1" x14ac:dyDescent="0.25">
      <c r="A171" s="22"/>
      <c r="B171" s="57"/>
      <c r="C171" s="48"/>
      <c r="D171" s="6"/>
      <c r="E171" s="6"/>
      <c r="F171" s="5"/>
      <c r="G171" s="6"/>
      <c r="H171" s="31"/>
      <c r="I171" s="32"/>
      <c r="J171" s="21"/>
      <c r="K171" s="21"/>
      <c r="L171" s="21"/>
      <c r="M171" s="22"/>
      <c r="N171" s="54"/>
      <c r="O171" s="54"/>
      <c r="P171" s="54"/>
      <c r="Q171" s="54"/>
      <c r="R171" s="54"/>
      <c r="S171" s="54"/>
      <c r="T171" s="54"/>
      <c r="U171" s="54"/>
      <c r="V171" s="54"/>
      <c r="W171" s="55">
        <f t="shared" si="7"/>
        <v>0</v>
      </c>
      <c r="Z171" s="62"/>
    </row>
    <row r="172" spans="1:26" hidden="1" x14ac:dyDescent="0.25">
      <c r="A172" s="22"/>
      <c r="B172" s="57"/>
      <c r="C172" s="48"/>
      <c r="D172" s="6"/>
      <c r="E172" s="6"/>
      <c r="F172" s="5"/>
      <c r="G172" s="6"/>
      <c r="H172" s="31"/>
      <c r="I172" s="32"/>
      <c r="J172" s="21"/>
      <c r="K172" s="21"/>
      <c r="L172" s="21"/>
      <c r="M172" s="22"/>
      <c r="N172" s="54"/>
      <c r="O172" s="54"/>
      <c r="P172" s="54"/>
      <c r="Q172" s="54"/>
      <c r="R172" s="54"/>
      <c r="S172" s="54"/>
      <c r="T172" s="54"/>
      <c r="U172" s="54"/>
      <c r="V172" s="54"/>
      <c r="W172" s="55">
        <f t="shared" si="7"/>
        <v>0</v>
      </c>
      <c r="Y172" s="61"/>
    </row>
    <row r="173" spans="1:26" hidden="1" x14ac:dyDescent="0.25">
      <c r="A173" s="22"/>
      <c r="B173" s="57"/>
      <c r="C173" s="48"/>
      <c r="D173" s="6"/>
      <c r="E173" s="6"/>
      <c r="F173" s="5"/>
      <c r="G173" s="6"/>
      <c r="H173" s="31"/>
      <c r="I173" s="32"/>
      <c r="J173" s="21"/>
      <c r="K173" s="21"/>
      <c r="L173" s="21"/>
      <c r="M173" s="22"/>
      <c r="N173" s="54"/>
      <c r="O173" s="54"/>
      <c r="P173" s="54"/>
      <c r="Q173" s="54"/>
      <c r="R173" s="54"/>
      <c r="S173" s="54"/>
      <c r="T173" s="54"/>
      <c r="U173" s="54"/>
      <c r="V173" s="54"/>
      <c r="W173" s="55">
        <f t="shared" si="7"/>
        <v>0</v>
      </c>
      <c r="Y173" s="61"/>
    </row>
    <row r="174" spans="1:26" hidden="1" x14ac:dyDescent="0.25">
      <c r="A174" s="22"/>
      <c r="B174" s="57"/>
      <c r="C174" s="48"/>
      <c r="D174" s="6"/>
      <c r="E174" s="6"/>
      <c r="F174" s="5"/>
      <c r="G174" s="6"/>
      <c r="H174" s="31"/>
      <c r="I174" s="32"/>
      <c r="J174" s="21"/>
      <c r="K174" s="21"/>
      <c r="L174" s="21"/>
      <c r="M174" s="22"/>
      <c r="N174" s="54"/>
      <c r="O174" s="54"/>
      <c r="P174" s="54"/>
      <c r="Q174" s="54"/>
      <c r="R174" s="54"/>
      <c r="S174" s="54"/>
      <c r="T174" s="54"/>
      <c r="U174" s="54"/>
      <c r="V174" s="54"/>
      <c r="W174" s="55">
        <f t="shared" si="7"/>
        <v>0</v>
      </c>
    </row>
    <row r="175" spans="1:26" hidden="1" x14ac:dyDescent="0.25">
      <c r="A175" s="22"/>
      <c r="B175" s="57"/>
      <c r="C175" s="48"/>
      <c r="D175" s="6"/>
      <c r="E175" s="6"/>
      <c r="F175" s="5"/>
      <c r="G175" s="6"/>
      <c r="H175" s="31"/>
      <c r="I175" s="32"/>
      <c r="J175" s="21"/>
      <c r="K175" s="21"/>
      <c r="L175" s="21"/>
      <c r="M175" s="22"/>
      <c r="N175" s="54"/>
      <c r="O175" s="54"/>
      <c r="P175" s="54"/>
      <c r="Q175" s="54"/>
      <c r="R175" s="54"/>
      <c r="S175" s="54"/>
      <c r="T175" s="54"/>
      <c r="U175" s="54"/>
      <c r="V175" s="54"/>
      <c r="W175" s="55">
        <f t="shared" si="7"/>
        <v>0</v>
      </c>
    </row>
    <row r="176" spans="1:26" hidden="1" x14ac:dyDescent="0.25">
      <c r="A176" s="22"/>
      <c r="B176" s="57"/>
      <c r="C176" s="48"/>
      <c r="D176" s="6"/>
      <c r="E176" s="6"/>
      <c r="F176" s="5"/>
      <c r="G176" s="6"/>
      <c r="H176" s="31"/>
      <c r="I176" s="32"/>
      <c r="J176" s="21"/>
      <c r="K176" s="21"/>
      <c r="L176" s="21"/>
      <c r="M176" s="22"/>
      <c r="N176" s="54"/>
      <c r="O176" s="54"/>
      <c r="P176" s="54"/>
      <c r="Q176" s="54"/>
      <c r="R176" s="54"/>
      <c r="S176" s="54"/>
      <c r="T176" s="54"/>
      <c r="U176" s="54"/>
      <c r="V176" s="54"/>
      <c r="W176" s="55">
        <f t="shared" si="7"/>
        <v>0</v>
      </c>
    </row>
    <row r="177" spans="1:23" hidden="1" x14ac:dyDescent="0.25">
      <c r="A177" s="22"/>
      <c r="B177" s="57"/>
      <c r="C177" s="48"/>
      <c r="D177" s="6"/>
      <c r="E177" s="6"/>
      <c r="F177" s="5"/>
      <c r="G177" s="6"/>
      <c r="H177" s="31"/>
      <c r="I177" s="32"/>
      <c r="J177" s="21"/>
      <c r="K177" s="21"/>
      <c r="L177" s="21"/>
      <c r="M177" s="22"/>
      <c r="N177" s="54"/>
      <c r="O177" s="54"/>
      <c r="P177" s="54"/>
      <c r="Q177" s="54"/>
      <c r="R177" s="54"/>
      <c r="S177" s="54"/>
      <c r="T177" s="54"/>
      <c r="U177" s="54"/>
      <c r="V177" s="54"/>
      <c r="W177" s="55">
        <f t="shared" si="7"/>
        <v>0</v>
      </c>
    </row>
    <row r="178" spans="1:23" hidden="1" x14ac:dyDescent="0.25">
      <c r="A178" s="22"/>
      <c r="B178" s="57"/>
      <c r="C178" s="48"/>
      <c r="D178" s="6"/>
      <c r="E178" s="6"/>
      <c r="F178" s="5"/>
      <c r="G178" s="6"/>
      <c r="H178" s="31"/>
      <c r="I178" s="32"/>
      <c r="J178" s="21"/>
      <c r="K178" s="21"/>
      <c r="L178" s="21"/>
      <c r="M178" s="22"/>
      <c r="N178" s="54"/>
      <c r="O178" s="54"/>
      <c r="P178" s="54"/>
      <c r="Q178" s="54"/>
      <c r="R178" s="54"/>
      <c r="S178" s="54"/>
      <c r="T178" s="54"/>
      <c r="U178" s="54"/>
      <c r="V178" s="54"/>
      <c r="W178" s="55">
        <f t="shared" si="7"/>
        <v>0</v>
      </c>
    </row>
    <row r="179" spans="1:23" hidden="1" x14ac:dyDescent="0.25">
      <c r="A179" s="22"/>
      <c r="B179" s="57"/>
      <c r="C179" s="48"/>
      <c r="D179" s="6"/>
      <c r="E179" s="6"/>
      <c r="F179" s="5"/>
      <c r="G179" s="6"/>
      <c r="H179" s="31"/>
      <c r="I179" s="32"/>
      <c r="J179" s="21"/>
      <c r="K179" s="21"/>
      <c r="L179" s="21"/>
      <c r="M179" s="22"/>
      <c r="N179" s="54"/>
      <c r="O179" s="54"/>
      <c r="P179" s="54"/>
      <c r="Q179" s="54"/>
      <c r="R179" s="54"/>
      <c r="S179" s="54"/>
      <c r="T179" s="54"/>
      <c r="U179" s="54"/>
      <c r="V179" s="54"/>
      <c r="W179" s="55">
        <f t="shared" si="7"/>
        <v>0</v>
      </c>
    </row>
    <row r="180" spans="1:23" hidden="1" x14ac:dyDescent="0.25">
      <c r="A180" s="22"/>
      <c r="B180" s="57"/>
      <c r="C180" s="48"/>
      <c r="D180" s="6"/>
      <c r="E180" s="6"/>
      <c r="F180" s="5"/>
      <c r="G180" s="6"/>
      <c r="H180" s="31"/>
      <c r="I180" s="32"/>
      <c r="J180" s="21"/>
      <c r="K180" s="21"/>
      <c r="L180" s="21"/>
      <c r="M180" s="22"/>
      <c r="N180" s="54"/>
      <c r="O180" s="54"/>
      <c r="P180" s="54"/>
      <c r="Q180" s="54"/>
      <c r="R180" s="54"/>
      <c r="S180" s="54"/>
      <c r="T180" s="54"/>
      <c r="U180" s="54"/>
      <c r="V180" s="54"/>
      <c r="W180" s="55">
        <f t="shared" si="7"/>
        <v>0</v>
      </c>
    </row>
    <row r="181" spans="1:23" hidden="1" x14ac:dyDescent="0.25">
      <c r="A181" s="22"/>
      <c r="B181" s="57"/>
      <c r="C181" s="48"/>
      <c r="D181" s="6"/>
      <c r="E181" s="6"/>
      <c r="F181" s="5"/>
      <c r="G181" s="6"/>
      <c r="H181" s="31"/>
      <c r="I181" s="32"/>
      <c r="J181" s="21"/>
      <c r="K181" s="21"/>
      <c r="L181" s="21"/>
      <c r="M181" s="22"/>
      <c r="N181" s="54"/>
      <c r="O181" s="54"/>
      <c r="P181" s="54"/>
      <c r="Q181" s="54"/>
      <c r="R181" s="54"/>
      <c r="S181" s="54"/>
      <c r="T181" s="54"/>
      <c r="U181" s="54"/>
      <c r="V181" s="54"/>
      <c r="W181" s="55">
        <f t="shared" si="7"/>
        <v>0</v>
      </c>
    </row>
    <row r="182" spans="1:23" hidden="1" x14ac:dyDescent="0.25">
      <c r="A182" s="22"/>
      <c r="B182" s="57"/>
      <c r="C182" s="48"/>
      <c r="D182" s="6"/>
      <c r="E182" s="6"/>
      <c r="F182" s="5"/>
      <c r="G182" s="6"/>
      <c r="H182" s="31"/>
      <c r="I182" s="32"/>
      <c r="J182" s="21"/>
      <c r="K182" s="21"/>
      <c r="L182" s="21"/>
      <c r="M182" s="22"/>
      <c r="N182" s="54"/>
      <c r="O182" s="54"/>
      <c r="P182" s="54"/>
      <c r="Q182" s="54"/>
      <c r="R182" s="54"/>
      <c r="S182" s="54"/>
      <c r="T182" s="54"/>
      <c r="U182" s="54"/>
      <c r="V182" s="54"/>
      <c r="W182" s="55">
        <f t="shared" si="7"/>
        <v>0</v>
      </c>
    </row>
    <row r="183" spans="1:23" hidden="1" x14ac:dyDescent="0.25">
      <c r="A183" s="22"/>
      <c r="B183" s="57"/>
      <c r="C183" s="48"/>
      <c r="D183" s="6"/>
      <c r="E183" s="6"/>
      <c r="F183" s="5"/>
      <c r="G183" s="6"/>
      <c r="H183" s="31"/>
      <c r="I183" s="32"/>
      <c r="J183" s="21"/>
      <c r="K183" s="21"/>
      <c r="L183" s="21"/>
      <c r="M183" s="22"/>
      <c r="N183" s="54"/>
      <c r="O183" s="54"/>
      <c r="P183" s="54"/>
      <c r="Q183" s="54"/>
      <c r="R183" s="54"/>
      <c r="S183" s="54"/>
      <c r="T183" s="54"/>
      <c r="U183" s="54"/>
      <c r="V183" s="54"/>
      <c r="W183" s="55">
        <f t="shared" ref="W183:W246" si="8">SUM(M183:V183)</f>
        <v>0</v>
      </c>
    </row>
    <row r="184" spans="1:23" hidden="1" x14ac:dyDescent="0.25">
      <c r="A184" s="22"/>
      <c r="B184" s="57"/>
      <c r="C184" s="48"/>
      <c r="D184" s="6"/>
      <c r="E184" s="6"/>
      <c r="F184" s="5"/>
      <c r="G184" s="6"/>
      <c r="H184" s="31"/>
      <c r="I184" s="32"/>
      <c r="J184" s="21"/>
      <c r="K184" s="21"/>
      <c r="L184" s="21"/>
      <c r="M184" s="22"/>
      <c r="N184" s="54"/>
      <c r="O184" s="54"/>
      <c r="P184" s="54"/>
      <c r="Q184" s="54"/>
      <c r="R184" s="54"/>
      <c r="S184" s="54"/>
      <c r="T184" s="54"/>
      <c r="U184" s="54"/>
      <c r="V184" s="54"/>
      <c r="W184" s="55">
        <f t="shared" si="8"/>
        <v>0</v>
      </c>
    </row>
    <row r="185" spans="1:23" hidden="1" x14ac:dyDescent="0.25">
      <c r="A185" s="22"/>
      <c r="B185" s="57"/>
      <c r="C185" s="48"/>
      <c r="D185" s="6"/>
      <c r="E185" s="6"/>
      <c r="F185" s="5"/>
      <c r="G185" s="6"/>
      <c r="H185" s="31"/>
      <c r="I185" s="32"/>
      <c r="J185" s="21"/>
      <c r="K185" s="21"/>
      <c r="L185" s="21"/>
      <c r="M185" s="22"/>
      <c r="N185" s="54"/>
      <c r="O185" s="54"/>
      <c r="P185" s="54"/>
      <c r="Q185" s="54"/>
      <c r="R185" s="54"/>
      <c r="S185" s="54"/>
      <c r="T185" s="54"/>
      <c r="U185" s="54"/>
      <c r="V185" s="54"/>
      <c r="W185" s="55">
        <f t="shared" si="8"/>
        <v>0</v>
      </c>
    </row>
    <row r="186" spans="1:23" hidden="1" x14ac:dyDescent="0.25">
      <c r="A186" s="22"/>
      <c r="B186" s="57"/>
      <c r="C186" s="48"/>
      <c r="D186" s="6"/>
      <c r="E186" s="6"/>
      <c r="F186" s="5"/>
      <c r="G186" s="6"/>
      <c r="H186" s="31"/>
      <c r="I186" s="32"/>
      <c r="J186" s="21"/>
      <c r="K186" s="21"/>
      <c r="L186" s="21"/>
      <c r="M186" s="22"/>
      <c r="N186" s="54"/>
      <c r="O186" s="54"/>
      <c r="P186" s="54"/>
      <c r="Q186" s="54"/>
      <c r="R186" s="54"/>
      <c r="S186" s="54"/>
      <c r="T186" s="54"/>
      <c r="U186" s="54"/>
      <c r="V186" s="54"/>
      <c r="W186" s="55">
        <f t="shared" si="8"/>
        <v>0</v>
      </c>
    </row>
    <row r="187" spans="1:23" hidden="1" x14ac:dyDescent="0.25">
      <c r="A187" s="22"/>
      <c r="B187" s="57"/>
      <c r="C187" s="48"/>
      <c r="D187" s="6"/>
      <c r="E187" s="6"/>
      <c r="F187" s="5"/>
      <c r="G187" s="6"/>
      <c r="H187" s="31"/>
      <c r="I187" s="32"/>
      <c r="J187" s="21"/>
      <c r="K187" s="21"/>
      <c r="L187" s="21"/>
      <c r="M187" s="22"/>
      <c r="N187" s="54"/>
      <c r="O187" s="54"/>
      <c r="P187" s="54"/>
      <c r="Q187" s="54"/>
      <c r="R187" s="54"/>
      <c r="S187" s="54"/>
      <c r="T187" s="54"/>
      <c r="U187" s="54"/>
      <c r="V187" s="54"/>
      <c r="W187" s="55">
        <f t="shared" si="8"/>
        <v>0</v>
      </c>
    </row>
    <row r="188" spans="1:23" hidden="1" x14ac:dyDescent="0.25">
      <c r="A188" s="22"/>
      <c r="B188" s="57"/>
      <c r="C188" s="48"/>
      <c r="D188" s="6"/>
      <c r="E188" s="6"/>
      <c r="F188" s="5"/>
      <c r="G188" s="6"/>
      <c r="H188" s="31"/>
      <c r="I188" s="32"/>
      <c r="J188" s="21"/>
      <c r="K188" s="21"/>
      <c r="L188" s="21"/>
      <c r="M188" s="22"/>
      <c r="N188" s="54"/>
      <c r="O188" s="54"/>
      <c r="P188" s="54"/>
      <c r="Q188" s="54"/>
      <c r="R188" s="54"/>
      <c r="S188" s="54"/>
      <c r="T188" s="54"/>
      <c r="U188" s="54"/>
      <c r="V188" s="54"/>
      <c r="W188" s="55">
        <f t="shared" si="8"/>
        <v>0</v>
      </c>
    </row>
    <row r="189" spans="1:23" hidden="1" x14ac:dyDescent="0.25">
      <c r="A189" s="22"/>
      <c r="B189" s="57"/>
      <c r="C189" s="48"/>
      <c r="D189" s="6"/>
      <c r="E189" s="6"/>
      <c r="F189" s="5"/>
      <c r="G189" s="6"/>
      <c r="H189" s="31"/>
      <c r="I189" s="32"/>
      <c r="J189" s="21"/>
      <c r="K189" s="21"/>
      <c r="L189" s="21"/>
      <c r="M189" s="22"/>
      <c r="N189" s="54"/>
      <c r="O189" s="54"/>
      <c r="P189" s="54"/>
      <c r="Q189" s="54"/>
      <c r="R189" s="54"/>
      <c r="S189" s="54"/>
      <c r="T189" s="54"/>
      <c r="U189" s="54"/>
      <c r="V189" s="54"/>
      <c r="W189" s="55">
        <f t="shared" si="8"/>
        <v>0</v>
      </c>
    </row>
    <row r="190" spans="1:23" hidden="1" x14ac:dyDescent="0.25">
      <c r="A190" s="22"/>
      <c r="B190" s="57"/>
      <c r="C190" s="48"/>
      <c r="D190" s="6"/>
      <c r="E190" s="6"/>
      <c r="F190" s="5"/>
      <c r="G190" s="6"/>
      <c r="H190" s="31"/>
      <c r="I190" s="32"/>
      <c r="J190" s="21"/>
      <c r="K190" s="21"/>
      <c r="L190" s="21"/>
      <c r="M190" s="22"/>
      <c r="N190" s="54"/>
      <c r="O190" s="54"/>
      <c r="P190" s="54"/>
      <c r="Q190" s="54"/>
      <c r="R190" s="54"/>
      <c r="S190" s="54"/>
      <c r="T190" s="54"/>
      <c r="U190" s="54"/>
      <c r="V190" s="54"/>
      <c r="W190" s="55">
        <f t="shared" si="8"/>
        <v>0</v>
      </c>
    </row>
    <row r="191" spans="1:23" hidden="1" x14ac:dyDescent="0.25">
      <c r="A191" s="63"/>
      <c r="B191" s="57"/>
      <c r="C191" s="48"/>
      <c r="D191" s="6"/>
      <c r="E191" s="6"/>
      <c r="F191" s="5"/>
      <c r="G191" s="6"/>
      <c r="H191" s="31"/>
      <c r="I191" s="32"/>
      <c r="J191" s="21"/>
      <c r="K191" s="21"/>
      <c r="L191" s="21"/>
      <c r="M191" s="22"/>
      <c r="N191" s="54"/>
      <c r="O191" s="54"/>
      <c r="P191" s="54"/>
      <c r="Q191" s="54"/>
      <c r="R191" s="54"/>
      <c r="S191" s="54"/>
      <c r="T191" s="54"/>
      <c r="U191" s="54"/>
      <c r="V191" s="54"/>
      <c r="W191" s="55">
        <f t="shared" si="8"/>
        <v>0</v>
      </c>
    </row>
    <row r="192" spans="1:23" hidden="1" x14ac:dyDescent="0.25">
      <c r="A192" s="63"/>
      <c r="B192" s="57"/>
      <c r="C192" s="48"/>
      <c r="D192" s="6"/>
      <c r="E192" s="6"/>
      <c r="F192" s="5"/>
      <c r="G192" s="6"/>
      <c r="H192" s="31"/>
      <c r="I192" s="32"/>
      <c r="J192" s="21"/>
      <c r="K192" s="21"/>
      <c r="L192" s="21"/>
      <c r="M192" s="22"/>
      <c r="N192" s="54"/>
      <c r="O192" s="54"/>
      <c r="P192" s="54"/>
      <c r="Q192" s="54"/>
      <c r="R192" s="54"/>
      <c r="S192" s="54"/>
      <c r="T192" s="54"/>
      <c r="U192" s="54"/>
      <c r="V192" s="54"/>
      <c r="W192" s="55">
        <f t="shared" si="8"/>
        <v>0</v>
      </c>
    </row>
    <row r="193" spans="1:23" hidden="1" x14ac:dyDescent="0.25">
      <c r="A193" s="63"/>
      <c r="B193" s="57"/>
      <c r="C193" s="48"/>
      <c r="D193" s="6"/>
      <c r="E193" s="6"/>
      <c r="F193" s="5"/>
      <c r="G193" s="6"/>
      <c r="H193" s="31"/>
      <c r="I193" s="32"/>
      <c r="J193" s="21"/>
      <c r="K193" s="21"/>
      <c r="L193" s="21"/>
      <c r="M193" s="22"/>
      <c r="N193" s="54"/>
      <c r="O193" s="54"/>
      <c r="P193" s="54"/>
      <c r="Q193" s="54"/>
      <c r="R193" s="54"/>
      <c r="S193" s="54"/>
      <c r="T193" s="54"/>
      <c r="U193" s="54"/>
      <c r="V193" s="54"/>
      <c r="W193" s="55">
        <f t="shared" si="8"/>
        <v>0</v>
      </c>
    </row>
    <row r="194" spans="1:23" hidden="1" x14ac:dyDescent="0.25">
      <c r="A194" s="63"/>
      <c r="B194" s="57"/>
      <c r="C194" s="48"/>
      <c r="D194" s="6"/>
      <c r="E194" s="6"/>
      <c r="F194" s="5"/>
      <c r="G194" s="6"/>
      <c r="H194" s="31"/>
      <c r="I194" s="32"/>
      <c r="J194" s="21"/>
      <c r="K194" s="21"/>
      <c r="L194" s="21"/>
      <c r="M194" s="22"/>
      <c r="N194" s="54"/>
      <c r="O194" s="54"/>
      <c r="P194" s="54"/>
      <c r="Q194" s="54"/>
      <c r="R194" s="54"/>
      <c r="S194" s="54"/>
      <c r="T194" s="54"/>
      <c r="U194" s="54"/>
      <c r="V194" s="54"/>
      <c r="W194" s="55">
        <f t="shared" si="8"/>
        <v>0</v>
      </c>
    </row>
    <row r="195" spans="1:23" hidden="1" x14ac:dyDescent="0.25">
      <c r="A195" s="63"/>
      <c r="B195" s="57"/>
      <c r="C195" s="48"/>
      <c r="D195" s="6"/>
      <c r="E195" s="6"/>
      <c r="F195" s="5"/>
      <c r="G195" s="6"/>
      <c r="H195" s="31"/>
      <c r="I195" s="32"/>
      <c r="J195" s="21"/>
      <c r="K195" s="21"/>
      <c r="L195" s="21"/>
      <c r="M195" s="22"/>
      <c r="N195" s="54"/>
      <c r="O195" s="54"/>
      <c r="P195" s="54"/>
      <c r="Q195" s="54"/>
      <c r="R195" s="54"/>
      <c r="S195" s="54"/>
      <c r="T195" s="54"/>
      <c r="U195" s="54"/>
      <c r="V195" s="54"/>
      <c r="W195" s="55">
        <f t="shared" si="8"/>
        <v>0</v>
      </c>
    </row>
    <row r="196" spans="1:23" hidden="1" x14ac:dyDescent="0.25">
      <c r="A196" s="63"/>
      <c r="B196" s="57"/>
      <c r="C196" s="48"/>
      <c r="D196" s="6"/>
      <c r="E196" s="6"/>
      <c r="F196" s="5"/>
      <c r="G196" s="6"/>
      <c r="H196" s="31"/>
      <c r="I196" s="32"/>
      <c r="J196" s="21"/>
      <c r="K196" s="21"/>
      <c r="L196" s="21"/>
      <c r="M196" s="22"/>
      <c r="N196" s="54"/>
      <c r="O196" s="54"/>
      <c r="P196" s="54"/>
      <c r="Q196" s="54"/>
      <c r="R196" s="54"/>
      <c r="S196" s="54"/>
      <c r="T196" s="54"/>
      <c r="U196" s="54"/>
      <c r="V196" s="54"/>
      <c r="W196" s="55">
        <f t="shared" si="8"/>
        <v>0</v>
      </c>
    </row>
    <row r="197" spans="1:23" hidden="1" x14ac:dyDescent="0.25">
      <c r="A197" s="63"/>
      <c r="B197" s="57"/>
      <c r="C197" s="48"/>
      <c r="D197" s="6"/>
      <c r="E197" s="6"/>
      <c r="F197" s="5"/>
      <c r="G197" s="6"/>
      <c r="H197" s="31"/>
      <c r="I197" s="32"/>
      <c r="J197" s="21"/>
      <c r="K197" s="21"/>
      <c r="L197" s="21"/>
      <c r="M197" s="22"/>
      <c r="N197" s="54"/>
      <c r="O197" s="54"/>
      <c r="P197" s="54"/>
      <c r="Q197" s="54"/>
      <c r="R197" s="54"/>
      <c r="S197" s="54"/>
      <c r="T197" s="54"/>
      <c r="U197" s="54"/>
      <c r="V197" s="54"/>
      <c r="W197" s="55">
        <f t="shared" si="8"/>
        <v>0</v>
      </c>
    </row>
    <row r="198" spans="1:23" hidden="1" x14ac:dyDescent="0.25">
      <c r="A198" s="63"/>
      <c r="B198" s="57"/>
      <c r="C198" s="48"/>
      <c r="D198" s="6"/>
      <c r="E198" s="6"/>
      <c r="F198" s="5"/>
      <c r="G198" s="6"/>
      <c r="H198" s="31"/>
      <c r="I198" s="32"/>
      <c r="J198" s="21"/>
      <c r="K198" s="21"/>
      <c r="L198" s="21"/>
      <c r="M198" s="22"/>
      <c r="N198" s="54"/>
      <c r="O198" s="54"/>
      <c r="P198" s="54"/>
      <c r="Q198" s="54"/>
      <c r="R198" s="54"/>
      <c r="S198" s="54"/>
      <c r="T198" s="54"/>
      <c r="U198" s="54"/>
      <c r="V198" s="54"/>
      <c r="W198" s="55">
        <f t="shared" si="8"/>
        <v>0</v>
      </c>
    </row>
    <row r="199" spans="1:23" hidden="1" x14ac:dyDescent="0.25">
      <c r="A199" s="63"/>
      <c r="B199" s="57"/>
      <c r="C199" s="48"/>
      <c r="D199" s="6"/>
      <c r="E199" s="6"/>
      <c r="F199" s="5"/>
      <c r="G199" s="6"/>
      <c r="H199" s="31"/>
      <c r="I199" s="32"/>
      <c r="J199" s="21"/>
      <c r="K199" s="21"/>
      <c r="L199" s="21"/>
      <c r="M199" s="22"/>
      <c r="N199" s="54"/>
      <c r="O199" s="54"/>
      <c r="P199" s="54"/>
      <c r="Q199" s="54"/>
      <c r="R199" s="54"/>
      <c r="S199" s="54"/>
      <c r="T199" s="54"/>
      <c r="U199" s="54"/>
      <c r="V199" s="54"/>
      <c r="W199" s="55">
        <f t="shared" si="8"/>
        <v>0</v>
      </c>
    </row>
    <row r="200" spans="1:23" hidden="1" x14ac:dyDescent="0.25">
      <c r="A200" s="63"/>
      <c r="B200" s="57"/>
      <c r="C200" s="48"/>
      <c r="D200" s="6"/>
      <c r="E200" s="6"/>
      <c r="F200" s="5"/>
      <c r="G200" s="6"/>
      <c r="H200" s="31"/>
      <c r="I200" s="32"/>
      <c r="J200" s="21"/>
      <c r="K200" s="21"/>
      <c r="L200" s="21"/>
      <c r="M200" s="22"/>
      <c r="N200" s="54"/>
      <c r="O200" s="54"/>
      <c r="P200" s="54"/>
      <c r="Q200" s="54"/>
      <c r="R200" s="54"/>
      <c r="S200" s="54"/>
      <c r="T200" s="54"/>
      <c r="U200" s="54"/>
      <c r="V200" s="54"/>
      <c r="W200" s="55">
        <f t="shared" si="8"/>
        <v>0</v>
      </c>
    </row>
    <row r="201" spans="1:23" hidden="1" x14ac:dyDescent="0.25">
      <c r="A201" s="63"/>
      <c r="B201" s="57"/>
      <c r="C201" s="48"/>
      <c r="D201" s="6"/>
      <c r="E201" s="6"/>
      <c r="F201" s="5"/>
      <c r="G201" s="6"/>
      <c r="H201" s="31"/>
      <c r="I201" s="32"/>
      <c r="J201" s="21"/>
      <c r="K201" s="21"/>
      <c r="L201" s="21"/>
      <c r="M201" s="22"/>
      <c r="N201" s="54"/>
      <c r="O201" s="54"/>
      <c r="P201" s="54"/>
      <c r="Q201" s="54"/>
      <c r="R201" s="54"/>
      <c r="S201" s="54"/>
      <c r="T201" s="54"/>
      <c r="U201" s="54"/>
      <c r="V201" s="54"/>
      <c r="W201" s="55">
        <f t="shared" si="8"/>
        <v>0</v>
      </c>
    </row>
    <row r="202" spans="1:23" hidden="1" x14ac:dyDescent="0.25">
      <c r="A202" s="63"/>
      <c r="B202" s="57"/>
      <c r="C202" s="48"/>
      <c r="D202" s="6"/>
      <c r="E202" s="6"/>
      <c r="F202" s="5"/>
      <c r="G202" s="6"/>
      <c r="H202" s="31"/>
      <c r="I202" s="32"/>
      <c r="J202" s="21"/>
      <c r="K202" s="21"/>
      <c r="L202" s="21"/>
      <c r="M202" s="22"/>
      <c r="N202" s="54"/>
      <c r="O202" s="54"/>
      <c r="P202" s="54"/>
      <c r="Q202" s="54"/>
      <c r="R202" s="54"/>
      <c r="S202" s="54"/>
      <c r="T202" s="54"/>
      <c r="U202" s="54"/>
      <c r="V202" s="54"/>
      <c r="W202" s="55">
        <f t="shared" si="8"/>
        <v>0</v>
      </c>
    </row>
    <row r="203" spans="1:23" hidden="1" x14ac:dyDescent="0.25">
      <c r="A203" s="63"/>
      <c r="B203" s="57"/>
      <c r="C203" s="48"/>
      <c r="D203" s="6"/>
      <c r="E203" s="6"/>
      <c r="F203" s="5"/>
      <c r="G203" s="6"/>
      <c r="H203" s="31"/>
      <c r="I203" s="32"/>
      <c r="J203" s="21"/>
      <c r="K203" s="21"/>
      <c r="L203" s="21"/>
      <c r="M203" s="22"/>
      <c r="N203" s="54"/>
      <c r="O203" s="54"/>
      <c r="P203" s="54"/>
      <c r="Q203" s="54"/>
      <c r="R203" s="54"/>
      <c r="S203" s="54"/>
      <c r="T203" s="54"/>
      <c r="U203" s="54"/>
      <c r="V203" s="54"/>
      <c r="W203" s="55">
        <f t="shared" si="8"/>
        <v>0</v>
      </c>
    </row>
    <row r="204" spans="1:23" hidden="1" x14ac:dyDescent="0.25">
      <c r="A204" s="63"/>
      <c r="B204" s="57"/>
      <c r="C204" s="48"/>
      <c r="D204" s="6"/>
      <c r="E204" s="6"/>
      <c r="F204" s="5"/>
      <c r="G204" s="6"/>
      <c r="H204" s="31"/>
      <c r="I204" s="32"/>
      <c r="J204" s="21"/>
      <c r="K204" s="21"/>
      <c r="L204" s="21"/>
      <c r="M204" s="22"/>
      <c r="N204" s="54"/>
      <c r="O204" s="54"/>
      <c r="P204" s="54"/>
      <c r="Q204" s="54"/>
      <c r="R204" s="54"/>
      <c r="S204" s="54"/>
      <c r="T204" s="54"/>
      <c r="U204" s="54"/>
      <c r="V204" s="54"/>
      <c r="W204" s="55">
        <f t="shared" si="8"/>
        <v>0</v>
      </c>
    </row>
    <row r="205" spans="1:23" hidden="1" x14ac:dyDescent="0.25">
      <c r="A205" s="63"/>
      <c r="B205" s="57"/>
      <c r="C205" s="48"/>
      <c r="D205" s="6"/>
      <c r="E205" s="6"/>
      <c r="F205" s="5"/>
      <c r="G205" s="6"/>
      <c r="H205" s="31"/>
      <c r="I205" s="32"/>
      <c r="J205" s="21"/>
      <c r="K205" s="21"/>
      <c r="L205" s="21"/>
      <c r="M205" s="22"/>
      <c r="N205" s="54"/>
      <c r="O205" s="54"/>
      <c r="P205" s="54"/>
      <c r="Q205" s="54"/>
      <c r="R205" s="54"/>
      <c r="S205" s="54"/>
      <c r="T205" s="54"/>
      <c r="U205" s="54"/>
      <c r="V205" s="54"/>
      <c r="W205" s="55">
        <f t="shared" si="8"/>
        <v>0</v>
      </c>
    </row>
    <row r="206" spans="1:23" hidden="1" x14ac:dyDescent="0.25">
      <c r="A206" s="63"/>
      <c r="B206" s="57"/>
      <c r="C206" s="48"/>
      <c r="D206" s="6"/>
      <c r="E206" s="6"/>
      <c r="F206" s="5"/>
      <c r="G206" s="6"/>
      <c r="H206" s="31"/>
      <c r="I206" s="32"/>
      <c r="J206" s="21"/>
      <c r="K206" s="21"/>
      <c r="L206" s="21"/>
      <c r="M206" s="22"/>
      <c r="N206" s="54"/>
      <c r="O206" s="54"/>
      <c r="P206" s="54"/>
      <c r="Q206" s="54"/>
      <c r="R206" s="54"/>
      <c r="S206" s="54"/>
      <c r="T206" s="54"/>
      <c r="U206" s="54"/>
      <c r="V206" s="54"/>
      <c r="W206" s="55">
        <f t="shared" si="8"/>
        <v>0</v>
      </c>
    </row>
    <row r="207" spans="1:23" hidden="1" x14ac:dyDescent="0.25">
      <c r="A207" s="63"/>
      <c r="B207" s="57"/>
      <c r="C207" s="48"/>
      <c r="D207" s="6"/>
      <c r="E207" s="6"/>
      <c r="F207" s="5"/>
      <c r="G207" s="6"/>
      <c r="H207" s="31"/>
      <c r="I207" s="32"/>
      <c r="J207" s="21"/>
      <c r="K207" s="21"/>
      <c r="L207" s="21"/>
      <c r="M207" s="22"/>
      <c r="N207" s="54"/>
      <c r="O207" s="54"/>
      <c r="P207" s="54"/>
      <c r="Q207" s="54"/>
      <c r="R207" s="54"/>
      <c r="S207" s="54"/>
      <c r="T207" s="54"/>
      <c r="U207" s="54"/>
      <c r="V207" s="54"/>
      <c r="W207" s="55">
        <f t="shared" si="8"/>
        <v>0</v>
      </c>
    </row>
    <row r="208" spans="1:23" hidden="1" x14ac:dyDescent="0.25">
      <c r="A208" s="63"/>
      <c r="B208" s="57"/>
      <c r="C208" s="48"/>
      <c r="D208" s="6"/>
      <c r="E208" s="6"/>
      <c r="F208" s="5"/>
      <c r="G208" s="6"/>
      <c r="H208" s="31"/>
      <c r="I208" s="32"/>
      <c r="J208" s="21"/>
      <c r="K208" s="21"/>
      <c r="L208" s="21"/>
      <c r="M208" s="22"/>
      <c r="N208" s="54"/>
      <c r="O208" s="54"/>
      <c r="P208" s="54"/>
      <c r="Q208" s="54"/>
      <c r="R208" s="54"/>
      <c r="S208" s="54"/>
      <c r="T208" s="54"/>
      <c r="U208" s="54"/>
      <c r="V208" s="54"/>
      <c r="W208" s="55">
        <f t="shared" si="8"/>
        <v>0</v>
      </c>
    </row>
    <row r="209" spans="1:23" hidden="1" x14ac:dyDescent="0.25">
      <c r="A209" s="63"/>
      <c r="B209" s="57"/>
      <c r="C209" s="48"/>
      <c r="D209" s="6"/>
      <c r="E209" s="6"/>
      <c r="F209" s="5"/>
      <c r="G209" s="6"/>
      <c r="H209" s="31"/>
      <c r="I209" s="32"/>
      <c r="J209" s="21"/>
      <c r="K209" s="21"/>
      <c r="L209" s="21"/>
      <c r="M209" s="22"/>
      <c r="N209" s="54"/>
      <c r="O209" s="54"/>
      <c r="P209" s="54"/>
      <c r="Q209" s="54"/>
      <c r="R209" s="54"/>
      <c r="S209" s="54"/>
      <c r="T209" s="54"/>
      <c r="U209" s="54"/>
      <c r="V209" s="54"/>
      <c r="W209" s="55">
        <f t="shared" si="8"/>
        <v>0</v>
      </c>
    </row>
    <row r="210" spans="1:23" hidden="1" x14ac:dyDescent="0.25">
      <c r="A210" s="63"/>
      <c r="B210" s="57"/>
      <c r="C210" s="48"/>
      <c r="D210" s="6"/>
      <c r="E210" s="6"/>
      <c r="F210" s="5"/>
      <c r="G210" s="6"/>
      <c r="H210" s="31"/>
      <c r="I210" s="32"/>
      <c r="J210" s="21"/>
      <c r="K210" s="21"/>
      <c r="L210" s="21"/>
      <c r="M210" s="22"/>
      <c r="N210" s="54"/>
      <c r="O210" s="54"/>
      <c r="P210" s="54"/>
      <c r="Q210" s="54"/>
      <c r="R210" s="54"/>
      <c r="S210" s="54"/>
      <c r="T210" s="54"/>
      <c r="U210" s="54"/>
      <c r="V210" s="54"/>
      <c r="W210" s="55">
        <f t="shared" si="8"/>
        <v>0</v>
      </c>
    </row>
    <row r="211" spans="1:23" hidden="1" x14ac:dyDescent="0.25">
      <c r="A211" s="63"/>
      <c r="B211" s="57"/>
      <c r="C211" s="48"/>
      <c r="D211" s="6"/>
      <c r="E211" s="6"/>
      <c r="F211" s="5"/>
      <c r="G211" s="6"/>
      <c r="H211" s="31"/>
      <c r="I211" s="32"/>
      <c r="J211" s="21"/>
      <c r="K211" s="21"/>
      <c r="L211" s="21"/>
      <c r="M211" s="22"/>
      <c r="N211" s="54"/>
      <c r="O211" s="54"/>
      <c r="P211" s="54"/>
      <c r="Q211" s="54"/>
      <c r="R211" s="54"/>
      <c r="S211" s="54"/>
      <c r="T211" s="54"/>
      <c r="U211" s="54"/>
      <c r="V211" s="54"/>
      <c r="W211" s="55">
        <f t="shared" si="8"/>
        <v>0</v>
      </c>
    </row>
    <row r="212" spans="1:23" hidden="1" x14ac:dyDescent="0.25">
      <c r="A212" s="63"/>
      <c r="B212" s="57"/>
      <c r="C212" s="48"/>
      <c r="D212" s="6"/>
      <c r="E212" s="6"/>
      <c r="F212" s="5"/>
      <c r="G212" s="6"/>
      <c r="H212" s="31"/>
      <c r="I212" s="32"/>
      <c r="J212" s="21"/>
      <c r="K212" s="21"/>
      <c r="L212" s="21"/>
      <c r="M212" s="22"/>
      <c r="N212" s="54"/>
      <c r="O212" s="54"/>
      <c r="P212" s="54"/>
      <c r="Q212" s="54"/>
      <c r="R212" s="54"/>
      <c r="S212" s="54"/>
      <c r="T212" s="54"/>
      <c r="U212" s="54"/>
      <c r="V212" s="54"/>
      <c r="W212" s="55">
        <f t="shared" si="8"/>
        <v>0</v>
      </c>
    </row>
    <row r="213" spans="1:23" hidden="1" x14ac:dyDescent="0.25">
      <c r="A213" s="63"/>
      <c r="B213" s="57"/>
      <c r="C213" s="48"/>
      <c r="D213" s="6"/>
      <c r="E213" s="6"/>
      <c r="F213" s="5"/>
      <c r="G213" s="6"/>
      <c r="H213" s="31"/>
      <c r="I213" s="32"/>
      <c r="J213" s="21"/>
      <c r="K213" s="21"/>
      <c r="L213" s="21"/>
      <c r="M213" s="22"/>
      <c r="N213" s="54"/>
      <c r="O213" s="54"/>
      <c r="P213" s="54"/>
      <c r="Q213" s="54"/>
      <c r="R213" s="54"/>
      <c r="S213" s="54"/>
      <c r="T213" s="54"/>
      <c r="U213" s="54"/>
      <c r="V213" s="54"/>
      <c r="W213" s="55">
        <f t="shared" si="8"/>
        <v>0</v>
      </c>
    </row>
    <row r="214" spans="1:23" hidden="1" x14ac:dyDescent="0.25">
      <c r="A214" s="63"/>
      <c r="B214" s="57"/>
      <c r="C214" s="48"/>
      <c r="D214" s="6"/>
      <c r="E214" s="6"/>
      <c r="F214" s="5"/>
      <c r="G214" s="6"/>
      <c r="H214" s="31"/>
      <c r="I214" s="32"/>
      <c r="J214" s="21"/>
      <c r="K214" s="21"/>
      <c r="L214" s="21"/>
      <c r="M214" s="22"/>
      <c r="N214" s="54"/>
      <c r="O214" s="54"/>
      <c r="P214" s="54"/>
      <c r="Q214" s="54"/>
      <c r="R214" s="54"/>
      <c r="S214" s="54"/>
      <c r="T214" s="54"/>
      <c r="U214" s="54"/>
      <c r="V214" s="54"/>
      <c r="W214" s="55">
        <f t="shared" si="8"/>
        <v>0</v>
      </c>
    </row>
    <row r="215" spans="1:23" hidden="1" x14ac:dyDescent="0.25">
      <c r="A215" s="63"/>
      <c r="B215" s="57"/>
      <c r="C215" s="48"/>
      <c r="D215" s="6"/>
      <c r="E215" s="6"/>
      <c r="F215" s="5"/>
      <c r="G215" s="6"/>
      <c r="H215" s="31"/>
      <c r="I215" s="32"/>
      <c r="J215" s="21"/>
      <c r="K215" s="21"/>
      <c r="L215" s="21"/>
      <c r="M215" s="22"/>
      <c r="N215" s="54"/>
      <c r="O215" s="54"/>
      <c r="P215" s="54"/>
      <c r="Q215" s="54"/>
      <c r="R215" s="54"/>
      <c r="S215" s="54"/>
      <c r="T215" s="54"/>
      <c r="U215" s="54"/>
      <c r="V215" s="54"/>
      <c r="W215" s="55">
        <f t="shared" si="8"/>
        <v>0</v>
      </c>
    </row>
    <row r="216" spans="1:23" hidden="1" x14ac:dyDescent="0.25">
      <c r="A216" s="63"/>
      <c r="B216" s="57"/>
      <c r="C216" s="48"/>
      <c r="D216" s="6"/>
      <c r="E216" s="6"/>
      <c r="F216" s="5"/>
      <c r="G216" s="6"/>
      <c r="H216" s="31"/>
      <c r="I216" s="32"/>
      <c r="J216" s="21"/>
      <c r="K216" s="21"/>
      <c r="L216" s="21"/>
      <c r="M216" s="22"/>
      <c r="N216" s="54"/>
      <c r="O216" s="54"/>
      <c r="P216" s="54"/>
      <c r="Q216" s="54"/>
      <c r="R216" s="54"/>
      <c r="S216" s="54"/>
      <c r="T216" s="54"/>
      <c r="U216" s="54"/>
      <c r="V216" s="54"/>
      <c r="W216" s="55">
        <f t="shared" si="8"/>
        <v>0</v>
      </c>
    </row>
    <row r="217" spans="1:23" hidden="1" x14ac:dyDescent="0.25">
      <c r="A217" s="63"/>
      <c r="B217" s="57"/>
      <c r="C217" s="48"/>
      <c r="D217" s="6"/>
      <c r="E217" s="6"/>
      <c r="F217" s="5"/>
      <c r="G217" s="6"/>
      <c r="H217" s="31"/>
      <c r="I217" s="32"/>
      <c r="J217" s="21"/>
      <c r="K217" s="21"/>
      <c r="L217" s="21"/>
      <c r="M217" s="22"/>
      <c r="N217" s="54"/>
      <c r="O217" s="54"/>
      <c r="P217" s="54"/>
      <c r="Q217" s="54"/>
      <c r="R217" s="54"/>
      <c r="S217" s="54"/>
      <c r="T217" s="54"/>
      <c r="U217" s="54"/>
      <c r="V217" s="54"/>
      <c r="W217" s="55">
        <f t="shared" si="8"/>
        <v>0</v>
      </c>
    </row>
    <row r="218" spans="1:23" hidden="1" x14ac:dyDescent="0.25">
      <c r="A218" s="63"/>
      <c r="B218" s="57"/>
      <c r="C218" s="48"/>
      <c r="D218" s="6"/>
      <c r="E218" s="6"/>
      <c r="F218" s="5"/>
      <c r="G218" s="6"/>
      <c r="H218" s="31"/>
      <c r="I218" s="32"/>
      <c r="J218" s="21"/>
      <c r="K218" s="21"/>
      <c r="L218" s="21"/>
      <c r="M218" s="22"/>
      <c r="N218" s="54"/>
      <c r="O218" s="54"/>
      <c r="P218" s="54"/>
      <c r="Q218" s="54"/>
      <c r="R218" s="54"/>
      <c r="S218" s="54"/>
      <c r="T218" s="54"/>
      <c r="U218" s="54"/>
      <c r="V218" s="54"/>
      <c r="W218" s="55">
        <f t="shared" si="8"/>
        <v>0</v>
      </c>
    </row>
    <row r="219" spans="1:23" hidden="1" x14ac:dyDescent="0.25">
      <c r="A219" s="63"/>
      <c r="B219" s="57"/>
      <c r="C219" s="48"/>
      <c r="D219" s="6"/>
      <c r="E219" s="6"/>
      <c r="F219" s="5"/>
      <c r="G219" s="6"/>
      <c r="H219" s="31"/>
      <c r="I219" s="32"/>
      <c r="J219" s="21"/>
      <c r="K219" s="21"/>
      <c r="L219" s="21"/>
      <c r="M219" s="22"/>
      <c r="N219" s="54"/>
      <c r="O219" s="54"/>
      <c r="P219" s="54"/>
      <c r="Q219" s="54"/>
      <c r="R219" s="54"/>
      <c r="S219" s="54"/>
      <c r="T219" s="54"/>
      <c r="U219" s="54"/>
      <c r="V219" s="54"/>
      <c r="W219" s="55">
        <f t="shared" si="8"/>
        <v>0</v>
      </c>
    </row>
    <row r="220" spans="1:23" hidden="1" x14ac:dyDescent="0.25">
      <c r="A220" s="63"/>
      <c r="B220" s="57"/>
      <c r="C220" s="48"/>
      <c r="D220" s="6"/>
      <c r="E220" s="6"/>
      <c r="F220" s="5"/>
      <c r="G220" s="6"/>
      <c r="H220" s="31"/>
      <c r="I220" s="32"/>
      <c r="J220" s="21"/>
      <c r="K220" s="21"/>
      <c r="L220" s="21"/>
      <c r="M220" s="22"/>
      <c r="N220" s="54"/>
      <c r="O220" s="54"/>
      <c r="P220" s="54"/>
      <c r="Q220" s="54"/>
      <c r="R220" s="54"/>
      <c r="S220" s="54"/>
      <c r="T220" s="54"/>
      <c r="U220" s="54"/>
      <c r="V220" s="54"/>
      <c r="W220" s="55">
        <f t="shared" si="8"/>
        <v>0</v>
      </c>
    </row>
    <row r="221" spans="1:23" hidden="1" x14ac:dyDescent="0.25">
      <c r="A221" s="63"/>
      <c r="B221" s="57"/>
      <c r="C221" s="48"/>
      <c r="D221" s="6"/>
      <c r="E221" s="6"/>
      <c r="F221" s="5"/>
      <c r="G221" s="6"/>
      <c r="H221" s="31"/>
      <c r="I221" s="32"/>
      <c r="J221" s="21"/>
      <c r="K221" s="21"/>
      <c r="L221" s="21"/>
      <c r="M221" s="22"/>
      <c r="N221" s="54"/>
      <c r="O221" s="54"/>
      <c r="P221" s="54"/>
      <c r="Q221" s="54"/>
      <c r="R221" s="54"/>
      <c r="S221" s="54"/>
      <c r="T221" s="54"/>
      <c r="U221" s="54"/>
      <c r="V221" s="54"/>
      <c r="W221" s="55">
        <f t="shared" si="8"/>
        <v>0</v>
      </c>
    </row>
    <row r="222" spans="1:23" hidden="1" x14ac:dyDescent="0.25">
      <c r="A222" s="63"/>
      <c r="B222" s="57"/>
      <c r="C222" s="48"/>
      <c r="D222" s="6"/>
      <c r="E222" s="6"/>
      <c r="F222" s="5"/>
      <c r="G222" s="6"/>
      <c r="H222" s="31"/>
      <c r="I222" s="32"/>
      <c r="J222" s="21"/>
      <c r="K222" s="21"/>
      <c r="L222" s="21"/>
      <c r="M222" s="22"/>
      <c r="N222" s="54"/>
      <c r="O222" s="54"/>
      <c r="P222" s="54"/>
      <c r="Q222" s="54"/>
      <c r="R222" s="54"/>
      <c r="S222" s="54"/>
      <c r="T222" s="54"/>
      <c r="U222" s="54"/>
      <c r="V222" s="54"/>
      <c r="W222" s="55">
        <f t="shared" si="8"/>
        <v>0</v>
      </c>
    </row>
    <row r="223" spans="1:23" hidden="1" x14ac:dyDescent="0.25">
      <c r="A223" s="63"/>
      <c r="B223" s="57"/>
      <c r="C223" s="48"/>
      <c r="D223" s="6"/>
      <c r="E223" s="6"/>
      <c r="F223" s="5"/>
      <c r="G223" s="6"/>
      <c r="H223" s="31"/>
      <c r="I223" s="32"/>
      <c r="J223" s="21"/>
      <c r="K223" s="21"/>
      <c r="L223" s="21"/>
      <c r="M223" s="22"/>
      <c r="N223" s="54"/>
      <c r="O223" s="54"/>
      <c r="P223" s="54"/>
      <c r="Q223" s="54"/>
      <c r="R223" s="54"/>
      <c r="S223" s="54"/>
      <c r="T223" s="54"/>
      <c r="U223" s="54"/>
      <c r="V223" s="54"/>
      <c r="W223" s="55">
        <f t="shared" si="8"/>
        <v>0</v>
      </c>
    </row>
    <row r="224" spans="1:23" hidden="1" x14ac:dyDescent="0.25">
      <c r="A224" s="63"/>
      <c r="B224" s="57"/>
      <c r="C224" s="48"/>
      <c r="D224" s="6"/>
      <c r="E224" s="6"/>
      <c r="F224" s="5"/>
      <c r="G224" s="6"/>
      <c r="H224" s="31"/>
      <c r="I224" s="32"/>
      <c r="J224" s="21"/>
      <c r="K224" s="21"/>
      <c r="L224" s="21"/>
      <c r="M224" s="22"/>
      <c r="N224" s="54"/>
      <c r="O224" s="54"/>
      <c r="P224" s="54"/>
      <c r="Q224" s="54"/>
      <c r="R224" s="54"/>
      <c r="S224" s="54"/>
      <c r="T224" s="54"/>
      <c r="U224" s="54"/>
      <c r="V224" s="54"/>
      <c r="W224" s="55">
        <f t="shared" si="8"/>
        <v>0</v>
      </c>
    </row>
    <row r="225" spans="1:23" hidden="1" x14ac:dyDescent="0.25">
      <c r="A225" s="63"/>
      <c r="B225" s="57"/>
      <c r="C225" s="48"/>
      <c r="D225" s="6"/>
      <c r="E225" s="6"/>
      <c r="F225" s="5"/>
      <c r="G225" s="6"/>
      <c r="H225" s="31"/>
      <c r="I225" s="32"/>
      <c r="J225" s="21"/>
      <c r="K225" s="21"/>
      <c r="L225" s="21"/>
      <c r="M225" s="22"/>
      <c r="N225" s="54"/>
      <c r="O225" s="54"/>
      <c r="P225" s="54"/>
      <c r="Q225" s="54"/>
      <c r="R225" s="54"/>
      <c r="S225" s="54"/>
      <c r="T225" s="54"/>
      <c r="U225" s="54"/>
      <c r="V225" s="54"/>
      <c r="W225" s="55">
        <f t="shared" si="8"/>
        <v>0</v>
      </c>
    </row>
    <row r="226" spans="1:23" hidden="1" x14ac:dyDescent="0.25">
      <c r="A226" s="63"/>
      <c r="B226" s="57"/>
      <c r="C226" s="48"/>
      <c r="D226" s="6"/>
      <c r="E226" s="6"/>
      <c r="F226" s="5"/>
      <c r="G226" s="6"/>
      <c r="H226" s="31"/>
      <c r="I226" s="32"/>
      <c r="J226" s="21"/>
      <c r="K226" s="21"/>
      <c r="L226" s="21"/>
      <c r="M226" s="22"/>
      <c r="N226" s="54"/>
      <c r="O226" s="54"/>
      <c r="P226" s="54"/>
      <c r="Q226" s="54"/>
      <c r="R226" s="54"/>
      <c r="S226" s="54"/>
      <c r="T226" s="54"/>
      <c r="U226" s="54"/>
      <c r="V226" s="54"/>
      <c r="W226" s="55">
        <f t="shared" si="8"/>
        <v>0</v>
      </c>
    </row>
    <row r="227" spans="1:23" hidden="1" x14ac:dyDescent="0.25">
      <c r="A227" s="63"/>
      <c r="B227" s="57"/>
      <c r="C227" s="48"/>
      <c r="D227" s="6"/>
      <c r="E227" s="6"/>
      <c r="F227" s="5"/>
      <c r="G227" s="6"/>
      <c r="H227" s="31"/>
      <c r="I227" s="32"/>
      <c r="J227" s="21"/>
      <c r="K227" s="21"/>
      <c r="L227" s="21"/>
      <c r="M227" s="22"/>
      <c r="N227" s="54"/>
      <c r="O227" s="54"/>
      <c r="P227" s="54"/>
      <c r="Q227" s="54"/>
      <c r="R227" s="54"/>
      <c r="S227" s="54"/>
      <c r="T227" s="54"/>
      <c r="U227" s="54"/>
      <c r="V227" s="54"/>
      <c r="W227" s="55">
        <f t="shared" si="8"/>
        <v>0</v>
      </c>
    </row>
    <row r="228" spans="1:23" hidden="1" x14ac:dyDescent="0.25">
      <c r="A228" s="63"/>
      <c r="B228" s="57"/>
      <c r="C228" s="48"/>
      <c r="D228" s="6"/>
      <c r="E228" s="6"/>
      <c r="F228" s="5"/>
      <c r="G228" s="6"/>
      <c r="H228" s="31"/>
      <c r="I228" s="32"/>
      <c r="J228" s="21"/>
      <c r="K228" s="21"/>
      <c r="L228" s="21"/>
      <c r="M228" s="22"/>
      <c r="N228" s="54"/>
      <c r="O228" s="54"/>
      <c r="P228" s="54"/>
      <c r="Q228" s="54"/>
      <c r="R228" s="54"/>
      <c r="S228" s="54"/>
      <c r="T228" s="54"/>
      <c r="U228" s="54"/>
      <c r="V228" s="54"/>
      <c r="W228" s="55">
        <f t="shared" si="8"/>
        <v>0</v>
      </c>
    </row>
    <row r="229" spans="1:23" hidden="1" x14ac:dyDescent="0.25">
      <c r="A229" s="63"/>
      <c r="B229" s="57"/>
      <c r="C229" s="48"/>
      <c r="D229" s="6"/>
      <c r="E229" s="6"/>
      <c r="F229" s="5"/>
      <c r="G229" s="6"/>
      <c r="H229" s="31"/>
      <c r="I229" s="32"/>
      <c r="J229" s="21"/>
      <c r="K229" s="21"/>
      <c r="L229" s="21"/>
      <c r="M229" s="22"/>
      <c r="N229" s="54"/>
      <c r="O229" s="54"/>
      <c r="P229" s="54"/>
      <c r="Q229" s="54"/>
      <c r="R229" s="54"/>
      <c r="S229" s="54"/>
      <c r="T229" s="54"/>
      <c r="U229" s="54"/>
      <c r="V229" s="54"/>
      <c r="W229" s="55">
        <f t="shared" si="8"/>
        <v>0</v>
      </c>
    </row>
    <row r="230" spans="1:23" hidden="1" x14ac:dyDescent="0.25">
      <c r="A230" s="63"/>
      <c r="B230" s="57"/>
      <c r="C230" s="48"/>
      <c r="D230" s="6"/>
      <c r="E230" s="6"/>
      <c r="F230" s="5"/>
      <c r="G230" s="6"/>
      <c r="H230" s="31"/>
      <c r="I230" s="32"/>
      <c r="J230" s="21"/>
      <c r="K230" s="21"/>
      <c r="L230" s="21"/>
      <c r="M230" s="22"/>
      <c r="N230" s="54"/>
      <c r="O230" s="54"/>
      <c r="P230" s="54"/>
      <c r="Q230" s="54"/>
      <c r="R230" s="54"/>
      <c r="S230" s="54"/>
      <c r="T230" s="54"/>
      <c r="U230" s="54"/>
      <c r="V230" s="54"/>
      <c r="W230" s="55">
        <f t="shared" si="8"/>
        <v>0</v>
      </c>
    </row>
    <row r="231" spans="1:23" hidden="1" x14ac:dyDescent="0.25">
      <c r="A231" s="63"/>
      <c r="B231" s="57"/>
      <c r="C231" s="48"/>
      <c r="D231" s="6"/>
      <c r="E231" s="6"/>
      <c r="F231" s="5"/>
      <c r="G231" s="6"/>
      <c r="H231" s="31"/>
      <c r="I231" s="32"/>
      <c r="J231" s="21"/>
      <c r="K231" s="21"/>
      <c r="L231" s="21"/>
      <c r="M231" s="22"/>
      <c r="N231" s="54"/>
      <c r="O231" s="54"/>
      <c r="P231" s="54"/>
      <c r="Q231" s="54"/>
      <c r="R231" s="54"/>
      <c r="S231" s="54"/>
      <c r="T231" s="54"/>
      <c r="U231" s="54"/>
      <c r="V231" s="54"/>
      <c r="W231" s="55">
        <f t="shared" si="8"/>
        <v>0</v>
      </c>
    </row>
    <row r="232" spans="1:23" hidden="1" x14ac:dyDescent="0.25">
      <c r="A232" s="63"/>
      <c r="B232" s="57"/>
      <c r="C232" s="48"/>
      <c r="D232" s="6"/>
      <c r="E232" s="6"/>
      <c r="F232" s="5"/>
      <c r="G232" s="6"/>
      <c r="H232" s="31"/>
      <c r="I232" s="32"/>
      <c r="J232" s="21"/>
      <c r="K232" s="21"/>
      <c r="L232" s="21"/>
      <c r="M232" s="22"/>
      <c r="N232" s="54"/>
      <c r="O232" s="54"/>
      <c r="P232" s="54"/>
      <c r="Q232" s="54"/>
      <c r="R232" s="54"/>
      <c r="S232" s="54"/>
      <c r="T232" s="54"/>
      <c r="U232" s="54"/>
      <c r="V232" s="54"/>
      <c r="W232" s="55">
        <f t="shared" si="8"/>
        <v>0</v>
      </c>
    </row>
    <row r="233" spans="1:23" hidden="1" x14ac:dyDescent="0.25">
      <c r="A233" s="63"/>
      <c r="B233" s="57"/>
      <c r="C233" s="48"/>
      <c r="D233" s="6"/>
      <c r="E233" s="6"/>
      <c r="F233" s="5"/>
      <c r="G233" s="6"/>
      <c r="H233" s="31"/>
      <c r="I233" s="32"/>
      <c r="J233" s="21"/>
      <c r="K233" s="21"/>
      <c r="L233" s="21"/>
      <c r="M233" s="22"/>
      <c r="N233" s="54"/>
      <c r="O233" s="54"/>
      <c r="P233" s="54"/>
      <c r="Q233" s="54"/>
      <c r="R233" s="54"/>
      <c r="S233" s="54"/>
      <c r="T233" s="54"/>
      <c r="U233" s="54"/>
      <c r="V233" s="54"/>
      <c r="W233" s="55">
        <f t="shared" si="8"/>
        <v>0</v>
      </c>
    </row>
    <row r="234" spans="1:23" hidden="1" x14ac:dyDescent="0.25">
      <c r="A234" s="63"/>
      <c r="B234" s="57"/>
      <c r="C234" s="48"/>
      <c r="D234" s="6"/>
      <c r="E234" s="6"/>
      <c r="F234" s="5"/>
      <c r="G234" s="6"/>
      <c r="H234" s="31"/>
      <c r="I234" s="32"/>
      <c r="J234" s="21"/>
      <c r="K234" s="21"/>
      <c r="L234" s="21"/>
      <c r="M234" s="22"/>
      <c r="N234" s="54"/>
      <c r="O234" s="54"/>
      <c r="P234" s="54"/>
      <c r="Q234" s="54"/>
      <c r="R234" s="54"/>
      <c r="S234" s="54"/>
      <c r="T234" s="54"/>
      <c r="U234" s="54"/>
      <c r="V234" s="54"/>
      <c r="W234" s="55">
        <f t="shared" si="8"/>
        <v>0</v>
      </c>
    </row>
    <row r="235" spans="1:23" hidden="1" x14ac:dyDescent="0.25">
      <c r="A235" s="63"/>
      <c r="B235" s="57"/>
      <c r="C235" s="48"/>
      <c r="D235" s="6"/>
      <c r="E235" s="6"/>
      <c r="F235" s="5"/>
      <c r="G235" s="6"/>
      <c r="H235" s="31"/>
      <c r="I235" s="32"/>
      <c r="J235" s="21"/>
      <c r="K235" s="21"/>
      <c r="L235" s="21"/>
      <c r="M235" s="22"/>
      <c r="N235" s="54"/>
      <c r="O235" s="54"/>
      <c r="P235" s="54"/>
      <c r="Q235" s="54"/>
      <c r="R235" s="54"/>
      <c r="S235" s="54"/>
      <c r="T235" s="54"/>
      <c r="U235" s="54"/>
      <c r="V235" s="54"/>
      <c r="W235" s="55">
        <f t="shared" si="8"/>
        <v>0</v>
      </c>
    </row>
    <row r="236" spans="1:23" hidden="1" x14ac:dyDescent="0.25">
      <c r="A236" s="63"/>
      <c r="B236" s="57"/>
      <c r="C236" s="48"/>
      <c r="D236" s="6"/>
      <c r="E236" s="6"/>
      <c r="F236" s="5"/>
      <c r="G236" s="6"/>
      <c r="H236" s="31"/>
      <c r="I236" s="32"/>
      <c r="J236" s="21"/>
      <c r="K236" s="21"/>
      <c r="L236" s="21"/>
      <c r="M236" s="22"/>
      <c r="N236" s="54"/>
      <c r="O236" s="54"/>
      <c r="P236" s="54"/>
      <c r="Q236" s="54"/>
      <c r="R236" s="54"/>
      <c r="S236" s="54"/>
      <c r="T236" s="54"/>
      <c r="U236" s="54"/>
      <c r="V236" s="54"/>
      <c r="W236" s="55">
        <f t="shared" si="8"/>
        <v>0</v>
      </c>
    </row>
    <row r="237" spans="1:23" hidden="1" x14ac:dyDescent="0.25">
      <c r="A237" s="63"/>
      <c r="B237" s="57"/>
      <c r="C237" s="48"/>
      <c r="D237" s="6"/>
      <c r="E237" s="6"/>
      <c r="F237" s="5"/>
      <c r="G237" s="6"/>
      <c r="H237" s="31"/>
      <c r="I237" s="32"/>
      <c r="J237" s="21"/>
      <c r="K237" s="21"/>
      <c r="L237" s="21"/>
      <c r="M237" s="22"/>
      <c r="N237" s="54"/>
      <c r="O237" s="54"/>
      <c r="P237" s="54"/>
      <c r="Q237" s="54"/>
      <c r="R237" s="54"/>
      <c r="S237" s="54"/>
      <c r="T237" s="54"/>
      <c r="U237" s="54"/>
      <c r="V237" s="54"/>
      <c r="W237" s="55">
        <f t="shared" si="8"/>
        <v>0</v>
      </c>
    </row>
    <row r="238" spans="1:23" hidden="1" x14ac:dyDescent="0.25">
      <c r="A238" s="63"/>
      <c r="B238" s="57"/>
      <c r="C238" s="48"/>
      <c r="D238" s="6"/>
      <c r="E238" s="6"/>
      <c r="F238" s="5"/>
      <c r="G238" s="6"/>
      <c r="H238" s="31"/>
      <c r="I238" s="32"/>
      <c r="J238" s="21"/>
      <c r="K238" s="21"/>
      <c r="L238" s="21"/>
      <c r="M238" s="22"/>
      <c r="N238" s="54"/>
      <c r="O238" s="54"/>
      <c r="P238" s="54"/>
      <c r="Q238" s="54"/>
      <c r="R238" s="54"/>
      <c r="S238" s="54"/>
      <c r="T238" s="54"/>
      <c r="U238" s="54"/>
      <c r="V238" s="54"/>
      <c r="W238" s="55">
        <f t="shared" si="8"/>
        <v>0</v>
      </c>
    </row>
    <row r="239" spans="1:23" hidden="1" x14ac:dyDescent="0.25">
      <c r="A239" s="63"/>
      <c r="B239" s="57"/>
      <c r="C239" s="48"/>
      <c r="D239" s="6"/>
      <c r="E239" s="6"/>
      <c r="F239" s="5"/>
      <c r="G239" s="6"/>
      <c r="H239" s="31"/>
      <c r="I239" s="32"/>
      <c r="J239" s="21"/>
      <c r="K239" s="21"/>
      <c r="L239" s="21"/>
      <c r="M239" s="22"/>
      <c r="N239" s="54"/>
      <c r="O239" s="54"/>
      <c r="P239" s="54"/>
      <c r="Q239" s="54"/>
      <c r="R239" s="54"/>
      <c r="S239" s="54"/>
      <c r="T239" s="54"/>
      <c r="U239" s="54"/>
      <c r="V239" s="54"/>
      <c r="W239" s="55">
        <f t="shared" si="8"/>
        <v>0</v>
      </c>
    </row>
    <row r="240" spans="1:23" hidden="1" x14ac:dyDescent="0.25">
      <c r="A240" s="63"/>
      <c r="B240" s="57"/>
      <c r="C240" s="48"/>
      <c r="D240" s="6"/>
      <c r="E240" s="6"/>
      <c r="F240" s="5"/>
      <c r="G240" s="6"/>
      <c r="H240" s="31"/>
      <c r="I240" s="32"/>
      <c r="J240" s="21"/>
      <c r="K240" s="21"/>
      <c r="L240" s="21"/>
      <c r="M240" s="22"/>
      <c r="N240" s="54"/>
      <c r="O240" s="54"/>
      <c r="P240" s="54"/>
      <c r="Q240" s="54"/>
      <c r="R240" s="54"/>
      <c r="S240" s="54"/>
      <c r="T240" s="54"/>
      <c r="U240" s="54"/>
      <c r="V240" s="54"/>
      <c r="W240" s="55">
        <f t="shared" si="8"/>
        <v>0</v>
      </c>
    </row>
    <row r="241" spans="1:23" hidden="1" x14ac:dyDescent="0.25">
      <c r="A241" s="63"/>
      <c r="B241" s="57"/>
      <c r="C241" s="48"/>
      <c r="D241" s="6"/>
      <c r="E241" s="6"/>
      <c r="F241" s="5"/>
      <c r="G241" s="6"/>
      <c r="H241" s="31"/>
      <c r="I241" s="32"/>
      <c r="J241" s="21"/>
      <c r="K241" s="21"/>
      <c r="L241" s="21"/>
      <c r="M241" s="22"/>
      <c r="N241" s="54"/>
      <c r="O241" s="54"/>
      <c r="P241" s="54"/>
      <c r="Q241" s="54"/>
      <c r="R241" s="54"/>
      <c r="S241" s="54"/>
      <c r="T241" s="54"/>
      <c r="U241" s="54"/>
      <c r="V241" s="54"/>
      <c r="W241" s="55">
        <f t="shared" si="8"/>
        <v>0</v>
      </c>
    </row>
    <row r="242" spans="1:23" hidden="1" x14ac:dyDescent="0.25">
      <c r="A242" s="63"/>
      <c r="B242" s="57"/>
      <c r="C242" s="48"/>
      <c r="D242" s="6"/>
      <c r="E242" s="6"/>
      <c r="F242" s="5"/>
      <c r="G242" s="6"/>
      <c r="H242" s="31"/>
      <c r="I242" s="32"/>
      <c r="J242" s="21"/>
      <c r="K242" s="21"/>
      <c r="L242" s="21"/>
      <c r="M242" s="22"/>
      <c r="N242" s="54"/>
      <c r="O242" s="54"/>
      <c r="P242" s="54"/>
      <c r="Q242" s="54"/>
      <c r="R242" s="54"/>
      <c r="S242" s="54"/>
      <c r="T242" s="54"/>
      <c r="U242" s="54"/>
      <c r="V242" s="54"/>
      <c r="W242" s="55">
        <f t="shared" si="8"/>
        <v>0</v>
      </c>
    </row>
    <row r="243" spans="1:23" hidden="1" x14ac:dyDescent="0.25">
      <c r="A243" s="63"/>
      <c r="B243" s="57"/>
      <c r="C243" s="48"/>
      <c r="D243" s="6"/>
      <c r="E243" s="6"/>
      <c r="F243" s="5"/>
      <c r="G243" s="6"/>
      <c r="H243" s="31"/>
      <c r="I243" s="32"/>
      <c r="J243" s="21"/>
      <c r="K243" s="21"/>
      <c r="L243" s="21"/>
      <c r="M243" s="22"/>
      <c r="N243" s="54"/>
      <c r="O243" s="54"/>
      <c r="P243" s="54"/>
      <c r="Q243" s="54"/>
      <c r="R243" s="54"/>
      <c r="S243" s="54"/>
      <c r="T243" s="54"/>
      <c r="U243" s="54"/>
      <c r="V243" s="54"/>
      <c r="W243" s="55">
        <f t="shared" si="8"/>
        <v>0</v>
      </c>
    </row>
    <row r="244" spans="1:23" hidden="1" x14ac:dyDescent="0.25">
      <c r="A244" s="63"/>
      <c r="B244" s="57"/>
      <c r="C244" s="48"/>
      <c r="D244" s="6"/>
      <c r="E244" s="6"/>
      <c r="F244" s="5"/>
      <c r="G244" s="6"/>
      <c r="H244" s="31"/>
      <c r="I244" s="32"/>
      <c r="J244" s="21"/>
      <c r="K244" s="21"/>
      <c r="L244" s="21"/>
      <c r="M244" s="22"/>
      <c r="N244" s="54"/>
      <c r="O244" s="54"/>
      <c r="P244" s="54"/>
      <c r="Q244" s="54"/>
      <c r="R244" s="54"/>
      <c r="S244" s="54"/>
      <c r="T244" s="54"/>
      <c r="U244" s="54"/>
      <c r="V244" s="54"/>
      <c r="W244" s="55">
        <f t="shared" si="8"/>
        <v>0</v>
      </c>
    </row>
    <row r="245" spans="1:23" hidden="1" x14ac:dyDescent="0.25">
      <c r="A245" s="63"/>
      <c r="B245" s="57"/>
      <c r="C245" s="48"/>
      <c r="D245" s="6"/>
      <c r="E245" s="6"/>
      <c r="F245" s="5"/>
      <c r="G245" s="6"/>
      <c r="H245" s="31"/>
      <c r="I245" s="32"/>
      <c r="J245" s="21"/>
      <c r="K245" s="21"/>
      <c r="L245" s="21"/>
      <c r="M245" s="22"/>
      <c r="N245" s="54"/>
      <c r="O245" s="54"/>
      <c r="P245" s="54"/>
      <c r="Q245" s="54"/>
      <c r="R245" s="54"/>
      <c r="S245" s="54"/>
      <c r="T245" s="54"/>
      <c r="U245" s="54"/>
      <c r="V245" s="54"/>
      <c r="W245" s="55">
        <f t="shared" si="8"/>
        <v>0</v>
      </c>
    </row>
    <row r="246" spans="1:23" hidden="1" x14ac:dyDescent="0.25">
      <c r="A246" s="63"/>
      <c r="B246" s="57"/>
      <c r="C246" s="48"/>
      <c r="D246" s="6"/>
      <c r="E246" s="6"/>
      <c r="F246" s="5"/>
      <c r="G246" s="6"/>
      <c r="H246" s="31"/>
      <c r="I246" s="32"/>
      <c r="J246" s="21"/>
      <c r="K246" s="21"/>
      <c r="L246" s="21"/>
      <c r="M246" s="22"/>
      <c r="N246" s="54"/>
      <c r="O246" s="54"/>
      <c r="P246" s="54"/>
      <c r="Q246" s="54"/>
      <c r="R246" s="54"/>
      <c r="S246" s="54"/>
      <c r="T246" s="54"/>
      <c r="U246" s="54"/>
      <c r="V246" s="54"/>
      <c r="W246" s="55">
        <f t="shared" si="8"/>
        <v>0</v>
      </c>
    </row>
    <row r="247" spans="1:23" hidden="1" x14ac:dyDescent="0.25">
      <c r="A247" s="63"/>
      <c r="B247" s="57"/>
      <c r="C247" s="48"/>
      <c r="D247" s="6"/>
      <c r="E247" s="6"/>
      <c r="F247" s="5"/>
      <c r="G247" s="6"/>
      <c r="H247" s="31"/>
      <c r="I247" s="32"/>
      <c r="J247" s="21"/>
      <c r="K247" s="21"/>
      <c r="L247" s="21"/>
      <c r="M247" s="22"/>
      <c r="N247" s="3"/>
      <c r="O247" s="3"/>
      <c r="P247" s="3"/>
      <c r="Q247" s="3"/>
      <c r="R247" s="3"/>
      <c r="S247" s="3"/>
      <c r="T247" s="3"/>
      <c r="U247" s="3"/>
      <c r="V247" s="3"/>
      <c r="W247" s="27">
        <f>SUM(M247:V247)</f>
        <v>0</v>
      </c>
    </row>
    <row r="248" spans="1:23" hidden="1" x14ac:dyDescent="0.25">
      <c r="A248" s="63"/>
      <c r="B248" s="57"/>
      <c r="C248" s="48"/>
      <c r="D248" s="6"/>
      <c r="E248" s="6"/>
      <c r="F248" s="5"/>
      <c r="G248" s="6"/>
      <c r="H248" s="31"/>
      <c r="I248" s="32"/>
      <c r="J248" s="21"/>
      <c r="K248" s="21"/>
      <c r="L248" s="21"/>
      <c r="M248" s="22"/>
      <c r="N248" s="3"/>
      <c r="O248" s="3"/>
      <c r="P248" s="3"/>
      <c r="Q248" s="3"/>
      <c r="R248" s="3"/>
      <c r="S248" s="3"/>
      <c r="T248" s="3"/>
      <c r="U248" s="3"/>
      <c r="V248" s="3"/>
      <c r="W248" s="27">
        <f>SUM(M248:V248)</f>
        <v>0</v>
      </c>
    </row>
    <row r="249" spans="1:23" hidden="1" x14ac:dyDescent="0.25">
      <c r="A249" s="63"/>
      <c r="B249" s="57"/>
      <c r="C249" s="48"/>
      <c r="D249" s="6"/>
      <c r="E249" s="6"/>
      <c r="F249" s="5"/>
      <c r="G249" s="6"/>
      <c r="H249" s="31"/>
      <c r="I249" s="32"/>
      <c r="J249" s="21"/>
      <c r="K249" s="21"/>
      <c r="L249" s="21"/>
      <c r="M249" s="22"/>
      <c r="N249" s="54"/>
      <c r="O249" s="54"/>
      <c r="P249" s="54"/>
      <c r="Q249" s="54"/>
      <c r="R249" s="54"/>
      <c r="S249" s="54"/>
      <c r="T249" s="54"/>
      <c r="U249" s="54"/>
      <c r="V249" s="54"/>
      <c r="W249" s="55">
        <f>SUM(M249:V249)</f>
        <v>0</v>
      </c>
    </row>
    <row r="250" spans="1:23" hidden="1" x14ac:dyDescent="0.25">
      <c r="A250" s="63"/>
      <c r="B250" s="57"/>
      <c r="C250" s="48"/>
      <c r="D250" s="6"/>
      <c r="E250" s="6"/>
      <c r="F250" s="5"/>
      <c r="G250" s="6"/>
      <c r="H250" s="31"/>
      <c r="I250" s="32"/>
      <c r="J250" s="21"/>
      <c r="K250" s="21"/>
      <c r="L250" s="21"/>
      <c r="M250" s="30"/>
      <c r="N250" s="66"/>
      <c r="O250" s="66"/>
      <c r="P250" s="66"/>
      <c r="Q250" s="66"/>
      <c r="R250" s="66"/>
      <c r="S250" s="66"/>
      <c r="T250" s="66"/>
      <c r="U250" s="66"/>
      <c r="V250" s="66"/>
      <c r="W250" s="67">
        <f>SUM(M250:V250)</f>
        <v>0</v>
      </c>
    </row>
    <row r="251" spans="1:23" hidden="1" x14ac:dyDescent="0.25">
      <c r="A251" s="63"/>
      <c r="B251" s="57"/>
      <c r="C251" s="48"/>
      <c r="D251" s="6"/>
      <c r="E251" s="6"/>
      <c r="F251" s="5"/>
      <c r="G251" s="6"/>
      <c r="H251" s="31"/>
      <c r="I251" s="32"/>
      <c r="J251" s="21"/>
      <c r="K251" s="21"/>
      <c r="L251" s="21"/>
      <c r="M251" s="22"/>
      <c r="N251" s="54"/>
      <c r="O251" s="54"/>
      <c r="P251" s="54"/>
      <c r="Q251" s="54"/>
      <c r="R251" s="54"/>
      <c r="S251" s="54"/>
      <c r="T251" s="54"/>
      <c r="U251" s="54"/>
      <c r="V251" s="54"/>
      <c r="W251" s="55">
        <f>SUM(M251:V251)</f>
        <v>0</v>
      </c>
    </row>
    <row r="252" spans="1:23" hidden="1" x14ac:dyDescent="0.25">
      <c r="A252" s="63"/>
      <c r="B252" s="57"/>
      <c r="C252" s="48"/>
      <c r="D252" s="6"/>
      <c r="E252" s="6"/>
      <c r="F252" s="5"/>
      <c r="G252" s="6"/>
      <c r="H252" s="31"/>
      <c r="I252" s="32"/>
      <c r="J252" s="21"/>
      <c r="K252" s="21"/>
      <c r="L252" s="21"/>
      <c r="M252" s="22"/>
      <c r="N252" s="54"/>
      <c r="O252" s="54"/>
      <c r="P252" s="54"/>
      <c r="Q252" s="54"/>
      <c r="R252" s="54"/>
      <c r="S252" s="54"/>
      <c r="T252" s="54"/>
      <c r="U252" s="54"/>
      <c r="V252" s="54"/>
      <c r="W252" s="55">
        <f t="shared" ref="W252:W258" si="9">SUM(M252:V252)</f>
        <v>0</v>
      </c>
    </row>
    <row r="253" spans="1:23" hidden="1" x14ac:dyDescent="0.25">
      <c r="A253" s="63"/>
      <c r="B253" s="57"/>
      <c r="C253" s="48"/>
      <c r="D253" s="6"/>
      <c r="E253" s="6"/>
      <c r="F253" s="5"/>
      <c r="G253" s="6"/>
      <c r="H253" s="31"/>
      <c r="I253" s="32"/>
      <c r="J253" s="21"/>
      <c r="K253" s="21"/>
      <c r="L253" s="21"/>
      <c r="M253" s="22"/>
      <c r="N253" s="54"/>
      <c r="O253" s="54"/>
      <c r="P253" s="54"/>
      <c r="Q253" s="54"/>
      <c r="R253" s="54"/>
      <c r="S253" s="54"/>
      <c r="T253" s="54"/>
      <c r="U253" s="54"/>
      <c r="V253" s="54"/>
      <c r="W253" s="55">
        <f t="shared" si="9"/>
        <v>0</v>
      </c>
    </row>
    <row r="254" spans="1:23" hidden="1" x14ac:dyDescent="0.25">
      <c r="A254" s="63"/>
      <c r="B254" s="57"/>
      <c r="C254" s="48"/>
      <c r="D254" s="6"/>
      <c r="E254" s="6"/>
      <c r="F254" s="5"/>
      <c r="G254" s="6"/>
      <c r="H254" s="31"/>
      <c r="I254" s="32"/>
      <c r="J254" s="21"/>
      <c r="K254" s="21"/>
      <c r="L254" s="21"/>
      <c r="M254" s="22"/>
      <c r="N254" s="54"/>
      <c r="O254" s="54"/>
      <c r="P254" s="54"/>
      <c r="Q254" s="54"/>
      <c r="R254" s="54"/>
      <c r="S254" s="54"/>
      <c r="T254" s="54"/>
      <c r="U254" s="54"/>
      <c r="V254" s="54"/>
      <c r="W254" s="55">
        <f t="shared" si="9"/>
        <v>0</v>
      </c>
    </row>
    <row r="255" spans="1:23" hidden="1" x14ac:dyDescent="0.25">
      <c r="A255" s="63"/>
      <c r="B255" s="57"/>
      <c r="C255" s="48"/>
      <c r="D255" s="6"/>
      <c r="E255" s="6"/>
      <c r="F255" s="5"/>
      <c r="G255" s="6"/>
      <c r="H255" s="31"/>
      <c r="I255" s="32"/>
      <c r="J255" s="21"/>
      <c r="K255" s="21"/>
      <c r="L255" s="21"/>
      <c r="M255" s="22"/>
      <c r="N255" s="54"/>
      <c r="O255" s="54"/>
      <c r="P255" s="54"/>
      <c r="Q255" s="54"/>
      <c r="R255" s="54"/>
      <c r="S255" s="54"/>
      <c r="T255" s="54"/>
      <c r="U255" s="54"/>
      <c r="V255" s="54"/>
      <c r="W255" s="55">
        <f t="shared" si="9"/>
        <v>0</v>
      </c>
    </row>
    <row r="256" spans="1:23" hidden="1" x14ac:dyDescent="0.25">
      <c r="A256" s="63"/>
      <c r="B256" s="57"/>
      <c r="C256" s="48"/>
      <c r="D256" s="6"/>
      <c r="E256" s="6"/>
      <c r="F256" s="5"/>
      <c r="G256" s="6"/>
      <c r="H256" s="31"/>
      <c r="I256" s="32"/>
      <c r="J256" s="21"/>
      <c r="K256" s="21"/>
      <c r="L256" s="21"/>
      <c r="M256" s="22"/>
      <c r="N256" s="54"/>
      <c r="O256" s="54"/>
      <c r="P256" s="54"/>
      <c r="Q256" s="54"/>
      <c r="R256" s="54"/>
      <c r="S256" s="54"/>
      <c r="T256" s="54"/>
      <c r="U256" s="54"/>
      <c r="V256" s="54"/>
      <c r="W256" s="55">
        <f t="shared" si="9"/>
        <v>0</v>
      </c>
    </row>
    <row r="257" spans="1:23" hidden="1" x14ac:dyDescent="0.25">
      <c r="A257" s="63"/>
      <c r="B257" s="57"/>
      <c r="C257" s="48"/>
      <c r="D257" s="6"/>
      <c r="E257" s="6"/>
      <c r="F257" s="5"/>
      <c r="G257" s="6"/>
      <c r="H257" s="31"/>
      <c r="I257" s="32"/>
      <c r="J257" s="21"/>
      <c r="K257" s="21"/>
      <c r="L257" s="21"/>
      <c r="M257" s="22"/>
      <c r="N257" s="54"/>
      <c r="O257" s="54"/>
      <c r="P257" s="54"/>
      <c r="Q257" s="54"/>
      <c r="R257" s="54"/>
      <c r="S257" s="54"/>
      <c r="T257" s="54"/>
      <c r="U257" s="54"/>
      <c r="V257" s="54"/>
      <c r="W257" s="55">
        <f t="shared" si="9"/>
        <v>0</v>
      </c>
    </row>
    <row r="258" spans="1:23" hidden="1" x14ac:dyDescent="0.25">
      <c r="A258" s="63"/>
      <c r="B258" s="57"/>
      <c r="C258" s="48"/>
      <c r="D258" s="6"/>
      <c r="E258" s="6"/>
      <c r="F258" s="5"/>
      <c r="G258" s="6"/>
      <c r="H258" s="31"/>
      <c r="I258" s="32"/>
      <c r="J258" s="21"/>
      <c r="K258" s="21"/>
      <c r="L258" s="21"/>
      <c r="M258" s="22"/>
      <c r="N258" s="54"/>
      <c r="O258" s="54"/>
      <c r="P258" s="54"/>
      <c r="Q258" s="54"/>
      <c r="R258" s="54"/>
      <c r="S258" s="54"/>
      <c r="T258" s="54"/>
      <c r="U258" s="54"/>
      <c r="V258" s="54"/>
      <c r="W258" s="55">
        <f t="shared" si="9"/>
        <v>0</v>
      </c>
    </row>
    <row r="259" spans="1:23" hidden="1" x14ac:dyDescent="0.25">
      <c r="A259" s="63"/>
      <c r="B259" s="57"/>
      <c r="C259" s="48"/>
      <c r="D259" s="6"/>
      <c r="E259" s="6"/>
      <c r="F259" s="5"/>
      <c r="G259" s="6"/>
      <c r="H259" s="31"/>
      <c r="I259" s="32"/>
      <c r="J259" s="21"/>
      <c r="K259" s="21"/>
      <c r="L259" s="21"/>
      <c r="M259" s="22"/>
      <c r="N259" s="54"/>
      <c r="O259" s="54"/>
      <c r="P259" s="54"/>
      <c r="Q259" s="54"/>
      <c r="R259" s="54"/>
      <c r="S259" s="54"/>
      <c r="T259" s="54"/>
      <c r="U259" s="54"/>
      <c r="V259" s="54"/>
      <c r="W259" s="55">
        <f>SUM(M259:V259)</f>
        <v>0</v>
      </c>
    </row>
    <row r="260" spans="1:23" hidden="1" x14ac:dyDescent="0.25">
      <c r="A260" s="63"/>
      <c r="B260" s="57"/>
      <c r="C260" s="48"/>
      <c r="D260" s="6"/>
      <c r="E260" s="6"/>
      <c r="F260" s="5"/>
      <c r="G260" s="6"/>
      <c r="H260" s="31"/>
      <c r="I260" s="32"/>
      <c r="J260" s="21"/>
      <c r="K260" s="21"/>
      <c r="L260" s="21"/>
      <c r="M260" s="22"/>
      <c r="N260" s="54"/>
      <c r="O260" s="54"/>
      <c r="P260" s="54"/>
      <c r="Q260" s="54"/>
      <c r="R260" s="54"/>
      <c r="S260" s="54"/>
      <c r="T260" s="54"/>
      <c r="U260" s="54"/>
      <c r="V260" s="54"/>
      <c r="W260" s="55">
        <f>SUM(M260:V260)</f>
        <v>0</v>
      </c>
    </row>
    <row r="261" spans="1:23" hidden="1" x14ac:dyDescent="0.25">
      <c r="A261" s="63"/>
      <c r="B261" s="57"/>
      <c r="C261" s="48"/>
      <c r="D261" s="6"/>
      <c r="E261" s="6"/>
      <c r="F261" s="5"/>
      <c r="G261" s="6"/>
      <c r="H261" s="31"/>
      <c r="I261" s="32"/>
      <c r="J261" s="21"/>
      <c r="K261" s="21"/>
      <c r="L261" s="21"/>
      <c r="M261" s="22"/>
      <c r="N261" s="54"/>
      <c r="O261" s="54"/>
      <c r="P261" s="54"/>
      <c r="Q261" s="54"/>
      <c r="R261" s="54"/>
      <c r="S261" s="54"/>
      <c r="T261" s="54"/>
      <c r="U261" s="54"/>
      <c r="V261" s="54"/>
      <c r="W261" s="55">
        <f>SUM(M261:V261)</f>
        <v>0</v>
      </c>
    </row>
  </sheetData>
  <sheetCalcPr fullCalcOnLoad="1"/>
  <mergeCells count="1">
    <mergeCell ref="A1:L1"/>
  </mergeCells>
  <conditionalFormatting sqref="Z1:Z2 Z164:Z170 X3:X163 Z172:Z65536">
    <cfRule type="cellIs" dxfId="82" priority="9" operator="lessThan">
      <formula>0</formula>
    </cfRule>
  </conditionalFormatting>
  <conditionalFormatting sqref="A191:A261">
    <cfRule type="duplicateValues" dxfId="81" priority="8" stopIfTrue="1"/>
  </conditionalFormatting>
  <conditionalFormatting sqref="A191:A261">
    <cfRule type="duplicateValues" dxfId="80" priority="7" stopIfTrue="1"/>
  </conditionalFormatting>
  <conditionalFormatting sqref="A144:A176 A178:A190 A137:A142">
    <cfRule type="duplicateValues" dxfId="79" priority="6" stopIfTrue="1"/>
  </conditionalFormatting>
  <conditionalFormatting sqref="A177">
    <cfRule type="duplicateValues" dxfId="78" priority="5" stopIfTrue="1"/>
  </conditionalFormatting>
  <conditionalFormatting sqref="A143">
    <cfRule type="duplicateValues" dxfId="77" priority="4" stopIfTrue="1"/>
  </conditionalFormatting>
  <conditionalFormatting sqref="A9:A105 A107:A117 A119:A136">
    <cfRule type="duplicateValues" dxfId="76" priority="3" stopIfTrue="1"/>
  </conditionalFormatting>
  <conditionalFormatting sqref="A4:A8">
    <cfRule type="duplicateValues" dxfId="75" priority="2" stopIfTrue="1"/>
  </conditionalFormatting>
  <conditionalFormatting sqref="A118">
    <cfRule type="duplicateValues" dxfId="74" priority="1" stopIfTrue="1"/>
  </conditionalFormatting>
  <pageMargins left="0.11811023622047245" right="0.11811023622047245" top="0.39370078740157483" bottom="0.39370078740157483" header="0.31496062992125984" footer="0.31496062992125984"/>
  <pageSetup paperSize="9" scale="92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1"/>
  <sheetViews>
    <sheetView showGridLines="0" tabSelected="1" zoomScale="80" zoomScaleNormal="80" workbookViewId="0">
      <pane ySplit="3" topLeftCell="A4" activePane="bottomLeft" state="frozen"/>
      <selection pane="bottomLeft" activeCell="Y21" sqref="Y21"/>
    </sheetView>
  </sheetViews>
  <sheetFormatPr defaultRowHeight="15" x14ac:dyDescent="0.25"/>
  <cols>
    <col min="1" max="1" width="13.85546875" style="1" customWidth="1"/>
    <col min="2" max="2" width="11.5703125" style="19" customWidth="1"/>
    <col min="3" max="3" width="7.5703125" style="19" customWidth="1"/>
    <col min="4" max="4" width="0.5703125" style="7" hidden="1" customWidth="1"/>
    <col min="5" max="5" width="0.28515625" hidden="1" customWidth="1"/>
    <col min="6" max="6" width="23.85546875" customWidth="1"/>
    <col min="7" max="7" width="42.7109375" customWidth="1"/>
    <col min="8" max="8" width="8.42578125" style="1" customWidth="1"/>
    <col min="9" max="9" width="8.28515625" customWidth="1"/>
    <col min="10" max="10" width="11.28515625" style="12" customWidth="1"/>
    <col min="11" max="11" width="16.140625" style="4" customWidth="1"/>
    <col min="12" max="12" width="15.8554687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customWidth="1"/>
    <col min="25" max="25" width="20.85546875" style="44" customWidth="1"/>
    <col min="26" max="26" width="12.140625" bestFit="1" customWidth="1"/>
    <col min="27" max="27" width="11.42578125" bestFit="1" customWidth="1"/>
  </cols>
  <sheetData>
    <row r="1" spans="1:26" ht="24" thickBot="1" x14ac:dyDescent="0.4">
      <c r="A1" s="81" t="s">
        <v>252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x14ac:dyDescent="0.25">
      <c r="A2"/>
      <c r="B2" s="20"/>
      <c r="C2" s="20"/>
      <c r="D2"/>
      <c r="H2"/>
      <c r="J2" s="59"/>
      <c r="K2"/>
      <c r="L2"/>
      <c r="M2"/>
      <c r="N2"/>
      <c r="O2"/>
      <c r="P2"/>
      <c r="Q2"/>
      <c r="R2"/>
      <c r="S2"/>
      <c r="T2"/>
      <c r="U2"/>
      <c r="V2"/>
      <c r="W2"/>
    </row>
    <row r="3" spans="1:26" s="15" customFormat="1" ht="39.75" customHeight="1" x14ac:dyDescent="0.25">
      <c r="A3" s="11" t="s">
        <v>0</v>
      </c>
      <c r="B3" s="35" t="s">
        <v>12</v>
      </c>
      <c r="C3" s="35" t="s">
        <v>13</v>
      </c>
      <c r="D3" s="36" t="s">
        <v>1</v>
      </c>
      <c r="E3" s="11" t="s">
        <v>2</v>
      </c>
      <c r="F3" s="11" t="s">
        <v>74</v>
      </c>
      <c r="G3" s="11" t="s">
        <v>8</v>
      </c>
      <c r="H3" s="11" t="s">
        <v>3</v>
      </c>
      <c r="I3" s="11" t="s">
        <v>4</v>
      </c>
      <c r="J3" s="37" t="s">
        <v>7</v>
      </c>
      <c r="K3" s="38" t="s">
        <v>31</v>
      </c>
      <c r="L3" s="39" t="s">
        <v>9</v>
      </c>
      <c r="M3" s="28" t="s">
        <v>10</v>
      </c>
      <c r="N3" s="28" t="s">
        <v>14</v>
      </c>
      <c r="O3" s="28" t="s">
        <v>18</v>
      </c>
      <c r="P3" s="28" t="s">
        <v>17</v>
      </c>
      <c r="Q3" s="28" t="s">
        <v>16</v>
      </c>
      <c r="R3" s="28" t="s">
        <v>19</v>
      </c>
      <c r="S3" s="28" t="s">
        <v>20</v>
      </c>
      <c r="T3" s="28" t="s">
        <v>22</v>
      </c>
      <c r="U3" s="28" t="s">
        <v>24</v>
      </c>
      <c r="V3" s="28" t="s">
        <v>27</v>
      </c>
      <c r="W3" s="29" t="s">
        <v>11</v>
      </c>
      <c r="X3" s="49">
        <v>8.5500000000000007</v>
      </c>
      <c r="Y3" s="71">
        <v>2.072337962962963E-2</v>
      </c>
    </row>
    <row r="4" spans="1:26" s="2" customFormat="1" x14ac:dyDescent="0.25">
      <c r="A4" s="22">
        <v>8</v>
      </c>
      <c r="B4" s="56">
        <v>1</v>
      </c>
      <c r="C4" s="45">
        <v>1</v>
      </c>
      <c r="D4" s="6" t="str">
        <f>VLOOKUP(A4,'04.kolo prezetácia '!A:G,2,FALSE)</f>
        <v>Miroslav</v>
      </c>
      <c r="E4" s="6" t="str">
        <f>VLOOKUP(A4,'04.kolo prezetácia '!A:G,3,FALSE)</f>
        <v>ilavský</v>
      </c>
      <c r="F4" s="5" t="str">
        <f>CONCATENATE('04.kolo výsledky '!$D4," ",'04.kolo výsledky '!$E4)</f>
        <v>Miroslav ilavský</v>
      </c>
      <c r="G4" s="6" t="str">
        <f>VLOOKUP(A4,'04.kolo prezetácia '!A:G,4,FALSE)</f>
        <v>Jogging klub Dubnica / Dubnica n/V</v>
      </c>
      <c r="H4" s="31">
        <f>VLOOKUP(A4,'04.kolo prezetácia '!A:G,5,FALSE)</f>
        <v>1987</v>
      </c>
      <c r="I4" s="32" t="str">
        <f>VLOOKUP(A4,'04.kolo prezetácia '!A:G,7,FALSE)</f>
        <v>Muži B</v>
      </c>
      <c r="J4" s="21">
        <f>VLOOKUP('04.kolo výsledky '!$A4,'04.kolo stopky'!A:C,3,FALSE)</f>
        <v>2.072337962962963E-2</v>
      </c>
      <c r="K4" s="21">
        <f t="shared" ref="K4:K15" si="0">J4/$X$3</f>
        <v>2.4237870911847518E-3</v>
      </c>
      <c r="L4" s="21">
        <f>J4-Y$3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27">
        <f t="shared" ref="W4:W35" si="1">SUM(M4:V4)</f>
        <v>0</v>
      </c>
      <c r="X4" s="72"/>
    </row>
    <row r="5" spans="1:26" s="2" customFormat="1" x14ac:dyDescent="0.25">
      <c r="A5" s="22">
        <v>191</v>
      </c>
      <c r="B5" s="56">
        <v>2</v>
      </c>
      <c r="C5" s="45">
        <v>1</v>
      </c>
      <c r="D5" s="6" t="str">
        <f>VLOOKUP(A5,'04.kolo prezetácia '!A:G,2,FALSE)</f>
        <v>Marek</v>
      </c>
      <c r="E5" s="6" t="str">
        <f>VLOOKUP(A5,'04.kolo prezetácia '!A:G,3,FALSE)</f>
        <v>Kubík</v>
      </c>
      <c r="F5" s="5" t="str">
        <f>CONCATENATE('04.kolo výsledky '!$D5," ",'04.kolo výsledky '!$E5)</f>
        <v>Marek Kubík</v>
      </c>
      <c r="G5" s="6" t="str">
        <f>VLOOKUP(A5,'04.kolo prezetácia '!A:G,4,FALSE)</f>
        <v>ETOS Slovakia / Nové Mesto nad Váhom</v>
      </c>
      <c r="H5" s="31">
        <f>VLOOKUP(A5,'04.kolo prezetácia '!$A$2:$G$468,5,FALSE)</f>
        <v>1999</v>
      </c>
      <c r="I5" s="32" t="str">
        <f>VLOOKUP(A5,'04.kolo prezetácia '!$A$2:$G$468,7,FALSE)</f>
        <v>Muži A</v>
      </c>
      <c r="J5" s="21">
        <f>VLOOKUP('04.kolo výsledky '!$A5,'04.kolo stopky'!A:C,3,FALSE)</f>
        <v>2.1669444444444446E-2</v>
      </c>
      <c r="K5" s="21">
        <f t="shared" si="0"/>
        <v>2.5344379467186484E-3</v>
      </c>
      <c r="L5" s="21">
        <f t="shared" ref="L5:L15" si="2">J5-Y$3</f>
        <v>9.4606481481481625E-4</v>
      </c>
      <c r="M5" s="22"/>
      <c r="N5" s="3"/>
      <c r="O5" s="3"/>
      <c r="P5" s="3"/>
      <c r="Q5" s="3"/>
      <c r="R5" s="3"/>
      <c r="S5" s="3"/>
      <c r="T5" s="3"/>
      <c r="U5" s="3"/>
      <c r="V5" s="3"/>
      <c r="W5" s="27">
        <f t="shared" si="1"/>
        <v>0</v>
      </c>
    </row>
    <row r="6" spans="1:26" s="2" customFormat="1" x14ac:dyDescent="0.25">
      <c r="A6" s="22">
        <v>232</v>
      </c>
      <c r="B6" s="56">
        <v>3</v>
      </c>
      <c r="C6" s="45">
        <v>2</v>
      </c>
      <c r="D6" s="6" t="str">
        <f>VLOOKUP(A6,'04.kolo prezetácia '!A:G,2,FALSE)</f>
        <v>Ľubomír</v>
      </c>
      <c r="E6" s="6" t="str">
        <f>VLOOKUP(A6,'04.kolo prezetácia '!A:G,3,FALSE)</f>
        <v>Samek</v>
      </c>
      <c r="F6" s="5" t="str">
        <f>CONCATENATE('04.kolo výsledky '!$D6," ",'04.kolo výsledky '!$E6)</f>
        <v>Ľubomír Samek</v>
      </c>
      <c r="G6" s="6" t="str">
        <f>VLOOKUP(A6,'04.kolo prezetácia '!A:G,4,FALSE)</f>
        <v>Slávia TN / Kálnica</v>
      </c>
      <c r="H6" s="31">
        <f>VLOOKUP(A6,'04.kolo prezetácia '!$A$2:$G$468,5,FALSE)</f>
        <v>2003</v>
      </c>
      <c r="I6" s="32" t="str">
        <f>VLOOKUP(A6,'04.kolo prezetácia '!$A$2:$G$468,7,FALSE)</f>
        <v>Muži A</v>
      </c>
      <c r="J6" s="21">
        <f>VLOOKUP('04.kolo výsledky '!$A6,'04.kolo stopky'!A:C,3,FALSE)</f>
        <v>2.3404513888888891E-2</v>
      </c>
      <c r="K6" s="21">
        <f t="shared" si="0"/>
        <v>2.7373700454840807E-3</v>
      </c>
      <c r="L6" s="21">
        <f t="shared" si="2"/>
        <v>2.6811342592592616E-3</v>
      </c>
      <c r="M6" s="22"/>
      <c r="N6" s="3"/>
      <c r="O6" s="3"/>
      <c r="P6" s="3"/>
      <c r="Q6" s="3"/>
      <c r="R6" s="3"/>
      <c r="S6" s="3"/>
      <c r="T6" s="3"/>
      <c r="U6" s="3"/>
      <c r="V6" s="3"/>
      <c r="W6" s="27">
        <f t="shared" si="1"/>
        <v>0</v>
      </c>
      <c r="Z6"/>
    </row>
    <row r="7" spans="1:26" s="2" customFormat="1" x14ac:dyDescent="0.25">
      <c r="A7" s="22">
        <v>197</v>
      </c>
      <c r="B7" s="57">
        <v>4</v>
      </c>
      <c r="C7" s="45">
        <v>1</v>
      </c>
      <c r="D7" s="6" t="str">
        <f>VLOOKUP(A7,'04.kolo prezetácia '!A:G,2,FALSE)</f>
        <v>Miroslav</v>
      </c>
      <c r="E7" s="6" t="str">
        <f>VLOOKUP(A7,'04.kolo prezetácia '!A:G,3,FALSE)</f>
        <v>Letko</v>
      </c>
      <c r="F7" s="5" t="str">
        <f>CONCATENATE('04.kolo výsledky '!$D7," ",'04.kolo výsledky '!$E7)</f>
        <v>Miroslav Letko</v>
      </c>
      <c r="G7" s="6" t="str">
        <f>VLOOKUP(A7,'04.kolo prezetácia '!A:G,4,FALSE)</f>
        <v>Raz to príde / Trenč. Stankovce</v>
      </c>
      <c r="H7" s="31">
        <f>VLOOKUP(A7,'04.kolo prezetácia '!$A$2:$G$468,5,FALSE)</f>
        <v>1979</v>
      </c>
      <c r="I7" s="32" t="str">
        <f>VLOOKUP(A7,'04.kolo prezetácia '!$A$2:$G$468,7,FALSE)</f>
        <v>Muži C</v>
      </c>
      <c r="J7" s="21">
        <f>VLOOKUP('04.kolo výsledky '!$A7,'04.kolo stopky'!A:C,3,FALSE)</f>
        <v>2.3679745370370372E-2</v>
      </c>
      <c r="K7" s="21">
        <f t="shared" si="0"/>
        <v>2.7695608620316222E-3</v>
      </c>
      <c r="L7" s="21">
        <f t="shared" si="2"/>
        <v>2.956365740740742E-3</v>
      </c>
      <c r="M7" s="22"/>
      <c r="N7" s="3"/>
      <c r="O7" s="3"/>
      <c r="P7" s="3"/>
      <c r="Q7" s="3"/>
      <c r="R7" s="3"/>
      <c r="S7" s="3"/>
      <c r="T7" s="3"/>
      <c r="U7" s="3"/>
      <c r="V7" s="3"/>
      <c r="W7" s="27">
        <f t="shared" si="1"/>
        <v>0</v>
      </c>
    </row>
    <row r="8" spans="1:26" s="2" customFormat="1" x14ac:dyDescent="0.25">
      <c r="A8" s="22">
        <v>39</v>
      </c>
      <c r="B8" s="57">
        <v>5</v>
      </c>
      <c r="C8" s="45">
        <v>3</v>
      </c>
      <c r="D8" s="6" t="str">
        <f>VLOOKUP(A8,'04.kolo prezetácia '!A:G,2,FALSE)</f>
        <v>Róbert</v>
      </c>
      <c r="E8" s="6" t="str">
        <f>VLOOKUP(A8,'04.kolo prezetácia '!A:G,3,FALSE)</f>
        <v>Šubert</v>
      </c>
      <c r="F8" s="5" t="str">
        <f>CONCATENATE('04.kolo výsledky '!$D8," ",'04.kolo výsledky '!$E8)</f>
        <v>Róbert Šubert</v>
      </c>
      <c r="G8" s="6" t="str">
        <f>VLOOKUP(A8,'04.kolo prezetácia '!A:G,4,FALSE)</f>
        <v>Raz to príde / Trenčianske Stankovce</v>
      </c>
      <c r="H8" s="31">
        <f>VLOOKUP(A8,'04.kolo prezetácia '!$A$2:$G$468,5,FALSE)</f>
        <v>1994</v>
      </c>
      <c r="I8" s="32" t="str">
        <f>VLOOKUP(A8,'04.kolo prezetácia '!$A$2:$G$468,7,FALSE)</f>
        <v>Muži A</v>
      </c>
      <c r="J8" s="21">
        <f>VLOOKUP('04.kolo výsledky '!$A8,'04.kolo stopky'!A:C,3,FALSE)</f>
        <v>2.3854976851851849E-2</v>
      </c>
      <c r="K8" s="21">
        <f t="shared" si="0"/>
        <v>2.790055772146415E-3</v>
      </c>
      <c r="L8" s="21">
        <f t="shared" si="2"/>
        <v>3.1315972222222196E-3</v>
      </c>
      <c r="M8" s="22"/>
      <c r="N8" s="3"/>
      <c r="O8" s="3"/>
      <c r="P8" s="3"/>
      <c r="Q8" s="3"/>
      <c r="R8" s="3"/>
      <c r="S8" s="3"/>
      <c r="T8" s="3"/>
      <c r="U8" s="3"/>
      <c r="V8" s="3"/>
      <c r="W8" s="27">
        <f t="shared" si="1"/>
        <v>0</v>
      </c>
    </row>
    <row r="9" spans="1:26" x14ac:dyDescent="0.25">
      <c r="A9" s="22">
        <v>189</v>
      </c>
      <c r="B9" s="57">
        <v>6</v>
      </c>
      <c r="C9" s="45">
        <v>1</v>
      </c>
      <c r="D9" s="6" t="str">
        <f>VLOOKUP(A9,'04.kolo prezetácia '!A:G,2,FALSE)</f>
        <v>Marián</v>
      </c>
      <c r="E9" s="6" t="str">
        <f>VLOOKUP(A9,'04.kolo prezetácia '!A:G,3,FALSE)</f>
        <v>Jelenák</v>
      </c>
      <c r="F9" s="5" t="str">
        <f>CONCATENATE('04.kolo výsledky '!$D9," ",'04.kolo výsledky '!$E9)</f>
        <v>Marián Jelenák</v>
      </c>
      <c r="G9" s="6" t="str">
        <f>VLOOKUP(A9,'04.kolo prezetácia '!A:G,4,FALSE)</f>
        <v>ŠKP Trenčín</v>
      </c>
      <c r="H9" s="31">
        <f>VLOOKUP(A9,'04.kolo prezetácia '!$A$2:$G$468,5,FALSE)</f>
        <v>1969</v>
      </c>
      <c r="I9" s="32" t="str">
        <f>VLOOKUP(A9,'04.kolo prezetácia '!$A$2:$G$468,7,FALSE)</f>
        <v>Muži D</v>
      </c>
      <c r="J9" s="21">
        <f>VLOOKUP('04.kolo výsledky '!$A9,'04.kolo stopky'!A:C,3,FALSE)</f>
        <v>2.4076736111111108E-2</v>
      </c>
      <c r="K9" s="21">
        <f t="shared" si="0"/>
        <v>2.815992527615334E-3</v>
      </c>
      <c r="L9" s="21">
        <f t="shared" si="2"/>
        <v>3.353356481481478E-3</v>
      </c>
      <c r="M9" s="22"/>
      <c r="N9" s="3"/>
      <c r="O9" s="3"/>
      <c r="P9" s="3"/>
      <c r="Q9" s="3"/>
      <c r="R9" s="3"/>
      <c r="S9" s="3"/>
      <c r="T9" s="3"/>
      <c r="U9" s="3"/>
      <c r="V9" s="3"/>
      <c r="W9" s="27">
        <f t="shared" si="1"/>
        <v>0</v>
      </c>
      <c r="Y9"/>
    </row>
    <row r="10" spans="1:26" x14ac:dyDescent="0.25">
      <c r="A10" s="22">
        <v>16</v>
      </c>
      <c r="B10" s="57">
        <v>7</v>
      </c>
      <c r="C10" s="45">
        <v>2</v>
      </c>
      <c r="D10" s="6" t="str">
        <f>VLOOKUP(A10,'04.kolo prezetácia '!A:G,2,FALSE)</f>
        <v>Juraj</v>
      </c>
      <c r="E10" s="6" t="str">
        <f>VLOOKUP(A10,'04.kolo prezetácia '!A:G,3,FALSE)</f>
        <v>Schiller</v>
      </c>
      <c r="F10" s="5" t="str">
        <f>CONCATENATE('04.kolo výsledky '!$D10," ",'04.kolo výsledky '!$E10)</f>
        <v>Juraj Schiller</v>
      </c>
      <c r="G10" s="6" t="str">
        <f>VLOOKUP(A10,'04.kolo prezetácia '!A:G,4,FALSE)</f>
        <v>Behaj s Radosťou / Nová Dubnica</v>
      </c>
      <c r="H10" s="31">
        <f>VLOOKUP(A10,'04.kolo prezetácia '!$A$2:$G$468,5,FALSE)</f>
        <v>1977</v>
      </c>
      <c r="I10" s="32" t="str">
        <f>VLOOKUP(A10,'04.kolo prezetácia '!$A$2:$G$468,7,FALSE)</f>
        <v>Muži C</v>
      </c>
      <c r="J10" s="21">
        <f>VLOOKUP('04.kolo výsledky '!$A10,'04.kolo stopky'!A:C,3,FALSE)</f>
        <v>2.4232291666666669E-2</v>
      </c>
      <c r="K10" s="21">
        <f t="shared" si="0"/>
        <v>2.8341861598440545E-3</v>
      </c>
      <c r="L10" s="21">
        <f t="shared" si="2"/>
        <v>3.5089120370370395E-3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7">
        <f t="shared" si="1"/>
        <v>0</v>
      </c>
      <c r="Y10"/>
    </row>
    <row r="11" spans="1:26" x14ac:dyDescent="0.25">
      <c r="A11" s="22">
        <v>53</v>
      </c>
      <c r="B11" s="57">
        <v>8</v>
      </c>
      <c r="C11" s="45">
        <v>3</v>
      </c>
      <c r="D11" s="6" t="str">
        <f>VLOOKUP(A11,'04.kolo prezetácia '!A:G,2,FALSE)</f>
        <v>Peter</v>
      </c>
      <c r="E11" s="6" t="str">
        <f>VLOOKUP(A11,'04.kolo prezetácia '!A:G,3,FALSE)</f>
        <v>Sobek</v>
      </c>
      <c r="F11" s="5" t="str">
        <f>CONCATENATE('04.kolo výsledky '!$D11," ",'04.kolo výsledky '!$E11)</f>
        <v>Peter Sobek</v>
      </c>
      <c r="G11" s="6" t="str">
        <f>VLOOKUP(A11,'04.kolo prezetácia '!A:G,4,FALSE)</f>
        <v>220 minus vek / Trencin</v>
      </c>
      <c r="H11" s="31">
        <f>VLOOKUP(A11,'04.kolo prezetácia '!$A$2:$G$468,5,FALSE)</f>
        <v>1978</v>
      </c>
      <c r="I11" s="32" t="str">
        <f>VLOOKUP(A11,'04.kolo prezetácia '!$A$2:$G$468,7,FALSE)</f>
        <v>Muži C</v>
      </c>
      <c r="J11" s="21">
        <f>VLOOKUP('04.kolo výsledky '!$A11,'04.kolo stopky'!A:C,3,FALSE)</f>
        <v>2.4447800925925925E-2</v>
      </c>
      <c r="K11" s="21">
        <f t="shared" si="0"/>
        <v>2.8593919211609268E-3</v>
      </c>
      <c r="L11" s="21">
        <f t="shared" si="2"/>
        <v>3.7244212962962951E-3</v>
      </c>
      <c r="M11" s="22"/>
      <c r="N11" s="42"/>
      <c r="O11" s="42"/>
      <c r="P11" s="42"/>
      <c r="Q11" s="42"/>
      <c r="R11" s="42"/>
      <c r="S11" s="42"/>
      <c r="T11" s="42"/>
      <c r="U11" s="42"/>
      <c r="V11" s="42"/>
      <c r="W11" s="27">
        <f t="shared" si="1"/>
        <v>0</v>
      </c>
      <c r="X11" s="43"/>
      <c r="Y11"/>
    </row>
    <row r="12" spans="1:26" x14ac:dyDescent="0.25">
      <c r="A12" s="22">
        <v>6</v>
      </c>
      <c r="B12" s="57">
        <v>9</v>
      </c>
      <c r="C12" s="45">
        <v>2</v>
      </c>
      <c r="D12" s="6" t="str">
        <f>VLOOKUP(A12,'04.kolo prezetácia '!A:G,2,FALSE)</f>
        <v>Tomáš</v>
      </c>
      <c r="E12" s="6" t="str">
        <f>VLOOKUP(A12,'04.kolo prezetácia '!A:G,3,FALSE)</f>
        <v>Stiksa</v>
      </c>
      <c r="F12" s="5" t="str">
        <f>CONCATENATE('04.kolo výsledky '!$D12," ",'04.kolo výsledky '!$E12)</f>
        <v>Tomáš Stiksa</v>
      </c>
      <c r="G12" s="6" t="str">
        <f>VLOOKUP(A12,'04.kolo prezetácia '!A:G,4,FALSE)</f>
        <v>Behaj s RADOsťou / Trenč. Teplice</v>
      </c>
      <c r="H12" s="31">
        <f>VLOOKUP(A12,'04.kolo prezetácia '!$A$2:$G$468,5,FALSE)</f>
        <v>1983</v>
      </c>
      <c r="I12" s="32" t="str">
        <f>VLOOKUP(A12,'04.kolo prezetácia '!$A$2:$G$468,7,FALSE)</f>
        <v>Muži B</v>
      </c>
      <c r="J12" s="21">
        <f>VLOOKUP('04.kolo výsledky '!$A12,'04.kolo stopky'!A:C,3,FALSE)</f>
        <v>2.4489583333333332E-2</v>
      </c>
      <c r="K12" s="21">
        <f t="shared" si="0"/>
        <v>2.8642787524366469E-3</v>
      </c>
      <c r="L12" s="21">
        <f t="shared" si="2"/>
        <v>3.7662037037037022E-3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7">
        <f t="shared" si="1"/>
        <v>0</v>
      </c>
      <c r="Y12"/>
    </row>
    <row r="13" spans="1:26" x14ac:dyDescent="0.25">
      <c r="A13" s="22">
        <v>95</v>
      </c>
      <c r="B13" s="57">
        <v>10</v>
      </c>
      <c r="C13" s="45">
        <v>1</v>
      </c>
      <c r="D13" s="6" t="str">
        <f>VLOOKUP(A13,'04.kolo prezetácia '!A:G,2,FALSE)</f>
        <v>Nikola</v>
      </c>
      <c r="E13" s="6" t="str">
        <f>VLOOKUP(A13,'04.kolo prezetácia '!A:G,3,FALSE)</f>
        <v>Švaňová</v>
      </c>
      <c r="F13" s="5" t="str">
        <f>CONCATENATE('04.kolo výsledky '!$D13," ",'04.kolo výsledky '!$E13)</f>
        <v>Nikola Švaňová</v>
      </c>
      <c r="G13" s="6" t="str">
        <f>VLOOKUP(A13,'04.kolo prezetácia '!A:G,4,FALSE)</f>
        <v>Laco maco drink tím / Ilava</v>
      </c>
      <c r="H13" s="31">
        <f>VLOOKUP(A13,'04.kolo prezetácia '!$A$2:$G$468,5,FALSE)</f>
        <v>1993</v>
      </c>
      <c r="I13" s="32" t="str">
        <f>VLOOKUP(A13,'04.kolo prezetácia '!$A$2:$G$468,7,FALSE)</f>
        <v>Ženy A</v>
      </c>
      <c r="J13" s="21">
        <f>VLOOKUP('04.kolo výsledky '!$A13,'04.kolo stopky'!A:C,3,FALSE)</f>
        <v>2.4526273148148148E-2</v>
      </c>
      <c r="K13" s="21">
        <f t="shared" si="0"/>
        <v>2.8685699588477365E-3</v>
      </c>
      <c r="L13" s="21">
        <f t="shared" si="2"/>
        <v>3.802893518518518E-3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7">
        <f t="shared" si="1"/>
        <v>0</v>
      </c>
      <c r="Y13"/>
    </row>
    <row r="14" spans="1:26" x14ac:dyDescent="0.25">
      <c r="A14" s="22">
        <v>4</v>
      </c>
      <c r="B14" s="57">
        <v>11</v>
      </c>
      <c r="C14" s="45">
        <v>3</v>
      </c>
      <c r="D14" s="6" t="str">
        <f>VLOOKUP(A14,'04.kolo prezetácia '!A:G,2,FALSE)</f>
        <v>Milan</v>
      </c>
      <c r="E14" s="6" t="str">
        <f>VLOOKUP(A14,'04.kolo prezetácia '!A:G,3,FALSE)</f>
        <v>Makiš</v>
      </c>
      <c r="F14" s="5" t="str">
        <f>CONCATENATE('04.kolo výsledky '!$D14," ",'04.kolo výsledky '!$E14)</f>
        <v>Milan Makiš</v>
      </c>
      <c r="G14" s="6" t="str">
        <f>VLOOKUP(A14,'04.kolo prezetácia '!A:G,4,FALSE)</f>
        <v>220 mínus vek / Trenčín</v>
      </c>
      <c r="H14" s="31">
        <f>VLOOKUP(A14,'04.kolo prezetácia '!$A$2:$G$468,5,FALSE)</f>
        <v>1983</v>
      </c>
      <c r="I14" s="32" t="str">
        <f>VLOOKUP(A14,'04.kolo prezetácia '!$A$2:$G$468,7,FALSE)</f>
        <v>Muži B</v>
      </c>
      <c r="J14" s="21">
        <f>VLOOKUP('04.kolo výsledky '!$A14,'04.kolo stopky'!A:C,3,FALSE)</f>
        <v>2.4587731481481481E-2</v>
      </c>
      <c r="K14" s="21">
        <f t="shared" si="0"/>
        <v>2.8757580680095298E-3</v>
      </c>
      <c r="L14" s="21">
        <f t="shared" si="2"/>
        <v>3.8643518518518515E-3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27">
        <f t="shared" si="1"/>
        <v>0</v>
      </c>
      <c r="Y14"/>
    </row>
    <row r="15" spans="1:26" x14ac:dyDescent="0.25">
      <c r="A15" s="22">
        <v>110</v>
      </c>
      <c r="B15" s="57">
        <v>12</v>
      </c>
      <c r="C15" s="48">
        <v>4</v>
      </c>
      <c r="D15" s="6" t="str">
        <f>VLOOKUP(A15,'04.kolo prezetácia '!A:G,2,FALSE)</f>
        <v>Filip</v>
      </c>
      <c r="E15" s="6" t="str">
        <f>VLOOKUP(A15,'04.kolo prezetácia '!A:G,3,FALSE)</f>
        <v>Strieženec</v>
      </c>
      <c r="F15" s="5" t="str">
        <f>CONCATENATE('04.kolo výsledky '!$D15," ",'04.kolo výsledky '!$E15)</f>
        <v>Filip Strieženec</v>
      </c>
      <c r="G15" s="6" t="str">
        <f>VLOOKUP(A15,'04.kolo prezetácia '!A:G,4,FALSE)</f>
        <v>Adamovské Kochanovce</v>
      </c>
      <c r="H15" s="31">
        <f>VLOOKUP(A15,'04.kolo prezetácia '!$A$2:$G$468,5,FALSE)</f>
        <v>1998</v>
      </c>
      <c r="I15" s="32" t="str">
        <f>VLOOKUP(A15,'04.kolo prezetácia '!$A$2:$G$468,7,FALSE)</f>
        <v>Muži A</v>
      </c>
      <c r="J15" s="21">
        <f>VLOOKUP('04.kolo výsledky '!$A15,'04.kolo stopky'!A:C,3,FALSE)</f>
        <v>2.4619907407407406E-2</v>
      </c>
      <c r="K15" s="21">
        <f t="shared" si="0"/>
        <v>2.8795213341996965E-3</v>
      </c>
      <c r="L15" s="21">
        <f t="shared" si="2"/>
        <v>3.8965277777777765E-3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27">
        <f t="shared" si="1"/>
        <v>0</v>
      </c>
      <c r="Y15"/>
    </row>
    <row r="16" spans="1:26" x14ac:dyDescent="0.25">
      <c r="A16" s="22">
        <v>202</v>
      </c>
      <c r="B16" s="57">
        <v>13</v>
      </c>
      <c r="C16" s="48">
        <v>4</v>
      </c>
      <c r="D16" s="6" t="str">
        <f>VLOOKUP(A16,'04.kolo prezetácia '!A:G,2,FALSE)</f>
        <v>Tomáš</v>
      </c>
      <c r="E16" s="6" t="str">
        <f>VLOOKUP(A16,'04.kolo prezetácia '!A:G,3,FALSE)</f>
        <v>Ďurta</v>
      </c>
      <c r="F16" s="5" t="str">
        <f>CONCATENATE('04.kolo výsledky '!$D16," ",'04.kolo výsledky '!$E16)</f>
        <v>Tomáš Ďurta</v>
      </c>
      <c r="G16" s="6" t="str">
        <f>VLOOKUP(A16,'04.kolo prezetácia '!A:G,4,FALSE)</f>
        <v>TRI / Prievidza</v>
      </c>
      <c r="H16" s="31">
        <f>VLOOKUP(A16,'04.kolo prezetácia '!$A$2:$G$468,5,FALSE)</f>
        <v>1980</v>
      </c>
      <c r="I16" s="32" t="str">
        <f>VLOOKUP(A16,'04.kolo prezetácia '!$A$2:$G$468,7,FALSE)</f>
        <v>Muži C</v>
      </c>
      <c r="J16" s="21">
        <f>VLOOKUP('04.kolo výsledky '!$A16,'04.kolo stopky'!A:C,3,FALSE)</f>
        <v>2.4629050925925929E-2</v>
      </c>
      <c r="K16" s="21">
        <f>J16/$X$3</f>
        <v>2.880590751570284E-3</v>
      </c>
      <c r="L16" s="21">
        <f t="shared" ref="L16:L74" si="3">J16-Y$3</f>
        <v>3.9056712962962994E-3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7">
        <f t="shared" si="1"/>
        <v>0</v>
      </c>
      <c r="Y16"/>
    </row>
    <row r="17" spans="1:25" x14ac:dyDescent="0.25">
      <c r="A17" s="22">
        <v>196</v>
      </c>
      <c r="B17" s="57">
        <v>14</v>
      </c>
      <c r="C17" s="48">
        <v>4</v>
      </c>
      <c r="D17" s="6" t="str">
        <f>VLOOKUP(A17,'04.kolo prezetácia '!A:G,2,FALSE)</f>
        <v>Marián</v>
      </c>
      <c r="E17" s="6" t="str">
        <f>VLOOKUP(A17,'04.kolo prezetácia '!A:G,3,FALSE)</f>
        <v>Maňko</v>
      </c>
      <c r="F17" s="5" t="str">
        <f>CONCATENATE('04.kolo výsledky '!$D17," ",'04.kolo výsledky '!$E17)</f>
        <v>Marián Maňko</v>
      </c>
      <c r="G17" s="6" t="str">
        <f>VLOOKUP(A17,'04.kolo prezetácia '!A:G,4,FALSE)</f>
        <v>Behaj s radosťou / Dubnica nV</v>
      </c>
      <c r="H17" s="31">
        <f>VLOOKUP(A17,'04.kolo prezetácia '!$A$2:$G$468,5,FALSE)</f>
        <v>1986</v>
      </c>
      <c r="I17" s="32" t="str">
        <f>VLOOKUP(A17,'04.kolo prezetácia '!$A$2:$G$468,7,FALSE)</f>
        <v>Muži B</v>
      </c>
      <c r="J17" s="21">
        <f>VLOOKUP('04.kolo výsledky '!$A17,'04.kolo stopky'!A:C,3,FALSE)</f>
        <v>2.4727893518518521E-2</v>
      </c>
      <c r="K17" s="21">
        <f t="shared" ref="K17:K81" si="4">J17/$X$3</f>
        <v>2.892151288715616E-3</v>
      </c>
      <c r="L17" s="21">
        <f t="shared" si="3"/>
        <v>4.0045138888888908E-3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7">
        <f t="shared" si="1"/>
        <v>0</v>
      </c>
      <c r="Y17"/>
    </row>
    <row r="18" spans="1:25" x14ac:dyDescent="0.25">
      <c r="A18" s="22">
        <v>183</v>
      </c>
      <c r="B18" s="57">
        <v>15</v>
      </c>
      <c r="C18" s="45">
        <v>2</v>
      </c>
      <c r="D18" s="6" t="str">
        <f>VLOOKUP(A18,'04.kolo prezetácia '!A:G,2,FALSE)</f>
        <v>Monika</v>
      </c>
      <c r="E18" s="6" t="str">
        <f>VLOOKUP(A18,'04.kolo prezetácia '!A:G,3,FALSE)</f>
        <v>Kusendová</v>
      </c>
      <c r="F18" s="5" t="str">
        <f>CONCATENATE('04.kolo výsledky '!$D18," ",'04.kolo výsledky '!$E18)</f>
        <v>Monika Kusendová</v>
      </c>
      <c r="G18" s="6" t="str">
        <f>VLOOKUP(A18,'04.kolo prezetácia '!A:G,4,FALSE)</f>
        <v>Atletika NMnV/ Lies. bež / Mor. Lieskové</v>
      </c>
      <c r="H18" s="31">
        <f>VLOOKUP(A18,'04.kolo prezetácia '!$A$2:$G$468,5,FALSE)</f>
        <v>1994</v>
      </c>
      <c r="I18" s="32" t="str">
        <f>VLOOKUP(A18,'04.kolo prezetácia '!$A$2:$G$468,7,FALSE)</f>
        <v>Ženy A</v>
      </c>
      <c r="J18" s="21">
        <f>VLOOKUP('04.kolo výsledky '!$A18,'04.kolo stopky'!A:C,3,FALSE)</f>
        <v>2.4736921296296299E-2</v>
      </c>
      <c r="K18" s="21">
        <f t="shared" si="4"/>
        <v>2.8932071691574615E-3</v>
      </c>
      <c r="L18" s="21">
        <f t="shared" si="3"/>
        <v>4.0135416666666687E-3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7">
        <f t="shared" si="1"/>
        <v>0</v>
      </c>
      <c r="Y18"/>
    </row>
    <row r="19" spans="1:25" x14ac:dyDescent="0.25">
      <c r="A19" s="22">
        <v>48</v>
      </c>
      <c r="B19" s="57">
        <v>16</v>
      </c>
      <c r="C19" s="45">
        <v>1</v>
      </c>
      <c r="D19" s="6" t="str">
        <f>VLOOKUP(A19,'04.kolo prezetácia '!A:G,2,FALSE)</f>
        <v>Pavol</v>
      </c>
      <c r="E19" s="6" t="str">
        <f>VLOOKUP(A19,'04.kolo prezetácia '!A:G,3,FALSE)</f>
        <v>Jankech</v>
      </c>
      <c r="F19" s="5" t="str">
        <f>CONCATENATE('04.kolo výsledky '!$D19," ",'04.kolo výsledky '!$E19)</f>
        <v>Pavol Jankech</v>
      </c>
      <c r="G19" s="6" t="str">
        <f>VLOOKUP(A19,'04.kolo prezetácia '!A:G,4,FALSE)</f>
        <v>Klub bežcov a priateľov športu / Púchov</v>
      </c>
      <c r="H19" s="31">
        <f>VLOOKUP(A19,'04.kolo prezetácia '!$A$2:$G$468,5,FALSE)</f>
        <v>1957</v>
      </c>
      <c r="I19" s="32" t="str">
        <f>VLOOKUP(A19,'04.kolo prezetácia '!$A$2:$G$468,7,FALSE)</f>
        <v>Muži E</v>
      </c>
      <c r="J19" s="21">
        <f>VLOOKUP('04.kolo výsledky '!$A19,'04.kolo stopky'!A:C,3,FALSE)</f>
        <v>2.4831134259259258E-2</v>
      </c>
      <c r="K19" s="21">
        <f t="shared" si="4"/>
        <v>2.9042262291531294E-3</v>
      </c>
      <c r="L19" s="21">
        <f t="shared" si="3"/>
        <v>4.1077546296296279E-3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7">
        <f t="shared" si="1"/>
        <v>0</v>
      </c>
      <c r="Y19"/>
    </row>
    <row r="20" spans="1:25" x14ac:dyDescent="0.25">
      <c r="A20" s="22">
        <v>149</v>
      </c>
      <c r="B20" s="57">
        <v>17</v>
      </c>
      <c r="C20" s="48">
        <v>5</v>
      </c>
      <c r="D20" s="6" t="str">
        <f>VLOOKUP(A20,'04.kolo prezetácia '!A:G,2,FALSE)</f>
        <v>Róbert Gabriel</v>
      </c>
      <c r="E20" s="6" t="str">
        <f>VLOOKUP(A20,'04.kolo prezetácia '!A:G,3,FALSE)</f>
        <v>Ambrož</v>
      </c>
      <c r="F20" s="5" t="str">
        <f>CONCATENATE('04.kolo výsledky '!$D20," ",'04.kolo výsledky '!$E20)</f>
        <v>Róbert Gabriel Ambrož</v>
      </c>
      <c r="G20" s="6" t="str">
        <f>VLOOKUP(A20,'04.kolo prezetácia '!A:G,4,FALSE)</f>
        <v>Trenčín</v>
      </c>
      <c r="H20" s="31">
        <f>VLOOKUP(A20,'04.kolo prezetácia '!$A$2:$G$468,5,FALSE)</f>
        <v>2001</v>
      </c>
      <c r="I20" s="32" t="str">
        <f>VLOOKUP(A20,'04.kolo prezetácia '!$A$2:$G$468,7,FALSE)</f>
        <v>Muži A</v>
      </c>
      <c r="J20" s="21">
        <f>VLOOKUP('04.kolo výsledky '!$A20,'04.kolo stopky'!A:C,3,FALSE)</f>
        <v>2.492951388888889E-2</v>
      </c>
      <c r="K20" s="21">
        <f t="shared" si="4"/>
        <v>2.9157326185834955E-3</v>
      </c>
      <c r="L20" s="21">
        <f t="shared" si="3"/>
        <v>4.2061342592592602E-3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7">
        <f t="shared" si="1"/>
        <v>0</v>
      </c>
      <c r="Y20"/>
    </row>
    <row r="21" spans="1:25" x14ac:dyDescent="0.25">
      <c r="A21" s="22">
        <v>190</v>
      </c>
      <c r="B21" s="57">
        <v>18</v>
      </c>
      <c r="C21" s="48">
        <v>5</v>
      </c>
      <c r="D21" s="6" t="str">
        <f>VLOOKUP(A21,'04.kolo prezetácia '!A:G,2,FALSE)</f>
        <v>Miroslav</v>
      </c>
      <c r="E21" s="6" t="str">
        <f>VLOOKUP(A21,'04.kolo prezetácia '!A:G,3,FALSE)</f>
        <v>Kasala</v>
      </c>
      <c r="F21" s="5" t="str">
        <f>CONCATENATE('04.kolo výsledky '!$D21," ",'04.kolo výsledky '!$E21)</f>
        <v>Miroslav Kasala</v>
      </c>
      <c r="G21" s="6" t="str">
        <f>VLOOKUP(A21,'04.kolo prezetácia '!A:G,4,FALSE)</f>
        <v>Trencin</v>
      </c>
      <c r="H21" s="31">
        <f>VLOOKUP(A21,'04.kolo prezetácia '!$A$2:$G$468,5,FALSE)</f>
        <v>1978</v>
      </c>
      <c r="I21" s="32" t="str">
        <f>VLOOKUP(A21,'04.kolo prezetácia '!$A$2:$G$468,7,FALSE)</f>
        <v>Muži C</v>
      </c>
      <c r="J21" s="21">
        <f>VLOOKUP('04.kolo výsledky '!$A21,'04.kolo stopky'!A:C,3,FALSE)</f>
        <v>2.4937615740740743E-2</v>
      </c>
      <c r="K21" s="21">
        <f t="shared" si="4"/>
        <v>2.9166802035954084E-3</v>
      </c>
      <c r="L21" s="21">
        <f t="shared" si="3"/>
        <v>4.214236111111113E-3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7">
        <f t="shared" si="1"/>
        <v>0</v>
      </c>
      <c r="Y21"/>
    </row>
    <row r="22" spans="1:25" x14ac:dyDescent="0.25">
      <c r="A22" s="22">
        <v>192</v>
      </c>
      <c r="B22" s="57">
        <v>19</v>
      </c>
      <c r="C22" s="48">
        <v>6</v>
      </c>
      <c r="D22" s="6" t="str">
        <f>VLOOKUP(A22,'04.kolo prezetácia '!A:G,2,FALSE)</f>
        <v>Tomáš</v>
      </c>
      <c r="E22" s="6" t="str">
        <f>VLOOKUP(A22,'04.kolo prezetácia '!A:G,3,FALSE)</f>
        <v>Kubík</v>
      </c>
      <c r="F22" s="5" t="str">
        <f>CONCATENATE('04.kolo výsledky '!$D22," ",'04.kolo výsledky '!$E22)</f>
        <v>Tomáš Kubík</v>
      </c>
      <c r="G22" s="6" t="str">
        <f>VLOOKUP(A22,'04.kolo prezetácia '!A:G,4,FALSE)</f>
        <v>OCR Panex Tím / NMnV</v>
      </c>
      <c r="H22" s="31">
        <f>VLOOKUP(A22,'04.kolo prezetácia '!$A$2:$G$468,5,FALSE)</f>
        <v>1975</v>
      </c>
      <c r="I22" s="32" t="str">
        <f>VLOOKUP(A22,'04.kolo prezetácia '!$A$2:$G$468,7,FALSE)</f>
        <v>Muži C</v>
      </c>
      <c r="J22" s="21">
        <f>VLOOKUP('04.kolo výsledky '!$A22,'04.kolo stopky'!A:C,3,FALSE)</f>
        <v>2.500833333333333E-2</v>
      </c>
      <c r="K22" s="21">
        <f t="shared" si="4"/>
        <v>2.9249512670565295E-3</v>
      </c>
      <c r="L22" s="21">
        <f t="shared" si="3"/>
        <v>4.2849537037037005E-3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7">
        <f t="shared" si="1"/>
        <v>0</v>
      </c>
      <c r="Y22"/>
    </row>
    <row r="23" spans="1:25" x14ac:dyDescent="0.25">
      <c r="A23" s="22">
        <v>79</v>
      </c>
      <c r="B23" s="57">
        <v>20</v>
      </c>
      <c r="C23" s="45">
        <v>2</v>
      </c>
      <c r="D23" s="6" t="str">
        <f>VLOOKUP(A23,'04.kolo prezetácia '!A:G,2,FALSE)</f>
        <v>Ján</v>
      </c>
      <c r="E23" s="6" t="str">
        <f>VLOOKUP(A23,'04.kolo prezetácia '!A:G,3,FALSE)</f>
        <v>Kucharík</v>
      </c>
      <c r="F23" s="5" t="str">
        <f>CONCATENATE('04.kolo výsledky '!$D23," ",'04.kolo výsledky '!$E23)</f>
        <v>Ján Kucharík</v>
      </c>
      <c r="G23" s="6" t="str">
        <f>VLOOKUP(A23,'04.kolo prezetácia '!A:G,4,FALSE)</f>
        <v>ďurikam Team Trenčín / Trenčín</v>
      </c>
      <c r="H23" s="31">
        <f>VLOOKUP(A23,'04.kolo prezetácia '!$A$2:$G$468,5,FALSE)</f>
        <v>1965</v>
      </c>
      <c r="I23" s="32" t="str">
        <f>VLOOKUP(A23,'04.kolo prezetácia '!$A$2:$G$468,7,FALSE)</f>
        <v>Muži D</v>
      </c>
      <c r="J23" s="21">
        <f>VLOOKUP('04.kolo výsledky '!$A23,'04.kolo stopky'!A:C,3,FALSE)</f>
        <v>2.5220717592592593E-2</v>
      </c>
      <c r="K23" s="21">
        <f t="shared" si="4"/>
        <v>2.9497915312973791E-3</v>
      </c>
      <c r="L23" s="21">
        <f t="shared" si="3"/>
        <v>4.4973379629629634E-3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7">
        <f t="shared" si="1"/>
        <v>0</v>
      </c>
      <c r="Y23"/>
    </row>
    <row r="24" spans="1:25" x14ac:dyDescent="0.25">
      <c r="A24" s="22">
        <v>206</v>
      </c>
      <c r="B24" s="57">
        <v>21</v>
      </c>
      <c r="C24" s="48">
        <v>6</v>
      </c>
      <c r="D24" s="6" t="str">
        <f>VLOOKUP(A24,'04.kolo prezetácia '!A:G,2,FALSE)</f>
        <v>Pavol</v>
      </c>
      <c r="E24" s="6" t="str">
        <f>VLOOKUP(A24,'04.kolo prezetácia '!A:G,3,FALSE)</f>
        <v>Martiš</v>
      </c>
      <c r="F24" s="5" t="str">
        <f>CONCATENATE('04.kolo výsledky '!$D24," ",'04.kolo výsledky '!$E24)</f>
        <v>Pavol Martiš</v>
      </c>
      <c r="G24" s="6" t="str">
        <f>VLOOKUP(A24,'04.kolo prezetácia '!A:G,4,FALSE)</f>
        <v>Gekon / Trenčín</v>
      </c>
      <c r="H24" s="31">
        <f>VLOOKUP(A24,'04.kolo prezetácia '!$A$2:$G$468,5,FALSE)</f>
        <v>1994</v>
      </c>
      <c r="I24" s="32" t="str">
        <f>VLOOKUP(A24,'04.kolo prezetácia '!$A$2:$G$468,7,FALSE)</f>
        <v>Muži A</v>
      </c>
      <c r="J24" s="21">
        <f>VLOOKUP('04.kolo výsledky '!$A24,'04.kolo stopky'!A:C,3,FALSE)</f>
        <v>2.5281712962962968E-2</v>
      </c>
      <c r="K24" s="21">
        <f t="shared" si="4"/>
        <v>2.9569254927442066E-3</v>
      </c>
      <c r="L24" s="21">
        <f t="shared" si="3"/>
        <v>4.5583333333333378E-3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7">
        <f t="shared" si="1"/>
        <v>0</v>
      </c>
      <c r="Y24"/>
    </row>
    <row r="25" spans="1:25" x14ac:dyDescent="0.25">
      <c r="A25" s="22">
        <v>129</v>
      </c>
      <c r="B25" s="57">
        <v>22</v>
      </c>
      <c r="C25" s="48">
        <v>7</v>
      </c>
      <c r="D25" s="6" t="str">
        <f>VLOOKUP(A25,'04.kolo prezetácia '!A:G,2,FALSE)</f>
        <v>Peter</v>
      </c>
      <c r="E25" s="6" t="str">
        <f>VLOOKUP(A25,'04.kolo prezetácia '!A:G,3,FALSE)</f>
        <v>Novodvorsky</v>
      </c>
      <c r="F25" s="5" t="str">
        <f>CONCATENATE('04.kolo výsledky '!$D25," ",'04.kolo výsledky '!$E25)</f>
        <v>Peter Novodvorsky</v>
      </c>
      <c r="G25" s="6" t="str">
        <f>VLOOKUP(A25,'04.kolo prezetácia '!A:G,4,FALSE)</f>
        <v>Trencin</v>
      </c>
      <c r="H25" s="31">
        <f>VLOOKUP(A25,'04.kolo prezetácia '!$A$2:$G$468,5,FALSE)</f>
        <v>1981</v>
      </c>
      <c r="I25" s="32" t="str">
        <f>VLOOKUP(A25,'04.kolo prezetácia '!$A$2:$G$468,7,FALSE)</f>
        <v>Muži C</v>
      </c>
      <c r="J25" s="21">
        <f>VLOOKUP('04.kolo výsledky '!$A25,'04.kolo stopky'!A:C,3,FALSE)</f>
        <v>2.5302083333333336E-2</v>
      </c>
      <c r="K25" s="21">
        <f t="shared" si="4"/>
        <v>2.9593079922027293E-3</v>
      </c>
      <c r="L25" s="21">
        <f t="shared" si="3"/>
        <v>4.5787037037037064E-3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7">
        <f t="shared" si="1"/>
        <v>0</v>
      </c>
      <c r="Y25"/>
    </row>
    <row r="26" spans="1:25" x14ac:dyDescent="0.25">
      <c r="A26" s="22">
        <v>10</v>
      </c>
      <c r="B26" s="57">
        <v>23</v>
      </c>
      <c r="C26" s="45">
        <v>3</v>
      </c>
      <c r="D26" s="6" t="str">
        <f>VLOOKUP(A26,'04.kolo prezetácia '!A:G,2,FALSE)</f>
        <v>Jan</v>
      </c>
      <c r="E26" s="6" t="str">
        <f>VLOOKUP(A26,'04.kolo prezetácia '!A:G,3,FALSE)</f>
        <v>Vesely</v>
      </c>
      <c r="F26" s="5" t="str">
        <f>CONCATENATE('04.kolo výsledky '!$D26," ",'04.kolo výsledky '!$E26)</f>
        <v>Jan Vesely</v>
      </c>
      <c r="G26" s="6" t="str">
        <f>VLOOKUP(A26,'04.kolo prezetácia '!A:G,4,FALSE)</f>
        <v>Nové Mesto nad Vahom</v>
      </c>
      <c r="H26" s="31">
        <f>VLOOKUP(A26,'04.kolo prezetácia '!$A$2:$G$468,5,FALSE)</f>
        <v>1971</v>
      </c>
      <c r="I26" s="32" t="str">
        <f>VLOOKUP(A26,'04.kolo prezetácia '!$A$2:$G$468,7,FALSE)</f>
        <v>Muži D</v>
      </c>
      <c r="J26" s="21">
        <f>VLOOKUP('04.kolo výsledky '!$A26,'04.kolo stopky'!A:C,3,FALSE)</f>
        <v>2.5368749999999999E-2</v>
      </c>
      <c r="K26" s="21">
        <f t="shared" si="4"/>
        <v>2.9671052631578942E-3</v>
      </c>
      <c r="L26" s="21">
        <f t="shared" si="3"/>
        <v>4.6453703703703692E-3</v>
      </c>
      <c r="M26" s="22"/>
      <c r="N26" s="42"/>
      <c r="O26" s="42"/>
      <c r="P26" s="42"/>
      <c r="Q26" s="42"/>
      <c r="R26" s="42"/>
      <c r="S26" s="42"/>
      <c r="T26" s="42"/>
      <c r="U26" s="42"/>
      <c r="V26" s="42"/>
      <c r="W26" s="27">
        <f t="shared" si="1"/>
        <v>0</v>
      </c>
      <c r="Y26"/>
    </row>
    <row r="27" spans="1:25" x14ac:dyDescent="0.25">
      <c r="A27" s="22">
        <v>58</v>
      </c>
      <c r="B27" s="57">
        <v>24</v>
      </c>
      <c r="C27" s="48">
        <v>5</v>
      </c>
      <c r="D27" s="6" t="str">
        <f>VLOOKUP(A27,'04.kolo prezetácia '!A:G,2,FALSE)</f>
        <v>Matúš</v>
      </c>
      <c r="E27" s="6" t="str">
        <f>VLOOKUP(A27,'04.kolo prezetácia '!A:G,3,FALSE)</f>
        <v>Varačka</v>
      </c>
      <c r="F27" s="5" t="str">
        <f>CONCATENATE('04.kolo výsledky '!$D27," ",'04.kolo výsledky '!$E27)</f>
        <v>Matúš Varačka</v>
      </c>
      <c r="G27" s="6" t="str">
        <f>VLOOKUP(A27,'04.kolo prezetácia '!A:G,4,FALSE)</f>
        <v>Buď lepší / Beckov</v>
      </c>
      <c r="H27" s="31">
        <f>VLOOKUP(A27,'04.kolo prezetácia '!$A$2:$G$468,5,FALSE)</f>
        <v>1988</v>
      </c>
      <c r="I27" s="32" t="str">
        <f>VLOOKUP(A27,'04.kolo prezetácia '!$A$2:$G$468,7,FALSE)</f>
        <v>Muži B</v>
      </c>
      <c r="J27" s="21">
        <f>VLOOKUP('04.kolo výsledky '!$A27,'04.kolo stopky'!A:C,3,FALSE)</f>
        <v>2.5373611111111111E-2</v>
      </c>
      <c r="K27" s="21">
        <f t="shared" si="4"/>
        <v>2.9676738141650419E-3</v>
      </c>
      <c r="L27" s="21">
        <f t="shared" si="3"/>
        <v>4.6502314814814809E-3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7">
        <f t="shared" si="1"/>
        <v>0</v>
      </c>
      <c r="Y27"/>
    </row>
    <row r="28" spans="1:25" x14ac:dyDescent="0.25">
      <c r="A28" s="22">
        <v>207</v>
      </c>
      <c r="B28" s="57">
        <v>25</v>
      </c>
      <c r="C28" s="48">
        <v>7</v>
      </c>
      <c r="D28" s="6" t="str">
        <f>VLOOKUP(A28,'04.kolo prezetácia '!A:G,2,FALSE)</f>
        <v>Radovan</v>
      </c>
      <c r="E28" s="6" t="str">
        <f>VLOOKUP(A28,'04.kolo prezetácia '!A:G,3,FALSE)</f>
        <v>Rosa</v>
      </c>
      <c r="F28" s="5" t="str">
        <f>CONCATENATE('04.kolo výsledky '!$D28," ",'04.kolo výsledky '!$E28)</f>
        <v>Radovan Rosa</v>
      </c>
      <c r="G28" s="6" t="str">
        <f>VLOOKUP(A28,'04.kolo prezetácia '!A:G,4,FALSE)</f>
        <v>Brezolupy</v>
      </c>
      <c r="H28" s="31">
        <f>VLOOKUP(A28,'04.kolo prezetácia '!$A$2:$G$468,5,FALSE)</f>
        <v>1992</v>
      </c>
      <c r="I28" s="32" t="str">
        <f>VLOOKUP(A28,'04.kolo prezetácia '!$A$2:$G$468,7,FALSE)</f>
        <v>Muži A</v>
      </c>
      <c r="J28" s="21">
        <f>VLOOKUP('04.kolo výsledky '!$A28,'04.kolo stopky'!A:C,3,FALSE)</f>
        <v>2.5574537037037038E-2</v>
      </c>
      <c r="K28" s="21">
        <f t="shared" si="4"/>
        <v>2.9911739224604719E-3</v>
      </c>
      <c r="L28" s="21">
        <f t="shared" si="3"/>
        <v>4.8511574074074082E-3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7">
        <f t="shared" si="1"/>
        <v>0</v>
      </c>
      <c r="Y28"/>
    </row>
    <row r="29" spans="1:25" x14ac:dyDescent="0.25">
      <c r="A29" s="22">
        <v>209</v>
      </c>
      <c r="B29" s="57">
        <v>26</v>
      </c>
      <c r="C29" s="48">
        <v>8</v>
      </c>
      <c r="D29" s="6" t="str">
        <f>VLOOKUP(A29,'04.kolo prezetácia '!A:G,2,FALSE)</f>
        <v>Tomáš</v>
      </c>
      <c r="E29" s="6" t="str">
        <f>VLOOKUP(A29,'04.kolo prezetácia '!A:G,3,FALSE)</f>
        <v>Valasek</v>
      </c>
      <c r="F29" s="5" t="str">
        <f>CONCATENATE('04.kolo výsledky '!$D29," ",'04.kolo výsledky '!$E29)</f>
        <v>Tomáš Valasek</v>
      </c>
      <c r="G29" s="6" t="str">
        <f>VLOOKUP(A29,'04.kolo prezetácia '!A:G,4,FALSE)</f>
        <v>Atletický klub veterán / Bratislava</v>
      </c>
      <c r="H29" s="31">
        <f>VLOOKUP(A29,'04.kolo prezetácia '!$A$2:$G$468,5,FALSE)</f>
        <v>1972</v>
      </c>
      <c r="I29" s="32" t="str">
        <f>VLOOKUP(A29,'04.kolo prezetácia '!$A$2:$G$468,7,FALSE)</f>
        <v>Muži C</v>
      </c>
      <c r="J29" s="21">
        <f>VLOOKUP('04.kolo výsledky '!$A29,'04.kolo stopky'!A:C,3,FALSE)</f>
        <v>2.5603125000000001E-2</v>
      </c>
      <c r="K29" s="21">
        <f t="shared" si="4"/>
        <v>2.9945175438596491E-3</v>
      </c>
      <c r="L29" s="21">
        <f t="shared" si="3"/>
        <v>4.8797453703703711E-3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27">
        <f t="shared" si="1"/>
        <v>0</v>
      </c>
      <c r="Y29"/>
    </row>
    <row r="30" spans="1:25" x14ac:dyDescent="0.25">
      <c r="A30" s="22">
        <v>15</v>
      </c>
      <c r="B30" s="57">
        <v>27</v>
      </c>
      <c r="C30" s="48">
        <v>6</v>
      </c>
      <c r="D30" s="6" t="str">
        <f>VLOOKUP(A30,'04.kolo prezetácia '!A:G,2,FALSE)</f>
        <v>Andrej</v>
      </c>
      <c r="E30" s="6" t="str">
        <f>VLOOKUP(A30,'04.kolo prezetácia '!A:G,3,FALSE)</f>
        <v>Prekop</v>
      </c>
      <c r="F30" s="5" t="str">
        <f>CONCATENATE('04.kolo výsledky '!$D30," ",'04.kolo výsledky '!$E30)</f>
        <v>Andrej Prekop</v>
      </c>
      <c r="G30" s="6" t="str">
        <f>VLOOKUP(A30,'04.kolo prezetácia '!A:G,4,FALSE)</f>
        <v>Buď lepší / Trenčín</v>
      </c>
      <c r="H30" s="31">
        <f>VLOOKUP(A30,'04.kolo prezetácia '!$A$2:$G$468,5,FALSE)</f>
        <v>1985</v>
      </c>
      <c r="I30" s="32" t="str">
        <f>VLOOKUP(A30,'04.kolo prezetácia '!$A$2:$G$468,7,FALSE)</f>
        <v>Muži B</v>
      </c>
      <c r="J30" s="21">
        <f>VLOOKUP('04.kolo výsledky '!$A30,'04.kolo stopky'!A:C,3,FALSE)</f>
        <v>2.5629745370370369E-2</v>
      </c>
      <c r="K30" s="21">
        <f t="shared" si="4"/>
        <v>2.9976310374702185E-3</v>
      </c>
      <c r="L30" s="21">
        <f t="shared" si="3"/>
        <v>4.9063657407407389E-3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7">
        <f t="shared" si="1"/>
        <v>0</v>
      </c>
      <c r="Y30"/>
    </row>
    <row r="31" spans="1:25" x14ac:dyDescent="0.25">
      <c r="A31" s="22">
        <v>42</v>
      </c>
      <c r="B31" s="57">
        <v>28</v>
      </c>
      <c r="C31" s="45">
        <v>3</v>
      </c>
      <c r="D31" s="6" t="str">
        <f>VLOOKUP(A31,'04.kolo prezetácia '!A:G,2,FALSE)</f>
        <v>Soňa</v>
      </c>
      <c r="E31" s="6" t="str">
        <f>VLOOKUP(A31,'04.kolo prezetácia '!A:G,3,FALSE)</f>
        <v>Sttuhárová</v>
      </c>
      <c r="F31" s="5" t="str">
        <f>CONCATENATE('04.kolo výsledky '!$D31," ",'04.kolo výsledky '!$E31)</f>
        <v>Soňa Sttuhárová</v>
      </c>
      <c r="G31" s="6" t="str">
        <f>VLOOKUP(A31,'04.kolo prezetácia '!A:G,4,FALSE)</f>
        <v>Atletika NMnV/ Liesk. bež / M. Lieskové</v>
      </c>
      <c r="H31" s="31">
        <f>VLOOKUP(A31,'04.kolo prezetácia '!$A$2:$G$468,5,FALSE)</f>
        <v>1993</v>
      </c>
      <c r="I31" s="32" t="str">
        <f>VLOOKUP(A31,'04.kolo prezetácia '!$A$2:$G$468,7,FALSE)</f>
        <v>Ženy A</v>
      </c>
      <c r="J31" s="21">
        <f>VLOOKUP('04.kolo výsledky '!$A31,'04.kolo stopky'!A:C,3,FALSE)</f>
        <v>2.5682407407407407E-2</v>
      </c>
      <c r="K31" s="21">
        <f t="shared" si="4"/>
        <v>3.0037903400476499E-3</v>
      </c>
      <c r="L31" s="21">
        <f t="shared" si="3"/>
        <v>4.9590277777777775E-3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27">
        <f t="shared" si="1"/>
        <v>0</v>
      </c>
      <c r="Y31"/>
    </row>
    <row r="32" spans="1:25" x14ac:dyDescent="0.25">
      <c r="A32" s="22">
        <v>193</v>
      </c>
      <c r="B32" s="57">
        <v>29</v>
      </c>
      <c r="C32" s="48">
        <v>4</v>
      </c>
      <c r="D32" s="6" t="str">
        <f>VLOOKUP(A32,'04.kolo prezetácia '!A:G,2,FALSE)</f>
        <v>Marcela</v>
      </c>
      <c r="E32" s="6" t="str">
        <f>VLOOKUP(A32,'04.kolo prezetácia '!A:G,3,FALSE)</f>
        <v>Schweitzerová</v>
      </c>
      <c r="F32" s="5" t="str">
        <f>CONCATENATE('04.kolo výsledky '!$D32," ",'04.kolo výsledky '!$E32)</f>
        <v>Marcela Schweitzerová</v>
      </c>
      <c r="G32" s="6" t="str">
        <f>VLOOKUP(A32,'04.kolo prezetácia '!A:G,4,FALSE)</f>
        <v>AKV Bratislava</v>
      </c>
      <c r="H32" s="31">
        <f>VLOOKUP(A32,'04.kolo prezetácia '!$A$2:$G$468,5,FALSE)</f>
        <v>1990</v>
      </c>
      <c r="I32" s="32" t="str">
        <f>VLOOKUP(A32,'04.kolo prezetácia '!$A$2:$G$468,7,FALSE)</f>
        <v>Ženy A</v>
      </c>
      <c r="J32" s="21">
        <f>VLOOKUP('04.kolo výsledky '!$A32,'04.kolo stopky'!A:C,3,FALSE)</f>
        <v>2.576481481481482E-2</v>
      </c>
      <c r="K32" s="21">
        <f t="shared" si="4"/>
        <v>3.0134286333116747E-3</v>
      </c>
      <c r="L32" s="21">
        <f t="shared" si="3"/>
        <v>5.0414351851851905E-3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7">
        <f t="shared" si="1"/>
        <v>0</v>
      </c>
      <c r="Y32"/>
    </row>
    <row r="33" spans="1:25" x14ac:dyDescent="0.25">
      <c r="A33" s="22">
        <v>243</v>
      </c>
      <c r="B33" s="57">
        <v>30</v>
      </c>
      <c r="C33" s="48">
        <v>7</v>
      </c>
      <c r="D33" s="6" t="str">
        <f>VLOOKUP(A33,'04.kolo prezetácia '!A:G,2,FALSE)</f>
        <v>Branislav</v>
      </c>
      <c r="E33" s="6" t="str">
        <f>VLOOKUP(A33,'04.kolo prezetácia '!A:G,3,FALSE)</f>
        <v>Zachar</v>
      </c>
      <c r="F33" s="5" t="str">
        <f>CONCATENATE('04.kolo výsledky '!$D33," ",'04.kolo výsledky '!$E33)</f>
        <v>Branislav Zachar</v>
      </c>
      <c r="G33" s="6" t="str">
        <f>VLOOKUP(A33,'04.kolo prezetácia '!A:G,4,FALSE)</f>
        <v>Trencianska Tepla</v>
      </c>
      <c r="H33" s="31">
        <f>VLOOKUP(A33,'04.kolo prezetácia '!$A$2:$G$468,5,FALSE)</f>
        <v>1986</v>
      </c>
      <c r="I33" s="32" t="str">
        <f>VLOOKUP(A33,'04.kolo prezetácia '!$A$2:$G$468,7,FALSE)</f>
        <v>Muži B</v>
      </c>
      <c r="J33" s="21">
        <f>VLOOKUP('04.kolo výsledky '!$A33,'04.kolo stopky'!A:C,3,FALSE)</f>
        <v>2.5857638888888892E-2</v>
      </c>
      <c r="K33" s="21">
        <f t="shared" si="4"/>
        <v>3.0242852501624431E-3</v>
      </c>
      <c r="L33" s="21">
        <f t="shared" si="3"/>
        <v>5.134259259259262E-3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7">
        <f t="shared" si="1"/>
        <v>0</v>
      </c>
      <c r="Y33"/>
    </row>
    <row r="34" spans="1:25" x14ac:dyDescent="0.25">
      <c r="A34" s="22">
        <v>72</v>
      </c>
      <c r="B34" s="57">
        <v>31</v>
      </c>
      <c r="C34" s="48">
        <v>9</v>
      </c>
      <c r="D34" s="6" t="str">
        <f>VLOOKUP(A34,'04.kolo prezetácia '!A:G,2,FALSE)</f>
        <v>Tibor</v>
      </c>
      <c r="E34" s="6" t="str">
        <f>VLOOKUP(A34,'04.kolo prezetácia '!A:G,3,FALSE)</f>
        <v>Nestak</v>
      </c>
      <c r="F34" s="5" t="str">
        <f>CONCATENATE('04.kolo výsledky '!$D34," ",'04.kolo výsledky '!$E34)</f>
        <v>Tibor Nestak</v>
      </c>
      <c r="G34" s="6" t="str">
        <f>VLOOKUP(A34,'04.kolo prezetácia '!A:G,4,FALSE)</f>
        <v>Lieskovsky bezci / Moravske Lieskove</v>
      </c>
      <c r="H34" s="31">
        <f>VLOOKUP(A34,'04.kolo prezetácia '!$A$2:$G$468,5,FALSE)</f>
        <v>1975</v>
      </c>
      <c r="I34" s="32" t="str">
        <f>VLOOKUP(A34,'04.kolo prezetácia '!$A$2:$G$468,7,FALSE)</f>
        <v>Muži C</v>
      </c>
      <c r="J34" s="21">
        <f>VLOOKUP('04.kolo výsledky '!$A34,'04.kolo stopky'!A:C,3,FALSE)</f>
        <v>2.6040740740740739E-2</v>
      </c>
      <c r="K34" s="21">
        <f t="shared" si="4"/>
        <v>3.0457006714316652E-3</v>
      </c>
      <c r="L34" s="21">
        <f t="shared" si="3"/>
        <v>5.3173611111111095E-3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27">
        <f t="shared" si="1"/>
        <v>0</v>
      </c>
      <c r="Y34"/>
    </row>
    <row r="35" spans="1:25" x14ac:dyDescent="0.25">
      <c r="A35" s="22">
        <v>241</v>
      </c>
      <c r="B35" s="57">
        <v>32</v>
      </c>
      <c r="C35" s="48">
        <v>4</v>
      </c>
      <c r="D35" s="6" t="str">
        <f>VLOOKUP(A35,'04.kolo prezetácia '!A:G,2,FALSE)</f>
        <v>Štefan</v>
      </c>
      <c r="E35" s="6" t="str">
        <f>VLOOKUP(A35,'04.kolo prezetácia '!A:G,3,FALSE)</f>
        <v>Červenka</v>
      </c>
      <c r="F35" s="5" t="str">
        <f>CONCATENATE('04.kolo výsledky '!$D35," ",'04.kolo výsledky '!$E35)</f>
        <v>Štefan Červenka</v>
      </c>
      <c r="G35" s="6" t="str">
        <f>VLOOKUP(A35,'04.kolo prezetácia '!A:G,4,FALSE)</f>
        <v>Jogging klub / Dubnica nad Váhom</v>
      </c>
      <c r="H35" s="31">
        <f>VLOOKUP(A35,'04.kolo prezetácia '!$A$2:$G$468,5,FALSE)</f>
        <v>1966</v>
      </c>
      <c r="I35" s="32" t="str">
        <f>VLOOKUP(A35,'04.kolo prezetácia '!$A$2:$G$468,7,FALSE)</f>
        <v>Muži D</v>
      </c>
      <c r="J35" s="21">
        <f>VLOOKUP('04.kolo výsledky '!$A35,'04.kolo stopky'!A:C,3,FALSE)</f>
        <v>2.6124305555555557E-2</v>
      </c>
      <c r="K35" s="21">
        <f t="shared" si="4"/>
        <v>3.0554743339831058E-3</v>
      </c>
      <c r="L35" s="21">
        <f t="shared" si="3"/>
        <v>5.4009259259259271E-3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27">
        <f t="shared" si="1"/>
        <v>0</v>
      </c>
      <c r="Y35"/>
    </row>
    <row r="36" spans="1:25" x14ac:dyDescent="0.25">
      <c r="A36" s="22">
        <v>131</v>
      </c>
      <c r="B36" s="57">
        <v>33</v>
      </c>
      <c r="C36" s="48">
        <v>10</v>
      </c>
      <c r="D36" s="6" t="str">
        <f>VLOOKUP(A36,'04.kolo prezetácia '!A:G,2,FALSE)</f>
        <v>Andrej</v>
      </c>
      <c r="E36" s="6" t="str">
        <f>VLOOKUP(A36,'04.kolo prezetácia '!A:G,3,FALSE)</f>
        <v>Luprich</v>
      </c>
      <c r="F36" s="5" t="str">
        <f>CONCATENATE('04.kolo výsledky '!$D36," ",'04.kolo výsledky '!$E36)</f>
        <v>Andrej Luprich</v>
      </c>
      <c r="G36" s="6" t="str">
        <f>VLOOKUP(A36,'04.kolo prezetácia '!A:G,4,FALSE)</f>
        <v>220 mínus vek / Skalka nad Váhom</v>
      </c>
      <c r="H36" s="31">
        <f>VLOOKUP(A36,'04.kolo prezetácia '!$A$2:$G$468,5,FALSE)</f>
        <v>1979</v>
      </c>
      <c r="I36" s="32" t="str">
        <f>VLOOKUP(A36,'04.kolo prezetácia '!$A$2:$G$468,7,FALSE)</f>
        <v>Muži C</v>
      </c>
      <c r="J36" s="21">
        <f>VLOOKUP('04.kolo výsledky '!$A36,'04.kolo stopky'!A:C,3,FALSE)</f>
        <v>2.6232060185185185E-2</v>
      </c>
      <c r="K36" s="21">
        <f t="shared" si="4"/>
        <v>3.0680772146415417E-3</v>
      </c>
      <c r="L36" s="21">
        <f t="shared" si="3"/>
        <v>5.5086805555555549E-3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7">
        <f t="shared" ref="W36:W53" si="5">SUM(M36:V36)</f>
        <v>0</v>
      </c>
      <c r="Y36"/>
    </row>
    <row r="37" spans="1:25" x14ac:dyDescent="0.25">
      <c r="A37" s="22">
        <v>74</v>
      </c>
      <c r="B37" s="57">
        <v>34</v>
      </c>
      <c r="C37" s="48">
        <v>8</v>
      </c>
      <c r="D37" s="6" t="str">
        <f>VLOOKUP(A37,'04.kolo prezetácia '!A:G,2,FALSE)</f>
        <v>Damián</v>
      </c>
      <c r="E37" s="6" t="str">
        <f>VLOOKUP(A37,'04.kolo prezetácia '!A:G,3,FALSE)</f>
        <v>Melo</v>
      </c>
      <c r="F37" s="5" t="str">
        <f>CONCATENATE('04.kolo výsledky '!$D37," ",'04.kolo výsledky '!$E37)</f>
        <v>Damián Melo</v>
      </c>
      <c r="G37" s="6" t="str">
        <f>VLOOKUP(A37,'04.kolo prezetácia '!A:G,4,FALSE)</f>
        <v>Buď lepší / Trenčianska Závada</v>
      </c>
      <c r="H37" s="31">
        <f>VLOOKUP(A37,'04.kolo prezetácia '!$A$2:$G$468,5,FALSE)</f>
        <v>1988</v>
      </c>
      <c r="I37" s="32" t="str">
        <f>VLOOKUP(A37,'04.kolo prezetácia '!$A$2:$G$468,7,FALSE)</f>
        <v>Muži B</v>
      </c>
      <c r="J37" s="21">
        <f>VLOOKUP('04.kolo výsledky '!$A37,'04.kolo stopky'!A:C,3,FALSE)</f>
        <v>2.6313425925925924E-2</v>
      </c>
      <c r="K37" s="21">
        <f t="shared" si="4"/>
        <v>3.0775936755468914E-3</v>
      </c>
      <c r="L37" s="21">
        <f t="shared" si="3"/>
        <v>5.5900462962962943E-3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7">
        <f t="shared" si="5"/>
        <v>0</v>
      </c>
      <c r="X37" s="2"/>
      <c r="Y37"/>
    </row>
    <row r="38" spans="1:25" x14ac:dyDescent="0.25">
      <c r="A38" s="22">
        <v>89</v>
      </c>
      <c r="B38" s="57">
        <v>35</v>
      </c>
      <c r="C38" s="48">
        <v>11</v>
      </c>
      <c r="D38" s="6" t="str">
        <f>VLOOKUP(A38,'04.kolo prezetácia '!A:G,2,FALSE)</f>
        <v>Miroslav</v>
      </c>
      <c r="E38" s="6" t="str">
        <f>VLOOKUP(A38,'04.kolo prezetácia '!A:G,3,FALSE)</f>
        <v>Uhlár</v>
      </c>
      <c r="F38" s="5" t="str">
        <f>CONCATENATE('04.kolo výsledky '!$D38," ",'04.kolo výsledky '!$E38)</f>
        <v>Miroslav Uhlár</v>
      </c>
      <c r="G38" s="6" t="str">
        <f>VLOOKUP(A38,'04.kolo prezetácia '!A:G,4,FALSE)</f>
        <v>Vrbany / Vrbany</v>
      </c>
      <c r="H38" s="31">
        <f>VLOOKUP(A38,'04.kolo prezetácia '!$A$2:$G$468,5,FALSE)</f>
        <v>1974</v>
      </c>
      <c r="I38" s="32" t="str">
        <f>VLOOKUP(A38,'04.kolo prezetácia '!$A$2:$G$468,7,FALSE)</f>
        <v>Muži C</v>
      </c>
      <c r="J38" s="21">
        <f>VLOOKUP('04.kolo výsledky '!$A38,'04.kolo stopky'!A:C,3,FALSE)</f>
        <v>2.6325810185185181E-2</v>
      </c>
      <c r="K38" s="21">
        <f t="shared" si="4"/>
        <v>3.0790421269222433E-3</v>
      </c>
      <c r="L38" s="21">
        <f t="shared" si="3"/>
        <v>5.6024305555555515E-3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7">
        <f t="shared" si="5"/>
        <v>0</v>
      </c>
      <c r="X38" s="2"/>
      <c r="Y38"/>
    </row>
    <row r="39" spans="1:25" x14ac:dyDescent="0.25">
      <c r="A39" s="22">
        <v>23</v>
      </c>
      <c r="B39" s="57">
        <v>36</v>
      </c>
      <c r="C39" s="48">
        <v>12</v>
      </c>
      <c r="D39" s="6" t="str">
        <f>VLOOKUP(A39,'04.kolo prezetácia '!A:G,2,FALSE)</f>
        <v>Roman</v>
      </c>
      <c r="E39" s="6" t="str">
        <f>VLOOKUP(A39,'04.kolo prezetácia '!A:G,3,FALSE)</f>
        <v>Juhás</v>
      </c>
      <c r="F39" s="5" t="str">
        <f>CONCATENATE('04.kolo výsledky '!$D39," ",'04.kolo výsledky '!$E39)</f>
        <v>Roman Juhás</v>
      </c>
      <c r="G39" s="6" t="str">
        <f>VLOOKUP(A39,'04.kolo prezetácia '!A:G,4,FALSE)</f>
        <v>Trenčianska Turná</v>
      </c>
      <c r="H39" s="31">
        <f>VLOOKUP(A39,'04.kolo prezetácia '!$A$2:$G$468,5,FALSE)</f>
        <v>1973</v>
      </c>
      <c r="I39" s="32" t="str">
        <f>VLOOKUP(A39,'04.kolo prezetácia '!$A$2:$G$468,7,FALSE)</f>
        <v>Muži C</v>
      </c>
      <c r="J39" s="21">
        <f>VLOOKUP('04.kolo výsledky '!$A39,'04.kolo stopky'!A:C,3,FALSE)</f>
        <v>2.6343287037037037E-2</v>
      </c>
      <c r="K39" s="21">
        <f t="shared" si="4"/>
        <v>3.0810862031622264E-3</v>
      </c>
      <c r="L39" s="21">
        <f t="shared" si="3"/>
        <v>5.6199074074074068E-3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7">
        <f t="shared" si="5"/>
        <v>0</v>
      </c>
      <c r="Y39"/>
    </row>
    <row r="40" spans="1:25" x14ac:dyDescent="0.25">
      <c r="A40" s="22">
        <v>205</v>
      </c>
      <c r="B40" s="57">
        <v>37</v>
      </c>
      <c r="C40" s="48">
        <v>9</v>
      </c>
      <c r="D40" s="6" t="str">
        <f>VLOOKUP(A40,'04.kolo prezetácia '!A:G,2,FALSE)</f>
        <v>Rastislav</v>
      </c>
      <c r="E40" s="6" t="str">
        <f>VLOOKUP(A40,'04.kolo prezetácia '!A:G,3,FALSE)</f>
        <v>Guga</v>
      </c>
      <c r="F40" s="5" t="str">
        <f>CONCATENATE('04.kolo výsledky '!$D40," ",'04.kolo výsledky '!$E40)</f>
        <v>Rastislav Guga</v>
      </c>
      <c r="G40" s="6" t="str">
        <f>VLOOKUP(A40,'04.kolo prezetácia '!A:G,4,FALSE)</f>
        <v>Nemšová</v>
      </c>
      <c r="H40" s="31">
        <f>VLOOKUP(A40,'04.kolo prezetácia '!$A$2:$G$468,5,FALSE)</f>
        <v>1991</v>
      </c>
      <c r="I40" s="32" t="str">
        <f>VLOOKUP(A40,'04.kolo prezetácia '!$A$2:$G$468,7,FALSE)</f>
        <v>Muži B</v>
      </c>
      <c r="J40" s="21">
        <f>VLOOKUP('04.kolo výsledky '!$A40,'04.kolo stopky'!A:C,3,FALSE)</f>
        <v>2.6360879629629626E-2</v>
      </c>
      <c r="K40" s="21">
        <f t="shared" si="4"/>
        <v>3.0831438163309503E-3</v>
      </c>
      <c r="L40" s="21">
        <f t="shared" si="3"/>
        <v>5.6374999999999967E-3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7">
        <f t="shared" si="5"/>
        <v>0</v>
      </c>
      <c r="Y40"/>
    </row>
    <row r="41" spans="1:25" x14ac:dyDescent="0.25">
      <c r="A41" s="22">
        <v>46</v>
      </c>
      <c r="B41" s="57">
        <v>38</v>
      </c>
      <c r="C41" s="75">
        <v>13</v>
      </c>
      <c r="D41" s="6" t="str">
        <f>VLOOKUP(A41,'04.kolo prezetácia '!A:G,2,FALSE)</f>
        <v>Vlastimil</v>
      </c>
      <c r="E41" s="6" t="str">
        <f>VLOOKUP(A41,'04.kolo prezetácia '!A:G,3,FALSE)</f>
        <v>Teplan</v>
      </c>
      <c r="F41" s="5" t="str">
        <f>CONCATENATE('04.kolo výsledky '!$D41," ",'04.kolo výsledky '!$E41)</f>
        <v>Vlastimil Teplan</v>
      </c>
      <c r="G41" s="6" t="str">
        <f>VLOOKUP(A41,'04.kolo prezetácia '!A:G,4,FALSE)</f>
        <v>štafeta Moravské Lieskové</v>
      </c>
      <c r="H41" s="31">
        <f>VLOOKUP(A41,'04.kolo prezetácia '!$A$2:$G$468,5,FALSE)</f>
        <v>1979</v>
      </c>
      <c r="I41" s="32" t="str">
        <f>VLOOKUP(A41,'04.kolo prezetácia '!$A$2:$G$468,7,FALSE)</f>
        <v>Muži C</v>
      </c>
      <c r="J41" s="21">
        <f>VLOOKUP('04.kolo výsledky '!$A41,'04.kolo stopky'!A:C,3,FALSE)</f>
        <v>2.6687384259259261E-2</v>
      </c>
      <c r="K41" s="21">
        <f t="shared" si="4"/>
        <v>3.1213314923110246E-3</v>
      </c>
      <c r="L41" s="21">
        <f t="shared" si="3"/>
        <v>5.9640046296296316E-3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7">
        <f t="shared" si="5"/>
        <v>0</v>
      </c>
      <c r="Y41"/>
    </row>
    <row r="42" spans="1:25" x14ac:dyDescent="0.25">
      <c r="A42" s="22">
        <v>32</v>
      </c>
      <c r="B42" s="57">
        <v>39</v>
      </c>
      <c r="C42" s="48">
        <v>8</v>
      </c>
      <c r="D42" s="6" t="str">
        <f>VLOOKUP(A42,'04.kolo prezetácia '!A:G,2,FALSE)</f>
        <v>Miroslav</v>
      </c>
      <c r="E42" s="6" t="str">
        <f>VLOOKUP(A42,'04.kolo prezetácia '!A:G,3,FALSE)</f>
        <v>Dočár</v>
      </c>
      <c r="F42" s="5" t="str">
        <f>CONCATENATE('04.kolo výsledky '!$D42," ",'04.kolo výsledky '!$E42)</f>
        <v>Miroslav Dočár</v>
      </c>
      <c r="G42" s="6" t="str">
        <f>VLOOKUP(A42,'04.kolo prezetácia '!A:G,4,FALSE)</f>
        <v>Buď lepší / Trenčín</v>
      </c>
      <c r="H42" s="31">
        <f>VLOOKUP(A42,'04.kolo prezetácia '!$A$2:$G$468,5,FALSE)</f>
        <v>1992</v>
      </c>
      <c r="I42" s="32" t="str">
        <f>VLOOKUP(A42,'04.kolo prezetácia '!$A$2:$G$468,7,FALSE)</f>
        <v>Muži A</v>
      </c>
      <c r="J42" s="21">
        <f>VLOOKUP('04.kolo výsledky '!$A42,'04.kolo stopky'!A:C,3,FALSE)</f>
        <v>2.6733449074074073E-2</v>
      </c>
      <c r="K42" s="21">
        <f t="shared" si="4"/>
        <v>3.1267191899501836E-3</v>
      </c>
      <c r="L42" s="21">
        <f t="shared" si="3"/>
        <v>6.0100694444444429E-3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7">
        <f t="shared" si="5"/>
        <v>0</v>
      </c>
      <c r="Y42"/>
    </row>
    <row r="43" spans="1:25" x14ac:dyDescent="0.25">
      <c r="A43" s="22">
        <v>208</v>
      </c>
      <c r="B43" s="57">
        <v>40</v>
      </c>
      <c r="C43" s="48">
        <v>10</v>
      </c>
      <c r="D43" s="6" t="str">
        <f>VLOOKUP(A43,'04.kolo prezetácia '!A:G,2,FALSE)</f>
        <v>Matej</v>
      </c>
      <c r="E43" s="6" t="str">
        <f>VLOOKUP(A43,'04.kolo prezetácia '!A:G,3,FALSE)</f>
        <v>Weismann</v>
      </c>
      <c r="F43" s="5" t="str">
        <f>CONCATENATE('04.kolo výsledky '!$D43," ",'04.kolo výsledky '!$E43)</f>
        <v>Matej Weismann</v>
      </c>
      <c r="G43" s="6" t="str">
        <f>VLOOKUP(A43,'04.kolo prezetácia '!A:G,4,FALSE)</f>
        <v>Trenčín</v>
      </c>
      <c r="H43" s="31">
        <f>VLOOKUP(A43,'04.kolo prezetácia '!$A$2:$G$468,5,FALSE)</f>
        <v>1985</v>
      </c>
      <c r="I43" s="32" t="str">
        <f>VLOOKUP(A43,'04.kolo prezetácia '!$A$2:$G$468,7,FALSE)</f>
        <v>Muži B</v>
      </c>
      <c r="J43" s="21">
        <f>VLOOKUP('04.kolo výsledky '!$A43,'04.kolo stopky'!A:C,3,FALSE)</f>
        <v>2.676550925925926E-2</v>
      </c>
      <c r="K43" s="21">
        <f t="shared" si="4"/>
        <v>3.1304689192116091E-3</v>
      </c>
      <c r="L43" s="21">
        <f t="shared" si="3"/>
        <v>6.0421296296296299E-3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7">
        <f t="shared" si="5"/>
        <v>0</v>
      </c>
      <c r="Y43"/>
    </row>
    <row r="44" spans="1:25" x14ac:dyDescent="0.25">
      <c r="A44" s="22">
        <v>195</v>
      </c>
      <c r="B44" s="57">
        <v>41</v>
      </c>
      <c r="C44" s="45">
        <v>1</v>
      </c>
      <c r="D44" s="6" t="str">
        <f>VLOOKUP(A44,'04.kolo prezetácia '!A:G,2,FALSE)</f>
        <v>Eva</v>
      </c>
      <c r="E44" s="6" t="str">
        <f>VLOOKUP(A44,'04.kolo prezetácia '!A:G,3,FALSE)</f>
        <v>Mareková</v>
      </c>
      <c r="F44" s="5" t="str">
        <f>CONCATENATE('04.kolo výsledky '!$D44," ",'04.kolo výsledky '!$E44)</f>
        <v>Eva Mareková</v>
      </c>
      <c r="G44" s="6" t="str">
        <f>VLOOKUP(A44,'04.kolo prezetácia '!A:G,4,FALSE)</f>
        <v>Raz to príde / Soblahov</v>
      </c>
      <c r="H44" s="31">
        <f>VLOOKUP(A44,'04.kolo prezetácia '!$A$2:$G$468,5,FALSE)</f>
        <v>1982</v>
      </c>
      <c r="I44" s="32" t="str">
        <f>VLOOKUP(A44,'04.kolo prezetácia '!$A$2:$G$468,7,FALSE)</f>
        <v>Ženy B</v>
      </c>
      <c r="J44" s="21">
        <f>VLOOKUP('04.kolo výsledky '!$A44,'04.kolo stopky'!A:C,3,FALSE)</f>
        <v>2.6820254629629628E-2</v>
      </c>
      <c r="K44" s="21">
        <f t="shared" si="4"/>
        <v>3.136871886506389E-3</v>
      </c>
      <c r="L44" s="21">
        <f t="shared" si="3"/>
        <v>6.0968749999999981E-3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7">
        <f t="shared" si="5"/>
        <v>0</v>
      </c>
      <c r="Y44"/>
    </row>
    <row r="45" spans="1:25" x14ac:dyDescent="0.25">
      <c r="A45" s="22">
        <v>155</v>
      </c>
      <c r="B45" s="57">
        <v>42</v>
      </c>
      <c r="C45" s="48">
        <v>14</v>
      </c>
      <c r="D45" s="6" t="str">
        <f>VLOOKUP(A45,'04.kolo prezetácia '!A:G,2,FALSE)</f>
        <v>Ľubomír</v>
      </c>
      <c r="E45" s="6" t="str">
        <f>VLOOKUP(A45,'04.kolo prezetácia '!A:G,3,FALSE)</f>
        <v>Adame</v>
      </c>
      <c r="F45" s="5" t="str">
        <f>CONCATENATE('04.kolo výsledky '!$D45," ",'04.kolo výsledky '!$E45)</f>
        <v>Ľubomír Adame</v>
      </c>
      <c r="G45" s="6" t="str">
        <f>VLOOKUP(A45,'04.kolo prezetácia '!A:G,4,FALSE)</f>
        <v>Kšinná</v>
      </c>
      <c r="H45" s="31">
        <f>VLOOKUP(A45,'04.kolo prezetácia '!$A$2:$G$468,5,FALSE)</f>
        <v>1980</v>
      </c>
      <c r="I45" s="32" t="str">
        <f>VLOOKUP(A45,'04.kolo prezetácia '!$A$2:$G$468,7,FALSE)</f>
        <v>Muži C</v>
      </c>
      <c r="J45" s="21">
        <f>VLOOKUP('04.kolo výsledky '!$A45,'04.kolo stopky'!A:C,3,FALSE)</f>
        <v>2.7090625000000004E-2</v>
      </c>
      <c r="K45" s="21">
        <f t="shared" si="4"/>
        <v>3.1684941520467836E-3</v>
      </c>
      <c r="L45" s="21">
        <f t="shared" si="3"/>
        <v>6.3672453703703738E-3</v>
      </c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3">
        <f t="shared" si="5"/>
        <v>0</v>
      </c>
      <c r="Y45"/>
    </row>
    <row r="46" spans="1:25" x14ac:dyDescent="0.25">
      <c r="A46" s="22">
        <v>218</v>
      </c>
      <c r="B46" s="57">
        <v>43</v>
      </c>
      <c r="C46" s="48">
        <v>9</v>
      </c>
      <c r="D46" s="6" t="str">
        <f>VLOOKUP(A46,'04.kolo prezetácia '!A:G,2,FALSE)</f>
        <v>Sofian</v>
      </c>
      <c r="E46" s="6" t="str">
        <f>VLOOKUP(A46,'04.kolo prezetácia '!A:G,3,FALSE)</f>
        <v>Repa</v>
      </c>
      <c r="F46" s="5" t="str">
        <f>CONCATENATE('04.kolo výsledky '!$D46," ",'04.kolo výsledky '!$E46)</f>
        <v>Sofian Repa</v>
      </c>
      <c r="G46" s="6" t="str">
        <f>VLOOKUP(A46,'04.kolo prezetácia '!A:G,4,FALSE)</f>
        <v>Gymnázium / Bánovce nad Bebravou</v>
      </c>
      <c r="H46" s="31">
        <f>VLOOKUP(A46,'04.kolo prezetácia '!$A$2:$G$468,5,FALSE)</f>
        <v>2005</v>
      </c>
      <c r="I46" s="32" t="str">
        <f>VLOOKUP(A46,'04.kolo prezetácia '!$A$2:$G$468,7,FALSE)</f>
        <v>Muži A</v>
      </c>
      <c r="J46" s="21">
        <f>VLOOKUP('04.kolo výsledky '!$A46,'04.kolo stopky'!A:C,3,FALSE)</f>
        <v>2.7092708333333337E-2</v>
      </c>
      <c r="K46" s="21">
        <f t="shared" si="4"/>
        <v>3.1687378167641325E-3</v>
      </c>
      <c r="L46" s="21">
        <f t="shared" si="3"/>
        <v>6.3693287037037069E-3</v>
      </c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3">
        <f t="shared" si="5"/>
        <v>0</v>
      </c>
      <c r="Y46"/>
    </row>
    <row r="47" spans="1:25" x14ac:dyDescent="0.25">
      <c r="A47" s="22">
        <v>226</v>
      </c>
      <c r="B47" s="57">
        <v>44</v>
      </c>
      <c r="C47" s="48">
        <v>11</v>
      </c>
      <c r="D47" s="6" t="str">
        <f>VLOOKUP(A47,'04.kolo prezetácia '!A:G,2,FALSE)</f>
        <v>Robert</v>
      </c>
      <c r="E47" s="6" t="str">
        <f>VLOOKUP(A47,'04.kolo prezetácia '!A:G,3,FALSE)</f>
        <v>Gavenda</v>
      </c>
      <c r="F47" s="5" t="str">
        <f>CONCATENATE('04.kolo výsledky '!$D47," ",'04.kolo výsledky '!$E47)</f>
        <v>Robert Gavenda</v>
      </c>
      <c r="G47" s="6" t="str">
        <f>VLOOKUP(A47,'04.kolo prezetácia '!A:G,4,FALSE)</f>
        <v>Trencin</v>
      </c>
      <c r="H47" s="31">
        <f>VLOOKUP(A47,'04.kolo prezetácia '!$A$2:$G$468,5,FALSE)</f>
        <v>1988</v>
      </c>
      <c r="I47" s="32" t="str">
        <f>VLOOKUP(A47,'04.kolo prezetácia '!$A$2:$G$468,7,FALSE)</f>
        <v>Muži B</v>
      </c>
      <c r="J47" s="21">
        <f>VLOOKUP('04.kolo výsledky '!$A47,'04.kolo stopky'!A:C,3,FALSE)</f>
        <v>2.7162499999999996E-2</v>
      </c>
      <c r="K47" s="21">
        <f t="shared" si="4"/>
        <v>3.176900584795321E-3</v>
      </c>
      <c r="L47" s="21">
        <f t="shared" si="3"/>
        <v>6.4391203703703659E-3</v>
      </c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3">
        <f t="shared" si="5"/>
        <v>0</v>
      </c>
      <c r="Y47"/>
    </row>
    <row r="48" spans="1:25" x14ac:dyDescent="0.25">
      <c r="A48" s="22">
        <v>178</v>
      </c>
      <c r="B48" s="57">
        <v>45</v>
      </c>
      <c r="C48" s="48">
        <v>12</v>
      </c>
      <c r="D48" s="6" t="str">
        <f>VLOOKUP(A48,'04.kolo prezetácia '!A:G,2,FALSE)</f>
        <v>Marián</v>
      </c>
      <c r="E48" s="6" t="str">
        <f>VLOOKUP(A48,'04.kolo prezetácia '!A:G,3,FALSE)</f>
        <v>Horník</v>
      </c>
      <c r="F48" s="5" t="str">
        <f>CONCATENATE('04.kolo výsledky '!$D48," ",'04.kolo výsledky '!$E48)</f>
        <v>Marián Horník</v>
      </c>
      <c r="G48" s="6" t="str">
        <f>VLOOKUP(A48,'04.kolo prezetácia '!A:G,4,FALSE)</f>
        <v>Trenčín</v>
      </c>
      <c r="H48" s="31">
        <f>VLOOKUP(A48,'04.kolo prezetácia '!$A$2:$G$468,5,FALSE)</f>
        <v>1983</v>
      </c>
      <c r="I48" s="32" t="str">
        <f>VLOOKUP(A48,'04.kolo prezetácia '!$A$2:$G$468,7,FALSE)</f>
        <v>Muži B</v>
      </c>
      <c r="J48" s="21">
        <f>VLOOKUP('04.kolo výsledky '!$A48,'04.kolo stopky'!A:C,3,FALSE)</f>
        <v>2.7245254629629633E-2</v>
      </c>
      <c r="K48" s="21">
        <f t="shared" si="4"/>
        <v>3.1865794888455709E-3</v>
      </c>
      <c r="L48" s="21">
        <f t="shared" si="3"/>
        <v>6.5218750000000034E-3</v>
      </c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3">
        <f t="shared" si="5"/>
        <v>0</v>
      </c>
      <c r="Y48"/>
    </row>
    <row r="49" spans="1:25" x14ac:dyDescent="0.25">
      <c r="A49" s="22">
        <v>222</v>
      </c>
      <c r="B49" s="57">
        <v>46</v>
      </c>
      <c r="C49" s="48">
        <v>13</v>
      </c>
      <c r="D49" s="6" t="str">
        <f>VLOOKUP(A49,'04.kolo prezetácia '!A:G,2,FALSE)</f>
        <v>Lukáš</v>
      </c>
      <c r="E49" s="6" t="str">
        <f>VLOOKUP(A49,'04.kolo prezetácia '!A:G,3,FALSE)</f>
        <v>Bečár</v>
      </c>
      <c r="F49" s="5" t="str">
        <f>CONCATENATE('04.kolo výsledky '!$D49," ",'04.kolo výsledky '!$E49)</f>
        <v>Lukáš Bečár</v>
      </c>
      <c r="G49" s="6" t="str">
        <f>VLOOKUP(A49,'04.kolo prezetácia '!A:G,4,FALSE)</f>
        <v>Adamovské Kochanovce</v>
      </c>
      <c r="H49" s="31">
        <f>VLOOKUP(A49,'04.kolo prezetácia '!$A$2:$G$468,5,FALSE)</f>
        <v>1986</v>
      </c>
      <c r="I49" s="32" t="str">
        <f>VLOOKUP(A49,'04.kolo prezetácia '!$A$2:$G$468,7,FALSE)</f>
        <v>Muži B</v>
      </c>
      <c r="J49" s="21">
        <f>VLOOKUP('04.kolo výsledky '!$A49,'04.kolo stopky'!A:C,3,FALSE)</f>
        <v>2.729884259259259E-2</v>
      </c>
      <c r="K49" s="21">
        <f t="shared" si="4"/>
        <v>3.1928470868529341E-3</v>
      </c>
      <c r="L49" s="21">
        <f t="shared" si="3"/>
        <v>6.57546296296296E-3</v>
      </c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3">
        <f t="shared" si="5"/>
        <v>0</v>
      </c>
      <c r="Y49"/>
    </row>
    <row r="50" spans="1:25" x14ac:dyDescent="0.25">
      <c r="A50" s="22">
        <v>93</v>
      </c>
      <c r="B50" s="57">
        <v>47</v>
      </c>
      <c r="C50" s="48">
        <v>5</v>
      </c>
      <c r="D50" s="6" t="str">
        <f>VLOOKUP(A50,'04.kolo prezetácia '!A:G,2,FALSE)</f>
        <v>Peter</v>
      </c>
      <c r="E50" s="6" t="str">
        <f>VLOOKUP(A50,'04.kolo prezetácia '!A:G,3,FALSE)</f>
        <v>Batka</v>
      </c>
      <c r="F50" s="5" t="str">
        <f>CONCATENATE('04.kolo výsledky '!$D50," ",'04.kolo výsledky '!$E50)</f>
        <v>Peter Batka</v>
      </c>
      <c r="G50" s="6" t="str">
        <f>VLOOKUP(A50,'04.kolo prezetácia '!A:G,4,FALSE)</f>
        <v>Trenčín</v>
      </c>
      <c r="H50" s="31">
        <f>VLOOKUP(A50,'04.kolo prezetácia '!$A$2:$G$468,5,FALSE)</f>
        <v>1970</v>
      </c>
      <c r="I50" s="32" t="str">
        <f>VLOOKUP(A50,'04.kolo prezetácia '!$A$2:$G$468,7,FALSE)</f>
        <v>Muži D</v>
      </c>
      <c r="J50" s="21">
        <f>VLOOKUP('04.kolo výsledky '!$A50,'04.kolo stopky'!A:C,3,FALSE)</f>
        <v>2.7311805555555554E-2</v>
      </c>
      <c r="K50" s="21">
        <f t="shared" si="4"/>
        <v>3.1943632228719943E-3</v>
      </c>
      <c r="L50" s="21">
        <f t="shared" si="3"/>
        <v>6.5884259259259247E-3</v>
      </c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3">
        <f t="shared" si="5"/>
        <v>0</v>
      </c>
      <c r="Y50"/>
    </row>
    <row r="51" spans="1:25" x14ac:dyDescent="0.25">
      <c r="A51" s="22">
        <v>141</v>
      </c>
      <c r="B51" s="57">
        <v>48</v>
      </c>
      <c r="C51" s="48">
        <v>5</v>
      </c>
      <c r="D51" s="6" t="str">
        <f>VLOOKUP(A51,'04.kolo prezetácia '!A:G,2,FALSE)</f>
        <v>Veronika</v>
      </c>
      <c r="E51" s="6" t="str">
        <f>VLOOKUP(A51,'04.kolo prezetácia '!A:G,3,FALSE)</f>
        <v>Bakalárová</v>
      </c>
      <c r="F51" s="5" t="str">
        <f>CONCATENATE('04.kolo výsledky '!$D51," ",'04.kolo výsledky '!$E51)</f>
        <v>Veronika Bakalárová</v>
      </c>
      <c r="G51" s="6" t="str">
        <f>VLOOKUP(A51,'04.kolo prezetácia '!A:G,4,FALSE)</f>
        <v>220 - vek / Mníchova Lehota</v>
      </c>
      <c r="H51" s="31">
        <f>VLOOKUP(A51,'04.kolo prezetácia '!$A$2:$G$468,5,FALSE)</f>
        <v>1987</v>
      </c>
      <c r="I51" s="32" t="str">
        <f>VLOOKUP(A51,'04.kolo prezetácia '!$A$2:$G$468,7,FALSE)</f>
        <v>Ženy A</v>
      </c>
      <c r="J51" s="21">
        <f>VLOOKUP('04.kolo výsledky '!$A51,'04.kolo stopky'!A:C,3,FALSE)</f>
        <v>2.7397453703703705E-2</v>
      </c>
      <c r="K51" s="21">
        <f t="shared" si="4"/>
        <v>3.2043805501407838E-3</v>
      </c>
      <c r="L51" s="21">
        <f t="shared" si="3"/>
        <v>6.6740740740740753E-3</v>
      </c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3">
        <f t="shared" si="5"/>
        <v>0</v>
      </c>
      <c r="Y51"/>
    </row>
    <row r="52" spans="1:25" x14ac:dyDescent="0.25">
      <c r="A52" s="22">
        <v>20</v>
      </c>
      <c r="B52" s="57">
        <v>49</v>
      </c>
      <c r="C52" s="48">
        <v>15</v>
      </c>
      <c r="D52" s="6" t="str">
        <f>VLOOKUP(A52,'04.kolo prezetácia '!A:G,2,FALSE)</f>
        <v>Martin</v>
      </c>
      <c r="E52" s="6" t="str">
        <f>VLOOKUP(A52,'04.kolo prezetácia '!A:G,3,FALSE)</f>
        <v>Chudý</v>
      </c>
      <c r="F52" s="5" t="str">
        <f>CONCATENATE('04.kolo výsledky '!$D52," ",'04.kolo výsledky '!$E52)</f>
        <v>Martin Chudý</v>
      </c>
      <c r="G52" s="6" t="str">
        <f>VLOOKUP(A52,'04.kolo prezetácia '!A:G,4,FALSE)</f>
        <v>Trenčín</v>
      </c>
      <c r="H52" s="31">
        <f>VLOOKUP(A52,'04.kolo prezetácia '!$A$2:$G$468,5,FALSE)</f>
        <v>1980</v>
      </c>
      <c r="I52" s="32" t="str">
        <f>VLOOKUP(A52,'04.kolo prezetácia '!$A$2:$G$468,7,FALSE)</f>
        <v>Muži C</v>
      </c>
      <c r="J52" s="21">
        <f>VLOOKUP('04.kolo výsledky '!$A52,'04.kolo stopky'!A:C,3,FALSE)</f>
        <v>2.7501736111111109E-2</v>
      </c>
      <c r="K52" s="21">
        <f t="shared" si="4"/>
        <v>3.2165773229369714E-3</v>
      </c>
      <c r="L52" s="21">
        <f t="shared" si="3"/>
        <v>6.778356481481479E-3</v>
      </c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3">
        <f t="shared" si="5"/>
        <v>0</v>
      </c>
      <c r="Y52"/>
    </row>
    <row r="53" spans="1:25" x14ac:dyDescent="0.25">
      <c r="A53" s="22">
        <v>121</v>
      </c>
      <c r="B53" s="57">
        <v>50</v>
      </c>
      <c r="C53" s="48">
        <v>16</v>
      </c>
      <c r="D53" s="6" t="str">
        <f>VLOOKUP(A53,'04.kolo prezetácia '!A:G,2,FALSE)</f>
        <v>Branislav</v>
      </c>
      <c r="E53" s="6" t="str">
        <f>VLOOKUP(A53,'04.kolo prezetácia '!A:G,3,FALSE)</f>
        <v>Hromnik</v>
      </c>
      <c r="F53" s="5" t="str">
        <f>CONCATENATE('04.kolo výsledky '!$D53," ",'04.kolo výsledky '!$E53)</f>
        <v>Branislav Hromnik</v>
      </c>
      <c r="G53" s="6" t="str">
        <f>VLOOKUP(A53,'04.kolo prezetácia '!A:G,4,FALSE)</f>
        <v>Trencianske Stankovce</v>
      </c>
      <c r="H53" s="31">
        <f>VLOOKUP(A53,'04.kolo prezetácia '!$A$2:$G$468,5,FALSE)</f>
        <v>1979</v>
      </c>
      <c r="I53" s="32" t="str">
        <f>VLOOKUP(A53,'04.kolo prezetácia '!$A$2:$G$468,7,FALSE)</f>
        <v>Muži C</v>
      </c>
      <c r="J53" s="21">
        <f>VLOOKUP('04.kolo výsledky '!$A53,'04.kolo stopky'!A:C,3,FALSE)</f>
        <v>2.7671759259259257E-2</v>
      </c>
      <c r="K53" s="21">
        <f t="shared" si="4"/>
        <v>3.2364630712583922E-3</v>
      </c>
      <c r="L53" s="21">
        <f t="shared" si="3"/>
        <v>6.9483796296296273E-3</v>
      </c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3">
        <f t="shared" si="5"/>
        <v>0</v>
      </c>
      <c r="Y53"/>
    </row>
    <row r="54" spans="1:25" x14ac:dyDescent="0.25">
      <c r="A54" s="22">
        <v>198</v>
      </c>
      <c r="B54" s="57">
        <v>51</v>
      </c>
      <c r="C54" s="48">
        <v>17</v>
      </c>
      <c r="D54" s="6" t="str">
        <f>VLOOKUP(A54,'04.kolo prezetácia '!A:G,2,FALSE)</f>
        <v>Marek</v>
      </c>
      <c r="E54" s="6" t="str">
        <f>VLOOKUP(A54,'04.kolo prezetácia '!A:G,3,FALSE)</f>
        <v>Bulko</v>
      </c>
      <c r="F54" s="5" t="str">
        <f>CONCATENATE('04.kolo výsledky '!$D54," ",'04.kolo výsledky '!$E54)</f>
        <v>Marek Bulko</v>
      </c>
      <c r="G54" s="6" t="str">
        <f>VLOOKUP(A54,'04.kolo prezetácia '!A:G,4,FALSE)</f>
        <v>Velke Bierovce</v>
      </c>
      <c r="H54" s="31">
        <f>VLOOKUP(A54,'04.kolo prezetácia '!$A$2:$G$468,5,FALSE)</f>
        <v>1978</v>
      </c>
      <c r="I54" s="32" t="str">
        <f>VLOOKUP(A54,'04.kolo prezetácia '!$A$2:$G$468,7,FALSE)</f>
        <v>Muži C</v>
      </c>
      <c r="J54" s="21">
        <f>VLOOKUP('04.kolo výsledky '!$A54,'04.kolo stopky'!A:C,3,FALSE)</f>
        <v>2.7734490740740737E-2</v>
      </c>
      <c r="K54" s="21">
        <f t="shared" si="4"/>
        <v>3.2438000866363433E-3</v>
      </c>
      <c r="L54" s="21">
        <f t="shared" si="3"/>
        <v>7.0111111111111069E-3</v>
      </c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3"/>
      <c r="Y54"/>
    </row>
    <row r="55" spans="1:25" x14ac:dyDescent="0.25">
      <c r="A55" s="22">
        <v>214</v>
      </c>
      <c r="B55" s="57">
        <v>52</v>
      </c>
      <c r="C55" s="45">
        <v>2</v>
      </c>
      <c r="D55" s="6" t="str">
        <f>VLOOKUP(A55,'04.kolo prezetácia '!A:G,2,FALSE)</f>
        <v>Jana</v>
      </c>
      <c r="E55" s="6" t="str">
        <f>VLOOKUP(A55,'04.kolo prezetácia '!A:G,3,FALSE)</f>
        <v>Pálešová</v>
      </c>
      <c r="F55" s="5" t="str">
        <f>CONCATENATE('04.kolo výsledky '!$D55," ",'04.kolo výsledky '!$E55)</f>
        <v>Jana Pálešová</v>
      </c>
      <c r="G55" s="6" t="str">
        <f>VLOOKUP(A55,'04.kolo prezetácia '!A:G,4,FALSE)</f>
        <v>Raz to príde / Drietoma</v>
      </c>
      <c r="H55" s="31">
        <f>VLOOKUP(A55,'04.kolo prezetácia '!$A$2:$G$468,5,FALSE)</f>
        <v>1977</v>
      </c>
      <c r="I55" s="32" t="str">
        <f>VLOOKUP(A55,'04.kolo prezetácia '!$A$2:$G$468,7,FALSE)</f>
        <v>Ženy B</v>
      </c>
      <c r="J55" s="21">
        <f>VLOOKUP('04.kolo výsledky '!$A55,'04.kolo stopky'!A:C,3,FALSE)</f>
        <v>2.7770486111111114E-2</v>
      </c>
      <c r="K55" s="21">
        <f t="shared" si="4"/>
        <v>3.2480100714749839E-3</v>
      </c>
      <c r="L55" s="21">
        <f t="shared" si="3"/>
        <v>7.0471064814814841E-3</v>
      </c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3">
        <f t="shared" ref="W55:W87" si="6">SUM(M55:V55)</f>
        <v>0</v>
      </c>
      <c r="Y55"/>
    </row>
    <row r="56" spans="1:25" x14ac:dyDescent="0.25">
      <c r="A56" s="22">
        <v>238</v>
      </c>
      <c r="B56" s="57">
        <v>53</v>
      </c>
      <c r="C56" s="51">
        <v>10</v>
      </c>
      <c r="D56" s="6" t="str">
        <f>VLOOKUP(A56,'04.kolo prezetácia '!A:G,2,FALSE)</f>
        <v>Milan</v>
      </c>
      <c r="E56" s="6" t="str">
        <f>VLOOKUP(A56,'04.kolo prezetácia '!A:G,3,FALSE)</f>
        <v>Holiček</v>
      </c>
      <c r="F56" s="5" t="str">
        <f>CONCATENATE('04.kolo výsledky '!$D56," ",'04.kolo výsledky '!$E56)</f>
        <v>Milan Holiček</v>
      </c>
      <c r="G56" s="6" t="str">
        <f>VLOOKUP(A56,'04.kolo prezetácia '!A:G,4,FALSE)</f>
        <v>KST Bohunice / Bohunice</v>
      </c>
      <c r="H56" s="31">
        <f>VLOOKUP(A56,'04.kolo prezetácia '!$A$2:$G$468,5,FALSE)</f>
        <v>1992</v>
      </c>
      <c r="I56" s="32" t="str">
        <f>VLOOKUP(A56,'04.kolo prezetácia '!$A$2:$G$468,7,FALSE)</f>
        <v>Muži A</v>
      </c>
      <c r="J56" s="21">
        <f>VLOOKUP('04.kolo výsledky '!$A56,'04.kolo stopky'!A:C,3,FALSE)</f>
        <v>2.7777199074074072E-2</v>
      </c>
      <c r="K56" s="21">
        <f t="shared" si="4"/>
        <v>3.2487952133419965E-3</v>
      </c>
      <c r="L56" s="21">
        <f t="shared" si="3"/>
        <v>7.0538194444444424E-3</v>
      </c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3">
        <f t="shared" si="6"/>
        <v>0</v>
      </c>
      <c r="Y56"/>
    </row>
    <row r="57" spans="1:25" x14ac:dyDescent="0.25">
      <c r="A57" s="22">
        <v>65</v>
      </c>
      <c r="B57" s="57">
        <v>54</v>
      </c>
      <c r="C57" s="48">
        <v>14</v>
      </c>
      <c r="D57" s="6" t="str">
        <f>VLOOKUP(A57,'04.kolo prezetácia '!A:G,2,FALSE)</f>
        <v>Milan</v>
      </c>
      <c r="E57" s="6" t="str">
        <f>VLOOKUP(A57,'04.kolo prezetácia '!A:G,3,FALSE)</f>
        <v>Šaray</v>
      </c>
      <c r="F57" s="5" t="str">
        <f>CONCATENATE('04.kolo výsledky '!$D57," ",'04.kolo výsledky '!$E57)</f>
        <v>Milan Šaray</v>
      </c>
      <c r="G57" s="6" t="str">
        <f>VLOOKUP(A57,'04.kolo prezetácia '!A:G,4,FALSE)</f>
        <v>Bánovce nad Bebravou</v>
      </c>
      <c r="H57" s="31">
        <f>VLOOKUP(A57,'04.kolo prezetácia '!$A$2:$G$468,5,FALSE)</f>
        <v>1989</v>
      </c>
      <c r="I57" s="32" t="str">
        <f>VLOOKUP(A57,'04.kolo prezetácia '!$A$2:$G$468,7,FALSE)</f>
        <v>Muži B</v>
      </c>
      <c r="J57" s="21">
        <f>VLOOKUP('04.kolo výsledky '!$A57,'04.kolo stopky'!A:C,3,FALSE)</f>
        <v>2.778854166666667E-2</v>
      </c>
      <c r="K57" s="21">
        <f t="shared" si="4"/>
        <v>3.2501218323586745E-3</v>
      </c>
      <c r="L57" s="21">
        <f t="shared" si="3"/>
        <v>7.0651620370370399E-3</v>
      </c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3">
        <f t="shared" si="6"/>
        <v>0</v>
      </c>
      <c r="Y57"/>
    </row>
    <row r="58" spans="1:25" x14ac:dyDescent="0.25">
      <c r="A58" s="22">
        <v>221</v>
      </c>
      <c r="B58" s="57">
        <v>55</v>
      </c>
      <c r="C58" s="48">
        <v>15</v>
      </c>
      <c r="D58" s="6" t="str">
        <f>VLOOKUP(A58,'04.kolo prezetácia '!A:G,2,FALSE)</f>
        <v>Jakub</v>
      </c>
      <c r="E58" s="6" t="str">
        <f>VLOOKUP(A58,'04.kolo prezetácia '!A:G,3,FALSE)</f>
        <v>Hrmo</v>
      </c>
      <c r="F58" s="5" t="str">
        <f>CONCATENATE('04.kolo výsledky '!$D58," ",'04.kolo výsledky '!$E58)</f>
        <v>Jakub Hrmo</v>
      </c>
      <c r="G58" s="6" t="str">
        <f>VLOOKUP(A58,'04.kolo prezetácia '!A:G,4,FALSE)</f>
        <v>Buď lepší / Trenčín</v>
      </c>
      <c r="H58" s="31">
        <f>VLOOKUP(A58,'04.kolo prezetácia '!$A$2:$G$468,5,FALSE)</f>
        <v>1988</v>
      </c>
      <c r="I58" s="32" t="str">
        <f>VLOOKUP(A58,'04.kolo prezetácia '!$A$2:$G$468,7,FALSE)</f>
        <v>Muži B</v>
      </c>
      <c r="J58" s="21">
        <f>VLOOKUP('04.kolo výsledky '!$A58,'04.kolo stopky'!A:C,3,FALSE)</f>
        <v>2.8184259259259256E-2</v>
      </c>
      <c r="K58" s="21">
        <f t="shared" si="4"/>
        <v>3.2964045917262285E-3</v>
      </c>
      <c r="L58" s="21">
        <f t="shared" si="3"/>
        <v>7.4608796296296263E-3</v>
      </c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3">
        <f t="shared" si="6"/>
        <v>0</v>
      </c>
      <c r="Y58"/>
    </row>
    <row r="59" spans="1:25" x14ac:dyDescent="0.25">
      <c r="A59" s="22">
        <v>224</v>
      </c>
      <c r="B59" s="57">
        <v>56</v>
      </c>
      <c r="C59" s="45">
        <v>3</v>
      </c>
      <c r="D59" s="6" t="str">
        <f>VLOOKUP(A59,'04.kolo prezetácia '!A:G,2,FALSE)</f>
        <v>Barbora</v>
      </c>
      <c r="E59" s="6" t="str">
        <f>VLOOKUP(A59,'04.kolo prezetácia '!A:G,3,FALSE)</f>
        <v>Uhliarová</v>
      </c>
      <c r="F59" s="5" t="str">
        <f>CONCATENATE('04.kolo výsledky '!$D59," ",'04.kolo výsledky '!$E59)</f>
        <v>Barbora Uhliarová</v>
      </c>
      <c r="G59" s="6" t="str">
        <f>VLOOKUP(A59,'04.kolo prezetácia '!A:G,4,FALSE)</f>
        <v>Banská Bystrica</v>
      </c>
      <c r="H59" s="31">
        <f>VLOOKUP(A59,'04.kolo prezetácia '!$A$2:$G$468,5,FALSE)</f>
        <v>1983</v>
      </c>
      <c r="I59" s="32" t="str">
        <f>VLOOKUP(A59,'04.kolo prezetácia '!$A$2:$G$468,7,FALSE)</f>
        <v>Ženy B</v>
      </c>
      <c r="J59" s="21">
        <f>VLOOKUP('04.kolo výsledky '!$A59,'04.kolo stopky'!A:C,3,FALSE)</f>
        <v>2.8236111111111111E-2</v>
      </c>
      <c r="K59" s="21">
        <f t="shared" si="4"/>
        <v>3.3024691358024688E-3</v>
      </c>
      <c r="L59" s="21">
        <f t="shared" si="3"/>
        <v>7.5127314814814813E-3</v>
      </c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3">
        <f t="shared" si="6"/>
        <v>0</v>
      </c>
      <c r="Y59"/>
    </row>
    <row r="60" spans="1:25" x14ac:dyDescent="0.25">
      <c r="A60" s="22">
        <v>245</v>
      </c>
      <c r="B60" s="57">
        <v>57</v>
      </c>
      <c r="C60" s="48">
        <v>18</v>
      </c>
      <c r="D60" s="6" t="str">
        <f>VLOOKUP(A60,'04.kolo prezetácia '!A:G,2,FALSE)</f>
        <v>Peter</v>
      </c>
      <c r="E60" s="6" t="str">
        <f>VLOOKUP(A60,'04.kolo prezetácia '!A:G,3,FALSE)</f>
        <v>Golian</v>
      </c>
      <c r="F60" s="5" t="str">
        <f>CONCATENATE('04.kolo výsledky '!$D60," ",'04.kolo výsledky '!$E60)</f>
        <v>Peter Golian</v>
      </c>
      <c r="G60" s="6" t="str">
        <f>VLOOKUP(A60,'04.kolo prezetácia '!A:G,4,FALSE)</f>
        <v>Trenčín</v>
      </c>
      <c r="H60" s="31">
        <f>VLOOKUP(A60,'04.kolo prezetácia '!$A$2:$G$468,5,FALSE)</f>
        <v>1976</v>
      </c>
      <c r="I60" s="32" t="str">
        <f>VLOOKUP(A60,'04.kolo prezetácia '!$A$2:$G$468,7,FALSE)</f>
        <v>Muži C</v>
      </c>
      <c r="J60" s="21">
        <f>VLOOKUP('04.kolo výsledky '!$A60,'04.kolo stopky'!A:C,3,FALSE)</f>
        <v>2.847337962962963E-2</v>
      </c>
      <c r="K60" s="21">
        <f t="shared" si="4"/>
        <v>3.3302198397227633E-3</v>
      </c>
      <c r="L60" s="21">
        <f t="shared" si="3"/>
        <v>7.7499999999999999E-3</v>
      </c>
      <c r="M60" s="30"/>
      <c r="N60" s="40"/>
      <c r="O60" s="40"/>
      <c r="P60" s="40"/>
      <c r="Q60" s="40"/>
      <c r="R60" s="40"/>
      <c r="S60" s="40"/>
      <c r="T60" s="40"/>
      <c r="U60" s="31"/>
      <c r="V60" s="31"/>
      <c r="W60" s="33">
        <f t="shared" si="6"/>
        <v>0</v>
      </c>
      <c r="Y60"/>
    </row>
    <row r="61" spans="1:25" x14ac:dyDescent="0.25">
      <c r="A61" s="22">
        <v>64</v>
      </c>
      <c r="B61" s="57">
        <v>58</v>
      </c>
      <c r="C61" s="48">
        <v>16</v>
      </c>
      <c r="D61" s="6" t="str">
        <f>VLOOKUP(A61,'04.kolo prezetácia '!A:G,2,FALSE)</f>
        <v>Peter</v>
      </c>
      <c r="E61" s="6" t="str">
        <f>VLOOKUP(A61,'04.kolo prezetácia '!A:G,3,FALSE)</f>
        <v>Marcinát</v>
      </c>
      <c r="F61" s="5" t="str">
        <f>CONCATENATE('04.kolo výsledky '!$D61," ",'04.kolo výsledky '!$E61)</f>
        <v>Peter Marcinát</v>
      </c>
      <c r="G61" s="6" t="str">
        <f>VLOOKUP(A61,'04.kolo prezetácia '!A:G,4,FALSE)</f>
        <v>Trenčín</v>
      </c>
      <c r="H61" s="31">
        <f>VLOOKUP(A61,'04.kolo prezetácia '!$A$2:$G$468,5,FALSE)</f>
        <v>1986</v>
      </c>
      <c r="I61" s="32" t="str">
        <f>VLOOKUP(A61,'04.kolo prezetácia '!$A$2:$G$468,7,FALSE)</f>
        <v>Muži B</v>
      </c>
      <c r="J61" s="21">
        <f>VLOOKUP('04.kolo výsledky '!$A61,'04.kolo stopky'!A:C,3,FALSE)</f>
        <v>2.8746875000000002E-2</v>
      </c>
      <c r="K61" s="21">
        <f t="shared" si="4"/>
        <v>3.362207602339181E-3</v>
      </c>
      <c r="L61" s="21">
        <f t="shared" si="3"/>
        <v>8.0234953703703718E-3</v>
      </c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3">
        <f t="shared" si="6"/>
        <v>0</v>
      </c>
      <c r="Y61"/>
    </row>
    <row r="62" spans="1:25" x14ac:dyDescent="0.25">
      <c r="A62" s="22">
        <v>219</v>
      </c>
      <c r="B62" s="57">
        <v>59</v>
      </c>
      <c r="C62" s="48">
        <v>19</v>
      </c>
      <c r="D62" s="6" t="str">
        <f>VLOOKUP(A62,'04.kolo prezetácia '!A:G,2,FALSE)</f>
        <v>Ján</v>
      </c>
      <c r="E62" s="6" t="str">
        <f>VLOOKUP(A62,'04.kolo prezetácia '!A:G,3,FALSE)</f>
        <v>Jenčo</v>
      </c>
      <c r="F62" s="5" t="str">
        <f>CONCATENATE('04.kolo výsledky '!$D62," ",'04.kolo výsledky '!$E62)</f>
        <v>Ján Jenčo</v>
      </c>
      <c r="G62" s="6" t="str">
        <f>VLOOKUP(A62,'04.kolo prezetácia '!A:G,4,FALSE)</f>
        <v>Parné valce / Trenčín</v>
      </c>
      <c r="H62" s="31">
        <f>VLOOKUP(A62,'04.kolo prezetácia '!$A$2:$G$468,5,FALSE)</f>
        <v>1979</v>
      </c>
      <c r="I62" s="32" t="str">
        <f>VLOOKUP(A62,'04.kolo prezetácia '!$A$2:$G$468,7,FALSE)</f>
        <v>Muži C</v>
      </c>
      <c r="J62" s="21">
        <f>VLOOKUP('04.kolo výsledky '!$A62,'04.kolo stopky'!A:C,3,FALSE)</f>
        <v>2.8790625E-2</v>
      </c>
      <c r="K62" s="21">
        <f t="shared" si="4"/>
        <v>3.3673245614035084E-3</v>
      </c>
      <c r="L62" s="21">
        <f t="shared" si="3"/>
        <v>8.0672453703703705E-3</v>
      </c>
      <c r="M62" s="30"/>
      <c r="N62" s="31"/>
      <c r="O62" s="31"/>
      <c r="P62" s="31"/>
      <c r="Q62" s="31"/>
      <c r="R62" s="31"/>
      <c r="S62" s="31"/>
      <c r="T62" s="31"/>
      <c r="U62" s="31"/>
      <c r="V62" s="31"/>
      <c r="W62" s="33">
        <f t="shared" si="6"/>
        <v>0</v>
      </c>
      <c r="Y62"/>
    </row>
    <row r="63" spans="1:25" x14ac:dyDescent="0.25">
      <c r="A63" s="22">
        <v>24</v>
      </c>
      <c r="B63" s="57">
        <v>60</v>
      </c>
      <c r="C63" s="48">
        <v>11</v>
      </c>
      <c r="D63" s="6" t="str">
        <f>VLOOKUP(A63,'04.kolo prezetácia '!A:G,2,FALSE)</f>
        <v>Matúš</v>
      </c>
      <c r="E63" s="6" t="str">
        <f>VLOOKUP(A63,'04.kolo prezetácia '!A:G,3,FALSE)</f>
        <v>Ďurík</v>
      </c>
      <c r="F63" s="5" t="str">
        <f>CONCATENATE('04.kolo výsledky '!$D63," ",'04.kolo výsledky '!$E63)</f>
        <v>Matúš Ďurík</v>
      </c>
      <c r="G63" s="6" t="str">
        <f>VLOOKUP(A63,'04.kolo prezetácia '!A:G,4,FALSE)</f>
        <v xml:space="preserve">Champion club </v>
      </c>
      <c r="H63" s="31">
        <f>VLOOKUP(A63,'04.kolo prezetácia '!$A$2:$G$468,5,FALSE)</f>
        <v>1997</v>
      </c>
      <c r="I63" s="32" t="str">
        <f>VLOOKUP(A63,'04.kolo prezetácia '!$A$2:$G$468,7,FALSE)</f>
        <v>Muži A</v>
      </c>
      <c r="J63" s="21">
        <f>VLOOKUP('04.kolo výsledky '!$A63,'04.kolo stopky'!A:C,3,FALSE)</f>
        <v>2.8849074074074079E-2</v>
      </c>
      <c r="K63" s="21">
        <f t="shared" si="4"/>
        <v>3.3741607104180206E-3</v>
      </c>
      <c r="L63" s="21">
        <f t="shared" si="3"/>
        <v>8.1256944444444493E-3</v>
      </c>
      <c r="M63" s="30"/>
      <c r="N63" s="31"/>
      <c r="O63" s="31"/>
      <c r="P63" s="31"/>
      <c r="Q63" s="31"/>
      <c r="R63" s="31"/>
      <c r="S63" s="31"/>
      <c r="T63" s="31"/>
      <c r="U63" s="31"/>
      <c r="V63" s="31"/>
      <c r="W63" s="33">
        <f t="shared" si="6"/>
        <v>0</v>
      </c>
      <c r="Y63"/>
    </row>
    <row r="64" spans="1:25" x14ac:dyDescent="0.25">
      <c r="A64" s="22">
        <v>161</v>
      </c>
      <c r="B64" s="57">
        <v>61</v>
      </c>
      <c r="C64" s="48">
        <v>6</v>
      </c>
      <c r="D64" s="6" t="str">
        <f>VLOOKUP(A64,'04.kolo prezetácia '!A:G,2,FALSE)</f>
        <v>Natália</v>
      </c>
      <c r="E64" s="6" t="str">
        <f>VLOOKUP(A64,'04.kolo prezetácia '!A:G,3,FALSE)</f>
        <v>Brezovská</v>
      </c>
      <c r="F64" s="5" t="str">
        <f>CONCATENATE('04.kolo výsledky '!$D64," ",'04.kolo výsledky '!$E64)</f>
        <v>Natália Brezovská</v>
      </c>
      <c r="G64" s="6" t="str">
        <f>VLOOKUP(A64,'04.kolo prezetácia '!A:G,4,FALSE)</f>
        <v>Champion Club / Trenčín</v>
      </c>
      <c r="H64" s="31">
        <f>VLOOKUP(A64,'04.kolo prezetácia '!$A$2:$G$468,5,FALSE)</f>
        <v>1987</v>
      </c>
      <c r="I64" s="32" t="str">
        <f>VLOOKUP(A64,'04.kolo prezetácia '!$A$2:$G$468,7,FALSE)</f>
        <v>Ženy A</v>
      </c>
      <c r="J64" s="21">
        <f>VLOOKUP('04.kolo výsledky '!$A64,'04.kolo stopky'!A:C,3,FALSE)</f>
        <v>2.8896180555555557E-2</v>
      </c>
      <c r="K64" s="21">
        <f t="shared" si="4"/>
        <v>3.3796702404158543E-3</v>
      </c>
      <c r="L64" s="21">
        <f t="shared" si="3"/>
        <v>8.1728009259259271E-3</v>
      </c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3">
        <f t="shared" si="6"/>
        <v>0</v>
      </c>
      <c r="Y64"/>
    </row>
    <row r="65" spans="1:25" x14ac:dyDescent="0.25">
      <c r="A65" s="22">
        <v>47</v>
      </c>
      <c r="B65" s="57">
        <v>62</v>
      </c>
      <c r="C65" s="48">
        <v>6</v>
      </c>
      <c r="D65" s="6" t="str">
        <f>VLOOKUP(A65,'04.kolo prezetácia '!A:G,2,FALSE)</f>
        <v>Vladimír</v>
      </c>
      <c r="E65" s="6" t="str">
        <f>VLOOKUP(A65,'04.kolo prezetácia '!A:G,3,FALSE)</f>
        <v>Ješko</v>
      </c>
      <c r="F65" s="5" t="str">
        <f>CONCATENATE('04.kolo výsledky '!$D65," ",'04.kolo výsledky '!$E65)</f>
        <v>Vladimír Ješko</v>
      </c>
      <c r="G65" s="6" t="str">
        <f>VLOOKUP(A65,'04.kolo prezetácia '!A:G,4,FALSE)</f>
        <v>Trenčín</v>
      </c>
      <c r="H65" s="31">
        <f>VLOOKUP(A65,'04.kolo prezetácia '!$A$2:$G$468,5,FALSE)</f>
        <v>1964</v>
      </c>
      <c r="I65" s="32" t="str">
        <f>VLOOKUP(A65,'04.kolo prezetácia '!$A$2:$G$468,7,FALSE)</f>
        <v>Muži D</v>
      </c>
      <c r="J65" s="21">
        <f>VLOOKUP('04.kolo výsledky '!$A65,'04.kolo stopky'!A:C,3,FALSE)</f>
        <v>2.8949421296296299E-2</v>
      </c>
      <c r="K65" s="21">
        <f t="shared" si="4"/>
        <v>3.385897227636994E-3</v>
      </c>
      <c r="L65" s="21">
        <f t="shared" si="3"/>
        <v>8.2260416666666697E-3</v>
      </c>
      <c r="M65" s="30"/>
      <c r="N65" s="31"/>
      <c r="O65" s="31"/>
      <c r="P65" s="31"/>
      <c r="Q65" s="31"/>
      <c r="R65" s="31"/>
      <c r="S65" s="31"/>
      <c r="T65" s="31"/>
      <c r="U65" s="31"/>
      <c r="V65" s="31"/>
      <c r="W65" s="33">
        <f t="shared" si="6"/>
        <v>0</v>
      </c>
      <c r="Y65"/>
    </row>
    <row r="66" spans="1:25" x14ac:dyDescent="0.25">
      <c r="A66" s="22">
        <v>186</v>
      </c>
      <c r="B66" s="57">
        <v>63</v>
      </c>
      <c r="C66" s="45">
        <v>1</v>
      </c>
      <c r="D66" s="6" t="str">
        <f>VLOOKUP(A66,'04.kolo prezetácia '!A:G,2,FALSE)</f>
        <v>Michaela</v>
      </c>
      <c r="E66" s="6" t="str">
        <f>VLOOKUP(A66,'04.kolo prezetácia '!A:G,3,FALSE)</f>
        <v>Žilková</v>
      </c>
      <c r="F66" s="5" t="str">
        <f>CONCATENATE('04.kolo výsledky '!$D66," ",'04.kolo výsledky '!$E66)</f>
        <v>Michaela Žilková</v>
      </c>
      <c r="G66" s="6" t="str">
        <f>VLOOKUP(A66,'04.kolo prezetácia '!A:G,4,FALSE)</f>
        <v>Jogging klub Dca / Dubnica nad Váhom</v>
      </c>
      <c r="H66" s="31">
        <f>VLOOKUP(A66,'04.kolo prezetácia '!$A$2:$G$468,5,FALSE)</f>
        <v>1972</v>
      </c>
      <c r="I66" s="32" t="str">
        <f>VLOOKUP(A66,'04.kolo prezetácia '!$A$2:$G$468,7,FALSE)</f>
        <v>Ženy C</v>
      </c>
      <c r="J66" s="21">
        <f>VLOOKUP('04.kolo výsledky '!$A66,'04.kolo stopky'!A:C,3,FALSE)</f>
        <v>2.9021759259259261E-2</v>
      </c>
      <c r="K66" s="21">
        <f t="shared" si="4"/>
        <v>3.3943578081004982E-3</v>
      </c>
      <c r="L66" s="21">
        <f t="shared" si="3"/>
        <v>8.2983796296296312E-3</v>
      </c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3">
        <f t="shared" si="6"/>
        <v>0</v>
      </c>
      <c r="Y66"/>
    </row>
    <row r="67" spans="1:25" x14ac:dyDescent="0.25">
      <c r="A67" s="22">
        <v>99</v>
      </c>
      <c r="B67" s="57">
        <v>64</v>
      </c>
      <c r="C67" s="48">
        <v>7</v>
      </c>
      <c r="D67" s="6" t="str">
        <f>VLOOKUP(A67,'04.kolo prezetácia '!A:G,2,FALSE)</f>
        <v>Katarina</v>
      </c>
      <c r="E67" s="6" t="str">
        <f>VLOOKUP(A67,'04.kolo prezetácia '!A:G,3,FALSE)</f>
        <v>Huckova</v>
      </c>
      <c r="F67" s="5" t="str">
        <f>CONCATENATE('04.kolo výsledky '!$D67," ",'04.kolo výsledky '!$E67)</f>
        <v>Katarina Huckova</v>
      </c>
      <c r="G67" s="6" t="str">
        <f>VLOOKUP(A67,'04.kolo prezetácia '!A:G,4,FALSE)</f>
        <v>Trencin</v>
      </c>
      <c r="H67" s="31">
        <f>VLOOKUP(A67,'04.kolo prezetácia '!$A$2:$G$468,5,FALSE)</f>
        <v>1989</v>
      </c>
      <c r="I67" s="32" t="str">
        <f>VLOOKUP(A67,'04.kolo prezetácia '!$A$2:$G$468,7,FALSE)</f>
        <v>Ženy A</v>
      </c>
      <c r="J67" s="21">
        <f>VLOOKUP('04.kolo výsledky '!$A67,'04.kolo stopky'!A:C,3,FALSE)</f>
        <v>2.9032175925925927E-2</v>
      </c>
      <c r="K67" s="21">
        <f t="shared" si="4"/>
        <v>3.3955761316872427E-3</v>
      </c>
      <c r="L67" s="21">
        <f t="shared" si="3"/>
        <v>8.3087962962962968E-3</v>
      </c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3">
        <f t="shared" si="6"/>
        <v>0</v>
      </c>
      <c r="Y67"/>
    </row>
    <row r="68" spans="1:25" x14ac:dyDescent="0.25">
      <c r="A68" s="22">
        <v>41</v>
      </c>
      <c r="B68" s="57">
        <v>65</v>
      </c>
      <c r="C68" s="48">
        <v>17</v>
      </c>
      <c r="D68" s="6" t="str">
        <f>VLOOKUP(A68,'04.kolo prezetácia '!A:G,2,FALSE)</f>
        <v>Ivan</v>
      </c>
      <c r="E68" s="6" t="str">
        <f>VLOOKUP(A68,'04.kolo prezetácia '!A:G,3,FALSE)</f>
        <v>MOJTO</v>
      </c>
      <c r="F68" s="5" t="str">
        <f>CONCATENATE('04.kolo výsledky '!$D68," ",'04.kolo výsledky '!$E68)</f>
        <v>Ivan MOJTO</v>
      </c>
      <c r="G68" s="6" t="str">
        <f>VLOOKUP(A68,'04.kolo prezetácia '!A:G,4,FALSE)</f>
        <v>Champion race / Bohunice</v>
      </c>
      <c r="H68" s="31">
        <f>VLOOKUP(A68,'04.kolo prezetácia '!$A$2:$G$468,5,FALSE)</f>
        <v>1989</v>
      </c>
      <c r="I68" s="32" t="str">
        <f>VLOOKUP(A68,'04.kolo prezetácia '!$A$2:$G$468,7,FALSE)</f>
        <v>Muži B</v>
      </c>
      <c r="J68" s="21">
        <f>VLOOKUP('04.kolo výsledky '!$A68,'04.kolo stopky'!A:C,3,FALSE)</f>
        <v>2.9119444444444448E-2</v>
      </c>
      <c r="K68" s="21">
        <f t="shared" si="4"/>
        <v>3.4057829759584148E-3</v>
      </c>
      <c r="L68" s="21">
        <f t="shared" si="3"/>
        <v>8.396064814814818E-3</v>
      </c>
      <c r="M68" s="30"/>
      <c r="N68" s="31"/>
      <c r="O68" s="31"/>
      <c r="P68" s="31"/>
      <c r="Q68" s="31"/>
      <c r="R68" s="31"/>
      <c r="S68" s="31"/>
      <c r="T68" s="31"/>
      <c r="U68" s="31"/>
      <c r="V68" s="31"/>
      <c r="W68" s="33">
        <f t="shared" si="6"/>
        <v>0</v>
      </c>
      <c r="Y68"/>
    </row>
    <row r="69" spans="1:25" x14ac:dyDescent="0.25">
      <c r="A69" s="22">
        <v>227</v>
      </c>
      <c r="B69" s="57">
        <v>66</v>
      </c>
      <c r="C69" s="48">
        <v>20</v>
      </c>
      <c r="D69" s="6" t="str">
        <f>VLOOKUP(A69,'04.kolo prezetácia '!A:G,2,FALSE)</f>
        <v>Pavol</v>
      </c>
      <c r="E69" s="6" t="str">
        <f>VLOOKUP(A69,'04.kolo prezetácia '!A:G,3,FALSE)</f>
        <v>Vanek</v>
      </c>
      <c r="F69" s="5" t="str">
        <f>CONCATENATE('04.kolo výsledky '!$D69," ",'04.kolo výsledky '!$E69)</f>
        <v>Pavol Vanek</v>
      </c>
      <c r="G69" s="6" t="str">
        <f>VLOOKUP(A69,'04.kolo prezetácia '!A:G,4,FALSE)</f>
        <v>Chocholná Velcice</v>
      </c>
      <c r="H69" s="31">
        <f>VLOOKUP(A69,'04.kolo prezetácia '!$A$2:$G$468,5,FALSE)</f>
        <v>1977</v>
      </c>
      <c r="I69" s="32" t="str">
        <f>VLOOKUP(A69,'04.kolo prezetácia '!$A$2:$G$468,7,FALSE)</f>
        <v>Muži C</v>
      </c>
      <c r="J69" s="21">
        <f>VLOOKUP('04.kolo výsledky '!$A69,'04.kolo stopky'!A:C,3,FALSE)</f>
        <v>2.9177314814814812E-2</v>
      </c>
      <c r="K69" s="21">
        <f t="shared" si="4"/>
        <v>3.4125514403292173E-3</v>
      </c>
      <c r="L69" s="21">
        <f t="shared" si="3"/>
        <v>8.4539351851851824E-3</v>
      </c>
      <c r="M69" s="22"/>
      <c r="N69" s="54"/>
      <c r="O69" s="54"/>
      <c r="P69" s="54"/>
      <c r="Q69" s="54"/>
      <c r="R69" s="54"/>
      <c r="S69" s="54"/>
      <c r="T69" s="54"/>
      <c r="U69" s="54"/>
      <c r="V69" s="54"/>
      <c r="W69" s="55">
        <f>SUM(M69:V69)</f>
        <v>0</v>
      </c>
      <c r="Y69"/>
    </row>
    <row r="70" spans="1:25" x14ac:dyDescent="0.25">
      <c r="A70" s="22">
        <v>25</v>
      </c>
      <c r="B70" s="57">
        <v>67</v>
      </c>
      <c r="C70" s="48">
        <v>18</v>
      </c>
      <c r="D70" s="6" t="str">
        <f>VLOOKUP(A70,'04.kolo prezetácia '!A:G,2,FALSE)</f>
        <v>Vladimír</v>
      </c>
      <c r="E70" s="6" t="str">
        <f>VLOOKUP(A70,'04.kolo prezetácia '!A:G,3,FALSE)</f>
        <v>Staňák</v>
      </c>
      <c r="F70" s="5" t="str">
        <f>CONCATENATE('04.kolo výsledky '!$D70," ",'04.kolo výsledky '!$E70)</f>
        <v>Vladimír Staňák</v>
      </c>
      <c r="G70" s="6" t="str">
        <f>VLOOKUP(A70,'04.kolo prezetácia '!A:G,4,FALSE)</f>
        <v>Adamovske Kochanovce</v>
      </c>
      <c r="H70" s="31">
        <f>VLOOKUP(A70,'04.kolo prezetácia '!$A$2:$G$468,5,FALSE)</f>
        <v>1985</v>
      </c>
      <c r="I70" s="32" t="str">
        <f>VLOOKUP(A70,'04.kolo prezetácia '!$A$2:$G$468,7,FALSE)</f>
        <v>Muži B</v>
      </c>
      <c r="J70" s="21">
        <f>VLOOKUP('04.kolo výsledky '!$A70,'04.kolo stopky'!A:C,3,FALSE)</f>
        <v>2.9225347222222222E-2</v>
      </c>
      <c r="K70" s="21">
        <f t="shared" si="4"/>
        <v>3.4181692657569845E-3</v>
      </c>
      <c r="L70" s="21">
        <f t="shared" si="3"/>
        <v>8.5019675925925922E-3</v>
      </c>
      <c r="M70" s="30"/>
      <c r="N70" s="31"/>
      <c r="O70" s="31"/>
      <c r="P70" s="31"/>
      <c r="Q70" s="31"/>
      <c r="R70" s="31"/>
      <c r="S70" s="31"/>
      <c r="T70" s="31"/>
      <c r="U70" s="31"/>
      <c r="V70" s="31"/>
      <c r="W70" s="33">
        <f t="shared" si="6"/>
        <v>0</v>
      </c>
      <c r="Y70"/>
    </row>
    <row r="71" spans="1:25" x14ac:dyDescent="0.25">
      <c r="A71" s="22">
        <v>204</v>
      </c>
      <c r="B71" s="57">
        <v>68</v>
      </c>
      <c r="C71" s="48">
        <v>8</v>
      </c>
      <c r="D71" s="6" t="str">
        <f>VLOOKUP(A71,'04.kolo prezetácia '!A:G,2,FALSE)</f>
        <v>Zuzana</v>
      </c>
      <c r="E71" s="6" t="str">
        <f>VLOOKUP(A71,'04.kolo prezetácia '!A:G,3,FALSE)</f>
        <v>Staňáková</v>
      </c>
      <c r="F71" s="5" t="str">
        <f>CONCATENATE('04.kolo výsledky '!$D71," ",'04.kolo výsledky '!$E71)</f>
        <v>Zuzana Staňáková</v>
      </c>
      <c r="G71" s="6" t="str">
        <f>VLOOKUP(A71,'04.kolo prezetácia '!A:G,4,FALSE)</f>
        <v>Gekon / Trenčín</v>
      </c>
      <c r="H71" s="31">
        <f>VLOOKUP(A71,'04.kolo prezetácia '!$A$2:$G$468,5,FALSE)</f>
        <v>1986</v>
      </c>
      <c r="I71" s="32" t="str">
        <f>VLOOKUP(A71,'04.kolo prezetácia '!$A$2:$G$468,7,FALSE)</f>
        <v>Ženy A</v>
      </c>
      <c r="J71" s="21">
        <f>VLOOKUP('04.kolo výsledky '!$A71,'04.kolo stopky'!A:C,3,FALSE)</f>
        <v>2.9524652777777782E-2</v>
      </c>
      <c r="K71" s="21">
        <f t="shared" si="4"/>
        <v>3.4531757634827811E-3</v>
      </c>
      <c r="L71" s="21">
        <f t="shared" si="3"/>
        <v>8.8012731481481518E-3</v>
      </c>
      <c r="M71" s="30"/>
      <c r="N71" s="31"/>
      <c r="O71" s="31"/>
      <c r="P71" s="31"/>
      <c r="Q71" s="31"/>
      <c r="R71" s="31"/>
      <c r="S71" s="31"/>
      <c r="T71" s="31"/>
      <c r="U71" s="31"/>
      <c r="V71" s="31"/>
      <c r="W71" s="33">
        <f t="shared" si="6"/>
        <v>0</v>
      </c>
      <c r="Y71"/>
    </row>
    <row r="72" spans="1:25" x14ac:dyDescent="0.25">
      <c r="A72" s="22">
        <v>174</v>
      </c>
      <c r="B72" s="57">
        <v>69</v>
      </c>
      <c r="C72" s="48">
        <v>7</v>
      </c>
      <c r="D72" s="6" t="str">
        <f>VLOOKUP(A72,'04.kolo prezetácia '!A:G,2,FALSE)</f>
        <v>Pavol</v>
      </c>
      <c r="E72" s="6" t="str">
        <f>VLOOKUP(A72,'04.kolo prezetácia '!A:G,3,FALSE)</f>
        <v>Balaščák</v>
      </c>
      <c r="F72" s="5" t="str">
        <f>CONCATENATE('04.kolo výsledky '!$D72," ",'04.kolo výsledky '!$E72)</f>
        <v>Pavol Balaščák</v>
      </c>
      <c r="G72" s="6" t="str">
        <f>VLOOKUP(A72,'04.kolo prezetácia '!A:G,4,FALSE)</f>
        <v>Trenčín</v>
      </c>
      <c r="H72" s="31">
        <f>VLOOKUP(A72,'04.kolo prezetácia '!$A$2:$G$468,5,FALSE)</f>
        <v>1964</v>
      </c>
      <c r="I72" s="32" t="str">
        <f>VLOOKUP(A72,'04.kolo prezetácia '!$A$2:$G$468,7,FALSE)</f>
        <v>Muži D</v>
      </c>
      <c r="J72" s="21">
        <f>VLOOKUP('04.kolo výsledky '!$A72,'04.kolo stopky'!A:C,3,FALSE)</f>
        <v>2.9596064814814815E-2</v>
      </c>
      <c r="K72" s="21">
        <f t="shared" si="4"/>
        <v>3.4615280485163521E-3</v>
      </c>
      <c r="L72" s="21">
        <f t="shared" si="3"/>
        <v>8.8726851851851848E-3</v>
      </c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3">
        <f t="shared" si="6"/>
        <v>0</v>
      </c>
      <c r="Y72"/>
    </row>
    <row r="73" spans="1:25" x14ac:dyDescent="0.25">
      <c r="A73" s="22">
        <v>244</v>
      </c>
      <c r="B73" s="57">
        <v>70</v>
      </c>
      <c r="C73" s="48">
        <v>8</v>
      </c>
      <c r="D73" s="6" t="str">
        <f>VLOOKUP(A73,'04.kolo prezetácia '!A:G,2,FALSE)</f>
        <v>Pavel</v>
      </c>
      <c r="E73" s="6" t="str">
        <f>VLOOKUP(A73,'04.kolo prezetácia '!A:G,3,FALSE)</f>
        <v>Spaček</v>
      </c>
      <c r="F73" s="5" t="str">
        <f>CONCATENATE('04.kolo výsledky '!$D73," ",'04.kolo výsledky '!$E73)</f>
        <v>Pavel Spaček</v>
      </c>
      <c r="G73" s="6" t="str">
        <f>VLOOKUP(A73,'04.kolo prezetácia '!A:G,4,FALSE)</f>
        <v>Trenčianske Tulene</v>
      </c>
      <c r="H73" s="31">
        <f>VLOOKUP(A73,'04.kolo prezetácia '!$A$2:$G$468,5,FALSE)</f>
        <v>1971</v>
      </c>
      <c r="I73" s="32" t="str">
        <f>VLOOKUP(A73,'04.kolo prezetácia '!$A$2:$G$468,7,FALSE)</f>
        <v>Muži D</v>
      </c>
      <c r="J73" s="21">
        <f>VLOOKUP('04.kolo výsledky '!$A73,'04.kolo stopky'!A:C,3,FALSE)</f>
        <v>2.9643749999999996E-2</v>
      </c>
      <c r="K73" s="21">
        <f t="shared" si="4"/>
        <v>3.4671052631578942E-3</v>
      </c>
      <c r="L73" s="21">
        <f t="shared" si="3"/>
        <v>8.9203703703703667E-3</v>
      </c>
      <c r="M73" s="30"/>
      <c r="N73" s="31"/>
      <c r="O73" s="31"/>
      <c r="P73" s="31"/>
      <c r="Q73" s="31"/>
      <c r="R73" s="31"/>
      <c r="S73" s="31"/>
      <c r="T73" s="31"/>
      <c r="U73" s="31"/>
      <c r="V73" s="31"/>
      <c r="W73" s="33">
        <f t="shared" si="6"/>
        <v>0</v>
      </c>
      <c r="Y73"/>
    </row>
    <row r="74" spans="1:25" x14ac:dyDescent="0.25">
      <c r="A74" s="22">
        <v>116</v>
      </c>
      <c r="B74" s="57">
        <v>71</v>
      </c>
      <c r="C74" s="48">
        <v>4</v>
      </c>
      <c r="D74" s="6" t="str">
        <f>VLOOKUP(A74,'04.kolo prezetácia '!A:G,2,FALSE)</f>
        <v>Monika</v>
      </c>
      <c r="E74" s="6" t="str">
        <f>VLOOKUP(A74,'04.kolo prezetácia '!A:G,3,FALSE)</f>
        <v>Slezackova</v>
      </c>
      <c r="F74" s="5" t="str">
        <f>CONCATENATE('04.kolo výsledky '!$D74," ",'04.kolo výsledky '!$E74)</f>
        <v>Monika Slezackova</v>
      </c>
      <c r="G74" s="6" t="str">
        <f>VLOOKUP(A74,'04.kolo prezetácia '!A:G,4,FALSE)</f>
        <v>Recorderi / Bratislava</v>
      </c>
      <c r="H74" s="31">
        <f>VLOOKUP(A74,'04.kolo prezetácia '!$A$2:$G$468,5,FALSE)</f>
        <v>1980</v>
      </c>
      <c r="I74" s="32" t="str">
        <f>VLOOKUP(A74,'04.kolo prezetácia '!$A$2:$G$468,7,FALSE)</f>
        <v>Ženy B</v>
      </c>
      <c r="J74" s="21">
        <f>VLOOKUP('04.kolo výsledky '!$A74,'04.kolo stopky'!A:C,3,FALSE)</f>
        <v>2.9726157407407406E-2</v>
      </c>
      <c r="K74" s="21">
        <f>J74/$X$3</f>
        <v>3.4767435564219185E-3</v>
      </c>
      <c r="L74" s="21">
        <f t="shared" si="3"/>
        <v>9.0027777777777762E-3</v>
      </c>
      <c r="M74" s="22"/>
      <c r="N74" s="54"/>
      <c r="O74" s="54"/>
      <c r="P74" s="54"/>
      <c r="Q74" s="54"/>
      <c r="R74" s="54"/>
      <c r="S74" s="54"/>
      <c r="T74" s="54"/>
      <c r="U74" s="54"/>
      <c r="V74" s="54"/>
      <c r="W74" s="55">
        <f>SUM(M74:V74)</f>
        <v>0</v>
      </c>
      <c r="Y74"/>
    </row>
    <row r="75" spans="1:25" x14ac:dyDescent="0.25">
      <c r="A75" s="22">
        <v>83</v>
      </c>
      <c r="B75" s="57">
        <v>72</v>
      </c>
      <c r="C75" s="48">
        <v>21</v>
      </c>
      <c r="D75" s="6" t="str">
        <f>VLOOKUP(A75,'04.kolo prezetácia '!A:G,2,FALSE)</f>
        <v>Jozef</v>
      </c>
      <c r="E75" s="6" t="str">
        <f>VLOOKUP(A75,'04.kolo prezetácia '!A:G,3,FALSE)</f>
        <v>Kulich</v>
      </c>
      <c r="F75" s="5" t="str">
        <f>CONCATENATE('04.kolo výsledky '!$D75," ",'04.kolo výsledky '!$E75)</f>
        <v>Jozef Kulich</v>
      </c>
      <c r="G75" s="6" t="str">
        <f>VLOOKUP(A75,'04.kolo prezetácia '!A:G,4,FALSE)</f>
        <v>Champion club Trenčín / Trenčín</v>
      </c>
      <c r="H75" s="31">
        <f>VLOOKUP(A75,'04.kolo prezetácia '!$A$2:$G$468,5,FALSE)</f>
        <v>1973</v>
      </c>
      <c r="I75" s="32" t="str">
        <f>VLOOKUP(A75,'04.kolo prezetácia '!$A$2:$G$468,7,FALSE)</f>
        <v>Muži C</v>
      </c>
      <c r="J75" s="21">
        <f>VLOOKUP('04.kolo výsledky '!$A75,'04.kolo stopky'!A:C,3,FALSE)</f>
        <v>2.9879976851851852E-2</v>
      </c>
      <c r="K75" s="21">
        <f t="shared" si="4"/>
        <v>3.4947341347195144E-3</v>
      </c>
      <c r="L75" s="21">
        <f t="shared" ref="L75:L136" si="7">J75-Y$3</f>
        <v>9.1565972222222222E-3</v>
      </c>
      <c r="M75" s="30"/>
      <c r="N75" s="31"/>
      <c r="O75" s="31"/>
      <c r="P75" s="31"/>
      <c r="Q75" s="31"/>
      <c r="R75" s="31"/>
      <c r="S75" s="31"/>
      <c r="T75" s="31"/>
      <c r="U75" s="31"/>
      <c r="V75" s="31"/>
      <c r="W75" s="33">
        <f t="shared" si="6"/>
        <v>0</v>
      </c>
      <c r="Y75"/>
    </row>
    <row r="76" spans="1:25" x14ac:dyDescent="0.25">
      <c r="A76" s="22">
        <v>216</v>
      </c>
      <c r="B76" s="57">
        <v>73</v>
      </c>
      <c r="C76" s="48">
        <v>12</v>
      </c>
      <c r="D76" s="6" t="str">
        <f>VLOOKUP(A76,'04.kolo prezetácia '!A:G,2,FALSE)</f>
        <v>Lukáš</v>
      </c>
      <c r="E76" s="6" t="str">
        <f>VLOOKUP(A76,'04.kolo prezetácia '!A:G,3,FALSE)</f>
        <v>Papp</v>
      </c>
      <c r="F76" s="5" t="str">
        <f>CONCATENATE('04.kolo výsledky '!$D76," ",'04.kolo výsledky '!$E76)</f>
        <v>Lukáš Papp</v>
      </c>
      <c r="G76" s="6" t="str">
        <f>VLOOKUP(A76,'04.kolo prezetácia '!A:G,4,FALSE)</f>
        <v>Trenčín Chocholná-Velčice</v>
      </c>
      <c r="H76" s="31">
        <f>VLOOKUP(A76,'04.kolo prezetácia '!$A$2:$G$468,5,FALSE)</f>
        <v>1992</v>
      </c>
      <c r="I76" s="32" t="str">
        <f>VLOOKUP(A76,'04.kolo prezetácia '!$A$2:$G$468,7,FALSE)</f>
        <v>Muži A</v>
      </c>
      <c r="J76" s="21">
        <f>VLOOKUP('04.kolo výsledky '!$A76,'04.kolo stopky'!A:C,3,FALSE)</f>
        <v>3.0071527777777777E-2</v>
      </c>
      <c r="K76" s="21">
        <f t="shared" si="4"/>
        <v>3.5171377517868741E-3</v>
      </c>
      <c r="L76" s="21">
        <f t="shared" si="7"/>
        <v>9.3481481481481471E-3</v>
      </c>
      <c r="M76" s="30"/>
      <c r="N76" s="31"/>
      <c r="O76" s="31"/>
      <c r="P76" s="31"/>
      <c r="Q76" s="31"/>
      <c r="R76" s="31"/>
      <c r="S76" s="31"/>
      <c r="T76" s="31"/>
      <c r="U76" s="31"/>
      <c r="V76" s="31"/>
      <c r="W76" s="33">
        <f t="shared" si="6"/>
        <v>0</v>
      </c>
      <c r="Y76"/>
    </row>
    <row r="77" spans="1:25" x14ac:dyDescent="0.25">
      <c r="A77" s="22">
        <v>213</v>
      </c>
      <c r="B77" s="57">
        <v>74</v>
      </c>
      <c r="C77" s="48">
        <v>22</v>
      </c>
      <c r="D77" s="6" t="str">
        <f>VLOOKUP(A77,'04.kolo prezetácia '!A:G,2,FALSE)</f>
        <v>Branislav</v>
      </c>
      <c r="E77" s="6" t="str">
        <f>VLOOKUP(A77,'04.kolo prezetácia '!A:G,3,FALSE)</f>
        <v>Ulbrich</v>
      </c>
      <c r="F77" s="5" t="str">
        <f>CONCATENATE('04.kolo výsledky '!$D77," ",'04.kolo výsledky '!$E77)</f>
        <v>Branislav Ulbrich</v>
      </c>
      <c r="G77" s="6" t="str">
        <f>VLOOKUP(A77,'04.kolo prezetácia '!A:G,4,FALSE)</f>
        <v>Adamovské Kochanovce</v>
      </c>
      <c r="H77" s="31">
        <f>VLOOKUP(A77,'04.kolo prezetácia '!$A$2:$G$468,5,FALSE)</f>
        <v>1978</v>
      </c>
      <c r="I77" s="32" t="str">
        <f>VLOOKUP(A77,'04.kolo prezetácia '!$A$2:$G$468,7,FALSE)</f>
        <v>Muži C</v>
      </c>
      <c r="J77" s="21">
        <f>VLOOKUP('04.kolo výsledky '!$A77,'04.kolo stopky'!A:C,3,FALSE)</f>
        <v>3.0111111111111113E-2</v>
      </c>
      <c r="K77" s="21">
        <f t="shared" si="4"/>
        <v>3.5217673814165041E-3</v>
      </c>
      <c r="L77" s="21">
        <f t="shared" si="7"/>
        <v>9.387731481481483E-3</v>
      </c>
      <c r="M77" s="30"/>
      <c r="N77" s="31"/>
      <c r="O77" s="31"/>
      <c r="P77" s="31"/>
      <c r="Q77" s="31"/>
      <c r="R77" s="31"/>
      <c r="S77" s="31"/>
      <c r="T77" s="31"/>
      <c r="U77" s="31"/>
      <c r="V77" s="31"/>
      <c r="W77" s="33">
        <f t="shared" si="6"/>
        <v>0</v>
      </c>
      <c r="Y77"/>
    </row>
    <row r="78" spans="1:25" x14ac:dyDescent="0.25">
      <c r="A78" s="22">
        <v>184</v>
      </c>
      <c r="B78" s="57">
        <v>75</v>
      </c>
      <c r="C78" s="48">
        <v>23</v>
      </c>
      <c r="D78" s="6" t="str">
        <f>VLOOKUP(A78,'04.kolo prezetácia '!A:G,2,FALSE)</f>
        <v>Milan</v>
      </c>
      <c r="E78" s="6" t="str">
        <f>VLOOKUP(A78,'04.kolo prezetácia '!A:G,3,FALSE)</f>
        <v>Hertl</v>
      </c>
      <c r="F78" s="5" t="str">
        <f>CONCATENATE('04.kolo výsledky '!$D78," ",'04.kolo výsledky '!$E78)</f>
        <v>Milan Hertl</v>
      </c>
      <c r="G78" s="6" t="str">
        <f>VLOOKUP(A78,'04.kolo prezetácia '!A:G,4,FALSE)</f>
        <v>Svinná</v>
      </c>
      <c r="H78" s="31">
        <f>VLOOKUP(A78,'04.kolo prezetácia '!$A$2:$G$468,5,FALSE)</f>
        <v>1974</v>
      </c>
      <c r="I78" s="32" t="str">
        <f>VLOOKUP(A78,'04.kolo prezetácia '!$A$2:$G$468,7,FALSE)</f>
        <v>Muži C</v>
      </c>
      <c r="J78" s="21">
        <f>VLOOKUP('04.kolo výsledky '!$A78,'04.kolo stopky'!A:C,3,FALSE)</f>
        <v>3.0132523148148151E-2</v>
      </c>
      <c r="K78" s="21">
        <f t="shared" si="4"/>
        <v>3.5242717132337015E-3</v>
      </c>
      <c r="L78" s="21">
        <f t="shared" si="7"/>
        <v>9.4091435185185215E-3</v>
      </c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3">
        <f t="shared" si="6"/>
        <v>0</v>
      </c>
      <c r="Y78"/>
    </row>
    <row r="79" spans="1:25" x14ac:dyDescent="0.25">
      <c r="A79" s="22">
        <v>212</v>
      </c>
      <c r="B79" s="57">
        <v>76</v>
      </c>
      <c r="C79" s="48">
        <v>5</v>
      </c>
      <c r="D79" s="6" t="str">
        <f>VLOOKUP(A79,'04.kolo prezetácia '!A:G,2,FALSE)</f>
        <v>Maria</v>
      </c>
      <c r="E79" s="6" t="str">
        <f>VLOOKUP(A79,'04.kolo prezetácia '!A:G,3,FALSE)</f>
        <v>Pomajbova</v>
      </c>
      <c r="F79" s="5" t="str">
        <f>CONCATENATE('04.kolo výsledky '!$D79," ",'04.kolo výsledky '!$E79)</f>
        <v>Maria Pomajbova</v>
      </c>
      <c r="G79" s="6" t="str">
        <f>VLOOKUP(A79,'04.kolo prezetácia '!A:G,4,FALSE)</f>
        <v>Nove Mesto nad Vahom</v>
      </c>
      <c r="H79" s="31">
        <f>VLOOKUP(A79,'04.kolo prezetácia '!$A$2:$G$468,5,FALSE)</f>
        <v>1979</v>
      </c>
      <c r="I79" s="32" t="str">
        <f>VLOOKUP(A79,'04.kolo prezetácia '!$A$2:$G$468,7,FALSE)</f>
        <v>Ženy B</v>
      </c>
      <c r="J79" s="21">
        <f>VLOOKUP('04.kolo výsledky '!$A79,'04.kolo stopky'!A:C,3,FALSE)</f>
        <v>3.0149999999999996E-2</v>
      </c>
      <c r="K79" s="21">
        <f t="shared" si="4"/>
        <v>3.5263157894736834E-3</v>
      </c>
      <c r="L79" s="21">
        <f t="shared" si="7"/>
        <v>9.4266203703703665E-3</v>
      </c>
      <c r="M79" s="30"/>
      <c r="N79" s="31"/>
      <c r="O79" s="31"/>
      <c r="P79" s="31"/>
      <c r="Q79" s="31"/>
      <c r="R79" s="31"/>
      <c r="S79" s="31"/>
      <c r="T79" s="31"/>
      <c r="U79" s="31"/>
      <c r="V79" s="31"/>
      <c r="W79" s="33">
        <f t="shared" si="6"/>
        <v>0</v>
      </c>
      <c r="Y79"/>
    </row>
    <row r="80" spans="1:25" x14ac:dyDescent="0.25">
      <c r="A80" s="22">
        <v>117</v>
      </c>
      <c r="B80" s="57">
        <v>77</v>
      </c>
      <c r="C80" s="48">
        <v>9</v>
      </c>
      <c r="D80" s="6" t="str">
        <f>VLOOKUP(A80,'04.kolo prezetácia '!A:G,2,FALSE)</f>
        <v>Milan</v>
      </c>
      <c r="E80" s="6" t="str">
        <f>VLOOKUP(A80,'04.kolo prezetácia '!A:G,3,FALSE)</f>
        <v>Holička</v>
      </c>
      <c r="F80" s="5" t="str">
        <f>CONCATENATE('04.kolo výsledky '!$D80," ",'04.kolo výsledky '!$E80)</f>
        <v>Milan Holička</v>
      </c>
      <c r="G80" s="6" t="str">
        <f>VLOOKUP(A80,'04.kolo prezetácia '!A:G,4,FALSE)</f>
        <v>BBL</v>
      </c>
      <c r="H80" s="31">
        <f>VLOOKUP(A80,'04.kolo prezetácia '!$A$2:$G$468,5,FALSE)</f>
        <v>1962</v>
      </c>
      <c r="I80" s="32" t="str">
        <f>VLOOKUP(A80,'04.kolo prezetácia '!$A$2:$G$468,7,FALSE)</f>
        <v>Muži D</v>
      </c>
      <c r="J80" s="21">
        <f>VLOOKUP('04.kolo výsledky '!$A80,'04.kolo stopky'!A:C,3,FALSE)</f>
        <v>3.0240393518518514E-2</v>
      </c>
      <c r="K80" s="21">
        <f t="shared" si="4"/>
        <v>3.5368881308208786E-3</v>
      </c>
      <c r="L80" s="21">
        <f t="shared" si="7"/>
        <v>9.5170138888888839E-3</v>
      </c>
      <c r="M80" s="30"/>
      <c r="N80" s="31"/>
      <c r="O80" s="31"/>
      <c r="P80" s="31"/>
      <c r="Q80" s="31"/>
      <c r="R80" s="31"/>
      <c r="S80" s="31"/>
      <c r="T80" s="31"/>
      <c r="U80" s="31"/>
      <c r="V80" s="31"/>
      <c r="W80" s="33">
        <f t="shared" si="6"/>
        <v>0</v>
      </c>
      <c r="Y80"/>
    </row>
    <row r="81" spans="1:25" x14ac:dyDescent="0.25">
      <c r="A81" s="22">
        <v>215</v>
      </c>
      <c r="B81" s="57">
        <v>78</v>
      </c>
      <c r="C81" s="48">
        <v>19</v>
      </c>
      <c r="D81" s="6" t="str">
        <f>VLOOKUP(A81,'04.kolo prezetácia '!A:G,2,FALSE)</f>
        <v>Marcel</v>
      </c>
      <c r="E81" s="6" t="str">
        <f>VLOOKUP(A81,'04.kolo prezetácia '!A:G,3,FALSE)</f>
        <v>Juricek</v>
      </c>
      <c r="F81" s="5" t="str">
        <f>CONCATENATE('04.kolo výsledky '!$D81," ",'04.kolo výsledky '!$E81)</f>
        <v>Marcel Juricek</v>
      </c>
      <c r="G81" s="6" t="str">
        <f>VLOOKUP(A81,'04.kolo prezetácia '!A:G,4,FALSE)</f>
        <v>Chocholna</v>
      </c>
      <c r="H81" s="31">
        <f>VLOOKUP(A81,'04.kolo prezetácia '!$A$2:$G$468,5,FALSE)</f>
        <v>1988</v>
      </c>
      <c r="I81" s="32" t="str">
        <f>VLOOKUP(A81,'04.kolo prezetácia '!$A$2:$G$468,7,FALSE)</f>
        <v>Muži B</v>
      </c>
      <c r="J81" s="21">
        <f>VLOOKUP('04.kolo výsledky '!$A81,'04.kolo stopky'!A:C,3,FALSE)</f>
        <v>3.0261111111111114E-2</v>
      </c>
      <c r="K81" s="21">
        <f t="shared" si="4"/>
        <v>3.5393112410656269E-3</v>
      </c>
      <c r="L81" s="21">
        <f t="shared" si="7"/>
        <v>9.5377314814814838E-3</v>
      </c>
      <c r="M81" s="30"/>
      <c r="N81" s="31"/>
      <c r="O81" s="31"/>
      <c r="P81" s="31"/>
      <c r="Q81" s="31"/>
      <c r="R81" s="31"/>
      <c r="S81" s="31"/>
      <c r="T81" s="31"/>
      <c r="U81" s="31"/>
      <c r="V81" s="31"/>
      <c r="W81" s="33">
        <f t="shared" si="6"/>
        <v>0</v>
      </c>
      <c r="Y81"/>
    </row>
    <row r="82" spans="1:25" x14ac:dyDescent="0.25">
      <c r="A82" s="22">
        <v>37</v>
      </c>
      <c r="B82" s="57">
        <v>79</v>
      </c>
      <c r="C82" s="51">
        <v>24</v>
      </c>
      <c r="D82" s="6" t="str">
        <f>VLOOKUP(A82,'04.kolo prezetácia '!A:G,2,FALSE)</f>
        <v>Juraj</v>
      </c>
      <c r="E82" s="6" t="str">
        <f>VLOOKUP(A82,'04.kolo prezetácia '!A:G,3,FALSE)</f>
        <v>Maláň</v>
      </c>
      <c r="F82" s="5" t="str">
        <f>CONCATENATE('04.kolo výsledky '!$D82," ",'04.kolo výsledky '!$E82)</f>
        <v>Juraj Maláň</v>
      </c>
      <c r="G82" s="6" t="str">
        <f>VLOOKUP(A82,'04.kolo prezetácia '!A:G,4,FALSE)</f>
        <v>Soblahov</v>
      </c>
      <c r="H82" s="31">
        <f>VLOOKUP(A82,'04.kolo prezetácia '!$A$2:$G$468,5,FALSE)</f>
        <v>1977</v>
      </c>
      <c r="I82" s="32" t="str">
        <f>VLOOKUP(A82,'04.kolo prezetácia '!$A$2:$G$468,7,FALSE)</f>
        <v>Muži C</v>
      </c>
      <c r="J82" s="21">
        <f>VLOOKUP('04.kolo výsledky '!$A82,'04.kolo stopky'!A:C,3,FALSE)</f>
        <v>3.0628819444444445E-2</v>
      </c>
      <c r="K82" s="21">
        <f t="shared" ref="K82:K118" si="8">J82/$X$3</f>
        <v>3.5823180636777125E-3</v>
      </c>
      <c r="L82" s="21">
        <f t="shared" si="7"/>
        <v>9.9054398148148148E-3</v>
      </c>
      <c r="M82" s="30"/>
      <c r="N82" s="31"/>
      <c r="O82" s="31"/>
      <c r="P82" s="31"/>
      <c r="Q82" s="31"/>
      <c r="R82" s="31"/>
      <c r="S82" s="31"/>
      <c r="T82" s="31"/>
      <c r="U82" s="31"/>
      <c r="V82" s="31"/>
      <c r="W82" s="33">
        <f t="shared" si="6"/>
        <v>0</v>
      </c>
      <c r="Y82"/>
    </row>
    <row r="83" spans="1:25" x14ac:dyDescent="0.25">
      <c r="A83" s="22">
        <v>233</v>
      </c>
      <c r="B83" s="57">
        <v>80</v>
      </c>
      <c r="C83" s="48">
        <v>20</v>
      </c>
      <c r="D83" s="6" t="str">
        <f>VLOOKUP(A83,'04.kolo prezetácia '!A:G,2,FALSE)</f>
        <v>Lukáš</v>
      </c>
      <c r="E83" s="6" t="str">
        <f>VLOOKUP(A83,'04.kolo prezetácia '!A:G,3,FALSE)</f>
        <v>Macek</v>
      </c>
      <c r="F83" s="5" t="str">
        <f>CONCATENATE('04.kolo výsledky '!$D83," ",'04.kolo výsledky '!$E83)</f>
        <v>Lukáš Macek</v>
      </c>
      <c r="G83" s="6" t="str">
        <f>VLOOKUP(A83,'04.kolo prezetácia '!A:G,4,FALSE)</f>
        <v>Bio Corner / Trenčín</v>
      </c>
      <c r="H83" s="31">
        <f>VLOOKUP(A83,'04.kolo prezetácia '!$A$2:$G$468,5,FALSE)</f>
        <v>1987</v>
      </c>
      <c r="I83" s="32" t="str">
        <f>VLOOKUP(A83,'04.kolo prezetácia '!$A$2:$G$468,7,FALSE)</f>
        <v>Muži B</v>
      </c>
      <c r="J83" s="21">
        <f>VLOOKUP('04.kolo výsledky '!$A83,'04.kolo stopky'!A:C,3,FALSE)</f>
        <v>3.0651736111111109E-2</v>
      </c>
      <c r="K83" s="21">
        <f t="shared" si="8"/>
        <v>3.5849983755685505E-3</v>
      </c>
      <c r="L83" s="21">
        <f t="shared" si="7"/>
        <v>9.928356481481479E-3</v>
      </c>
      <c r="M83" s="30"/>
      <c r="N83" s="31"/>
      <c r="O83" s="31"/>
      <c r="P83" s="31"/>
      <c r="Q83" s="31"/>
      <c r="R83" s="31"/>
      <c r="S83" s="31"/>
      <c r="T83" s="31"/>
      <c r="U83" s="31"/>
      <c r="V83" s="31"/>
      <c r="W83" s="33">
        <f t="shared" si="6"/>
        <v>0</v>
      </c>
      <c r="Y83"/>
    </row>
    <row r="84" spans="1:25" x14ac:dyDescent="0.25">
      <c r="A84" s="22">
        <v>136</v>
      </c>
      <c r="B84" s="57">
        <v>81</v>
      </c>
      <c r="C84" s="48">
        <v>25</v>
      </c>
      <c r="D84" s="6" t="str">
        <f>VLOOKUP(A84,'04.kolo prezetácia '!A:G,2,FALSE)</f>
        <v>Daniel</v>
      </c>
      <c r="E84" s="6" t="str">
        <f>VLOOKUP(A84,'04.kolo prezetácia '!A:G,3,FALSE)</f>
        <v>Horňák</v>
      </c>
      <c r="F84" s="5" t="str">
        <f>CONCATENATE('04.kolo výsledky '!$D84," ",'04.kolo výsledky '!$E84)</f>
        <v>Daniel Horňák</v>
      </c>
      <c r="G84" s="6" t="str">
        <f>VLOOKUP(A84,'04.kolo prezetácia '!A:G,4,FALSE)</f>
        <v>Rekorderi / Trenčianska Turná</v>
      </c>
      <c r="H84" s="31">
        <f>VLOOKUP(A84,'04.kolo prezetácia '!$A$2:$G$468,5,FALSE)</f>
        <v>1975</v>
      </c>
      <c r="I84" s="32" t="str">
        <f>VLOOKUP(A84,'04.kolo prezetácia '!$A$2:$G$468,7,FALSE)</f>
        <v>Muži C</v>
      </c>
      <c r="J84" s="21">
        <f>VLOOKUP('04.kolo výsledky '!$A84,'04.kolo stopky'!A:C,3,FALSE)</f>
        <v>3.0754398148148149E-2</v>
      </c>
      <c r="K84" s="21">
        <f t="shared" si="8"/>
        <v>3.5970056313623564E-3</v>
      </c>
      <c r="L84" s="21">
        <f t="shared" si="7"/>
        <v>1.0031018518518519E-2</v>
      </c>
      <c r="M84" s="30"/>
      <c r="N84" s="31"/>
      <c r="O84" s="31"/>
      <c r="P84" s="31"/>
      <c r="Q84" s="31"/>
      <c r="R84" s="31"/>
      <c r="S84" s="31"/>
      <c r="T84" s="31"/>
      <c r="U84" s="31"/>
      <c r="V84" s="31"/>
      <c r="W84" s="33">
        <f t="shared" si="6"/>
        <v>0</v>
      </c>
      <c r="Y84"/>
    </row>
    <row r="85" spans="1:25" x14ac:dyDescent="0.25">
      <c r="A85" s="22">
        <v>237</v>
      </c>
      <c r="B85" s="57">
        <v>82</v>
      </c>
      <c r="C85" s="48">
        <v>21</v>
      </c>
      <c r="D85" s="6" t="str">
        <f>VLOOKUP(A85,'04.kolo prezetácia '!A:G,2,FALSE)</f>
        <v>Martin</v>
      </c>
      <c r="E85" s="6" t="str">
        <f>VLOOKUP(A85,'04.kolo prezetácia '!A:G,3,FALSE)</f>
        <v>Slezáček</v>
      </c>
      <c r="F85" s="5" t="str">
        <f>CONCATENATE('04.kolo výsledky '!$D85," ",'04.kolo výsledky '!$E85)</f>
        <v>Martin Slezáček</v>
      </c>
      <c r="G85" s="6" t="str">
        <f>VLOOKUP(A85,'04.kolo prezetácia '!A:G,4,FALSE)</f>
        <v>Rekordéri / Trenčianska Turná</v>
      </c>
      <c r="H85" s="31">
        <f>VLOOKUP(A85,'04.kolo prezetácia '!$A$2:$G$468,5,FALSE)</f>
        <v>1984</v>
      </c>
      <c r="I85" s="32" t="str">
        <f>VLOOKUP(A85,'04.kolo prezetácia '!$A$2:$G$468,7,FALSE)</f>
        <v>Muži B</v>
      </c>
      <c r="J85" s="21">
        <f>VLOOKUP('04.kolo výsledky '!$A85,'04.kolo stopky'!A:C,3,FALSE)</f>
        <v>3.0827314814814818E-2</v>
      </c>
      <c r="K85" s="21">
        <f t="shared" si="8"/>
        <v>3.6055338964695689E-3</v>
      </c>
      <c r="L85" s="21">
        <f t="shared" si="7"/>
        <v>1.0103935185185188E-2</v>
      </c>
      <c r="M85" s="30"/>
      <c r="N85" s="31"/>
      <c r="O85" s="31"/>
      <c r="P85" s="31"/>
      <c r="Q85" s="31"/>
      <c r="R85" s="31"/>
      <c r="S85" s="31"/>
      <c r="T85" s="31"/>
      <c r="U85" s="31"/>
      <c r="V85" s="31"/>
      <c r="W85" s="33">
        <f t="shared" si="6"/>
        <v>0</v>
      </c>
      <c r="Y85"/>
    </row>
    <row r="86" spans="1:25" x14ac:dyDescent="0.25">
      <c r="A86" s="22">
        <v>235</v>
      </c>
      <c r="B86" s="57">
        <v>83</v>
      </c>
      <c r="C86" s="48">
        <v>9</v>
      </c>
      <c r="D86" s="6" t="str">
        <f>VLOOKUP(A86,'04.kolo prezetácia '!A:G,2,FALSE)</f>
        <v>Victoria</v>
      </c>
      <c r="E86" s="6" t="str">
        <f>VLOOKUP(A86,'04.kolo prezetácia '!A:G,3,FALSE)</f>
        <v>Buchelová</v>
      </c>
      <c r="F86" s="5" t="str">
        <f>CONCATENATE('04.kolo výsledky '!$D86," ",'04.kolo výsledky '!$E86)</f>
        <v>Victoria Buchelová</v>
      </c>
      <c r="G86" s="6" t="str">
        <f>VLOOKUP(A86,'04.kolo prezetácia '!A:G,4,FALSE)</f>
        <v>Buď Lepší / Trenčín</v>
      </c>
      <c r="H86" s="31">
        <f>VLOOKUP(A86,'04.kolo prezetácia '!$A$2:$G$468,5,FALSE)</f>
        <v>1997</v>
      </c>
      <c r="I86" s="32" t="str">
        <f>VLOOKUP(A86,'04.kolo prezetácia '!$A$2:$G$468,7,FALSE)</f>
        <v>Ženy A</v>
      </c>
      <c r="J86" s="21">
        <f>VLOOKUP('04.kolo výsledky '!$A86,'04.kolo stopky'!A:C,3,FALSE)</f>
        <v>3.104861111111111E-2</v>
      </c>
      <c r="K86" s="21">
        <f t="shared" si="8"/>
        <v>3.6314165042235212E-3</v>
      </c>
      <c r="L86" s="21">
        <f t="shared" si="7"/>
        <v>1.032523148148148E-2</v>
      </c>
      <c r="M86" s="30"/>
      <c r="N86" s="31"/>
      <c r="O86" s="31"/>
      <c r="P86" s="31"/>
      <c r="Q86" s="31"/>
      <c r="R86" s="31"/>
      <c r="S86" s="31"/>
      <c r="T86" s="31"/>
      <c r="U86" s="31"/>
      <c r="V86" s="31"/>
      <c r="W86" s="33">
        <f t="shared" si="6"/>
        <v>0</v>
      </c>
      <c r="Y86"/>
    </row>
    <row r="87" spans="1:25" x14ac:dyDescent="0.25">
      <c r="A87" s="22">
        <v>229</v>
      </c>
      <c r="B87" s="57">
        <v>84</v>
      </c>
      <c r="C87" s="48">
        <v>6</v>
      </c>
      <c r="D87" s="6" t="str">
        <f>VLOOKUP(A87,'04.kolo prezetácia '!A:G,2,FALSE)</f>
        <v>Monika</v>
      </c>
      <c r="E87" s="6" t="str">
        <f>VLOOKUP(A87,'04.kolo prezetácia '!A:G,3,FALSE)</f>
        <v>Komorníková</v>
      </c>
      <c r="F87" s="5" t="str">
        <f>CONCATENATE('04.kolo výsledky '!$D87," ",'04.kolo výsledky '!$E87)</f>
        <v>Monika Komorníková</v>
      </c>
      <c r="G87" s="6" t="str">
        <f>VLOOKUP(A87,'04.kolo prezetácia '!A:G,4,FALSE)</f>
        <v>Bratislava</v>
      </c>
      <c r="H87" s="31">
        <f>VLOOKUP(A87,'04.kolo prezetácia '!$A$2:$G$468,5,FALSE)</f>
        <v>1982</v>
      </c>
      <c r="I87" s="32" t="str">
        <f>VLOOKUP(A87,'04.kolo prezetácia '!$A$2:$G$468,7,FALSE)</f>
        <v>Ženy B</v>
      </c>
      <c r="J87" s="21">
        <f>VLOOKUP('04.kolo výsledky '!$A87,'04.kolo stopky'!A:C,3,FALSE)</f>
        <v>3.1099421296296295E-2</v>
      </c>
      <c r="K87" s="21">
        <f t="shared" si="8"/>
        <v>3.6373592159410868E-3</v>
      </c>
      <c r="L87" s="21">
        <f t="shared" si="7"/>
        <v>1.0376041666666665E-2</v>
      </c>
      <c r="M87" s="30"/>
      <c r="N87" s="31"/>
      <c r="O87" s="31"/>
      <c r="P87" s="31"/>
      <c r="Q87" s="31"/>
      <c r="R87" s="31"/>
      <c r="S87" s="31"/>
      <c r="T87" s="31"/>
      <c r="U87" s="31"/>
      <c r="V87" s="31"/>
      <c r="W87" s="33">
        <f t="shared" si="6"/>
        <v>0</v>
      </c>
      <c r="Y87"/>
    </row>
    <row r="88" spans="1:25" x14ac:dyDescent="0.25">
      <c r="A88" s="22">
        <v>52</v>
      </c>
      <c r="B88" s="57">
        <v>85</v>
      </c>
      <c r="C88" s="48">
        <v>10</v>
      </c>
      <c r="D88" s="6" t="str">
        <f>VLOOKUP(A88,'04.kolo prezetácia '!A:G,2,FALSE)</f>
        <v>Miloš</v>
      </c>
      <c r="E88" s="6" t="str">
        <f>VLOOKUP(A88,'04.kolo prezetácia '!A:G,3,FALSE)</f>
        <v>Humera</v>
      </c>
      <c r="F88" s="5" t="str">
        <f>CONCATENATE('04.kolo výsledky '!$D88," ",'04.kolo výsledky '!$E88)</f>
        <v>Miloš Humera</v>
      </c>
      <c r="G88" s="6" t="str">
        <f>VLOOKUP(A88,'04.kolo prezetácia '!A:G,4,FALSE)</f>
        <v>Trenčín</v>
      </c>
      <c r="H88" s="31">
        <f>VLOOKUP(A88,'04.kolo prezetácia '!$A$2:$G$468,5,FALSE)</f>
        <v>1970</v>
      </c>
      <c r="I88" s="32" t="str">
        <f>VLOOKUP(A88,'04.kolo prezetácia '!$A$2:$G$468,7,FALSE)</f>
        <v>Muži D</v>
      </c>
      <c r="J88" s="21">
        <f>VLOOKUP('04.kolo výsledky '!$A88,'04.kolo stopky'!A:C,3,FALSE)</f>
        <v>3.1111458333333331E-2</v>
      </c>
      <c r="K88" s="21">
        <f t="shared" si="8"/>
        <v>3.6387670565302139E-3</v>
      </c>
      <c r="L88" s="21">
        <f t="shared" si="7"/>
        <v>1.0388078703703701E-2</v>
      </c>
      <c r="M88" s="30"/>
      <c r="N88" s="31"/>
      <c r="O88" s="31"/>
      <c r="P88" s="31"/>
      <c r="Q88" s="31"/>
      <c r="R88" s="31"/>
      <c r="S88" s="31"/>
      <c r="T88" s="31"/>
      <c r="U88" s="31"/>
      <c r="V88" s="31"/>
      <c r="W88" s="33">
        <f t="shared" ref="W88:W118" si="9">SUM(M88:V88)</f>
        <v>0</v>
      </c>
      <c r="Y88"/>
    </row>
    <row r="89" spans="1:25" x14ac:dyDescent="0.25">
      <c r="A89" s="22">
        <v>236</v>
      </c>
      <c r="B89" s="57">
        <v>86</v>
      </c>
      <c r="C89" s="48">
        <v>10</v>
      </c>
      <c r="D89" s="6" t="str">
        <f>VLOOKUP(A89,'04.kolo prezetácia '!A:G,2,FALSE)</f>
        <v>Martina</v>
      </c>
      <c r="E89" s="6" t="str">
        <f>VLOOKUP(A89,'04.kolo prezetácia '!A:G,3,FALSE)</f>
        <v>Mészárosová</v>
      </c>
      <c r="F89" s="5" t="str">
        <f>CONCATENATE('04.kolo výsledky '!$D89," ",'04.kolo výsledky '!$E89)</f>
        <v>Martina Mészárosová</v>
      </c>
      <c r="G89" s="6" t="str">
        <f>VLOOKUP(A89,'04.kolo prezetácia '!A:G,4,FALSE)</f>
        <v>Trenčín</v>
      </c>
      <c r="H89" s="31">
        <f>VLOOKUP(A89,'04.kolo prezetácia '!$A$2:$G$468,5,FALSE)</f>
        <v>1997</v>
      </c>
      <c r="I89" s="32" t="str">
        <f>VLOOKUP(A89,'04.kolo prezetácia '!$A$2:$G$468,7,FALSE)</f>
        <v>Ženy A</v>
      </c>
      <c r="J89" s="21">
        <f>VLOOKUP('04.kolo výsledky '!$A89,'04.kolo stopky'!A:C,3,FALSE)</f>
        <v>3.1126736111111108E-2</v>
      </c>
      <c r="K89" s="21">
        <f t="shared" si="8"/>
        <v>3.6405539311241061E-3</v>
      </c>
      <c r="L89" s="21">
        <f t="shared" si="7"/>
        <v>1.0403356481481479E-2</v>
      </c>
      <c r="M89" s="30"/>
      <c r="N89" s="31"/>
      <c r="O89" s="31"/>
      <c r="P89" s="31"/>
      <c r="Q89" s="31"/>
      <c r="R89" s="31"/>
      <c r="S89" s="31"/>
      <c r="T89" s="31"/>
      <c r="U89" s="31"/>
      <c r="V89" s="31"/>
      <c r="W89" s="33">
        <f t="shared" si="9"/>
        <v>0</v>
      </c>
      <c r="Y89"/>
    </row>
    <row r="90" spans="1:25" x14ac:dyDescent="0.25">
      <c r="A90" s="22">
        <v>210</v>
      </c>
      <c r="B90" s="57">
        <v>87</v>
      </c>
      <c r="C90" s="45">
        <v>2</v>
      </c>
      <c r="D90" s="6" t="str">
        <f>VLOOKUP(A90,'04.kolo prezetácia '!A:G,2,FALSE)</f>
        <v>Igor</v>
      </c>
      <c r="E90" s="6" t="str">
        <f>VLOOKUP(A90,'04.kolo prezetácia '!A:G,3,FALSE)</f>
        <v>Vrabel</v>
      </c>
      <c r="F90" s="5" t="str">
        <f>CONCATENATE('04.kolo výsledky '!$D90," ",'04.kolo výsledky '!$E90)</f>
        <v>Igor Vrabel</v>
      </c>
      <c r="G90" s="6" t="str">
        <f>VLOOKUP(A90,'04.kolo prezetácia '!A:G,4,FALSE)</f>
        <v>Trenčianska Teplá</v>
      </c>
      <c r="H90" s="31">
        <f>VLOOKUP(A90,'04.kolo prezetácia '!$A$2:$G$468,5,FALSE)</f>
        <v>1959</v>
      </c>
      <c r="I90" s="32" t="str">
        <f>VLOOKUP(A90,'04.kolo prezetácia '!$A$2:$G$468,7,FALSE)</f>
        <v>Muži E</v>
      </c>
      <c r="J90" s="21">
        <f>VLOOKUP('04.kolo výsledky '!$A90,'04.kolo stopky'!A:C,3,FALSE)</f>
        <v>3.1146990740740742E-2</v>
      </c>
      <c r="K90" s="21">
        <f t="shared" si="8"/>
        <v>3.6429228936538877E-3</v>
      </c>
      <c r="L90" s="21">
        <f t="shared" si="7"/>
        <v>1.0423611111111113E-2</v>
      </c>
      <c r="M90" s="30"/>
      <c r="N90" s="31"/>
      <c r="O90" s="31"/>
      <c r="P90" s="31"/>
      <c r="Q90" s="31"/>
      <c r="R90" s="31"/>
      <c r="S90" s="31"/>
      <c r="T90" s="31"/>
      <c r="U90" s="31"/>
      <c r="V90" s="31"/>
      <c r="W90" s="33">
        <f t="shared" si="9"/>
        <v>0</v>
      </c>
      <c r="Y90"/>
    </row>
    <row r="91" spans="1:25" x14ac:dyDescent="0.25">
      <c r="A91" s="22">
        <v>188</v>
      </c>
      <c r="B91" s="57">
        <v>88</v>
      </c>
      <c r="C91" s="45">
        <v>3</v>
      </c>
      <c r="D91" s="6" t="str">
        <f>VLOOKUP(A91,'04.kolo prezetácia '!A:G,2,FALSE)</f>
        <v>Igor</v>
      </c>
      <c r="E91" s="6" t="str">
        <f>VLOOKUP(A91,'04.kolo prezetácia '!A:G,3,FALSE)</f>
        <v>Karas</v>
      </c>
      <c r="F91" s="5" t="str">
        <f>CONCATENATE('04.kolo výsledky '!$D91," ",'04.kolo výsledky '!$E91)</f>
        <v>Igor Karas</v>
      </c>
      <c r="G91" s="6" t="str">
        <f>VLOOKUP(A91,'04.kolo prezetácia '!A:G,4,FALSE)</f>
        <v>Dubnica nad Váhom</v>
      </c>
      <c r="H91" s="31">
        <f>VLOOKUP(A91,'04.kolo prezetácia '!$A$2:$G$468,5,FALSE)</f>
        <v>1960</v>
      </c>
      <c r="I91" s="32" t="str">
        <f>VLOOKUP(A91,'04.kolo prezetácia '!$A$2:$G$468,7,FALSE)</f>
        <v>Muži E</v>
      </c>
      <c r="J91" s="21">
        <f>VLOOKUP('04.kolo výsledky '!$A91,'04.kolo stopky'!A:C,3,FALSE)</f>
        <v>3.1168634259259257E-2</v>
      </c>
      <c r="K91" s="21">
        <f t="shared" si="8"/>
        <v>3.6454542993285678E-3</v>
      </c>
      <c r="L91" s="21">
        <f t="shared" si="7"/>
        <v>1.0445254629629627E-2</v>
      </c>
      <c r="M91" s="30"/>
      <c r="N91" s="31"/>
      <c r="O91" s="31"/>
      <c r="P91" s="31"/>
      <c r="Q91" s="31"/>
      <c r="R91" s="31"/>
      <c r="S91" s="31"/>
      <c r="T91" s="31"/>
      <c r="U91" s="31"/>
      <c r="V91" s="31"/>
      <c r="W91" s="33">
        <f t="shared" si="9"/>
        <v>0</v>
      </c>
      <c r="Y91"/>
    </row>
    <row r="92" spans="1:25" x14ac:dyDescent="0.25">
      <c r="A92" s="22">
        <v>234</v>
      </c>
      <c r="B92" s="57">
        <v>89</v>
      </c>
      <c r="C92" s="48">
        <v>4</v>
      </c>
      <c r="D92" s="6" t="str">
        <f>VLOOKUP(A92,'04.kolo prezetácia '!A:G,2,FALSE)</f>
        <v>Alexander</v>
      </c>
      <c r="E92" s="6" t="str">
        <f>VLOOKUP(A92,'04.kolo prezetácia '!A:G,3,FALSE)</f>
        <v>Bezový</v>
      </c>
      <c r="F92" s="5" t="str">
        <f>CONCATENATE('04.kolo výsledky '!$D92," ",'04.kolo výsledky '!$E92)</f>
        <v>Alexander Bezový</v>
      </c>
      <c r="G92" s="6" t="str">
        <f>VLOOKUP(A92,'04.kolo prezetácia '!A:G,4,FALSE)</f>
        <v>AXB sport servis Trenčín / Trenčín</v>
      </c>
      <c r="H92" s="31">
        <f>VLOOKUP(A92,'04.kolo prezetácia '!$A$2:$G$468,5,FALSE)</f>
        <v>1959</v>
      </c>
      <c r="I92" s="32" t="str">
        <f>VLOOKUP(A92,'04.kolo prezetácia '!$A$2:$G$468,7,FALSE)</f>
        <v>Muži E</v>
      </c>
      <c r="J92" s="21">
        <f>VLOOKUP('04.kolo výsledky '!$A92,'04.kolo stopky'!A:C,3,FALSE)</f>
        <v>3.1176273148148147E-2</v>
      </c>
      <c r="K92" s="21">
        <f t="shared" si="8"/>
        <v>3.6463477366255139E-3</v>
      </c>
      <c r="L92" s="21">
        <f t="shared" si="7"/>
        <v>1.0452893518518518E-2</v>
      </c>
      <c r="M92" s="30"/>
      <c r="N92" s="31"/>
      <c r="O92" s="31"/>
      <c r="P92" s="31"/>
      <c r="Q92" s="31"/>
      <c r="R92" s="31"/>
      <c r="S92" s="31"/>
      <c r="T92" s="31"/>
      <c r="U92" s="31"/>
      <c r="V92" s="31"/>
      <c r="W92" s="33">
        <f t="shared" si="9"/>
        <v>0</v>
      </c>
      <c r="Y92"/>
    </row>
    <row r="93" spans="1:25" x14ac:dyDescent="0.25">
      <c r="A93" s="22">
        <v>56</v>
      </c>
      <c r="B93" s="57">
        <v>90</v>
      </c>
      <c r="C93" s="48">
        <v>26</v>
      </c>
      <c r="D93" s="6" t="str">
        <f>VLOOKUP(A93,'04.kolo prezetácia '!A:G,2,FALSE)</f>
        <v>Pavel</v>
      </c>
      <c r="E93" s="6" t="str">
        <f>VLOOKUP(A93,'04.kolo prezetácia '!A:G,3,FALSE)</f>
        <v>Trúchly</v>
      </c>
      <c r="F93" s="5" t="str">
        <f>CONCATENATE('04.kolo výsledky '!$D93," ",'04.kolo výsledky '!$E93)</f>
        <v>Pavel Trúchly</v>
      </c>
      <c r="G93" s="6" t="str">
        <f>VLOOKUP(A93,'04.kolo prezetácia '!A:G,4,FALSE)</f>
        <v>ISEMI / Trenčín</v>
      </c>
      <c r="H93" s="31">
        <f>VLOOKUP(A93,'04.kolo prezetácia '!$A$2:$G$468,5,FALSE)</f>
        <v>1977</v>
      </c>
      <c r="I93" s="32" t="str">
        <f>VLOOKUP(A93,'04.kolo prezetácia '!$A$2:$G$468,7,FALSE)</f>
        <v>Muži C</v>
      </c>
      <c r="J93" s="21">
        <f>VLOOKUP('04.kolo výsledky '!$A93,'04.kolo stopky'!A:C,3,FALSE)</f>
        <v>3.1306481481481484E-2</v>
      </c>
      <c r="K93" s="21">
        <f t="shared" si="8"/>
        <v>3.6615767814598224E-3</v>
      </c>
      <c r="L93" s="21">
        <f t="shared" si="7"/>
        <v>1.0583101851851854E-2</v>
      </c>
      <c r="M93" s="30"/>
      <c r="N93" s="31"/>
      <c r="O93" s="31"/>
      <c r="P93" s="31"/>
      <c r="Q93" s="31"/>
      <c r="R93" s="31"/>
      <c r="S93" s="31"/>
      <c r="T93" s="31"/>
      <c r="U93" s="31"/>
      <c r="V93" s="31"/>
      <c r="W93" s="33">
        <f t="shared" si="9"/>
        <v>0</v>
      </c>
      <c r="Y93"/>
    </row>
    <row r="94" spans="1:25" x14ac:dyDescent="0.25">
      <c r="A94" s="22">
        <v>203</v>
      </c>
      <c r="B94" s="57">
        <v>91</v>
      </c>
      <c r="C94" s="48">
        <v>13</v>
      </c>
      <c r="D94" s="6" t="str">
        <f>VLOOKUP(A94,'04.kolo prezetácia '!A:G,2,FALSE)</f>
        <v>Matej</v>
      </c>
      <c r="E94" s="6" t="str">
        <f>VLOOKUP(A94,'04.kolo prezetácia '!A:G,3,FALSE)</f>
        <v>Bibza</v>
      </c>
      <c r="F94" s="5" t="str">
        <f>CONCATENATE('04.kolo výsledky '!$D94," ",'04.kolo výsledky '!$E94)</f>
        <v>Matej Bibza</v>
      </c>
      <c r="G94" s="6" t="str">
        <f>VLOOKUP(A94,'04.kolo prezetácia '!A:G,4,FALSE)</f>
        <v>Nové Mesto nad Váhom</v>
      </c>
      <c r="H94" s="31">
        <f>VLOOKUP(A94,'04.kolo prezetácia '!$A$2:$G$468,5,FALSE)</f>
        <v>1992</v>
      </c>
      <c r="I94" s="32" t="str">
        <f>VLOOKUP(A94,'04.kolo prezetácia '!$A$2:$G$468,7,FALSE)</f>
        <v>Muži A</v>
      </c>
      <c r="J94" s="21">
        <f>VLOOKUP('04.kolo výsledky '!$A94,'04.kolo stopky'!A:C,3,FALSE)</f>
        <v>3.1516435185185189E-2</v>
      </c>
      <c r="K94" s="21">
        <f t="shared" si="8"/>
        <v>3.6861327701970979E-3</v>
      </c>
      <c r="L94" s="21">
        <f t="shared" si="7"/>
        <v>1.0793055555555559E-2</v>
      </c>
      <c r="M94" s="30"/>
      <c r="N94" s="31"/>
      <c r="O94" s="31"/>
      <c r="P94" s="31"/>
      <c r="Q94" s="31"/>
      <c r="R94" s="31"/>
      <c r="S94" s="31"/>
      <c r="T94" s="31"/>
      <c r="U94" s="31"/>
      <c r="V94" s="31"/>
      <c r="W94" s="33">
        <f t="shared" si="9"/>
        <v>0</v>
      </c>
      <c r="Y94"/>
    </row>
    <row r="95" spans="1:25" x14ac:dyDescent="0.25">
      <c r="A95" s="22">
        <v>187</v>
      </c>
      <c r="B95" s="57">
        <v>92</v>
      </c>
      <c r="C95" s="48">
        <v>27</v>
      </c>
      <c r="D95" s="6" t="str">
        <f>VLOOKUP(A95,'04.kolo prezetácia '!A:G,2,FALSE)</f>
        <v>Adrián</v>
      </c>
      <c r="E95" s="6" t="str">
        <f>VLOOKUP(A95,'04.kolo prezetácia '!A:G,3,FALSE)</f>
        <v>Tomášik</v>
      </c>
      <c r="F95" s="5" t="str">
        <f>CONCATENATE('04.kolo výsledky '!$D95," ",'04.kolo výsledky '!$E95)</f>
        <v>Adrián Tomášik</v>
      </c>
      <c r="G95" s="6" t="str">
        <f>VLOOKUP(A95,'04.kolo prezetácia '!A:G,4,FALSE)</f>
        <v>Nová Dubnica</v>
      </c>
      <c r="H95" s="31">
        <f>VLOOKUP(A95,'04.kolo prezetácia '!$A$2:$G$468,5,FALSE)</f>
        <v>1981</v>
      </c>
      <c r="I95" s="32" t="str">
        <f>VLOOKUP(A95,'04.kolo prezetácia '!$A$2:$G$468,7,FALSE)</f>
        <v>Muži C</v>
      </c>
      <c r="J95" s="21">
        <f>VLOOKUP('04.kolo výsledky '!$A95,'04.kolo stopky'!A:C,3,FALSE)</f>
        <v>3.1667129629629635E-2</v>
      </c>
      <c r="K95" s="21">
        <f t="shared" si="8"/>
        <v>3.7037578514186706E-3</v>
      </c>
      <c r="L95" s="21">
        <f t="shared" si="7"/>
        <v>1.0943750000000006E-2</v>
      </c>
      <c r="M95" s="30"/>
      <c r="N95" s="31"/>
      <c r="O95" s="31"/>
      <c r="P95" s="31"/>
      <c r="Q95" s="31"/>
      <c r="R95" s="31"/>
      <c r="S95" s="31"/>
      <c r="T95" s="31"/>
      <c r="U95" s="31"/>
      <c r="V95" s="31"/>
      <c r="W95" s="33">
        <f t="shared" si="9"/>
        <v>0</v>
      </c>
      <c r="Y95"/>
    </row>
    <row r="96" spans="1:25" x14ac:dyDescent="0.25">
      <c r="A96" s="22">
        <v>160</v>
      </c>
      <c r="B96" s="57">
        <v>93</v>
      </c>
      <c r="C96" s="48">
        <v>11</v>
      </c>
      <c r="D96" s="6" t="str">
        <f>VLOOKUP(A96,'04.kolo prezetácia '!A:G,2,FALSE)</f>
        <v>Tereza</v>
      </c>
      <c r="E96" s="6" t="str">
        <f>VLOOKUP(A96,'04.kolo prezetácia '!A:G,3,FALSE)</f>
        <v>Ďuráčiová</v>
      </c>
      <c r="F96" s="5" t="str">
        <f>CONCATENATE('04.kolo výsledky '!$D96," ",'04.kolo výsledky '!$E96)</f>
        <v>Tereza Ďuráčiová</v>
      </c>
      <c r="G96" s="6" t="str">
        <f>VLOOKUP(A96,'04.kolo prezetácia '!A:G,4,FALSE)</f>
        <v>Champion Club / Soblahov</v>
      </c>
      <c r="H96" s="31">
        <f>VLOOKUP(A96,'04.kolo prezetácia '!$A$2:$G$468,5,FALSE)</f>
        <v>1993</v>
      </c>
      <c r="I96" s="32" t="str">
        <f>VLOOKUP(A96,'04.kolo prezetácia '!$A$2:$G$468,7,FALSE)</f>
        <v>Ženy A</v>
      </c>
      <c r="J96" s="21">
        <f>VLOOKUP('04.kolo výsledky '!$A96,'04.kolo stopky'!A:C,3,FALSE)</f>
        <v>3.1687731481481483E-2</v>
      </c>
      <c r="K96" s="21">
        <f t="shared" si="8"/>
        <v>3.706167424734676E-3</v>
      </c>
      <c r="L96" s="21">
        <f t="shared" si="7"/>
        <v>1.0964351851851854E-2</v>
      </c>
      <c r="M96" s="30"/>
      <c r="N96" s="31"/>
      <c r="O96" s="31"/>
      <c r="P96" s="31"/>
      <c r="Q96" s="31"/>
      <c r="R96" s="31"/>
      <c r="S96" s="31"/>
      <c r="T96" s="31"/>
      <c r="U96" s="31"/>
      <c r="V96" s="31"/>
      <c r="W96" s="33">
        <f t="shared" si="9"/>
        <v>0</v>
      </c>
      <c r="Y96"/>
    </row>
    <row r="97" spans="1:25" x14ac:dyDescent="0.25">
      <c r="A97" s="22">
        <v>230</v>
      </c>
      <c r="B97" s="57">
        <v>94</v>
      </c>
      <c r="C97" s="48">
        <v>22</v>
      </c>
      <c r="D97" s="6" t="str">
        <f>VLOOKUP(A97,'04.kolo prezetácia '!A:G,2,FALSE)</f>
        <v>Michal</v>
      </c>
      <c r="E97" s="6" t="str">
        <f>VLOOKUP(A97,'04.kolo prezetácia '!A:G,3,FALSE)</f>
        <v>Talaba</v>
      </c>
      <c r="F97" s="5" t="str">
        <f>CONCATENATE('04.kolo výsledky '!$D97," ",'04.kolo výsledky '!$E97)</f>
        <v>Michal Talaba</v>
      </c>
      <c r="G97" s="6" t="str">
        <f>VLOOKUP(A97,'04.kolo prezetácia '!A:G,4,FALSE)</f>
        <v>NUTRILITE team / Trenčín</v>
      </c>
      <c r="H97" s="31">
        <f>VLOOKUP(A97,'04.kolo prezetácia '!$A$2:$G$468,5,FALSE)</f>
        <v>1988</v>
      </c>
      <c r="I97" s="32" t="str">
        <f>VLOOKUP(A97,'04.kolo prezetácia '!$A$2:$G$468,7,FALSE)</f>
        <v>Muži B</v>
      </c>
      <c r="J97" s="21">
        <f>VLOOKUP('04.kolo výsledky '!$A97,'04.kolo stopky'!A:C,3,FALSE)</f>
        <v>3.1727777777777778E-2</v>
      </c>
      <c r="K97" s="21">
        <f t="shared" si="8"/>
        <v>3.710851202079272E-3</v>
      </c>
      <c r="L97" s="21">
        <f t="shared" si="7"/>
        <v>1.1004398148148149E-2</v>
      </c>
      <c r="M97" s="30"/>
      <c r="N97" s="31"/>
      <c r="O97" s="31"/>
      <c r="P97" s="31"/>
      <c r="Q97" s="31"/>
      <c r="R97" s="31"/>
      <c r="S97" s="31"/>
      <c r="T97" s="31"/>
      <c r="U97" s="31"/>
      <c r="V97" s="31"/>
      <c r="W97" s="33">
        <f t="shared" si="9"/>
        <v>0</v>
      </c>
      <c r="Y97"/>
    </row>
    <row r="98" spans="1:25" x14ac:dyDescent="0.25">
      <c r="A98" s="22">
        <v>182</v>
      </c>
      <c r="B98" s="57">
        <v>95</v>
      </c>
      <c r="C98" s="48">
        <v>23</v>
      </c>
      <c r="D98" s="6" t="str">
        <f>VLOOKUP(A98,'04.kolo prezetácia '!A:G,2,FALSE)</f>
        <v>Michal</v>
      </c>
      <c r="E98" s="6" t="str">
        <f>VLOOKUP(A98,'04.kolo prezetácia '!A:G,3,FALSE)</f>
        <v>Zavadinka</v>
      </c>
      <c r="F98" s="5" t="str">
        <f>CONCATENATE('04.kolo výsledky '!$D98," ",'04.kolo výsledky '!$E98)</f>
        <v>Michal Zavadinka</v>
      </c>
      <c r="G98" s="6" t="str">
        <f>VLOOKUP(A98,'04.kolo prezetácia '!A:G,4,FALSE)</f>
        <v>Bartoš / Trenčín</v>
      </c>
      <c r="H98" s="31">
        <f>VLOOKUP(A98,'04.kolo prezetácia '!$A$2:$G$468,5,FALSE)</f>
        <v>1982</v>
      </c>
      <c r="I98" s="32" t="str">
        <f>VLOOKUP(A98,'04.kolo prezetácia '!$A$2:$G$468,7,FALSE)</f>
        <v>Muži B</v>
      </c>
      <c r="J98" s="21">
        <f>VLOOKUP('04.kolo výsledky '!$A98,'04.kolo stopky'!A:C,3,FALSE)</f>
        <v>3.2002083333333334E-2</v>
      </c>
      <c r="K98" s="21">
        <f t="shared" si="8"/>
        <v>3.7429337231968808E-3</v>
      </c>
      <c r="L98" s="21">
        <f t="shared" si="7"/>
        <v>1.1278703703703704E-2</v>
      </c>
      <c r="M98" s="30"/>
      <c r="N98" s="31"/>
      <c r="O98" s="31"/>
      <c r="P98" s="31"/>
      <c r="Q98" s="31"/>
      <c r="R98" s="31"/>
      <c r="S98" s="31"/>
      <c r="T98" s="31"/>
      <c r="U98" s="31"/>
      <c r="V98" s="31"/>
      <c r="W98" s="33">
        <f t="shared" si="9"/>
        <v>0</v>
      </c>
      <c r="Y98"/>
    </row>
    <row r="99" spans="1:25" x14ac:dyDescent="0.25">
      <c r="A99" s="22">
        <v>166</v>
      </c>
      <c r="B99" s="57">
        <v>96</v>
      </c>
      <c r="C99" s="48">
        <v>11</v>
      </c>
      <c r="D99" s="6" t="str">
        <f>VLOOKUP(A99,'04.kolo prezetácia '!A:G,2,FALSE)</f>
        <v>Libor</v>
      </c>
      <c r="E99" s="6" t="str">
        <f>VLOOKUP(A99,'04.kolo prezetácia '!A:G,3,FALSE)</f>
        <v>Poruban</v>
      </c>
      <c r="F99" s="5" t="str">
        <f>CONCATENATE('04.kolo výsledky '!$D99," ",'04.kolo výsledky '!$E99)</f>
        <v>Libor Poruban</v>
      </c>
      <c r="G99" s="6" t="str">
        <f>VLOOKUP(A99,'04.kolo prezetácia '!A:G,4,FALSE)</f>
        <v>Pro Dubnica o.z. / Dubnica nad Váhom</v>
      </c>
      <c r="H99" s="31">
        <f>VLOOKUP(A99,'04.kolo prezetácia '!$A$2:$G$468,5,FALSE)</f>
        <v>1968</v>
      </c>
      <c r="I99" s="32" t="str">
        <f>VLOOKUP(A99,'04.kolo prezetácia '!$A$2:$G$468,7,FALSE)</f>
        <v>Muži D</v>
      </c>
      <c r="J99" s="21">
        <f>VLOOKUP('04.kolo výsledky '!$A99,'04.kolo stopky'!A:C,3,FALSE)</f>
        <v>3.2074074074074074E-2</v>
      </c>
      <c r="K99" s="21">
        <f t="shared" si="8"/>
        <v>3.7513536928741606E-3</v>
      </c>
      <c r="L99" s="21">
        <f t="shared" si="7"/>
        <v>1.1350694444444445E-2</v>
      </c>
      <c r="M99" s="30"/>
      <c r="N99" s="31"/>
      <c r="O99" s="31"/>
      <c r="P99" s="31"/>
      <c r="Q99" s="31"/>
      <c r="R99" s="31"/>
      <c r="S99" s="31"/>
      <c r="T99" s="31"/>
      <c r="U99" s="31"/>
      <c r="V99" s="31"/>
      <c r="W99" s="33">
        <f t="shared" si="9"/>
        <v>0</v>
      </c>
      <c r="Y99"/>
    </row>
    <row r="100" spans="1:25" x14ac:dyDescent="0.25">
      <c r="A100" s="22">
        <v>85</v>
      </c>
      <c r="B100" s="57">
        <v>97</v>
      </c>
      <c r="C100" s="48">
        <v>12</v>
      </c>
      <c r="D100" s="6" t="str">
        <f>VLOOKUP(A100,'04.kolo prezetácia '!A:G,2,FALSE)</f>
        <v>Alena</v>
      </c>
      <c r="E100" s="6" t="str">
        <f>VLOOKUP(A100,'04.kolo prezetácia '!A:G,3,FALSE)</f>
        <v>Falaštová</v>
      </c>
      <c r="F100" s="5" t="str">
        <f>CONCATENATE('04.kolo výsledky '!$D100," ",'04.kolo výsledky '!$E100)</f>
        <v>Alena Falaštová</v>
      </c>
      <c r="G100" s="6" t="str">
        <f>VLOOKUP(A100,'04.kolo prezetácia '!A:G,4,FALSE)</f>
        <v>Buď lepší / Trenčín</v>
      </c>
      <c r="H100" s="31">
        <f>VLOOKUP(A100,'04.kolo prezetácia '!$A$2:$G$468,5,FALSE)</f>
        <v>1986</v>
      </c>
      <c r="I100" s="32" t="str">
        <f>VLOOKUP(A100,'04.kolo prezetácia '!$A$2:$G$468,7,FALSE)</f>
        <v>Ženy A</v>
      </c>
      <c r="J100" s="21">
        <f>VLOOKUP('04.kolo výsledky '!$A100,'04.kolo stopky'!A:C,3,FALSE)</f>
        <v>3.2111689814814819E-2</v>
      </c>
      <c r="K100" s="21">
        <f t="shared" si="8"/>
        <v>3.7557531947151833E-3</v>
      </c>
      <c r="L100" s="21">
        <f t="shared" si="7"/>
        <v>1.1388310185185189E-2</v>
      </c>
      <c r="M100" s="30"/>
      <c r="N100" s="31"/>
      <c r="O100" s="31"/>
      <c r="P100" s="31"/>
      <c r="Q100" s="31"/>
      <c r="R100" s="31"/>
      <c r="S100" s="31"/>
      <c r="T100" s="31"/>
      <c r="U100" s="31"/>
      <c r="V100" s="31"/>
      <c r="W100" s="33">
        <f t="shared" si="9"/>
        <v>0</v>
      </c>
      <c r="Y100"/>
    </row>
    <row r="101" spans="1:25" x14ac:dyDescent="0.25">
      <c r="A101" s="22">
        <v>9</v>
      </c>
      <c r="B101" s="57">
        <v>98</v>
      </c>
      <c r="C101" s="45">
        <v>2</v>
      </c>
      <c r="D101" s="6" t="str">
        <f>VLOOKUP(A101,'04.kolo prezetácia '!A:G,2,FALSE)</f>
        <v>Lenka</v>
      </c>
      <c r="E101" s="6" t="str">
        <f>VLOOKUP(A101,'04.kolo prezetácia '!A:G,3,FALSE)</f>
        <v>Veselá</v>
      </c>
      <c r="F101" s="5" t="str">
        <f>CONCATENATE('04.kolo výsledky '!$D101," ",'04.kolo výsledky '!$E101)</f>
        <v>Lenka Veselá</v>
      </c>
      <c r="G101" s="6" t="str">
        <f>VLOOKUP(A101,'04.kolo prezetácia '!A:G,4,FALSE)</f>
        <v>Nové Mesto nad Váhom</v>
      </c>
      <c r="H101" s="31">
        <f>VLOOKUP(A101,'04.kolo prezetácia '!$A$2:$G$468,5,FALSE)</f>
        <v>1974</v>
      </c>
      <c r="I101" s="32" t="str">
        <f>VLOOKUP(A101,'04.kolo prezetácia '!$A$2:$G$468,7,FALSE)</f>
        <v>Ženy C</v>
      </c>
      <c r="J101" s="21">
        <f>VLOOKUP('04.kolo výsledky '!$A101,'04.kolo stopky'!A:C,3,FALSE)</f>
        <v>3.2383217592592592E-2</v>
      </c>
      <c r="K101" s="21">
        <f t="shared" si="8"/>
        <v>3.7875108295429929E-3</v>
      </c>
      <c r="L101" s="21">
        <f t="shared" si="7"/>
        <v>1.1659837962962962E-2</v>
      </c>
      <c r="M101" s="30"/>
      <c r="N101" s="31"/>
      <c r="O101" s="31"/>
      <c r="P101" s="31"/>
      <c r="Q101" s="31"/>
      <c r="R101" s="31"/>
      <c r="S101" s="31"/>
      <c r="T101" s="31"/>
      <c r="U101" s="31"/>
      <c r="V101" s="31"/>
      <c r="W101" s="33">
        <f t="shared" si="9"/>
        <v>0</v>
      </c>
      <c r="Y101"/>
    </row>
    <row r="102" spans="1:25" x14ac:dyDescent="0.25">
      <c r="A102" s="22">
        <v>173</v>
      </c>
      <c r="B102" s="57">
        <v>99</v>
      </c>
      <c r="C102" s="45">
        <v>3</v>
      </c>
      <c r="D102" s="6" t="str">
        <f>VLOOKUP(A102,'04.kolo prezetácia '!A:G,2,FALSE)</f>
        <v>Blanka</v>
      </c>
      <c r="E102" s="6" t="str">
        <f>VLOOKUP(A102,'04.kolo prezetácia '!A:G,3,FALSE)</f>
        <v>Balascakova</v>
      </c>
      <c r="F102" s="5" t="str">
        <f>CONCATENATE('04.kolo výsledky '!$D102," ",'04.kolo výsledky '!$E102)</f>
        <v>Blanka Balascakova</v>
      </c>
      <c r="G102" s="6" t="str">
        <f>VLOOKUP(A102,'04.kolo prezetácia '!A:G,4,FALSE)</f>
        <v>Gekon TN / Trencin</v>
      </c>
      <c r="H102" s="31">
        <f>VLOOKUP(A102,'04.kolo prezetácia '!$A$2:$G$468,5,FALSE)</f>
        <v>1966</v>
      </c>
      <c r="I102" s="32" t="str">
        <f>VLOOKUP(A102,'04.kolo prezetácia '!$A$2:$G$468,7,FALSE)</f>
        <v>Ženy C</v>
      </c>
      <c r="J102" s="21">
        <f>VLOOKUP('04.kolo výsledky '!$A102,'04.kolo stopky'!A:C,3,FALSE)</f>
        <v>3.2422569444444445E-2</v>
      </c>
      <c r="K102" s="21">
        <f t="shared" si="8"/>
        <v>3.7921133853151393E-3</v>
      </c>
      <c r="L102" s="21">
        <f t="shared" si="7"/>
        <v>1.1699189814814815E-2</v>
      </c>
      <c r="M102" s="30"/>
      <c r="N102" s="31"/>
      <c r="O102" s="31"/>
      <c r="P102" s="31"/>
      <c r="Q102" s="31"/>
      <c r="R102" s="31"/>
      <c r="S102" s="31"/>
      <c r="T102" s="31"/>
      <c r="U102" s="31"/>
      <c r="V102" s="31"/>
      <c r="W102" s="33">
        <f t="shared" si="9"/>
        <v>0</v>
      </c>
      <c r="Y102"/>
    </row>
    <row r="103" spans="1:25" x14ac:dyDescent="0.25">
      <c r="A103" s="22">
        <v>223</v>
      </c>
      <c r="B103" s="57">
        <v>100</v>
      </c>
      <c r="C103" s="48">
        <v>24</v>
      </c>
      <c r="D103" s="6" t="str">
        <f>VLOOKUP(A103,'04.kolo prezetácia '!A:G,2,FALSE)</f>
        <v>Ivan</v>
      </c>
      <c r="E103" s="6" t="str">
        <f>VLOOKUP(A103,'04.kolo prezetácia '!A:G,3,FALSE)</f>
        <v>Capák</v>
      </c>
      <c r="F103" s="5" t="str">
        <f>CONCATENATE('04.kolo výsledky '!$D103," ",'04.kolo výsledky '!$E103)</f>
        <v>Ivan Capák</v>
      </c>
      <c r="G103" s="6" t="str">
        <f>VLOOKUP(A103,'04.kolo prezetácia '!A:G,4,FALSE)</f>
        <v>Adamovské Kochanovce</v>
      </c>
      <c r="H103" s="31">
        <f>VLOOKUP(A103,'04.kolo prezetácia '!$A$2:$G$468,5,FALSE)</f>
        <v>1989</v>
      </c>
      <c r="I103" s="32" t="str">
        <f>VLOOKUP(A103,'04.kolo prezetácia '!$A$2:$G$468,7,FALSE)</f>
        <v>Muži B</v>
      </c>
      <c r="J103" s="21">
        <f>VLOOKUP('04.kolo výsledky '!$A103,'04.kolo stopky'!A:C,3,FALSE)</f>
        <v>3.2458680555555557E-2</v>
      </c>
      <c r="K103" s="21">
        <f t="shared" si="8"/>
        <v>3.7963369070825211E-3</v>
      </c>
      <c r="L103" s="21">
        <f t="shared" si="7"/>
        <v>1.1735300925925927E-2</v>
      </c>
      <c r="M103" s="30"/>
      <c r="N103" s="31"/>
      <c r="O103" s="31"/>
      <c r="P103" s="31"/>
      <c r="Q103" s="31"/>
      <c r="R103" s="31"/>
      <c r="S103" s="31"/>
      <c r="T103" s="31"/>
      <c r="U103" s="31"/>
      <c r="V103" s="31"/>
      <c r="W103" s="33">
        <f t="shared" si="9"/>
        <v>0</v>
      </c>
      <c r="Y103"/>
    </row>
    <row r="104" spans="1:25" x14ac:dyDescent="0.25">
      <c r="A104" s="22">
        <v>185</v>
      </c>
      <c r="B104" s="57">
        <v>101</v>
      </c>
      <c r="C104" s="48">
        <v>4</v>
      </c>
      <c r="D104" s="6" t="str">
        <f>VLOOKUP(A104,'04.kolo prezetácia '!A:G,2,FALSE)</f>
        <v>Marcela</v>
      </c>
      <c r="E104" s="6" t="str">
        <f>VLOOKUP(A104,'04.kolo prezetácia '!A:G,3,FALSE)</f>
        <v>Adamčiová</v>
      </c>
      <c r="F104" s="5" t="str">
        <f>CONCATENATE('04.kolo výsledky '!$D104," ",'04.kolo výsledky '!$E104)</f>
        <v>Marcela Adamčiová</v>
      </c>
      <c r="G104" s="6" t="str">
        <f>VLOOKUP(A104,'04.kolo prezetácia '!A:G,4,FALSE)</f>
        <v>Chocholná / Chocholná 263</v>
      </c>
      <c r="H104" s="31">
        <f>VLOOKUP(A104,'04.kolo prezetácia '!$A$2:$G$468,5,FALSE)</f>
        <v>1968</v>
      </c>
      <c r="I104" s="32" t="str">
        <f>VLOOKUP(A104,'04.kolo prezetácia '!$A$2:$G$468,7,FALSE)</f>
        <v>Ženy C</v>
      </c>
      <c r="J104" s="21">
        <f>VLOOKUP('04.kolo výsledky '!$A104,'04.kolo stopky'!A:C,3,FALSE)</f>
        <v>3.2798726851851853E-2</v>
      </c>
      <c r="K104" s="21">
        <f t="shared" si="8"/>
        <v>3.8361084037253626E-3</v>
      </c>
      <c r="L104" s="21">
        <f t="shared" si="7"/>
        <v>1.2075347222222223E-2</v>
      </c>
      <c r="M104" s="30"/>
      <c r="N104" s="31"/>
      <c r="O104" s="31"/>
      <c r="P104" s="31"/>
      <c r="Q104" s="31"/>
      <c r="R104" s="31"/>
      <c r="S104" s="31"/>
      <c r="T104" s="31"/>
      <c r="U104" s="31"/>
      <c r="V104" s="31"/>
      <c r="W104" s="33">
        <f t="shared" si="9"/>
        <v>0</v>
      </c>
      <c r="Y104"/>
    </row>
    <row r="105" spans="1:25" x14ac:dyDescent="0.25">
      <c r="A105" s="22">
        <v>133</v>
      </c>
      <c r="B105" s="57">
        <v>102</v>
      </c>
      <c r="C105" s="48">
        <v>7</v>
      </c>
      <c r="D105" s="6" t="str">
        <f>VLOOKUP(A105,'04.kolo prezetácia '!A:G,2,FALSE)</f>
        <v>Zuzana</v>
      </c>
      <c r="E105" s="6" t="str">
        <f>VLOOKUP(A105,'04.kolo prezetácia '!A:G,3,FALSE)</f>
        <v>Luprichová</v>
      </c>
      <c r="F105" s="5" t="str">
        <f>CONCATENATE('04.kolo výsledky '!$D105," ",'04.kolo výsledky '!$E105)</f>
        <v>Zuzana Luprichová</v>
      </c>
      <c r="G105" s="6" t="str">
        <f>VLOOKUP(A105,'04.kolo prezetácia '!A:G,4,FALSE)</f>
        <v>220 mínus vek / Skalka nad Váhom</v>
      </c>
      <c r="H105" s="31">
        <f>VLOOKUP(A105,'04.kolo prezetácia '!$A$2:$G$468,5,FALSE)</f>
        <v>1983</v>
      </c>
      <c r="I105" s="32" t="str">
        <f>VLOOKUP(A105,'04.kolo prezetácia '!$A$2:$G$468,7,FALSE)</f>
        <v>Ženy B</v>
      </c>
      <c r="J105" s="21">
        <f>VLOOKUP('04.kolo výsledky '!$A105,'04.kolo stopky'!A:C,3,FALSE)</f>
        <v>3.2978472222222222E-2</v>
      </c>
      <c r="K105" s="21">
        <f t="shared" si="8"/>
        <v>3.8571312540610784E-3</v>
      </c>
      <c r="L105" s="21">
        <f t="shared" si="7"/>
        <v>1.2255092592592592E-2</v>
      </c>
      <c r="M105" s="30"/>
      <c r="N105" s="31"/>
      <c r="O105" s="31"/>
      <c r="P105" s="31"/>
      <c r="Q105" s="31"/>
      <c r="R105" s="31"/>
      <c r="S105" s="31"/>
      <c r="T105" s="31"/>
      <c r="U105" s="31"/>
      <c r="V105" s="31"/>
      <c r="W105" s="33">
        <f t="shared" si="9"/>
        <v>0</v>
      </c>
      <c r="Y105"/>
    </row>
    <row r="106" spans="1:25" x14ac:dyDescent="0.25">
      <c r="A106" s="22">
        <v>94</v>
      </c>
      <c r="B106" s="57">
        <v>103</v>
      </c>
      <c r="C106" s="48">
        <v>12</v>
      </c>
      <c r="D106" s="6" t="str">
        <f>VLOOKUP(A106,'04.kolo prezetácia '!A:G,2,FALSE)</f>
        <v>Marian</v>
      </c>
      <c r="E106" s="6" t="str">
        <f>VLOOKUP(A106,'04.kolo prezetácia '!A:G,3,FALSE)</f>
        <v>Adamkovic</v>
      </c>
      <c r="F106" s="5" t="str">
        <f>CONCATENATE('04.kolo výsledky '!$D106," ",'04.kolo výsledky '!$E106)</f>
        <v>Marian Adamkovic</v>
      </c>
      <c r="G106" s="6" t="str">
        <f>VLOOKUP(A106,'04.kolo prezetácia '!A:G,4,FALSE)</f>
        <v>Gekon / Banovce</v>
      </c>
      <c r="H106" s="31">
        <f>VLOOKUP(A106,'04.kolo prezetácia '!$A$2:$G$468,5,FALSE)</f>
        <v>1964</v>
      </c>
      <c r="I106" s="32" t="str">
        <f>VLOOKUP(A106,'04.kolo prezetácia '!$A$2:$G$468,7,FALSE)</f>
        <v>Muži D</v>
      </c>
      <c r="J106" s="21">
        <f>VLOOKUP('04.kolo výsledky '!$A106,'04.kolo stopky'!A:C,3,FALSE)</f>
        <v>3.319363425925926E-2</v>
      </c>
      <c r="K106" s="21">
        <f t="shared" si="8"/>
        <v>3.8822964045917259E-3</v>
      </c>
      <c r="L106" s="21">
        <f t="shared" si="7"/>
        <v>1.247025462962963E-2</v>
      </c>
      <c r="M106" s="30"/>
      <c r="N106" s="31"/>
      <c r="O106" s="31"/>
      <c r="P106" s="31"/>
      <c r="Q106" s="31"/>
      <c r="R106" s="31"/>
      <c r="S106" s="31"/>
      <c r="T106" s="31"/>
      <c r="U106" s="31"/>
      <c r="V106" s="31"/>
      <c r="W106" s="33">
        <f t="shared" si="9"/>
        <v>0</v>
      </c>
      <c r="Y106"/>
    </row>
    <row r="107" spans="1:25" x14ac:dyDescent="0.25">
      <c r="A107" s="22">
        <v>80</v>
      </c>
      <c r="B107" s="57">
        <v>104</v>
      </c>
      <c r="C107" s="48">
        <v>28</v>
      </c>
      <c r="D107" s="6" t="str">
        <f>VLOOKUP(A107,'04.kolo prezetácia '!A:G,2,FALSE)</f>
        <v>Dušan</v>
      </c>
      <c r="E107" s="6" t="str">
        <f>VLOOKUP(A107,'04.kolo prezetácia '!A:G,3,FALSE)</f>
        <v>JELÍNEK</v>
      </c>
      <c r="F107" s="5" t="str">
        <f>CONCATENATE('04.kolo výsledky '!$D107," ",'04.kolo výsledky '!$E107)</f>
        <v>Dušan JELÍNEK</v>
      </c>
      <c r="G107" s="6" t="str">
        <f>VLOOKUP(A107,'04.kolo prezetácia '!A:G,4,FALSE)</f>
        <v>Trenčín / Trenčín</v>
      </c>
      <c r="H107" s="31">
        <f>VLOOKUP(A107,'04.kolo prezetácia '!$A$2:$G$468,5,FALSE)</f>
        <v>1978</v>
      </c>
      <c r="I107" s="32" t="str">
        <f>VLOOKUP(A107,'04.kolo prezetácia '!$A$2:$G$468,7,FALSE)</f>
        <v>Muži C</v>
      </c>
      <c r="J107" s="21">
        <f>VLOOKUP('04.kolo výsledky '!$A107,'04.kolo stopky'!A:C,3,FALSE)</f>
        <v>3.3295138888888888E-2</v>
      </c>
      <c r="K107" s="21">
        <f t="shared" si="8"/>
        <v>3.8941682910981152E-3</v>
      </c>
      <c r="L107" s="21">
        <f t="shared" si="7"/>
        <v>1.2571759259259258E-2</v>
      </c>
      <c r="M107" s="30"/>
      <c r="N107" s="31"/>
      <c r="O107" s="31"/>
      <c r="P107" s="31"/>
      <c r="Q107" s="31"/>
      <c r="R107" s="31"/>
      <c r="S107" s="31"/>
      <c r="T107" s="31"/>
      <c r="U107" s="31"/>
      <c r="V107" s="31"/>
      <c r="W107" s="33">
        <f t="shared" si="9"/>
        <v>0</v>
      </c>
      <c r="Y107"/>
    </row>
    <row r="108" spans="1:25" x14ac:dyDescent="0.25">
      <c r="A108" s="22">
        <v>144</v>
      </c>
      <c r="B108" s="57">
        <v>105</v>
      </c>
      <c r="C108" s="48">
        <v>25</v>
      </c>
      <c r="D108" s="6" t="str">
        <f>VLOOKUP(A108,'04.kolo prezetácia '!A:G,2,FALSE)</f>
        <v>Peter</v>
      </c>
      <c r="E108" s="6" t="str">
        <f>VLOOKUP(A108,'04.kolo prezetácia '!A:G,3,FALSE)</f>
        <v>Ťapajna</v>
      </c>
      <c r="F108" s="5" t="str">
        <f>CONCATENATE('04.kolo výsledky '!$D108," ",'04.kolo výsledky '!$E108)</f>
        <v>Peter Ťapajna</v>
      </c>
      <c r="G108" s="6" t="str">
        <f>VLOOKUP(A108,'04.kolo prezetácia '!A:G,4,FALSE)</f>
        <v>TIRáciBN / Bánovce nad Bebravou</v>
      </c>
      <c r="H108" s="31">
        <f>VLOOKUP(A108,'04.kolo prezetácia '!$A$2:$G$468,5,FALSE)</f>
        <v>1986</v>
      </c>
      <c r="I108" s="32" t="str">
        <f>VLOOKUP(A108,'04.kolo prezetácia '!$A$2:$G$468,7,FALSE)</f>
        <v>Muži B</v>
      </c>
      <c r="J108" s="21">
        <f>VLOOKUP('04.kolo výsledky '!$A108,'04.kolo stopky'!A:C,3,FALSE)</f>
        <v>3.3438194444444451E-2</v>
      </c>
      <c r="K108" s="21">
        <f t="shared" si="8"/>
        <v>3.9108999350227422E-3</v>
      </c>
      <c r="L108" s="21">
        <f t="shared" si="7"/>
        <v>1.2714814814814821E-2</v>
      </c>
      <c r="M108" s="30"/>
      <c r="N108" s="31"/>
      <c r="O108" s="31"/>
      <c r="P108" s="31"/>
      <c r="Q108" s="31"/>
      <c r="R108" s="31"/>
      <c r="S108" s="31"/>
      <c r="T108" s="31"/>
      <c r="U108" s="31"/>
      <c r="V108" s="31"/>
      <c r="W108" s="33">
        <f t="shared" si="9"/>
        <v>0</v>
      </c>
      <c r="Y108"/>
    </row>
    <row r="109" spans="1:25" x14ac:dyDescent="0.25">
      <c r="A109" s="22">
        <v>71</v>
      </c>
      <c r="B109" s="57">
        <v>106</v>
      </c>
      <c r="C109" s="48">
        <v>26</v>
      </c>
      <c r="D109" s="6" t="str">
        <f>VLOOKUP(A109,'04.kolo prezetácia '!A:G,2,FALSE)</f>
        <v>Matej</v>
      </c>
      <c r="E109" s="6" t="str">
        <f>VLOOKUP(A109,'04.kolo prezetácia '!A:G,3,FALSE)</f>
        <v>Ďurža</v>
      </c>
      <c r="F109" s="5" t="str">
        <f>CONCATENATE('04.kolo výsledky '!$D109," ",'04.kolo výsledky '!$E109)</f>
        <v>Matej Ďurža</v>
      </c>
      <c r="G109" s="6" t="str">
        <f>VLOOKUP(A109,'04.kolo prezetácia '!A:G,4,FALSE)</f>
        <v>Mnichova lehota</v>
      </c>
      <c r="H109" s="31">
        <f>VLOOKUP(A109,'04.kolo prezetácia '!$A$2:$G$468,5,FALSE)</f>
        <v>1991</v>
      </c>
      <c r="I109" s="32" t="str">
        <f>VLOOKUP(A109,'04.kolo prezetácia '!$A$2:$G$468,7,FALSE)</f>
        <v>Muži B</v>
      </c>
      <c r="J109" s="21">
        <f>VLOOKUP('04.kolo výsledky '!$A109,'04.kolo stopky'!A:C,3,FALSE)</f>
        <v>3.3973148148148148E-2</v>
      </c>
      <c r="K109" s="21">
        <f t="shared" si="8"/>
        <v>3.9734676196664497E-3</v>
      </c>
      <c r="L109" s="21">
        <f t="shared" si="7"/>
        <v>1.3249768518518518E-2</v>
      </c>
      <c r="M109" s="30"/>
      <c r="N109" s="31"/>
      <c r="O109" s="31"/>
      <c r="P109" s="31"/>
      <c r="Q109" s="31"/>
      <c r="R109" s="31"/>
      <c r="S109" s="31"/>
      <c r="T109" s="31"/>
      <c r="U109" s="31"/>
      <c r="V109" s="31"/>
      <c r="W109" s="33">
        <f t="shared" si="9"/>
        <v>0</v>
      </c>
      <c r="Y109"/>
    </row>
    <row r="110" spans="1:25" x14ac:dyDescent="0.25">
      <c r="A110" s="22">
        <v>179</v>
      </c>
      <c r="B110" s="57">
        <v>107</v>
      </c>
      <c r="C110" s="48">
        <v>27</v>
      </c>
      <c r="D110" s="6" t="str">
        <f>VLOOKUP(A110,'04.kolo prezetácia '!A:G,2,FALSE)</f>
        <v>Martin</v>
      </c>
      <c r="E110" s="6" t="str">
        <f>VLOOKUP(A110,'04.kolo prezetácia '!A:G,3,FALSE)</f>
        <v>Kocaj</v>
      </c>
      <c r="F110" s="5" t="str">
        <f>CONCATENATE('04.kolo výsledky '!$D110," ",'04.kolo výsledky '!$E110)</f>
        <v>Martin Kocaj</v>
      </c>
      <c r="G110" s="6" t="str">
        <f>VLOOKUP(A110,'04.kolo prezetácia '!A:G,4,FALSE)</f>
        <v>Trenčín</v>
      </c>
      <c r="H110" s="31">
        <f>VLOOKUP(A110,'04.kolo prezetácia '!$A$2:$G$468,5,FALSE)</f>
        <v>1987</v>
      </c>
      <c r="I110" s="32" t="str">
        <f>VLOOKUP(A110,'04.kolo prezetácia '!$A$2:$G$468,7,FALSE)</f>
        <v>Muži B</v>
      </c>
      <c r="J110" s="21">
        <f>VLOOKUP('04.kolo výsledky '!$A110,'04.kolo stopky'!A:C,3,FALSE)</f>
        <v>3.420358796296296E-2</v>
      </c>
      <c r="K110" s="21">
        <f t="shared" si="8"/>
        <v>4.0004196447909895E-3</v>
      </c>
      <c r="L110" s="21">
        <f t="shared" si="7"/>
        <v>1.348020833333333E-2</v>
      </c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3">
        <f t="shared" si="9"/>
        <v>0</v>
      </c>
      <c r="Y110"/>
    </row>
    <row r="111" spans="1:25" x14ac:dyDescent="0.25">
      <c r="A111" s="22">
        <v>200</v>
      </c>
      <c r="B111" s="57">
        <v>108</v>
      </c>
      <c r="C111" s="48">
        <v>13</v>
      </c>
      <c r="D111" s="6" t="str">
        <f>VLOOKUP(A111,'04.kolo prezetácia '!A:G,2,FALSE)</f>
        <v>Drahoslav</v>
      </c>
      <c r="E111" s="6" t="str">
        <f>VLOOKUP(A111,'04.kolo prezetácia '!A:G,3,FALSE)</f>
        <v>Masarik</v>
      </c>
      <c r="F111" s="5" t="str">
        <f>CONCATENATE('04.kolo výsledky '!$D111," ",'04.kolo výsledky '!$E111)</f>
        <v>Drahoslav Masarik</v>
      </c>
      <c r="G111" s="6" t="str">
        <f>VLOOKUP(A111,'04.kolo prezetácia '!A:G,4,FALSE)</f>
        <v>Štvorlístok / Trenčín</v>
      </c>
      <c r="H111" s="31">
        <f>VLOOKUP(A111,'04.kolo prezetácia '!$A$2:$G$468,5,FALSE)</f>
        <v>1967</v>
      </c>
      <c r="I111" s="32" t="str">
        <f>VLOOKUP(A111,'04.kolo prezetácia '!$A$2:$G$468,7,FALSE)</f>
        <v>Muži D</v>
      </c>
      <c r="J111" s="21">
        <f>VLOOKUP('04.kolo výsledky '!$A111,'04.kolo stopky'!A:C,3,FALSE)</f>
        <v>3.4592013888888891E-2</v>
      </c>
      <c r="K111" s="21">
        <f t="shared" si="8"/>
        <v>4.0458495776478235E-3</v>
      </c>
      <c r="L111" s="21">
        <f t="shared" si="7"/>
        <v>1.3868634259259261E-2</v>
      </c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3">
        <f t="shared" si="9"/>
        <v>0</v>
      </c>
      <c r="Y111"/>
    </row>
    <row r="112" spans="1:25" x14ac:dyDescent="0.25">
      <c r="A112" s="22">
        <v>217</v>
      </c>
      <c r="B112" s="57">
        <v>109</v>
      </c>
      <c r="C112" s="48">
        <v>14</v>
      </c>
      <c r="D112" s="6" t="str">
        <f>VLOOKUP(A112,'04.kolo prezetácia '!A:G,2,FALSE)</f>
        <v>Samuel</v>
      </c>
      <c r="E112" s="6" t="str">
        <f>VLOOKUP(A112,'04.kolo prezetácia '!A:G,3,FALSE)</f>
        <v>Jantoš</v>
      </c>
      <c r="F112" s="5" t="str">
        <f>CONCATENATE('04.kolo výsledky '!$D112," ",'04.kolo výsledky '!$E112)</f>
        <v>Samuel Jantoš</v>
      </c>
      <c r="G112" s="6" t="str">
        <f>VLOOKUP(A112,'04.kolo prezetácia '!A:G,4,FALSE)</f>
        <v>Chocholná Velcice</v>
      </c>
      <c r="H112" s="31">
        <f>VLOOKUP(A112,'04.kolo prezetácia '!$A$2:$G$468,5,FALSE)</f>
        <v>1993</v>
      </c>
      <c r="I112" s="32" t="str">
        <f>VLOOKUP(A112,'04.kolo prezetácia '!$A$2:$G$468,7,FALSE)</f>
        <v>Muži A</v>
      </c>
      <c r="J112" s="21">
        <f>VLOOKUP('04.kolo výsledky '!$A112,'04.kolo stopky'!A:C,3,FALSE)</f>
        <v>3.4899884259259259E-2</v>
      </c>
      <c r="K112" s="21">
        <f t="shared" si="8"/>
        <v>4.0818578081004975E-3</v>
      </c>
      <c r="L112" s="21">
        <f t="shared" si="7"/>
        <v>1.4176504629629629E-2</v>
      </c>
      <c r="M112" s="30"/>
      <c r="N112" s="31"/>
      <c r="O112" s="31"/>
      <c r="P112" s="31"/>
      <c r="Q112" s="31"/>
      <c r="R112" s="31"/>
      <c r="S112" s="31"/>
      <c r="T112" s="31"/>
      <c r="U112" s="31"/>
      <c r="V112" s="31"/>
      <c r="W112" s="33">
        <f t="shared" si="9"/>
        <v>0</v>
      </c>
      <c r="Y112"/>
    </row>
    <row r="113" spans="1:25" x14ac:dyDescent="0.25">
      <c r="A113" s="22">
        <v>61</v>
      </c>
      <c r="B113" s="57">
        <v>110</v>
      </c>
      <c r="C113" s="48">
        <v>13</v>
      </c>
      <c r="D113" s="6" t="str">
        <f>VLOOKUP(A113,'04.kolo prezetácia '!A:G,2,FALSE)</f>
        <v>Silvia</v>
      </c>
      <c r="E113" s="6" t="str">
        <f>VLOOKUP(A113,'04.kolo prezetácia '!A:G,3,FALSE)</f>
        <v>Barbosa</v>
      </c>
      <c r="F113" s="5" t="str">
        <f>CONCATENATE('04.kolo výsledky '!$D113," ",'04.kolo výsledky '!$E113)</f>
        <v>Silvia Barbosa</v>
      </c>
      <c r="G113" s="6" t="str">
        <f>VLOOKUP(A113,'04.kolo prezetácia '!A:G,4,FALSE)</f>
        <v>Barbosiky / Považská Bystrica</v>
      </c>
      <c r="H113" s="31">
        <f>VLOOKUP(A113,'04.kolo prezetácia '!$A$2:$G$468,5,FALSE)</f>
        <v>1989</v>
      </c>
      <c r="I113" s="32" t="str">
        <f>VLOOKUP(A113,'04.kolo prezetácia '!$A$2:$G$468,7,FALSE)</f>
        <v>Ženy A</v>
      </c>
      <c r="J113" s="21">
        <f>VLOOKUP('04.kolo výsledky '!$A113,'04.kolo stopky'!A:C,3,FALSE)</f>
        <v>3.5065509259259255E-2</v>
      </c>
      <c r="K113" s="21">
        <f t="shared" si="8"/>
        <v>4.1012291531297368E-3</v>
      </c>
      <c r="L113" s="21">
        <f t="shared" si="7"/>
        <v>1.4342129629629625E-2</v>
      </c>
      <c r="M113" s="30"/>
      <c r="N113" s="31"/>
      <c r="O113" s="31"/>
      <c r="P113" s="31"/>
      <c r="Q113" s="31"/>
      <c r="R113" s="31"/>
      <c r="S113" s="31"/>
      <c r="T113" s="31"/>
      <c r="U113" s="31"/>
      <c r="V113" s="31"/>
      <c r="W113" s="33">
        <f t="shared" si="9"/>
        <v>0</v>
      </c>
      <c r="Y113"/>
    </row>
    <row r="114" spans="1:25" x14ac:dyDescent="0.25">
      <c r="A114" s="22">
        <v>62</v>
      </c>
      <c r="B114" s="57">
        <v>111</v>
      </c>
      <c r="C114" s="48">
        <v>28</v>
      </c>
      <c r="D114" s="6" t="str">
        <f>VLOOKUP(A114,'04.kolo prezetácia '!A:G,2,FALSE)</f>
        <v>Jaroslav</v>
      </c>
      <c r="E114" s="6" t="str">
        <f>VLOOKUP(A114,'04.kolo prezetácia '!A:G,3,FALSE)</f>
        <v>Barbosa</v>
      </c>
      <c r="F114" s="5" t="str">
        <f>CONCATENATE('04.kolo výsledky '!$D114," ",'04.kolo výsledky '!$E114)</f>
        <v>Jaroslav Barbosa</v>
      </c>
      <c r="G114" s="6" t="str">
        <f>VLOOKUP(A114,'04.kolo prezetácia '!A:G,4,FALSE)</f>
        <v>Barbosiky / Povazska Bystrica</v>
      </c>
      <c r="H114" s="31">
        <f>VLOOKUP(A114,'04.kolo prezetácia '!$A$2:$G$468,5,FALSE)</f>
        <v>1982</v>
      </c>
      <c r="I114" s="32" t="str">
        <f>VLOOKUP(A114,'04.kolo prezetácia '!$A$2:$G$468,7,FALSE)</f>
        <v>Muži B</v>
      </c>
      <c r="J114" s="21">
        <f>VLOOKUP('04.kolo výsledky '!$A114,'04.kolo stopky'!A:C,3,FALSE)</f>
        <v>3.5087268518518518E-2</v>
      </c>
      <c r="K114" s="21">
        <f t="shared" si="8"/>
        <v>4.1037740957331594E-3</v>
      </c>
      <c r="L114" s="21">
        <f t="shared" si="7"/>
        <v>1.4363888888888888E-2</v>
      </c>
      <c r="M114" s="30"/>
      <c r="N114" s="31"/>
      <c r="O114" s="31"/>
      <c r="P114" s="31"/>
      <c r="Q114" s="31"/>
      <c r="R114" s="31"/>
      <c r="S114" s="31"/>
      <c r="T114" s="31"/>
      <c r="U114" s="31"/>
      <c r="V114" s="31"/>
      <c r="W114" s="33">
        <f t="shared" si="9"/>
        <v>0</v>
      </c>
      <c r="Y114"/>
    </row>
    <row r="115" spans="1:25" x14ac:dyDescent="0.25">
      <c r="A115" s="22">
        <v>143</v>
      </c>
      <c r="B115" s="57">
        <v>112</v>
      </c>
      <c r="C115" s="48">
        <v>8</v>
      </c>
      <c r="D115" s="6" t="str">
        <f>VLOOKUP(A115,'04.kolo prezetácia '!A:G,2,FALSE)</f>
        <v>Lucia</v>
      </c>
      <c r="E115" s="6" t="str">
        <f>VLOOKUP(A115,'04.kolo prezetácia '!A:G,3,FALSE)</f>
        <v>Lovišková</v>
      </c>
      <c r="F115" s="5" t="str">
        <f>CONCATENATE('04.kolo výsledky '!$D115," ",'04.kolo výsledky '!$E115)</f>
        <v>Lucia Lovišková</v>
      </c>
      <c r="G115" s="6" t="str">
        <f>VLOOKUP(A115,'04.kolo prezetácia '!A:G,4,FALSE)</f>
        <v>GIN / Trenčianske Stankovce</v>
      </c>
      <c r="H115" s="31">
        <f>VLOOKUP(A115,'04.kolo prezetácia '!$A$2:$G$468,5,FALSE)</f>
        <v>1983</v>
      </c>
      <c r="I115" s="32" t="str">
        <f>VLOOKUP(A115,'04.kolo prezetácia '!$A$2:$G$468,7,FALSE)</f>
        <v>Ženy B</v>
      </c>
      <c r="J115" s="21">
        <f>VLOOKUP('04.kolo výsledky '!$A115,'04.kolo stopky'!A:C,3,FALSE)</f>
        <v>3.552361111111111E-2</v>
      </c>
      <c r="K115" s="21">
        <f t="shared" si="8"/>
        <v>4.1548083170890185E-3</v>
      </c>
      <c r="L115" s="21">
        <f t="shared" si="7"/>
        <v>1.480023148148148E-2</v>
      </c>
      <c r="M115" s="30"/>
      <c r="N115" s="31"/>
      <c r="O115" s="31"/>
      <c r="P115" s="31"/>
      <c r="Q115" s="31"/>
      <c r="R115" s="31"/>
      <c r="S115" s="31"/>
      <c r="T115" s="31"/>
      <c r="U115" s="31"/>
      <c r="V115" s="31"/>
      <c r="W115" s="33">
        <f t="shared" si="9"/>
        <v>0</v>
      </c>
      <c r="Y115"/>
    </row>
    <row r="116" spans="1:25" x14ac:dyDescent="0.25">
      <c r="A116" s="22">
        <v>231</v>
      </c>
      <c r="B116" s="57">
        <v>113</v>
      </c>
      <c r="C116" s="48">
        <v>15</v>
      </c>
      <c r="D116" s="6" t="str">
        <f>VLOOKUP(A116,'04.kolo prezetácia '!A:G,2,FALSE)</f>
        <v>Lukáš</v>
      </c>
      <c r="E116" s="6" t="str">
        <f>VLOOKUP(A116,'04.kolo prezetácia '!A:G,3,FALSE)</f>
        <v>Samek</v>
      </c>
      <c r="F116" s="5" t="str">
        <f>CONCATENATE('04.kolo výsledky '!$D116," ",'04.kolo výsledky '!$E116)</f>
        <v>Lukáš Samek</v>
      </c>
      <c r="G116" s="6" t="str">
        <f>VLOOKUP(A116,'04.kolo prezetácia '!A:G,4,FALSE)</f>
        <v>Kálnica</v>
      </c>
      <c r="H116" s="31">
        <f>VLOOKUP(A116,'04.kolo prezetácia '!$A$2:$G$468,5,FALSE)</f>
        <v>2003</v>
      </c>
      <c r="I116" s="32" t="str">
        <f>VLOOKUP(A116,'04.kolo prezetácia '!$A$2:$G$468,7,FALSE)</f>
        <v>Muži A</v>
      </c>
      <c r="J116" s="21">
        <f>VLOOKUP('04.kolo výsledky '!$A116,'04.kolo stopky'!A:C,3,FALSE)</f>
        <v>3.5567592592592595E-2</v>
      </c>
      <c r="K116" s="21">
        <f t="shared" si="8"/>
        <v>4.1599523500108291E-3</v>
      </c>
      <c r="L116" s="21">
        <f t="shared" si="7"/>
        <v>1.4844212962962965E-2</v>
      </c>
      <c r="M116" s="30"/>
      <c r="N116" s="31"/>
      <c r="O116" s="31"/>
      <c r="P116" s="31"/>
      <c r="Q116" s="31"/>
      <c r="R116" s="31"/>
      <c r="S116" s="31"/>
      <c r="T116" s="31"/>
      <c r="U116" s="31"/>
      <c r="V116" s="31"/>
      <c r="W116" s="33">
        <f t="shared" si="9"/>
        <v>0</v>
      </c>
      <c r="Y116"/>
    </row>
    <row r="117" spans="1:25" x14ac:dyDescent="0.25">
      <c r="A117" s="22">
        <v>199</v>
      </c>
      <c r="B117" s="57">
        <v>114</v>
      </c>
      <c r="C117" s="48">
        <v>9</v>
      </c>
      <c r="D117" s="6" t="str">
        <f>VLOOKUP(A117,'04.kolo prezetácia '!A:G,2,FALSE)</f>
        <v>Lívia</v>
      </c>
      <c r="E117" s="6" t="str">
        <f>VLOOKUP(A117,'04.kolo prezetácia '!A:G,3,FALSE)</f>
        <v>Csibreiova</v>
      </c>
      <c r="F117" s="5" t="str">
        <f>CONCATENATE('04.kolo výsledky '!$D117," ",'04.kolo výsledky '!$E117)</f>
        <v>Lívia Csibreiova</v>
      </c>
      <c r="G117" s="6" t="str">
        <f>VLOOKUP(A117,'04.kolo prezetácia '!A:G,4,FALSE)</f>
        <v>Trencin</v>
      </c>
      <c r="H117" s="31">
        <f>VLOOKUP(A117,'04.kolo prezetácia '!$A$2:$G$468,5,FALSE)</f>
        <v>1980</v>
      </c>
      <c r="I117" s="32" t="str">
        <f>VLOOKUP(A117,'04.kolo prezetácia '!$A$2:$G$468,7,FALSE)</f>
        <v>Ženy B</v>
      </c>
      <c r="J117" s="21">
        <f>VLOOKUP('04.kolo výsledky '!$A117,'04.kolo stopky'!A:C,3,FALSE)</f>
        <v>3.5604629629629632E-2</v>
      </c>
      <c r="K117" s="21">
        <f t="shared" si="8"/>
        <v>4.1642841672081439E-3</v>
      </c>
      <c r="L117" s="21">
        <f t="shared" si="7"/>
        <v>1.4881250000000002E-2</v>
      </c>
      <c r="M117" s="30"/>
      <c r="N117" s="31"/>
      <c r="O117" s="31"/>
      <c r="P117" s="31"/>
      <c r="Q117" s="31"/>
      <c r="R117" s="31"/>
      <c r="S117" s="31"/>
      <c r="T117" s="31"/>
      <c r="U117" s="31"/>
      <c r="V117" s="31"/>
      <c r="W117" s="33">
        <f t="shared" si="9"/>
        <v>0</v>
      </c>
      <c r="Y117"/>
    </row>
    <row r="118" spans="1:25" x14ac:dyDescent="0.25">
      <c r="A118" s="22">
        <v>220</v>
      </c>
      <c r="B118" s="57">
        <v>115</v>
      </c>
      <c r="C118" s="48">
        <v>10</v>
      </c>
      <c r="D118" s="6" t="str">
        <f>VLOOKUP(A118,'04.kolo prezetácia '!A:G,2,FALSE)</f>
        <v>Zuzana</v>
      </c>
      <c r="E118" s="6" t="str">
        <f>VLOOKUP(A118,'04.kolo prezetácia '!A:G,3,FALSE)</f>
        <v>Rumanková</v>
      </c>
      <c r="F118" s="5" t="str">
        <f>CONCATENATE('04.kolo výsledky '!$D118," ",'04.kolo výsledky '!$E118)</f>
        <v>Zuzana Rumanková</v>
      </c>
      <c r="G118" s="6" t="str">
        <f>VLOOKUP(A118,'04.kolo prezetácia '!A:G,4,FALSE)</f>
        <v>Trenčín</v>
      </c>
      <c r="H118" s="31">
        <f>VLOOKUP(A118,'04.kolo prezetácia '!$A$2:$G$468,5,FALSE)</f>
        <v>1978</v>
      </c>
      <c r="I118" s="32" t="str">
        <f>VLOOKUP(A118,'04.kolo prezetácia '!$A$2:$G$468,7,FALSE)</f>
        <v>Ženy B</v>
      </c>
      <c r="J118" s="21">
        <f>VLOOKUP('04.kolo výsledky '!$A118,'04.kolo stopky'!A:C,3,FALSE)</f>
        <v>3.5671874999999999E-2</v>
      </c>
      <c r="K118" s="21">
        <f t="shared" si="8"/>
        <v>4.1721491228070172E-3</v>
      </c>
      <c r="L118" s="21">
        <f t="shared" si="7"/>
        <v>1.4948495370370369E-2</v>
      </c>
      <c r="M118" s="30"/>
      <c r="N118" s="31"/>
      <c r="O118" s="31"/>
      <c r="P118" s="31"/>
      <c r="Q118" s="31"/>
      <c r="R118" s="31"/>
      <c r="S118" s="31"/>
      <c r="T118" s="31"/>
      <c r="U118" s="31"/>
      <c r="V118" s="31"/>
      <c r="W118" s="33">
        <f t="shared" si="9"/>
        <v>0</v>
      </c>
      <c r="Y118"/>
    </row>
    <row r="119" spans="1:25" x14ac:dyDescent="0.25">
      <c r="A119" s="22">
        <v>57</v>
      </c>
      <c r="B119" s="57">
        <v>116</v>
      </c>
      <c r="C119" s="48">
        <v>14</v>
      </c>
      <c r="D119" s="6" t="str">
        <f>VLOOKUP(A119,'04.kolo prezetácia '!A:G,2,FALSE)</f>
        <v>Lenka</v>
      </c>
      <c r="E119" s="6" t="str">
        <f>VLOOKUP(A119,'04.kolo prezetácia '!A:G,3,FALSE)</f>
        <v>Varačková</v>
      </c>
      <c r="F119" s="5" t="str">
        <f>CONCATENATE('04.kolo výsledky '!$D119," ",'04.kolo výsledky '!$E119)</f>
        <v>Lenka Varačková</v>
      </c>
      <c r="G119" s="6" t="str">
        <f>VLOOKUP(A119,'04.kolo prezetácia '!A:G,4,FALSE)</f>
        <v>Buď Lepší / Beckov</v>
      </c>
      <c r="H119" s="31">
        <f>VLOOKUP(A119,'04.kolo prezetácia '!$A$2:$G$468,5,FALSE)</f>
        <v>1988</v>
      </c>
      <c r="I119" s="32" t="str">
        <f>VLOOKUP(A119,'04.kolo prezetácia '!$A$2:$G$468,7,FALSE)</f>
        <v>Ženy A</v>
      </c>
      <c r="J119" s="21">
        <f>VLOOKUP('04.kolo výsledky '!$A119,'04.kolo stopky'!A:C,3,FALSE)</f>
        <v>3.5707175925925927E-2</v>
      </c>
      <c r="K119" s="21">
        <f t="shared" ref="K119:K132" si="10">J119/$X$3</f>
        <v>4.1762778860732078E-3</v>
      </c>
      <c r="L119" s="21">
        <f t="shared" si="7"/>
        <v>1.4983796296296297E-2</v>
      </c>
      <c r="M119" s="22"/>
      <c r="N119" s="54"/>
      <c r="O119" s="54"/>
      <c r="P119" s="54"/>
      <c r="Q119" s="54"/>
      <c r="R119" s="54"/>
      <c r="S119" s="54"/>
      <c r="T119" s="54"/>
      <c r="U119" s="54"/>
      <c r="V119" s="54"/>
      <c r="W119" s="55">
        <f t="shared" ref="W119:W133" si="11">SUM(M119:V119)</f>
        <v>0</v>
      </c>
      <c r="Y119"/>
    </row>
    <row r="120" spans="1:25" x14ac:dyDescent="0.25">
      <c r="A120" s="22">
        <v>134</v>
      </c>
      <c r="B120" s="57">
        <v>117</v>
      </c>
      <c r="C120" s="48">
        <v>11</v>
      </c>
      <c r="D120" s="6" t="str">
        <f>VLOOKUP(A120,'04.kolo prezetácia '!A:G,2,FALSE)</f>
        <v>Ivana</v>
      </c>
      <c r="E120" s="6" t="str">
        <f>VLOOKUP(A120,'04.kolo prezetácia '!A:G,3,FALSE)</f>
        <v>Letko</v>
      </c>
      <c r="F120" s="5" t="str">
        <f>CONCATENATE('04.kolo výsledky '!$D120," ",'04.kolo výsledky '!$E120)</f>
        <v>Ivana Letko</v>
      </c>
      <c r="G120" s="6" t="str">
        <f>VLOOKUP(A120,'04.kolo prezetácia '!A:G,4,FALSE)</f>
        <v>Recorderi / Nová Dubnica</v>
      </c>
      <c r="H120" s="31">
        <f>VLOOKUP(A120,'04.kolo prezetácia '!$A$2:$G$468,5,FALSE)</f>
        <v>1981</v>
      </c>
      <c r="I120" s="32" t="str">
        <f>VLOOKUP(A120,'04.kolo prezetácia '!$A$2:$G$468,7,FALSE)</f>
        <v>Ženy B</v>
      </c>
      <c r="J120" s="21">
        <f>VLOOKUP('04.kolo výsledky '!$A120,'04.kolo stopky'!A:C,3,FALSE)</f>
        <v>3.6183564814814821E-2</v>
      </c>
      <c r="K120" s="21">
        <f t="shared" si="10"/>
        <v>4.2319958847736629E-3</v>
      </c>
      <c r="L120" s="21">
        <f t="shared" si="7"/>
        <v>1.5460185185185191E-2</v>
      </c>
      <c r="M120" s="22"/>
      <c r="N120" s="54"/>
      <c r="O120" s="54"/>
      <c r="P120" s="54"/>
      <c r="Q120" s="54"/>
      <c r="R120" s="54"/>
      <c r="S120" s="54"/>
      <c r="T120" s="54"/>
      <c r="U120" s="54"/>
      <c r="V120" s="54"/>
      <c r="W120" s="55">
        <f t="shared" si="11"/>
        <v>0</v>
      </c>
      <c r="Y120"/>
    </row>
    <row r="121" spans="1:25" x14ac:dyDescent="0.25">
      <c r="A121" s="22">
        <v>63</v>
      </c>
      <c r="B121" s="57">
        <v>118</v>
      </c>
      <c r="C121" s="48">
        <v>12</v>
      </c>
      <c r="D121" s="6" t="str">
        <f>VLOOKUP(A121,'04.kolo prezetácia '!A:G,2,FALSE)</f>
        <v>Mária</v>
      </c>
      <c r="E121" s="6" t="str">
        <f>VLOOKUP(A121,'04.kolo prezetácia '!A:G,3,FALSE)</f>
        <v>Škriečková</v>
      </c>
      <c r="F121" s="5" t="str">
        <f>CONCATENATE('04.kolo výsledky '!$D121," ",'04.kolo výsledky '!$E121)</f>
        <v>Mária Škriečková</v>
      </c>
      <c r="G121" s="6" t="str">
        <f>VLOOKUP(A121,'04.kolo prezetácia '!A:G,4,FALSE)</f>
        <v>Proliga.eu / Trenčín</v>
      </c>
      <c r="H121" s="31">
        <f>VLOOKUP(A121,'04.kolo prezetácia '!$A$2:$G$468,5,FALSE)</f>
        <v>1983</v>
      </c>
      <c r="I121" s="32" t="str">
        <f>VLOOKUP(A121,'04.kolo prezetácia '!$A$2:$G$468,7,FALSE)</f>
        <v>Ženy B</v>
      </c>
      <c r="J121" s="21">
        <f>VLOOKUP('04.kolo výsledky '!$A121,'04.kolo stopky'!A:C,3,FALSE)</f>
        <v>3.6663541666666667E-2</v>
      </c>
      <c r="K121" s="21">
        <f t="shared" si="10"/>
        <v>4.2881335282651065E-3</v>
      </c>
      <c r="L121" s="21">
        <f t="shared" si="7"/>
        <v>1.5940162037037037E-2</v>
      </c>
      <c r="M121" s="22"/>
      <c r="N121" s="54"/>
      <c r="O121" s="54"/>
      <c r="P121" s="54"/>
      <c r="Q121" s="54"/>
      <c r="R121" s="54"/>
      <c r="S121" s="54"/>
      <c r="T121" s="54"/>
      <c r="U121" s="54"/>
      <c r="V121" s="54"/>
      <c r="W121" s="55">
        <f t="shared" si="11"/>
        <v>0</v>
      </c>
      <c r="Y121"/>
    </row>
    <row r="122" spans="1:25" x14ac:dyDescent="0.25">
      <c r="A122" s="22">
        <v>104</v>
      </c>
      <c r="B122" s="57">
        <v>119</v>
      </c>
      <c r="C122" s="48">
        <v>13</v>
      </c>
      <c r="D122" s="6" t="str">
        <f>VLOOKUP(A122,'04.kolo prezetácia '!A:G,2,FALSE)</f>
        <v>Zuzana</v>
      </c>
      <c r="E122" s="6" t="str">
        <f>VLOOKUP(A122,'04.kolo prezetácia '!A:G,3,FALSE)</f>
        <v>Zanova</v>
      </c>
      <c r="F122" s="5" t="str">
        <f>CONCATENATE('04.kolo výsledky '!$D122," ",'04.kolo výsledky '!$E122)</f>
        <v>Zuzana Zanova</v>
      </c>
      <c r="G122" s="6" t="str">
        <f>VLOOKUP(A122,'04.kolo prezetácia '!A:G,4,FALSE)</f>
        <v>GIN / Trenčianske Stankovce</v>
      </c>
      <c r="H122" s="31">
        <f>VLOOKUP(A122,'04.kolo prezetácia '!$A$2:$G$468,5,FALSE)</f>
        <v>1984</v>
      </c>
      <c r="I122" s="32" t="str">
        <f>VLOOKUP(A122,'04.kolo prezetácia '!$A$2:$G$468,7,FALSE)</f>
        <v>Ženy B</v>
      </c>
      <c r="J122" s="21">
        <f>VLOOKUP('04.kolo výsledky '!$A122,'04.kolo stopky'!A:C,3,FALSE)</f>
        <v>3.6742361111111115E-2</v>
      </c>
      <c r="K122" s="21">
        <f t="shared" si="10"/>
        <v>4.2973521767381414E-3</v>
      </c>
      <c r="L122" s="21">
        <f t="shared" si="7"/>
        <v>1.6018981481481485E-2</v>
      </c>
      <c r="M122" s="22"/>
      <c r="N122" s="54"/>
      <c r="O122" s="54"/>
      <c r="P122" s="54"/>
      <c r="Q122" s="54"/>
      <c r="R122" s="54"/>
      <c r="S122" s="54"/>
      <c r="T122" s="54"/>
      <c r="U122" s="54"/>
      <c r="V122" s="54"/>
      <c r="W122" s="55">
        <f t="shared" si="11"/>
        <v>0</v>
      </c>
      <c r="Y122"/>
    </row>
    <row r="123" spans="1:25" x14ac:dyDescent="0.25">
      <c r="A123" s="22">
        <v>1</v>
      </c>
      <c r="B123" s="57">
        <v>120</v>
      </c>
      <c r="C123" s="48">
        <v>29</v>
      </c>
      <c r="D123" s="6" t="str">
        <f>VLOOKUP(A123,'04.kolo prezetácia '!A:G,2,FALSE)</f>
        <v>Andrej</v>
      </c>
      <c r="E123" s="6" t="str">
        <f>VLOOKUP(A123,'04.kolo prezetácia '!A:G,3,FALSE)</f>
        <v>Spusta</v>
      </c>
      <c r="F123" s="5" t="str">
        <f>CONCATENATE('04.kolo výsledky '!$D123," ",'04.kolo výsledky '!$E123)</f>
        <v>Andrej Spusta</v>
      </c>
      <c r="G123" s="6" t="str">
        <f>VLOOKUP(A123,'04.kolo prezetácia '!A:G,4,FALSE)</f>
        <v>Trenčianske Tulene</v>
      </c>
      <c r="H123" s="31">
        <f>VLOOKUP(A123,'04.kolo prezetácia '!$A$2:$G$468,5,FALSE)</f>
        <v>1972</v>
      </c>
      <c r="I123" s="32" t="str">
        <f>VLOOKUP(A123,'04.kolo prezetácia '!$A$2:$G$468,7,FALSE)</f>
        <v>Muži C</v>
      </c>
      <c r="J123" s="21">
        <f>VLOOKUP('04.kolo výsledky '!$A123,'04.kolo stopky'!A:C,3,FALSE)</f>
        <v>3.6883449074074072E-2</v>
      </c>
      <c r="K123" s="21">
        <f t="shared" si="10"/>
        <v>4.3138536928741603E-3</v>
      </c>
      <c r="L123" s="21">
        <f t="shared" si="7"/>
        <v>1.6160069444444442E-2</v>
      </c>
      <c r="M123" s="22"/>
      <c r="N123" s="54"/>
      <c r="O123" s="54"/>
      <c r="P123" s="54"/>
      <c r="Q123" s="54"/>
      <c r="R123" s="54"/>
      <c r="S123" s="54"/>
      <c r="T123" s="54"/>
      <c r="U123" s="54"/>
      <c r="V123" s="54"/>
      <c r="W123" s="55">
        <f t="shared" si="11"/>
        <v>0</v>
      </c>
      <c r="Y123"/>
    </row>
    <row r="124" spans="1:25" x14ac:dyDescent="0.25">
      <c r="A124" s="22">
        <v>240</v>
      </c>
      <c r="B124" s="57">
        <v>121</v>
      </c>
      <c r="C124" s="48">
        <v>16</v>
      </c>
      <c r="D124" s="6" t="str">
        <f>VLOOKUP(A124,'04.kolo prezetácia '!A:G,2,FALSE)</f>
        <v>Zdenko</v>
      </c>
      <c r="E124" s="6" t="str">
        <f>VLOOKUP(A124,'04.kolo prezetácia '!A:G,3,FALSE)</f>
        <v>Briš</v>
      </c>
      <c r="F124" s="5" t="str">
        <f>CONCATENATE('04.kolo výsledky '!$D124," ",'04.kolo výsledky '!$E124)</f>
        <v>Zdenko Briš</v>
      </c>
      <c r="G124" s="6" t="str">
        <f>VLOOKUP(A124,'04.kolo prezetácia '!A:G,4,FALSE)</f>
        <v>Dohňany</v>
      </c>
      <c r="H124" s="31">
        <f>VLOOKUP(A124,'04.kolo prezetácia '!$A$2:$G$468,5,FALSE)</f>
        <v>1994</v>
      </c>
      <c r="I124" s="32" t="str">
        <f>VLOOKUP(A124,'04.kolo prezetácia '!$A$2:$G$468,7,FALSE)</f>
        <v>Muži A</v>
      </c>
      <c r="J124" s="21">
        <f>VLOOKUP('04.kolo výsledky '!$A124,'04.kolo stopky'!A:C,3,FALSE)</f>
        <v>3.7206134259259262E-2</v>
      </c>
      <c r="K124" s="21">
        <f t="shared" si="10"/>
        <v>4.3515946502057611E-3</v>
      </c>
      <c r="L124" s="21">
        <f t="shared" si="7"/>
        <v>1.6482754629629632E-2</v>
      </c>
      <c r="M124" s="22"/>
      <c r="N124" s="54"/>
      <c r="O124" s="54"/>
      <c r="P124" s="54"/>
      <c r="Q124" s="54"/>
      <c r="R124" s="54"/>
      <c r="S124" s="54"/>
      <c r="T124" s="54"/>
      <c r="U124" s="54"/>
      <c r="V124" s="54"/>
      <c r="W124" s="55">
        <f t="shared" si="11"/>
        <v>0</v>
      </c>
      <c r="Y124"/>
    </row>
    <row r="125" spans="1:25" x14ac:dyDescent="0.25">
      <c r="A125" s="22">
        <v>239</v>
      </c>
      <c r="B125" s="57">
        <v>122</v>
      </c>
      <c r="C125" s="48">
        <v>15</v>
      </c>
      <c r="D125" s="6" t="str">
        <f>VLOOKUP(A125,'04.kolo prezetácia '!A:G,2,FALSE)</f>
        <v>Helena</v>
      </c>
      <c r="E125" s="6" t="str">
        <f>VLOOKUP(A125,'04.kolo prezetácia '!A:G,3,FALSE)</f>
        <v>Hoždorová</v>
      </c>
      <c r="F125" s="5" t="str">
        <f>CONCATENATE('04.kolo výsledky '!$D125," ",'04.kolo výsledky '!$E125)</f>
        <v>Helena Hoždorová</v>
      </c>
      <c r="G125" s="6" t="str">
        <f>VLOOKUP(A125,'04.kolo prezetácia '!A:G,4,FALSE)</f>
        <v>Lysá pod Makytou</v>
      </c>
      <c r="H125" s="31">
        <f>VLOOKUP(A125,'04.kolo prezetácia '!$A$2:$G$468,5,FALSE)</f>
        <v>1995</v>
      </c>
      <c r="I125" s="32" t="str">
        <f>VLOOKUP(A125,'04.kolo prezetácia '!$A$2:$G$468,7,FALSE)</f>
        <v>Ženy A</v>
      </c>
      <c r="J125" s="21">
        <f>VLOOKUP('04.kolo výsledky '!$A125,'04.kolo stopky'!A:C,3,FALSE)</f>
        <v>3.7211921296296295E-2</v>
      </c>
      <c r="K125" s="21">
        <f t="shared" si="10"/>
        <v>4.352271496642841E-3</v>
      </c>
      <c r="L125" s="21">
        <f t="shared" si="7"/>
        <v>1.6488541666666665E-2</v>
      </c>
      <c r="M125" s="22"/>
      <c r="N125" s="54"/>
      <c r="O125" s="54"/>
      <c r="P125" s="54"/>
      <c r="Q125" s="54"/>
      <c r="R125" s="54"/>
      <c r="S125" s="54"/>
      <c r="T125" s="54"/>
      <c r="U125" s="54"/>
      <c r="V125" s="54"/>
      <c r="W125" s="55">
        <f t="shared" si="11"/>
        <v>0</v>
      </c>
      <c r="Y125"/>
    </row>
    <row r="126" spans="1:25" x14ac:dyDescent="0.25">
      <c r="A126" s="22">
        <v>102</v>
      </c>
      <c r="B126" s="57">
        <v>123</v>
      </c>
      <c r="C126" s="48">
        <v>16</v>
      </c>
      <c r="D126" s="6" t="str">
        <f>VLOOKUP(A126,'04.kolo prezetácia '!A:G,2,FALSE)</f>
        <v>Barbora</v>
      </c>
      <c r="E126" s="6" t="str">
        <f>VLOOKUP(A126,'04.kolo prezetácia '!A:G,3,FALSE)</f>
        <v>Gavendova</v>
      </c>
      <c r="F126" s="5" t="str">
        <f>CONCATENATE('04.kolo výsledky '!$D126," ",'04.kolo výsledky '!$E126)</f>
        <v>Barbora Gavendova</v>
      </c>
      <c r="G126" s="6" t="str">
        <f>VLOOKUP(A126,'04.kolo prezetácia '!A:G,4,FALSE)</f>
        <v>Kubrica</v>
      </c>
      <c r="H126" s="31">
        <f>VLOOKUP(A126,'04.kolo prezetácia '!$A$2:$G$468,5,FALSE)</f>
        <v>1999</v>
      </c>
      <c r="I126" s="32" t="str">
        <f>VLOOKUP(A126,'04.kolo prezetácia '!$A$2:$G$468,7,FALSE)</f>
        <v>Ženy A</v>
      </c>
      <c r="J126" s="21">
        <f>VLOOKUP('04.kolo výsledky '!$A126,'04.kolo stopky'!A:C,3,FALSE)</f>
        <v>3.8082986111111113E-2</v>
      </c>
      <c r="K126" s="21">
        <f t="shared" si="10"/>
        <v>4.4541504223521763E-3</v>
      </c>
      <c r="L126" s="21">
        <f t="shared" si="7"/>
        <v>1.7359606481481483E-2</v>
      </c>
      <c r="M126" s="22"/>
      <c r="N126" s="54"/>
      <c r="O126" s="54"/>
      <c r="P126" s="54"/>
      <c r="Q126" s="54"/>
      <c r="R126" s="54"/>
      <c r="S126" s="54"/>
      <c r="T126" s="54"/>
      <c r="U126" s="54"/>
      <c r="V126" s="54"/>
      <c r="W126" s="55">
        <f t="shared" si="11"/>
        <v>0</v>
      </c>
      <c r="Y126"/>
    </row>
    <row r="127" spans="1:25" x14ac:dyDescent="0.25">
      <c r="A127" s="22">
        <v>242</v>
      </c>
      <c r="B127" s="57">
        <v>124</v>
      </c>
      <c r="C127" s="48">
        <v>17</v>
      </c>
      <c r="D127" s="6" t="str">
        <f>VLOOKUP(A127,'04.kolo prezetácia '!A:G,2,FALSE)</f>
        <v>Simona</v>
      </c>
      <c r="E127" s="6" t="str">
        <f>VLOOKUP(A127,'04.kolo prezetácia '!A:G,3,FALSE)</f>
        <v>Zacharova</v>
      </c>
      <c r="F127" s="5" t="str">
        <f>CONCATENATE('04.kolo výsledky '!$D127," ",'04.kolo výsledky '!$E127)</f>
        <v>Simona Zacharova</v>
      </c>
      <c r="G127" s="6" t="str">
        <f>VLOOKUP(A127,'04.kolo prezetácia '!A:G,4,FALSE)</f>
        <v>Trencianska Tepla</v>
      </c>
      <c r="H127" s="31">
        <f>VLOOKUP(A127,'04.kolo prezetácia '!$A$2:$G$468,5,FALSE)</f>
        <v>1990</v>
      </c>
      <c r="I127" s="32" t="str">
        <f>VLOOKUP(A127,'04.kolo prezetácia '!$A$2:$G$468,7,FALSE)</f>
        <v>Ženy A</v>
      </c>
      <c r="J127" s="21">
        <f>VLOOKUP('04.kolo výsledky '!$A127,'04.kolo stopky'!A:C,3,FALSE)</f>
        <v>3.8087731481481486E-2</v>
      </c>
      <c r="K127" s="21">
        <f t="shared" si="10"/>
        <v>4.4547054364305824E-3</v>
      </c>
      <c r="L127" s="21">
        <f t="shared" si="7"/>
        <v>1.7364351851851857E-2</v>
      </c>
      <c r="M127" s="22"/>
      <c r="N127" s="54"/>
      <c r="O127" s="54"/>
      <c r="P127" s="54"/>
      <c r="Q127" s="54"/>
      <c r="R127" s="54"/>
      <c r="S127" s="54"/>
      <c r="T127" s="54"/>
      <c r="U127" s="54"/>
      <c r="V127" s="54"/>
      <c r="W127" s="55">
        <f t="shared" si="11"/>
        <v>0</v>
      </c>
      <c r="Y127"/>
    </row>
    <row r="128" spans="1:25" x14ac:dyDescent="0.25">
      <c r="A128" s="22">
        <v>225</v>
      </c>
      <c r="B128" s="57">
        <v>125</v>
      </c>
      <c r="C128" s="48">
        <v>5</v>
      </c>
      <c r="D128" s="6" t="str">
        <f>VLOOKUP(A128,'04.kolo prezetácia '!A:G,2,FALSE)</f>
        <v>Pavel</v>
      </c>
      <c r="E128" s="6" t="str">
        <f>VLOOKUP(A128,'04.kolo prezetácia '!A:G,3,FALSE)</f>
        <v>Kukučka</v>
      </c>
      <c r="F128" s="5" t="str">
        <f>CONCATENATE('04.kolo výsledky '!$D128," ",'04.kolo výsledky '!$E128)</f>
        <v>Pavel Kukučka</v>
      </c>
      <c r="G128" s="6" t="str">
        <f>VLOOKUP(A128,'04.kolo prezetácia '!A:G,4,FALSE)</f>
        <v>Trenčín</v>
      </c>
      <c r="H128" s="31">
        <f>VLOOKUP(A128,'04.kolo prezetácia '!$A$2:$G$468,5,FALSE)</f>
        <v>1956</v>
      </c>
      <c r="I128" s="32" t="str">
        <f>VLOOKUP(A128,'04.kolo prezetácia '!$A$2:$G$468,7,FALSE)</f>
        <v>Muži E</v>
      </c>
      <c r="J128" s="21">
        <f>VLOOKUP('04.kolo výsledky '!$A128,'04.kolo stopky'!A:C,3,FALSE)</f>
        <v>3.8418402777777777E-2</v>
      </c>
      <c r="K128" s="21">
        <f t="shared" si="10"/>
        <v>4.4933804418453537E-3</v>
      </c>
      <c r="L128" s="21">
        <f t="shared" si="7"/>
        <v>1.7695023148148147E-2</v>
      </c>
      <c r="M128" s="22"/>
      <c r="N128" s="54"/>
      <c r="O128" s="54"/>
      <c r="P128" s="54"/>
      <c r="Q128" s="54"/>
      <c r="R128" s="54"/>
      <c r="S128" s="54"/>
      <c r="T128" s="54"/>
      <c r="U128" s="54"/>
      <c r="V128" s="54"/>
      <c r="W128" s="55">
        <f t="shared" si="11"/>
        <v>0</v>
      </c>
      <c r="Y128"/>
    </row>
    <row r="129" spans="1:25" x14ac:dyDescent="0.25">
      <c r="A129" s="22">
        <v>22</v>
      </c>
      <c r="B129" s="57">
        <v>126</v>
      </c>
      <c r="C129" s="48">
        <v>29</v>
      </c>
      <c r="D129" s="6" t="str">
        <f>VLOOKUP(A129,'04.kolo prezetácia '!A:G,2,FALSE)</f>
        <v>Peter</v>
      </c>
      <c r="E129" s="6" t="str">
        <f>VLOOKUP(A129,'04.kolo prezetácia '!A:G,3,FALSE)</f>
        <v>Stoklasa</v>
      </c>
      <c r="F129" s="5" t="str">
        <f>CONCATENATE('04.kolo výsledky '!$D129," ",'04.kolo výsledky '!$E129)</f>
        <v>Peter Stoklasa</v>
      </c>
      <c r="G129" s="6" t="str">
        <f>VLOOKUP(A129,'04.kolo prezetácia '!A:G,4,FALSE)</f>
        <v>Champion race / Trenčín</v>
      </c>
      <c r="H129" s="31">
        <f>VLOOKUP(A129,'04.kolo prezetácia '!$A$2:$G$468,5,FALSE)</f>
        <v>1985</v>
      </c>
      <c r="I129" s="32" t="str">
        <f>VLOOKUP(A129,'04.kolo prezetácia '!$A$2:$G$468,7,FALSE)</f>
        <v>Muži B</v>
      </c>
      <c r="J129" s="21">
        <f>VLOOKUP('04.kolo výsledky '!$A129,'04.kolo stopky'!A:C,3,FALSE)</f>
        <v>3.9350694444444445E-2</v>
      </c>
      <c r="K129" s="21">
        <f t="shared" si="10"/>
        <v>4.6024204028589991E-3</v>
      </c>
      <c r="L129" s="21">
        <f t="shared" si="7"/>
        <v>1.8627314814814815E-2</v>
      </c>
      <c r="M129" s="22"/>
      <c r="N129" s="54"/>
      <c r="O129" s="54"/>
      <c r="P129" s="54"/>
      <c r="Q129" s="54"/>
      <c r="R129" s="54"/>
      <c r="S129" s="54"/>
      <c r="T129" s="54"/>
      <c r="U129" s="54"/>
      <c r="V129" s="54"/>
      <c r="W129" s="55">
        <f t="shared" si="11"/>
        <v>0</v>
      </c>
      <c r="Y129"/>
    </row>
    <row r="130" spans="1:25" x14ac:dyDescent="0.25">
      <c r="A130" s="22">
        <v>211</v>
      </c>
      <c r="B130" s="57">
        <v>127</v>
      </c>
      <c r="C130" s="48">
        <v>5</v>
      </c>
      <c r="D130" s="6" t="str">
        <f>VLOOKUP(A130,'04.kolo prezetácia '!A:G,2,FALSE)</f>
        <v>Maria</v>
      </c>
      <c r="E130" s="6" t="str">
        <f>VLOOKUP(A130,'04.kolo prezetácia '!A:G,3,FALSE)</f>
        <v>Vrablova</v>
      </c>
      <c r="F130" s="5" t="str">
        <f>CONCATENATE('04.kolo výsledky '!$D130," ",'04.kolo výsledky '!$E130)</f>
        <v>Maria Vrablova</v>
      </c>
      <c r="G130" s="6" t="str">
        <f>VLOOKUP(A130,'04.kolo prezetácia '!A:G,4,FALSE)</f>
        <v>Trenčianska Teplá</v>
      </c>
      <c r="H130" s="31">
        <f>VLOOKUP(A130,'04.kolo prezetácia '!$A$2:$G$468,5,FALSE)</f>
        <v>1960</v>
      </c>
      <c r="I130" s="32" t="str">
        <f>VLOOKUP(A130,'04.kolo prezetácia '!$A$2:$G$468,7,FALSE)</f>
        <v>Ženy C</v>
      </c>
      <c r="J130" s="21">
        <f>VLOOKUP('04.kolo výsledky '!$A130,'04.kolo stopky'!A:C,3,FALSE)</f>
        <v>3.9841319444444447E-2</v>
      </c>
      <c r="K130" s="21">
        <f t="shared" si="10"/>
        <v>4.6598034437946717E-3</v>
      </c>
      <c r="L130" s="21">
        <f t="shared" si="7"/>
        <v>1.9117939814814817E-2</v>
      </c>
      <c r="M130" s="22"/>
      <c r="N130" s="54"/>
      <c r="O130" s="54"/>
      <c r="P130" s="54"/>
      <c r="Q130" s="54"/>
      <c r="R130" s="54"/>
      <c r="S130" s="54"/>
      <c r="T130" s="54"/>
      <c r="U130" s="54"/>
      <c r="V130" s="54"/>
      <c r="W130" s="55">
        <f t="shared" si="11"/>
        <v>0</v>
      </c>
      <c r="Y130"/>
    </row>
    <row r="131" spans="1:25" x14ac:dyDescent="0.25">
      <c r="A131" s="22">
        <v>7</v>
      </c>
      <c r="B131" s="57">
        <v>128</v>
      </c>
      <c r="C131" s="48">
        <v>14</v>
      </c>
      <c r="D131" s="6" t="str">
        <f>VLOOKUP(A131,'04.kolo prezetácia '!A:G,2,FALSE)</f>
        <v>miro</v>
      </c>
      <c r="E131" s="6" t="str">
        <f>VLOOKUP(A131,'04.kolo prezetácia '!A:G,3,FALSE)</f>
        <v>ilavsky st</v>
      </c>
      <c r="F131" s="5" t="str">
        <f>CONCATENATE('04.kolo výsledky '!$D131," ",'04.kolo výsledky '!$E131)</f>
        <v>miro ilavsky st</v>
      </c>
      <c r="G131" s="6" t="str">
        <f>VLOOKUP(A131,'04.kolo prezetácia '!A:G,4,FALSE)</f>
        <v>jogging klub / DUBNICA NAD VAHOM</v>
      </c>
      <c r="H131" s="31">
        <f>VLOOKUP(A131,'04.kolo prezetácia '!$A$2:$G$468,5,FALSE)</f>
        <v>1963</v>
      </c>
      <c r="I131" s="32" t="str">
        <f>VLOOKUP(A131,'04.kolo prezetácia '!$A$2:$G$468,7,FALSE)</f>
        <v>Muži D</v>
      </c>
      <c r="J131" s="21">
        <f>VLOOKUP('04.kolo výsledky '!$A131,'04.kolo stopky'!A:C,3,FALSE)</f>
        <v>4.1251041666666662E-2</v>
      </c>
      <c r="K131" s="21">
        <f t="shared" si="10"/>
        <v>4.8246832358674451E-3</v>
      </c>
      <c r="L131" s="21">
        <f t="shared" si="7"/>
        <v>2.0527662037037032E-2</v>
      </c>
      <c r="M131" s="22"/>
      <c r="N131" s="54"/>
      <c r="O131" s="54"/>
      <c r="P131" s="54"/>
      <c r="Q131" s="54"/>
      <c r="R131" s="54"/>
      <c r="S131" s="54"/>
      <c r="T131" s="54"/>
      <c r="U131" s="54"/>
      <c r="V131" s="54"/>
      <c r="W131" s="55">
        <f t="shared" si="11"/>
        <v>0</v>
      </c>
      <c r="Y131"/>
    </row>
    <row r="132" spans="1:25" x14ac:dyDescent="0.25">
      <c r="A132" s="22">
        <v>228</v>
      </c>
      <c r="B132" s="57">
        <v>129</v>
      </c>
      <c r="C132" s="48">
        <v>18</v>
      </c>
      <c r="D132" s="6" t="str">
        <f>VLOOKUP(A132,'04.kolo prezetácia '!A:G,2,FALSE)</f>
        <v>Eliška</v>
      </c>
      <c r="E132" s="6" t="str">
        <f>VLOOKUP(A132,'04.kolo prezetácia '!A:G,3,FALSE)</f>
        <v>Švachová</v>
      </c>
      <c r="F132" s="5" t="str">
        <f>CONCATENATE('04.kolo výsledky '!$D132," ",'04.kolo výsledky '!$E132)</f>
        <v>Eliška Švachová</v>
      </c>
      <c r="G132" s="6" t="str">
        <f>VLOOKUP(A132,'04.kolo prezetácia '!A:G,4,FALSE)</f>
        <v>Chocholná Velcice</v>
      </c>
      <c r="H132" s="31">
        <f>VLOOKUP(A132,'04.kolo prezetácia '!$A$2:$G$468,5,FALSE)</f>
        <v>2010</v>
      </c>
      <c r="I132" s="32" t="str">
        <f>VLOOKUP(A132,'04.kolo prezetácia '!$A$2:$G$468,7,FALSE)</f>
        <v>Ženy A</v>
      </c>
      <c r="J132" s="21">
        <f>VLOOKUP('04.kolo výsledky '!$A132,'04.kolo stopky'!A:C,3,FALSE)</f>
        <v>4.3080208333333335E-2</v>
      </c>
      <c r="K132" s="21">
        <f t="shared" si="10"/>
        <v>5.038620857699805E-3</v>
      </c>
      <c r="L132" s="21">
        <f t="shared" si="7"/>
        <v>2.2356828703703705E-2</v>
      </c>
      <c r="M132" s="22"/>
      <c r="N132" s="54"/>
      <c r="O132" s="54"/>
      <c r="P132" s="54"/>
      <c r="Q132" s="54"/>
      <c r="R132" s="54"/>
      <c r="S132" s="54"/>
      <c r="T132" s="54"/>
      <c r="U132" s="54"/>
      <c r="V132" s="54"/>
      <c r="W132" s="55">
        <f t="shared" si="11"/>
        <v>0</v>
      </c>
      <c r="Y132"/>
    </row>
    <row r="133" spans="1:25" x14ac:dyDescent="0.25">
      <c r="A133" s="22">
        <v>194</v>
      </c>
      <c r="B133" s="57">
        <v>130</v>
      </c>
      <c r="C133" s="48">
        <v>14</v>
      </c>
      <c r="D133" s="6" t="str">
        <f>VLOOKUP(A133,'04.kolo prezetácia '!A:G,2,FALSE)</f>
        <v>Gabriela</v>
      </c>
      <c r="E133" s="6" t="str">
        <f>VLOOKUP(A133,'04.kolo prezetácia '!A:G,3,FALSE)</f>
        <v>Kotrhová</v>
      </c>
      <c r="F133" s="5" t="str">
        <f>CONCATENATE('04.kolo výsledky '!$D133," ",'04.kolo výsledky '!$E133)</f>
        <v>Gabriela Kotrhová</v>
      </c>
      <c r="G133" s="6" t="str">
        <f>VLOOKUP(A133,'04.kolo prezetácia '!A:G,4,FALSE)</f>
        <v>Chocholná-Velčice</v>
      </c>
      <c r="H133" s="31">
        <f>VLOOKUP(A133,'04.kolo prezetácia '!$A$2:$G$468,5,FALSE)</f>
        <v>1980</v>
      </c>
      <c r="I133" s="32" t="str">
        <f>VLOOKUP(A133,'04.kolo prezetácia '!$A$2:$G$468,7,FALSE)</f>
        <v>Ženy B</v>
      </c>
      <c r="J133" s="21">
        <f>VLOOKUP('04.kolo výsledky '!$A133,'04.kolo stopky'!A:C,3,FALSE)</f>
        <v>4.3083680555555559E-2</v>
      </c>
      <c r="K133" s="21">
        <f>J133/$X$3</f>
        <v>5.0390269655620533E-3</v>
      </c>
      <c r="L133" s="21">
        <f t="shared" si="7"/>
        <v>2.2360300925925929E-2</v>
      </c>
      <c r="M133" s="22"/>
      <c r="N133" s="54"/>
      <c r="O133" s="54"/>
      <c r="P133" s="54"/>
      <c r="Q133" s="54"/>
      <c r="R133" s="54"/>
      <c r="S133" s="54"/>
      <c r="T133" s="54"/>
      <c r="U133" s="54"/>
      <c r="V133" s="54"/>
      <c r="W133" s="55">
        <f t="shared" si="11"/>
        <v>0</v>
      </c>
      <c r="Y133"/>
    </row>
    <row r="134" spans="1:25" x14ac:dyDescent="0.25">
      <c r="A134" s="22">
        <v>55</v>
      </c>
      <c r="B134" s="57">
        <v>131</v>
      </c>
      <c r="C134" s="48">
        <v>15</v>
      </c>
      <c r="D134" s="6" t="str">
        <f>VLOOKUP(A134,'04.kolo prezetácia '!A:G,2,FALSE)</f>
        <v>Ivana</v>
      </c>
      <c r="E134" s="6" t="str">
        <f>VLOOKUP(A134,'04.kolo prezetácia '!A:G,3,FALSE)</f>
        <v>Ondrejičková</v>
      </c>
      <c r="F134" s="5" t="str">
        <f>CONCATENATE('04.kolo výsledky '!$D134," ",'04.kolo výsledky '!$E134)</f>
        <v>Ivana Ondrejičková</v>
      </c>
      <c r="G134" s="6" t="str">
        <f>VLOOKUP(A134,'04.kolo prezetácia '!A:G,4,FALSE)</f>
        <v>Liešťany</v>
      </c>
      <c r="H134" s="31">
        <f>VLOOKUP(A134,'04.kolo prezetácia '!$A$2:$G$468,5,FALSE)</f>
        <v>1978</v>
      </c>
      <c r="I134" s="32" t="str">
        <f>VLOOKUP(A134,'04.kolo prezetácia '!$A$2:$G$468,7,FALSE)</f>
        <v>Ženy B</v>
      </c>
      <c r="J134" s="21">
        <f>VLOOKUP('04.kolo výsledky '!$A134,'04.kolo stopky'!A:C,3,FALSE)</f>
        <v>4.6388773148148148E-2</v>
      </c>
      <c r="K134" s="21">
        <f>J134/$X$3</f>
        <v>5.4255875027073852E-3</v>
      </c>
      <c r="L134" s="21">
        <f t="shared" si="7"/>
        <v>2.5665393518518518E-2</v>
      </c>
      <c r="M134" s="22"/>
      <c r="N134" s="54"/>
      <c r="O134" s="54"/>
      <c r="P134" s="54"/>
      <c r="Q134" s="54"/>
      <c r="R134" s="54"/>
      <c r="S134" s="54"/>
      <c r="T134" s="54"/>
      <c r="U134" s="54"/>
      <c r="V134" s="54"/>
      <c r="W134" s="55">
        <f t="shared" ref="W134:W165" si="12">SUM(M134:V134)</f>
        <v>0</v>
      </c>
      <c r="Y134"/>
    </row>
    <row r="135" spans="1:25" x14ac:dyDescent="0.25">
      <c r="A135" s="22">
        <v>157</v>
      </c>
      <c r="B135" s="57">
        <v>132</v>
      </c>
      <c r="C135" s="48">
        <v>6</v>
      </c>
      <c r="D135" s="6" t="str">
        <f>VLOOKUP(A135,'04.kolo prezetácia '!A:G,2,FALSE)</f>
        <v>Bia</v>
      </c>
      <c r="E135" s="6" t="str">
        <f>VLOOKUP(A135,'04.kolo prezetácia '!A:G,3,FALSE)</f>
        <v>Karyová</v>
      </c>
      <c r="F135" s="5" t="str">
        <f>CONCATENATE('04.kolo výsledky '!$D135," ",'04.kolo výsledky '!$E135)</f>
        <v>Bia Karyová</v>
      </c>
      <c r="G135" s="6" t="str">
        <f>VLOOKUP(A135,'04.kolo prezetácia '!A:G,4,FALSE)</f>
        <v>Never give up / Trenčín</v>
      </c>
      <c r="H135" s="31">
        <f>VLOOKUP(A135,'04.kolo prezetácia '!$A$2:$G$468,5,FALSE)</f>
        <v>1969</v>
      </c>
      <c r="I135" s="32" t="str">
        <f>VLOOKUP(A135,'04.kolo prezetácia '!$A$2:$G$468,7,FALSE)</f>
        <v>Ženy C</v>
      </c>
      <c r="J135" s="21">
        <f>VLOOKUP('04.kolo výsledky '!$A135,'04.kolo stopky'!A:C,3,FALSE)</f>
        <v>5.0493287037037038E-2</v>
      </c>
      <c r="K135" s="21">
        <f>J135/$X$3</f>
        <v>5.9056476066709981E-3</v>
      </c>
      <c r="L135" s="21">
        <f t="shared" si="7"/>
        <v>2.9769907407407408E-2</v>
      </c>
      <c r="M135" s="22"/>
      <c r="N135" s="54"/>
      <c r="O135" s="54"/>
      <c r="P135" s="54"/>
      <c r="Q135" s="54"/>
      <c r="R135" s="54"/>
      <c r="S135" s="54"/>
      <c r="T135" s="54"/>
      <c r="U135" s="54"/>
      <c r="V135" s="54"/>
      <c r="W135" s="55">
        <f t="shared" si="12"/>
        <v>0</v>
      </c>
      <c r="Y135"/>
    </row>
    <row r="136" spans="1:25" x14ac:dyDescent="0.25">
      <c r="A136" s="22">
        <v>201</v>
      </c>
      <c r="B136" s="57">
        <v>133</v>
      </c>
      <c r="C136" s="48">
        <v>7</v>
      </c>
      <c r="D136" s="6" t="str">
        <f>VLOOKUP(A136,'04.kolo prezetácia '!A:G,2,FALSE)</f>
        <v>Jana</v>
      </c>
      <c r="E136" s="6" t="str">
        <f>VLOOKUP(A136,'04.kolo prezetácia '!A:G,3,FALSE)</f>
        <v>Masariková</v>
      </c>
      <c r="F136" s="5" t="str">
        <f>CONCATENATE('04.kolo výsledky '!$D136," ",'04.kolo výsledky '!$E136)</f>
        <v>Jana Masariková</v>
      </c>
      <c r="G136" s="6" t="str">
        <f>VLOOKUP(A136,'04.kolo prezetácia '!A:G,4,FALSE)</f>
        <v>Štvorlístok / Trenčín</v>
      </c>
      <c r="H136" s="31">
        <f>VLOOKUP(A136,'04.kolo prezetácia '!$A$2:$G$468,5,FALSE)</f>
        <v>1968</v>
      </c>
      <c r="I136" s="32" t="str">
        <f>VLOOKUP(A136,'04.kolo prezetácia '!$A$2:$G$468,7,FALSE)</f>
        <v>Ženy C</v>
      </c>
      <c r="J136" s="21">
        <f>VLOOKUP('04.kolo výsledky '!$A136,'04.kolo stopky'!A:C,3,FALSE)</f>
        <v>5.3414120370370376E-2</v>
      </c>
      <c r="K136" s="21">
        <f>J136/$X$3</f>
        <v>6.2472655403941956E-3</v>
      </c>
      <c r="L136" s="21">
        <f t="shared" si="7"/>
        <v>3.2690740740740742E-2</v>
      </c>
      <c r="M136" s="22"/>
      <c r="N136" s="54"/>
      <c r="O136" s="54"/>
      <c r="P136" s="54"/>
      <c r="Q136" s="54"/>
      <c r="R136" s="54"/>
      <c r="S136" s="54"/>
      <c r="T136" s="54"/>
      <c r="U136" s="54"/>
      <c r="V136" s="54"/>
      <c r="W136" s="55">
        <f t="shared" si="12"/>
        <v>0</v>
      </c>
      <c r="Y136"/>
    </row>
    <row r="137" spans="1:25" x14ac:dyDescent="0.25">
      <c r="A137" s="22"/>
      <c r="B137" s="57"/>
      <c r="C137" s="48"/>
      <c r="D137" s="6"/>
      <c r="E137" s="6"/>
      <c r="F137" s="5"/>
      <c r="G137" s="6"/>
      <c r="H137" s="31"/>
      <c r="I137" s="32"/>
      <c r="J137" s="21"/>
      <c r="K137" s="21"/>
      <c r="L137" s="21"/>
      <c r="M137" s="22"/>
      <c r="N137" s="54"/>
      <c r="O137" s="54"/>
      <c r="P137" s="54"/>
      <c r="Q137" s="54"/>
      <c r="R137" s="54"/>
      <c r="S137" s="54"/>
      <c r="T137" s="54"/>
      <c r="U137" s="54"/>
      <c r="V137" s="54"/>
      <c r="W137" s="55">
        <f t="shared" si="12"/>
        <v>0</v>
      </c>
      <c r="Y137"/>
    </row>
    <row r="138" spans="1:25" x14ac:dyDescent="0.25">
      <c r="A138" s="22"/>
      <c r="B138" s="57"/>
      <c r="C138" s="48"/>
      <c r="D138" s="6"/>
      <c r="E138" s="6"/>
      <c r="F138" s="5"/>
      <c r="G138" s="6"/>
      <c r="H138" s="31"/>
      <c r="I138" s="32"/>
      <c r="J138" s="21"/>
      <c r="K138" s="21"/>
      <c r="L138" s="21"/>
      <c r="M138" s="22"/>
      <c r="N138" s="54"/>
      <c r="O138" s="54"/>
      <c r="P138" s="54"/>
      <c r="Q138" s="54"/>
      <c r="R138" s="54"/>
      <c r="S138" s="54"/>
      <c r="T138" s="54"/>
      <c r="U138" s="54"/>
      <c r="V138" s="54"/>
      <c r="W138" s="55">
        <f t="shared" si="12"/>
        <v>0</v>
      </c>
      <c r="Y138"/>
    </row>
    <row r="139" spans="1:25" x14ac:dyDescent="0.25">
      <c r="A139" s="22"/>
      <c r="B139" s="57"/>
      <c r="C139" s="48"/>
      <c r="D139" s="6"/>
      <c r="E139" s="6"/>
      <c r="F139" s="5"/>
      <c r="G139" s="6"/>
      <c r="H139" s="31"/>
      <c r="I139" s="32"/>
      <c r="J139" s="21"/>
      <c r="K139" s="21"/>
      <c r="L139" s="21"/>
      <c r="M139" s="22"/>
      <c r="N139" s="54"/>
      <c r="O139" s="54"/>
      <c r="P139" s="54"/>
      <c r="Q139" s="54"/>
      <c r="R139" s="54"/>
      <c r="S139" s="54"/>
      <c r="T139" s="54"/>
      <c r="U139" s="54"/>
      <c r="V139" s="54"/>
      <c r="W139" s="55">
        <f t="shared" si="12"/>
        <v>0</v>
      </c>
      <c r="Y139"/>
    </row>
    <row r="140" spans="1:25" x14ac:dyDescent="0.25">
      <c r="A140" s="22"/>
      <c r="B140" s="57"/>
      <c r="C140" s="48"/>
      <c r="D140" s="6"/>
      <c r="E140" s="6"/>
      <c r="F140" s="5"/>
      <c r="G140" s="6"/>
      <c r="H140" s="31"/>
      <c r="I140" s="32"/>
      <c r="J140" s="21"/>
      <c r="K140" s="21"/>
      <c r="L140" s="21"/>
      <c r="M140" s="22"/>
      <c r="N140" s="54"/>
      <c r="O140" s="54"/>
      <c r="P140" s="54"/>
      <c r="Q140" s="54"/>
      <c r="R140" s="54"/>
      <c r="S140" s="54"/>
      <c r="T140" s="54"/>
      <c r="U140" s="54"/>
      <c r="V140" s="54"/>
      <c r="W140" s="55">
        <f t="shared" si="12"/>
        <v>0</v>
      </c>
      <c r="Y140"/>
    </row>
    <row r="141" spans="1:25" x14ac:dyDescent="0.25">
      <c r="A141" s="22"/>
      <c r="B141" s="57"/>
      <c r="C141" s="48"/>
      <c r="D141" s="6"/>
      <c r="E141" s="6"/>
      <c r="F141" s="5"/>
      <c r="G141" s="6"/>
      <c r="H141" s="31"/>
      <c r="I141" s="32"/>
      <c r="J141" s="21"/>
      <c r="K141" s="21"/>
      <c r="L141" s="21"/>
      <c r="M141" s="22"/>
      <c r="N141" s="54"/>
      <c r="O141" s="54"/>
      <c r="P141" s="54"/>
      <c r="Q141" s="54"/>
      <c r="R141" s="54"/>
      <c r="S141" s="54"/>
      <c r="T141" s="54"/>
      <c r="U141" s="54"/>
      <c r="V141" s="54"/>
      <c r="W141" s="55">
        <f t="shared" si="12"/>
        <v>0</v>
      </c>
      <c r="Y141"/>
    </row>
    <row r="142" spans="1:25" x14ac:dyDescent="0.25">
      <c r="A142" s="22"/>
      <c r="B142" s="57"/>
      <c r="C142" s="45"/>
      <c r="D142" s="6"/>
      <c r="E142" s="6"/>
      <c r="F142" s="5"/>
      <c r="G142" s="6"/>
      <c r="H142" s="31"/>
      <c r="I142" s="32"/>
      <c r="J142" s="21"/>
      <c r="K142" s="21"/>
      <c r="L142" s="21"/>
      <c r="M142" s="22"/>
      <c r="N142" s="54"/>
      <c r="O142" s="54"/>
      <c r="P142" s="54"/>
      <c r="Q142" s="54"/>
      <c r="R142" s="54"/>
      <c r="S142" s="54"/>
      <c r="T142" s="54"/>
      <c r="U142" s="54"/>
      <c r="V142" s="54"/>
      <c r="W142" s="55">
        <f t="shared" si="12"/>
        <v>0</v>
      </c>
      <c r="Y142"/>
    </row>
    <row r="143" spans="1:25" x14ac:dyDescent="0.25">
      <c r="A143" s="22"/>
      <c r="B143" s="57"/>
      <c r="C143" s="48"/>
      <c r="D143" s="6"/>
      <c r="E143" s="6"/>
      <c r="F143" s="5"/>
      <c r="G143" s="6"/>
      <c r="H143" s="31"/>
      <c r="I143" s="32"/>
      <c r="J143" s="21"/>
      <c r="K143" s="21"/>
      <c r="L143" s="21"/>
      <c r="M143" s="22"/>
      <c r="N143" s="54"/>
      <c r="O143" s="54"/>
      <c r="P143" s="54"/>
      <c r="Q143" s="54"/>
      <c r="R143" s="54"/>
      <c r="S143" s="54"/>
      <c r="T143" s="54"/>
      <c r="U143" s="54"/>
      <c r="V143" s="54"/>
      <c r="W143" s="55">
        <f t="shared" si="12"/>
        <v>0</v>
      </c>
      <c r="Y143"/>
    </row>
    <row r="144" spans="1:25" x14ac:dyDescent="0.25">
      <c r="A144" s="22"/>
      <c r="B144" s="57"/>
      <c r="C144" s="48"/>
      <c r="D144" s="6"/>
      <c r="E144" s="6"/>
      <c r="F144" s="5"/>
      <c r="G144" s="6"/>
      <c r="H144" s="31"/>
      <c r="I144" s="32"/>
      <c r="J144" s="21"/>
      <c r="K144" s="21"/>
      <c r="L144" s="21"/>
      <c r="M144" s="22"/>
      <c r="N144" s="54"/>
      <c r="O144" s="54"/>
      <c r="P144" s="54"/>
      <c r="Q144" s="54"/>
      <c r="R144" s="54"/>
      <c r="S144" s="54"/>
      <c r="T144" s="54"/>
      <c r="U144" s="54"/>
      <c r="V144" s="54"/>
      <c r="W144" s="55">
        <f t="shared" si="12"/>
        <v>0</v>
      </c>
      <c r="Y144"/>
    </row>
    <row r="145" spans="1:25" x14ac:dyDescent="0.25">
      <c r="A145" s="22"/>
      <c r="B145" s="57"/>
      <c r="C145" s="48"/>
      <c r="D145" s="6"/>
      <c r="E145" s="6"/>
      <c r="F145" s="5"/>
      <c r="G145" s="6"/>
      <c r="H145" s="31"/>
      <c r="I145" s="32"/>
      <c r="J145" s="21"/>
      <c r="K145" s="21"/>
      <c r="L145" s="21"/>
      <c r="M145" s="22"/>
      <c r="N145" s="54"/>
      <c r="O145" s="54"/>
      <c r="P145" s="54"/>
      <c r="Q145" s="54"/>
      <c r="R145" s="54"/>
      <c r="S145" s="54"/>
      <c r="T145" s="54"/>
      <c r="U145" s="54"/>
      <c r="V145" s="54"/>
      <c r="W145" s="55">
        <f t="shared" si="12"/>
        <v>0</v>
      </c>
      <c r="Y145"/>
    </row>
    <row r="146" spans="1:25" x14ac:dyDescent="0.25">
      <c r="A146" s="22"/>
      <c r="B146" s="57"/>
      <c r="C146" s="48"/>
      <c r="D146" s="6"/>
      <c r="E146" s="6"/>
      <c r="F146" s="5"/>
      <c r="G146" s="6"/>
      <c r="H146" s="31"/>
      <c r="I146" s="32"/>
      <c r="J146" s="21"/>
      <c r="K146" s="21"/>
      <c r="L146" s="21"/>
      <c r="M146" s="22"/>
      <c r="N146" s="54"/>
      <c r="O146" s="54"/>
      <c r="P146" s="54"/>
      <c r="Q146" s="54"/>
      <c r="R146" s="54"/>
      <c r="S146" s="54"/>
      <c r="T146" s="54"/>
      <c r="U146" s="54"/>
      <c r="V146" s="54"/>
      <c r="W146" s="55">
        <f t="shared" si="12"/>
        <v>0</v>
      </c>
      <c r="Y146"/>
    </row>
    <row r="147" spans="1:25" x14ac:dyDescent="0.25">
      <c r="A147" s="22"/>
      <c r="B147" s="57"/>
      <c r="C147" s="45"/>
      <c r="D147" s="6"/>
      <c r="E147" s="6"/>
      <c r="F147" s="5"/>
      <c r="G147" s="6"/>
      <c r="H147" s="31"/>
      <c r="I147" s="32"/>
      <c r="J147" s="21"/>
      <c r="K147" s="21"/>
      <c r="L147" s="21"/>
      <c r="M147" s="22"/>
      <c r="N147" s="54"/>
      <c r="O147" s="54"/>
      <c r="P147" s="54"/>
      <c r="Q147" s="54"/>
      <c r="R147" s="54"/>
      <c r="S147" s="54"/>
      <c r="T147" s="54"/>
      <c r="U147" s="54"/>
      <c r="V147" s="54"/>
      <c r="W147" s="55">
        <f t="shared" si="12"/>
        <v>0</v>
      </c>
      <c r="Y147"/>
    </row>
    <row r="148" spans="1:25" x14ac:dyDescent="0.25">
      <c r="A148" s="22"/>
      <c r="B148" s="57"/>
      <c r="C148" s="48"/>
      <c r="D148" s="6"/>
      <c r="E148" s="6"/>
      <c r="F148" s="5"/>
      <c r="G148" s="6"/>
      <c r="H148" s="31"/>
      <c r="I148" s="32"/>
      <c r="J148" s="21"/>
      <c r="K148" s="21"/>
      <c r="L148" s="21"/>
      <c r="M148" s="22"/>
      <c r="N148" s="54"/>
      <c r="O148" s="54"/>
      <c r="P148" s="54"/>
      <c r="Q148" s="54"/>
      <c r="R148" s="54"/>
      <c r="S148" s="54"/>
      <c r="T148" s="54"/>
      <c r="U148" s="54"/>
      <c r="V148" s="54"/>
      <c r="W148" s="55">
        <f t="shared" si="12"/>
        <v>0</v>
      </c>
      <c r="Y148"/>
    </row>
    <row r="149" spans="1:25" x14ac:dyDescent="0.25">
      <c r="A149" s="22"/>
      <c r="B149" s="57"/>
      <c r="C149" s="48"/>
      <c r="D149" s="6"/>
      <c r="E149" s="6"/>
      <c r="F149" s="5"/>
      <c r="G149" s="6"/>
      <c r="H149" s="31"/>
      <c r="I149" s="32"/>
      <c r="J149" s="21"/>
      <c r="K149" s="21"/>
      <c r="L149" s="21"/>
      <c r="M149" s="22"/>
      <c r="N149" s="54"/>
      <c r="O149" s="54"/>
      <c r="P149" s="54"/>
      <c r="Q149" s="54"/>
      <c r="R149" s="54"/>
      <c r="S149" s="54"/>
      <c r="T149" s="54"/>
      <c r="U149" s="54"/>
      <c r="V149" s="54"/>
      <c r="W149" s="55">
        <f t="shared" si="12"/>
        <v>0</v>
      </c>
      <c r="Y149"/>
    </row>
    <row r="150" spans="1:25" x14ac:dyDescent="0.25">
      <c r="A150" s="22"/>
      <c r="B150" s="57"/>
      <c r="C150" s="48"/>
      <c r="D150" s="6"/>
      <c r="E150" s="6"/>
      <c r="F150" s="5"/>
      <c r="G150" s="6"/>
      <c r="H150" s="31"/>
      <c r="I150" s="32"/>
      <c r="J150" s="21"/>
      <c r="K150" s="21"/>
      <c r="L150" s="21"/>
      <c r="M150" s="22"/>
      <c r="N150" s="54"/>
      <c r="O150" s="54"/>
      <c r="P150" s="54"/>
      <c r="Q150" s="54"/>
      <c r="R150" s="54"/>
      <c r="S150" s="54"/>
      <c r="T150" s="54"/>
      <c r="U150" s="54"/>
      <c r="V150" s="54"/>
      <c r="W150" s="55">
        <f t="shared" si="12"/>
        <v>0</v>
      </c>
      <c r="Y150"/>
    </row>
    <row r="151" spans="1:25" x14ac:dyDescent="0.25">
      <c r="A151" s="22"/>
      <c r="B151" s="57"/>
      <c r="C151" s="48"/>
      <c r="D151" s="6"/>
      <c r="E151" s="6"/>
      <c r="F151" s="5"/>
      <c r="G151" s="6"/>
      <c r="H151" s="31"/>
      <c r="I151" s="32"/>
      <c r="J151" s="21"/>
      <c r="K151" s="21"/>
      <c r="L151" s="21"/>
      <c r="M151" s="22"/>
      <c r="N151" s="54"/>
      <c r="O151" s="54"/>
      <c r="P151" s="54"/>
      <c r="Q151" s="54"/>
      <c r="R151" s="54"/>
      <c r="S151" s="54"/>
      <c r="T151" s="54"/>
      <c r="U151" s="54"/>
      <c r="V151" s="54"/>
      <c r="W151" s="55">
        <f t="shared" si="12"/>
        <v>0</v>
      </c>
      <c r="Y151"/>
    </row>
    <row r="152" spans="1:25" x14ac:dyDescent="0.25">
      <c r="A152" s="22"/>
      <c r="B152" s="57"/>
      <c r="C152" s="48"/>
      <c r="D152" s="6"/>
      <c r="E152" s="6"/>
      <c r="F152" s="5"/>
      <c r="G152" s="6"/>
      <c r="H152" s="31"/>
      <c r="I152" s="32"/>
      <c r="J152" s="21"/>
      <c r="K152" s="21"/>
      <c r="L152" s="21"/>
      <c r="M152" s="22"/>
      <c r="N152" s="54"/>
      <c r="O152" s="54"/>
      <c r="P152" s="54"/>
      <c r="Q152" s="54"/>
      <c r="R152" s="54"/>
      <c r="S152" s="54"/>
      <c r="T152" s="54"/>
      <c r="U152" s="54"/>
      <c r="V152" s="54"/>
      <c r="W152" s="55">
        <f t="shared" si="12"/>
        <v>0</v>
      </c>
      <c r="Y152"/>
    </row>
    <row r="153" spans="1:25" x14ac:dyDescent="0.25">
      <c r="A153" s="22"/>
      <c r="B153" s="57"/>
      <c r="C153" s="48"/>
      <c r="D153" s="6"/>
      <c r="E153" s="6"/>
      <c r="F153" s="5"/>
      <c r="G153" s="6"/>
      <c r="H153" s="31"/>
      <c r="I153" s="32"/>
      <c r="J153" s="21"/>
      <c r="K153" s="21"/>
      <c r="L153" s="21"/>
      <c r="M153" s="22"/>
      <c r="N153" s="54"/>
      <c r="O153" s="54"/>
      <c r="P153" s="54"/>
      <c r="Q153" s="54"/>
      <c r="R153" s="54"/>
      <c r="S153" s="54"/>
      <c r="T153" s="54"/>
      <c r="U153" s="54"/>
      <c r="V153" s="54"/>
      <c r="W153" s="55">
        <f t="shared" si="12"/>
        <v>0</v>
      </c>
      <c r="Y153"/>
    </row>
    <row r="154" spans="1:25" x14ac:dyDescent="0.25">
      <c r="A154" s="22"/>
      <c r="B154" s="57"/>
      <c r="C154" s="48"/>
      <c r="D154" s="6"/>
      <c r="E154" s="6"/>
      <c r="F154" s="5"/>
      <c r="G154" s="6"/>
      <c r="H154" s="31"/>
      <c r="I154" s="32"/>
      <c r="J154" s="21"/>
      <c r="K154" s="21"/>
      <c r="L154" s="21"/>
      <c r="M154" s="22"/>
      <c r="N154" s="54"/>
      <c r="O154" s="54"/>
      <c r="P154" s="54"/>
      <c r="Q154" s="54"/>
      <c r="R154" s="54"/>
      <c r="S154" s="54"/>
      <c r="T154" s="54"/>
      <c r="U154" s="54"/>
      <c r="V154" s="54"/>
      <c r="W154" s="55">
        <f t="shared" si="12"/>
        <v>0</v>
      </c>
      <c r="Y154"/>
    </row>
    <row r="155" spans="1:25" x14ac:dyDescent="0.25">
      <c r="A155" s="22"/>
      <c r="B155" s="57"/>
      <c r="C155" s="48"/>
      <c r="D155" s="6"/>
      <c r="E155" s="6"/>
      <c r="F155" s="5"/>
      <c r="G155" s="6"/>
      <c r="H155" s="31"/>
      <c r="I155" s="32"/>
      <c r="J155" s="21"/>
      <c r="K155" s="21"/>
      <c r="L155" s="21"/>
      <c r="M155" s="22"/>
      <c r="N155" s="54"/>
      <c r="O155" s="54"/>
      <c r="P155" s="54"/>
      <c r="Q155" s="54"/>
      <c r="R155" s="54"/>
      <c r="S155" s="54"/>
      <c r="T155" s="54"/>
      <c r="U155" s="54"/>
      <c r="V155" s="54"/>
      <c r="W155" s="55">
        <f t="shared" si="12"/>
        <v>0</v>
      </c>
      <c r="Y155"/>
    </row>
    <row r="156" spans="1:25" x14ac:dyDescent="0.25">
      <c r="A156" s="22"/>
      <c r="B156" s="57"/>
      <c r="C156" s="48"/>
      <c r="D156" s="6"/>
      <c r="E156" s="6"/>
      <c r="F156" s="5"/>
      <c r="G156" s="6"/>
      <c r="H156" s="31"/>
      <c r="I156" s="32"/>
      <c r="J156" s="21"/>
      <c r="K156" s="21"/>
      <c r="L156" s="21"/>
      <c r="M156" s="22"/>
      <c r="N156" s="54"/>
      <c r="O156" s="54"/>
      <c r="P156" s="54"/>
      <c r="Q156" s="54"/>
      <c r="R156" s="54"/>
      <c r="S156" s="54"/>
      <c r="T156" s="54"/>
      <c r="U156" s="54"/>
      <c r="V156" s="54"/>
      <c r="W156" s="55">
        <f t="shared" si="12"/>
        <v>0</v>
      </c>
      <c r="Y156"/>
    </row>
    <row r="157" spans="1:25" x14ac:dyDescent="0.25">
      <c r="A157" s="22"/>
      <c r="B157" s="57"/>
      <c r="C157" s="48"/>
      <c r="D157" s="6"/>
      <c r="E157" s="6"/>
      <c r="F157" s="5"/>
      <c r="G157" s="6"/>
      <c r="H157" s="31"/>
      <c r="I157" s="32"/>
      <c r="J157" s="21"/>
      <c r="K157" s="21"/>
      <c r="L157" s="21"/>
      <c r="M157" s="22"/>
      <c r="N157" s="54"/>
      <c r="O157" s="54"/>
      <c r="P157" s="54"/>
      <c r="Q157" s="54"/>
      <c r="R157" s="54"/>
      <c r="S157" s="54"/>
      <c r="T157" s="54"/>
      <c r="U157" s="54"/>
      <c r="V157" s="54"/>
      <c r="W157" s="55">
        <f t="shared" si="12"/>
        <v>0</v>
      </c>
      <c r="Y157"/>
    </row>
    <row r="158" spans="1:25" x14ac:dyDescent="0.25">
      <c r="A158" s="22"/>
      <c r="B158" s="57"/>
      <c r="C158" s="48"/>
      <c r="D158" s="6"/>
      <c r="E158" s="6"/>
      <c r="F158" s="5"/>
      <c r="G158" s="6"/>
      <c r="H158" s="31"/>
      <c r="I158" s="32"/>
      <c r="J158" s="21"/>
      <c r="K158" s="21"/>
      <c r="L158" s="21"/>
      <c r="M158" s="22"/>
      <c r="N158" s="54"/>
      <c r="O158" s="54"/>
      <c r="P158" s="54"/>
      <c r="Q158" s="54"/>
      <c r="R158" s="54"/>
      <c r="S158" s="54"/>
      <c r="T158" s="54"/>
      <c r="U158" s="54"/>
      <c r="V158" s="54"/>
      <c r="W158" s="55">
        <f t="shared" si="12"/>
        <v>0</v>
      </c>
      <c r="Y158"/>
    </row>
    <row r="159" spans="1:25" x14ac:dyDescent="0.25">
      <c r="A159" s="22"/>
      <c r="B159" s="57"/>
      <c r="C159" s="48"/>
      <c r="D159" s="6"/>
      <c r="E159" s="6"/>
      <c r="F159" s="5"/>
      <c r="G159" s="6"/>
      <c r="H159" s="31"/>
      <c r="I159" s="32"/>
      <c r="J159" s="21"/>
      <c r="K159" s="21"/>
      <c r="L159" s="21"/>
      <c r="M159" s="22"/>
      <c r="N159" s="54"/>
      <c r="O159" s="54"/>
      <c r="P159" s="54"/>
      <c r="Q159" s="54"/>
      <c r="R159" s="54"/>
      <c r="S159" s="54"/>
      <c r="T159" s="54"/>
      <c r="U159" s="54"/>
      <c r="V159" s="54"/>
      <c r="W159" s="55">
        <f t="shared" si="12"/>
        <v>0</v>
      </c>
      <c r="Y159"/>
    </row>
    <row r="160" spans="1:25" x14ac:dyDescent="0.25">
      <c r="A160" s="22"/>
      <c r="B160" s="57"/>
      <c r="C160" s="48"/>
      <c r="D160" s="6"/>
      <c r="E160" s="6"/>
      <c r="F160" s="5"/>
      <c r="G160" s="6"/>
      <c r="H160" s="31"/>
      <c r="I160" s="32"/>
      <c r="J160" s="21"/>
      <c r="K160" s="21"/>
      <c r="L160" s="21"/>
      <c r="M160" s="22"/>
      <c r="N160" s="54"/>
      <c r="O160" s="54"/>
      <c r="P160" s="54"/>
      <c r="Q160" s="54"/>
      <c r="R160" s="54"/>
      <c r="S160" s="54"/>
      <c r="T160" s="54"/>
      <c r="U160" s="54"/>
      <c r="V160" s="54"/>
      <c r="W160" s="55">
        <f t="shared" si="12"/>
        <v>0</v>
      </c>
      <c r="Y160"/>
    </row>
    <row r="161" spans="1:26" x14ac:dyDescent="0.25">
      <c r="A161" s="22"/>
      <c r="B161" s="57"/>
      <c r="C161" s="48"/>
      <c r="D161" s="6"/>
      <c r="E161" s="6"/>
      <c r="F161" s="5"/>
      <c r="G161" s="6"/>
      <c r="H161" s="31"/>
      <c r="I161" s="32"/>
      <c r="J161" s="21"/>
      <c r="K161" s="21"/>
      <c r="L161" s="21"/>
      <c r="M161" s="22"/>
      <c r="N161" s="54"/>
      <c r="O161" s="54"/>
      <c r="P161" s="54"/>
      <c r="Q161" s="54"/>
      <c r="R161" s="54"/>
      <c r="S161" s="54"/>
      <c r="T161" s="54"/>
      <c r="U161" s="54"/>
      <c r="V161" s="54"/>
      <c r="W161" s="55">
        <f t="shared" si="12"/>
        <v>0</v>
      </c>
      <c r="Y161"/>
    </row>
    <row r="162" spans="1:26" x14ac:dyDescent="0.25">
      <c r="A162" s="22"/>
      <c r="B162" s="57"/>
      <c r="C162" s="48"/>
      <c r="D162" s="6"/>
      <c r="E162" s="6"/>
      <c r="F162" s="5"/>
      <c r="G162" s="6"/>
      <c r="H162" s="31"/>
      <c r="I162" s="32"/>
      <c r="J162" s="21"/>
      <c r="K162" s="21"/>
      <c r="L162" s="21"/>
      <c r="M162" s="22"/>
      <c r="N162" s="54"/>
      <c r="O162" s="54"/>
      <c r="P162" s="54"/>
      <c r="Q162" s="54"/>
      <c r="R162" s="54"/>
      <c r="S162" s="54"/>
      <c r="T162" s="54"/>
      <c r="U162" s="54"/>
      <c r="V162" s="54"/>
      <c r="W162" s="55">
        <f t="shared" si="12"/>
        <v>0</v>
      </c>
      <c r="Y162"/>
    </row>
    <row r="163" spans="1:26" x14ac:dyDescent="0.25">
      <c r="A163" s="22"/>
      <c r="B163" s="57"/>
      <c r="C163" s="48"/>
      <c r="D163" s="6"/>
      <c r="E163" s="6"/>
      <c r="F163" s="5"/>
      <c r="G163" s="6"/>
      <c r="H163" s="31"/>
      <c r="I163" s="32"/>
      <c r="J163" s="21"/>
      <c r="K163" s="21"/>
      <c r="L163" s="21"/>
      <c r="M163" s="22"/>
      <c r="N163" s="54"/>
      <c r="O163" s="54"/>
      <c r="P163" s="54"/>
      <c r="Q163" s="54"/>
      <c r="R163" s="54"/>
      <c r="S163" s="54"/>
      <c r="T163" s="54"/>
      <c r="U163" s="54"/>
      <c r="V163" s="54"/>
      <c r="W163" s="55">
        <f t="shared" si="12"/>
        <v>0</v>
      </c>
      <c r="Y163"/>
    </row>
    <row r="164" spans="1:26" x14ac:dyDescent="0.25">
      <c r="A164" s="22"/>
      <c r="B164" s="57"/>
      <c r="C164" s="48"/>
      <c r="D164" s="6"/>
      <c r="E164" s="6"/>
      <c r="F164" s="5"/>
      <c r="G164" s="6"/>
      <c r="H164" s="31"/>
      <c r="I164" s="32"/>
      <c r="J164" s="21"/>
      <c r="K164" s="21"/>
      <c r="L164" s="21"/>
      <c r="M164" s="22"/>
      <c r="N164" s="54"/>
      <c r="O164" s="54"/>
      <c r="P164" s="54"/>
      <c r="Q164" s="54"/>
      <c r="R164" s="54"/>
      <c r="S164" s="54"/>
      <c r="T164" s="54"/>
      <c r="U164" s="54"/>
      <c r="V164" s="54"/>
      <c r="W164" s="55">
        <f t="shared" si="12"/>
        <v>0</v>
      </c>
    </row>
    <row r="165" spans="1:26" x14ac:dyDescent="0.25">
      <c r="A165" s="22"/>
      <c r="B165" s="57"/>
      <c r="C165" s="48"/>
      <c r="D165" s="6"/>
      <c r="E165" s="6"/>
      <c r="F165" s="5"/>
      <c r="G165" s="6"/>
      <c r="H165" s="31"/>
      <c r="I165" s="32"/>
      <c r="J165" s="21"/>
      <c r="K165" s="21"/>
      <c r="L165" s="21"/>
      <c r="M165" s="22"/>
      <c r="N165" s="54"/>
      <c r="O165" s="54"/>
      <c r="P165" s="54"/>
      <c r="Q165" s="54"/>
      <c r="R165" s="54"/>
      <c r="S165" s="54"/>
      <c r="T165" s="54"/>
      <c r="U165" s="54"/>
      <c r="V165" s="54"/>
      <c r="W165" s="55">
        <f t="shared" si="12"/>
        <v>0</v>
      </c>
    </row>
    <row r="166" spans="1:26" x14ac:dyDescent="0.25">
      <c r="A166" s="22"/>
      <c r="B166" s="57"/>
      <c r="C166" s="48"/>
      <c r="D166" s="6"/>
      <c r="E166" s="6"/>
      <c r="F166" s="5"/>
      <c r="G166" s="6"/>
      <c r="H166" s="31"/>
      <c r="I166" s="32"/>
      <c r="J166" s="21"/>
      <c r="K166" s="21"/>
      <c r="L166" s="21"/>
      <c r="M166" s="22"/>
      <c r="N166" s="54"/>
      <c r="O166" s="54"/>
      <c r="P166" s="54"/>
      <c r="Q166" s="54"/>
      <c r="R166" s="54"/>
      <c r="S166" s="54"/>
      <c r="T166" s="54"/>
      <c r="U166" s="54"/>
      <c r="V166" s="54"/>
      <c r="W166" s="55">
        <f t="shared" ref="W166:W197" si="13">SUM(M166:V166)</f>
        <v>0</v>
      </c>
    </row>
    <row r="167" spans="1:26" x14ac:dyDescent="0.25">
      <c r="A167" s="22"/>
      <c r="B167" s="57"/>
      <c r="C167" s="48"/>
      <c r="D167" s="6"/>
      <c r="E167" s="6"/>
      <c r="F167" s="5"/>
      <c r="G167" s="6"/>
      <c r="H167" s="31"/>
      <c r="I167" s="32"/>
      <c r="J167" s="21"/>
      <c r="K167" s="21"/>
      <c r="L167" s="21"/>
      <c r="M167" s="22"/>
      <c r="N167" s="54"/>
      <c r="O167" s="54"/>
      <c r="P167" s="54"/>
      <c r="Q167" s="54"/>
      <c r="R167" s="54"/>
      <c r="S167" s="54"/>
      <c r="T167" s="54"/>
      <c r="U167" s="54"/>
      <c r="V167" s="54"/>
      <c r="W167" s="55">
        <f t="shared" si="13"/>
        <v>0</v>
      </c>
    </row>
    <row r="168" spans="1:26" x14ac:dyDescent="0.25">
      <c r="A168" s="22"/>
      <c r="B168" s="57"/>
      <c r="C168" s="48"/>
      <c r="D168" s="6"/>
      <c r="E168" s="6"/>
      <c r="F168" s="5"/>
      <c r="G168" s="6"/>
      <c r="H168" s="31"/>
      <c r="I168" s="32"/>
      <c r="J168" s="21"/>
      <c r="K168" s="21"/>
      <c r="L168" s="21"/>
      <c r="M168" s="22"/>
      <c r="N168" s="54"/>
      <c r="O168" s="54"/>
      <c r="P168" s="54"/>
      <c r="Q168" s="54"/>
      <c r="R168" s="54"/>
      <c r="S168" s="54"/>
      <c r="T168" s="54"/>
      <c r="U168" s="54"/>
      <c r="V168" s="54"/>
      <c r="W168" s="55">
        <f t="shared" si="13"/>
        <v>0</v>
      </c>
    </row>
    <row r="169" spans="1:26" x14ac:dyDescent="0.25">
      <c r="A169" s="22"/>
      <c r="B169" s="57"/>
      <c r="C169" s="48"/>
      <c r="D169" s="6"/>
      <c r="E169" s="6"/>
      <c r="F169" s="5"/>
      <c r="G169" s="6"/>
      <c r="H169" s="31"/>
      <c r="I169" s="32"/>
      <c r="J169" s="21"/>
      <c r="K169" s="21"/>
      <c r="L169" s="21"/>
      <c r="M169" s="22"/>
      <c r="N169" s="54"/>
      <c r="O169" s="54"/>
      <c r="P169" s="54"/>
      <c r="Q169" s="54"/>
      <c r="R169" s="54"/>
      <c r="S169" s="54"/>
      <c r="T169" s="54"/>
      <c r="U169" s="54"/>
      <c r="V169" s="54"/>
      <c r="W169" s="55">
        <f t="shared" si="13"/>
        <v>0</v>
      </c>
    </row>
    <row r="170" spans="1:26" x14ac:dyDescent="0.25">
      <c r="A170" s="22"/>
      <c r="B170" s="57"/>
      <c r="C170" s="48"/>
      <c r="D170" s="6"/>
      <c r="E170" s="6"/>
      <c r="F170" s="5"/>
      <c r="G170" s="6"/>
      <c r="H170" s="31"/>
      <c r="I170" s="32"/>
      <c r="J170" s="21"/>
      <c r="K170" s="21"/>
      <c r="L170" s="21"/>
      <c r="M170" s="22"/>
      <c r="N170" s="54"/>
      <c r="O170" s="54"/>
      <c r="P170" s="54"/>
      <c r="Q170" s="54"/>
      <c r="R170" s="54"/>
      <c r="S170" s="54"/>
      <c r="T170" s="54"/>
      <c r="U170" s="54"/>
      <c r="V170" s="54"/>
      <c r="W170" s="55">
        <f t="shared" si="13"/>
        <v>0</v>
      </c>
    </row>
    <row r="171" spans="1:26" x14ac:dyDescent="0.25">
      <c r="A171" s="22"/>
      <c r="B171" s="57"/>
      <c r="C171" s="48"/>
      <c r="D171" s="6"/>
      <c r="E171" s="6"/>
      <c r="F171" s="5"/>
      <c r="G171" s="6"/>
      <c r="H171" s="31"/>
      <c r="I171" s="32"/>
      <c r="J171" s="21"/>
      <c r="K171" s="21"/>
      <c r="L171" s="21"/>
      <c r="M171" s="22"/>
      <c r="N171" s="54"/>
      <c r="O171" s="54"/>
      <c r="P171" s="54"/>
      <c r="Q171" s="54"/>
      <c r="R171" s="54"/>
      <c r="S171" s="54"/>
      <c r="T171" s="54"/>
      <c r="U171" s="54"/>
      <c r="V171" s="54"/>
      <c r="W171" s="55">
        <f t="shared" si="13"/>
        <v>0</v>
      </c>
      <c r="Z171" s="62"/>
    </row>
    <row r="172" spans="1:26" x14ac:dyDescent="0.25">
      <c r="A172" s="22"/>
      <c r="B172" s="57"/>
      <c r="C172" s="48"/>
      <c r="D172" s="6"/>
      <c r="E172" s="6"/>
      <c r="F172" s="5"/>
      <c r="G172" s="6"/>
      <c r="H172" s="31"/>
      <c r="I172" s="32"/>
      <c r="J172" s="21"/>
      <c r="K172" s="21"/>
      <c r="L172" s="21"/>
      <c r="M172" s="22"/>
      <c r="N172" s="54"/>
      <c r="O172" s="54"/>
      <c r="P172" s="54"/>
      <c r="Q172" s="54"/>
      <c r="R172" s="54"/>
      <c r="S172" s="54"/>
      <c r="T172" s="54"/>
      <c r="U172" s="54"/>
      <c r="V172" s="54"/>
      <c r="W172" s="55">
        <f t="shared" si="13"/>
        <v>0</v>
      </c>
      <c r="Y172" s="61"/>
    </row>
    <row r="173" spans="1:26" x14ac:dyDescent="0.25">
      <c r="A173" s="22"/>
      <c r="B173" s="57"/>
      <c r="C173" s="48"/>
      <c r="D173" s="6"/>
      <c r="E173" s="6"/>
      <c r="F173" s="5"/>
      <c r="G173" s="6"/>
      <c r="H173" s="31"/>
      <c r="I173" s="32"/>
      <c r="J173" s="21"/>
      <c r="K173" s="21"/>
      <c r="L173" s="21"/>
      <c r="M173" s="22"/>
      <c r="N173" s="54"/>
      <c r="O173" s="54"/>
      <c r="P173" s="54"/>
      <c r="Q173" s="54"/>
      <c r="R173" s="54"/>
      <c r="S173" s="54"/>
      <c r="T173" s="54"/>
      <c r="U173" s="54"/>
      <c r="V173" s="54"/>
      <c r="W173" s="55">
        <f t="shared" si="13"/>
        <v>0</v>
      </c>
      <c r="Y173" s="61"/>
    </row>
    <row r="174" spans="1:26" x14ac:dyDescent="0.25">
      <c r="A174" s="22"/>
      <c r="B174" s="57"/>
      <c r="C174" s="48"/>
      <c r="D174" s="6"/>
      <c r="E174" s="6"/>
      <c r="F174" s="5"/>
      <c r="G174" s="6"/>
      <c r="H174" s="31"/>
      <c r="I174" s="32"/>
      <c r="J174" s="21"/>
      <c r="K174" s="21"/>
      <c r="L174" s="21"/>
      <c r="M174" s="22"/>
      <c r="N174" s="54"/>
      <c r="O174" s="54"/>
      <c r="P174" s="54"/>
      <c r="Q174" s="54"/>
      <c r="R174" s="54"/>
      <c r="S174" s="54"/>
      <c r="T174" s="54"/>
      <c r="U174" s="54"/>
      <c r="V174" s="54"/>
      <c r="W174" s="55">
        <f t="shared" si="13"/>
        <v>0</v>
      </c>
    </row>
    <row r="175" spans="1:26" x14ac:dyDescent="0.25">
      <c r="A175" s="22"/>
      <c r="B175" s="57"/>
      <c r="C175" s="48"/>
      <c r="D175" s="6"/>
      <c r="E175" s="6"/>
      <c r="F175" s="5"/>
      <c r="G175" s="6"/>
      <c r="H175" s="31"/>
      <c r="I175" s="32"/>
      <c r="J175" s="21"/>
      <c r="K175" s="21"/>
      <c r="L175" s="21"/>
      <c r="M175" s="22"/>
      <c r="N175" s="54"/>
      <c r="O175" s="54"/>
      <c r="P175" s="54"/>
      <c r="Q175" s="54"/>
      <c r="R175" s="54"/>
      <c r="S175" s="54"/>
      <c r="T175" s="54"/>
      <c r="U175" s="54"/>
      <c r="V175" s="54"/>
      <c r="W175" s="55">
        <f t="shared" si="13"/>
        <v>0</v>
      </c>
    </row>
    <row r="176" spans="1:26" x14ac:dyDescent="0.25">
      <c r="A176" s="22"/>
      <c r="B176" s="57"/>
      <c r="C176" s="48"/>
      <c r="D176" s="6"/>
      <c r="E176" s="6"/>
      <c r="F176" s="5"/>
      <c r="G176" s="6"/>
      <c r="H176" s="31"/>
      <c r="I176" s="32"/>
      <c r="J176" s="21"/>
      <c r="K176" s="21"/>
      <c r="L176" s="21"/>
      <c r="M176" s="22"/>
      <c r="N176" s="54"/>
      <c r="O176" s="54"/>
      <c r="P176" s="54"/>
      <c r="Q176" s="54"/>
      <c r="R176" s="54"/>
      <c r="S176" s="54"/>
      <c r="T176" s="54"/>
      <c r="U176" s="54"/>
      <c r="V176" s="54"/>
      <c r="W176" s="55">
        <f t="shared" si="13"/>
        <v>0</v>
      </c>
    </row>
    <row r="177" spans="1:23" x14ac:dyDescent="0.25">
      <c r="A177" s="22"/>
      <c r="B177" s="57"/>
      <c r="C177" s="48"/>
      <c r="D177" s="6"/>
      <c r="E177" s="6"/>
      <c r="F177" s="5"/>
      <c r="G177" s="6"/>
      <c r="H177" s="31"/>
      <c r="I177" s="32"/>
      <c r="J177" s="21"/>
      <c r="K177" s="21"/>
      <c r="L177" s="21"/>
      <c r="M177" s="22"/>
      <c r="N177" s="54"/>
      <c r="O177" s="54"/>
      <c r="P177" s="54"/>
      <c r="Q177" s="54"/>
      <c r="R177" s="54"/>
      <c r="S177" s="54"/>
      <c r="T177" s="54"/>
      <c r="U177" s="54"/>
      <c r="V177" s="54"/>
      <c r="W177" s="55">
        <f t="shared" si="13"/>
        <v>0</v>
      </c>
    </row>
    <row r="178" spans="1:23" x14ac:dyDescent="0.25">
      <c r="A178" s="22"/>
      <c r="B178" s="57"/>
      <c r="C178" s="48"/>
      <c r="D178" s="6"/>
      <c r="E178" s="6"/>
      <c r="F178" s="5"/>
      <c r="G178" s="6"/>
      <c r="H178" s="31"/>
      <c r="I178" s="32"/>
      <c r="J178" s="21"/>
      <c r="K178" s="21"/>
      <c r="L178" s="21"/>
      <c r="M178" s="22"/>
      <c r="N178" s="54"/>
      <c r="O178" s="54"/>
      <c r="P178" s="54"/>
      <c r="Q178" s="54"/>
      <c r="R178" s="54"/>
      <c r="S178" s="54"/>
      <c r="T178" s="54"/>
      <c r="U178" s="54"/>
      <c r="V178" s="54"/>
      <c r="W178" s="55">
        <f t="shared" si="13"/>
        <v>0</v>
      </c>
    </row>
    <row r="179" spans="1:23" x14ac:dyDescent="0.25">
      <c r="A179" s="22"/>
      <c r="B179" s="57"/>
      <c r="C179" s="48"/>
      <c r="D179" s="6"/>
      <c r="E179" s="6"/>
      <c r="F179" s="5"/>
      <c r="G179" s="6"/>
      <c r="H179" s="31"/>
      <c r="I179" s="32"/>
      <c r="J179" s="21"/>
      <c r="K179" s="21"/>
      <c r="L179" s="21"/>
      <c r="M179" s="22"/>
      <c r="N179" s="54"/>
      <c r="O179" s="54"/>
      <c r="P179" s="54"/>
      <c r="Q179" s="54"/>
      <c r="R179" s="54"/>
      <c r="S179" s="54"/>
      <c r="T179" s="54"/>
      <c r="U179" s="54"/>
      <c r="V179" s="54"/>
      <c r="W179" s="55">
        <f t="shared" si="13"/>
        <v>0</v>
      </c>
    </row>
    <row r="180" spans="1:23" x14ac:dyDescent="0.25">
      <c r="A180" s="22"/>
      <c r="B180" s="57"/>
      <c r="C180" s="48"/>
      <c r="D180" s="6"/>
      <c r="E180" s="6"/>
      <c r="F180" s="5"/>
      <c r="G180" s="6"/>
      <c r="H180" s="31"/>
      <c r="I180" s="32"/>
      <c r="J180" s="21"/>
      <c r="K180" s="21"/>
      <c r="L180" s="21"/>
      <c r="M180" s="22"/>
      <c r="N180" s="54"/>
      <c r="O180" s="54"/>
      <c r="P180" s="54"/>
      <c r="Q180" s="54"/>
      <c r="R180" s="54"/>
      <c r="S180" s="54"/>
      <c r="T180" s="54"/>
      <c r="U180" s="54"/>
      <c r="V180" s="54"/>
      <c r="W180" s="55">
        <f t="shared" si="13"/>
        <v>0</v>
      </c>
    </row>
    <row r="181" spans="1:23" x14ac:dyDescent="0.25">
      <c r="A181" s="22"/>
      <c r="B181" s="57"/>
      <c r="C181" s="48"/>
      <c r="D181" s="6"/>
      <c r="E181" s="6"/>
      <c r="F181" s="5"/>
      <c r="G181" s="6"/>
      <c r="H181" s="31"/>
      <c r="I181" s="32"/>
      <c r="J181" s="21"/>
      <c r="K181" s="21"/>
      <c r="L181" s="21"/>
      <c r="M181" s="22"/>
      <c r="N181" s="54"/>
      <c r="O181" s="54"/>
      <c r="P181" s="54"/>
      <c r="Q181" s="54"/>
      <c r="R181" s="54"/>
      <c r="S181" s="54"/>
      <c r="T181" s="54"/>
      <c r="U181" s="54"/>
      <c r="V181" s="54"/>
      <c r="W181" s="55">
        <f t="shared" si="13"/>
        <v>0</v>
      </c>
    </row>
    <row r="182" spans="1:23" x14ac:dyDescent="0.25">
      <c r="A182" s="22"/>
      <c r="B182" s="57"/>
      <c r="C182" s="48"/>
      <c r="D182" s="6"/>
      <c r="E182" s="6"/>
      <c r="F182" s="5"/>
      <c r="G182" s="6"/>
      <c r="H182" s="31"/>
      <c r="I182" s="32"/>
      <c r="J182" s="21"/>
      <c r="K182" s="21"/>
      <c r="L182" s="21"/>
      <c r="M182" s="22"/>
      <c r="N182" s="54"/>
      <c r="O182" s="54"/>
      <c r="P182" s="54"/>
      <c r="Q182" s="54"/>
      <c r="R182" s="54"/>
      <c r="S182" s="54"/>
      <c r="T182" s="54"/>
      <c r="U182" s="54"/>
      <c r="V182" s="54"/>
      <c r="W182" s="55">
        <f t="shared" si="13"/>
        <v>0</v>
      </c>
    </row>
    <row r="183" spans="1:23" x14ac:dyDescent="0.25">
      <c r="A183" s="22"/>
      <c r="B183" s="57"/>
      <c r="C183" s="48"/>
      <c r="D183" s="6"/>
      <c r="E183" s="6"/>
      <c r="F183" s="5"/>
      <c r="G183" s="6"/>
      <c r="H183" s="31"/>
      <c r="I183" s="32"/>
      <c r="J183" s="21"/>
      <c r="K183" s="21"/>
      <c r="L183" s="21"/>
      <c r="M183" s="22"/>
      <c r="N183" s="54"/>
      <c r="O183" s="54"/>
      <c r="P183" s="54"/>
      <c r="Q183" s="54"/>
      <c r="R183" s="54"/>
      <c r="S183" s="54"/>
      <c r="T183" s="54"/>
      <c r="U183" s="54"/>
      <c r="V183" s="54"/>
      <c r="W183" s="55">
        <f t="shared" si="13"/>
        <v>0</v>
      </c>
    </row>
    <row r="184" spans="1:23" x14ac:dyDescent="0.25">
      <c r="A184" s="22"/>
      <c r="B184" s="57"/>
      <c r="C184" s="48"/>
      <c r="D184" s="6"/>
      <c r="E184" s="6"/>
      <c r="F184" s="5"/>
      <c r="G184" s="6"/>
      <c r="H184" s="31"/>
      <c r="I184" s="32"/>
      <c r="J184" s="21"/>
      <c r="K184" s="21"/>
      <c r="L184" s="21"/>
      <c r="M184" s="22"/>
      <c r="N184" s="54"/>
      <c r="O184" s="54"/>
      <c r="P184" s="54"/>
      <c r="Q184" s="54"/>
      <c r="R184" s="54"/>
      <c r="S184" s="54"/>
      <c r="T184" s="54"/>
      <c r="U184" s="54"/>
      <c r="V184" s="54"/>
      <c r="W184" s="55">
        <f t="shared" si="13"/>
        <v>0</v>
      </c>
    </row>
    <row r="185" spans="1:23" x14ac:dyDescent="0.25">
      <c r="A185" s="22"/>
      <c r="B185" s="57"/>
      <c r="C185" s="48"/>
      <c r="D185" s="6"/>
      <c r="E185" s="6"/>
      <c r="F185" s="5"/>
      <c r="G185" s="6"/>
      <c r="H185" s="31"/>
      <c r="I185" s="32"/>
      <c r="J185" s="21"/>
      <c r="K185" s="21"/>
      <c r="L185" s="21"/>
      <c r="M185" s="22"/>
      <c r="N185" s="54"/>
      <c r="O185" s="54"/>
      <c r="P185" s="54"/>
      <c r="Q185" s="54"/>
      <c r="R185" s="54"/>
      <c r="S185" s="54"/>
      <c r="T185" s="54"/>
      <c r="U185" s="54"/>
      <c r="V185" s="54"/>
      <c r="W185" s="55">
        <f t="shared" si="13"/>
        <v>0</v>
      </c>
    </row>
    <row r="186" spans="1:23" x14ac:dyDescent="0.25">
      <c r="A186" s="22"/>
      <c r="B186" s="57"/>
      <c r="C186" s="48"/>
      <c r="D186" s="6"/>
      <c r="E186" s="6"/>
      <c r="F186" s="5"/>
      <c r="G186" s="6"/>
      <c r="H186" s="31"/>
      <c r="I186" s="32"/>
      <c r="J186" s="21"/>
      <c r="K186" s="21"/>
      <c r="L186" s="21"/>
      <c r="M186" s="22"/>
      <c r="N186" s="54"/>
      <c r="O186" s="54"/>
      <c r="P186" s="54"/>
      <c r="Q186" s="54"/>
      <c r="R186" s="54"/>
      <c r="S186" s="54"/>
      <c r="T186" s="54"/>
      <c r="U186" s="54"/>
      <c r="V186" s="54"/>
      <c r="W186" s="55">
        <f t="shared" si="13"/>
        <v>0</v>
      </c>
    </row>
    <row r="187" spans="1:23" x14ac:dyDescent="0.25">
      <c r="A187" s="22"/>
      <c r="B187" s="57"/>
      <c r="C187" s="48"/>
      <c r="D187" s="6"/>
      <c r="E187" s="6"/>
      <c r="F187" s="5"/>
      <c r="G187" s="6"/>
      <c r="H187" s="31"/>
      <c r="I187" s="32"/>
      <c r="J187" s="21"/>
      <c r="K187" s="21"/>
      <c r="L187" s="21"/>
      <c r="M187" s="22"/>
      <c r="N187" s="54"/>
      <c r="O187" s="54"/>
      <c r="P187" s="54"/>
      <c r="Q187" s="54"/>
      <c r="R187" s="54"/>
      <c r="S187" s="54"/>
      <c r="T187" s="54"/>
      <c r="U187" s="54"/>
      <c r="V187" s="54"/>
      <c r="W187" s="55">
        <f t="shared" si="13"/>
        <v>0</v>
      </c>
    </row>
    <row r="188" spans="1:23" x14ac:dyDescent="0.25">
      <c r="A188" s="22"/>
      <c r="B188" s="57"/>
      <c r="C188" s="48"/>
      <c r="D188" s="6"/>
      <c r="E188" s="6"/>
      <c r="F188" s="5"/>
      <c r="G188" s="6"/>
      <c r="H188" s="31"/>
      <c r="I188" s="32"/>
      <c r="J188" s="21"/>
      <c r="K188" s="21"/>
      <c r="L188" s="21"/>
      <c r="M188" s="22"/>
      <c r="N188" s="54"/>
      <c r="O188" s="54"/>
      <c r="P188" s="54"/>
      <c r="Q188" s="54"/>
      <c r="R188" s="54"/>
      <c r="S188" s="54"/>
      <c r="T188" s="54"/>
      <c r="U188" s="54"/>
      <c r="V188" s="54"/>
      <c r="W188" s="55">
        <f t="shared" si="13"/>
        <v>0</v>
      </c>
    </row>
    <row r="189" spans="1:23" x14ac:dyDescent="0.25">
      <c r="A189" s="22"/>
      <c r="B189" s="57"/>
      <c r="C189" s="48"/>
      <c r="D189" s="6"/>
      <c r="E189" s="6"/>
      <c r="F189" s="5"/>
      <c r="G189" s="6"/>
      <c r="H189" s="31"/>
      <c r="I189" s="32"/>
      <c r="J189" s="21"/>
      <c r="K189" s="21"/>
      <c r="L189" s="21"/>
      <c r="M189" s="22"/>
      <c r="N189" s="54"/>
      <c r="O189" s="54"/>
      <c r="P189" s="54"/>
      <c r="Q189" s="54"/>
      <c r="R189" s="54"/>
      <c r="S189" s="54"/>
      <c r="T189" s="54"/>
      <c r="U189" s="54"/>
      <c r="V189" s="54"/>
      <c r="W189" s="55">
        <f t="shared" si="13"/>
        <v>0</v>
      </c>
    </row>
    <row r="190" spans="1:23" x14ac:dyDescent="0.25">
      <c r="A190" s="22"/>
      <c r="B190" s="57"/>
      <c r="C190" s="48"/>
      <c r="D190" s="6"/>
      <c r="E190" s="6"/>
      <c r="F190" s="5"/>
      <c r="G190" s="6"/>
      <c r="H190" s="31"/>
      <c r="I190" s="32"/>
      <c r="J190" s="21"/>
      <c r="K190" s="21"/>
      <c r="L190" s="21"/>
      <c r="M190" s="22"/>
      <c r="N190" s="54"/>
      <c r="O190" s="54"/>
      <c r="P190" s="54"/>
      <c r="Q190" s="54"/>
      <c r="R190" s="54"/>
      <c r="S190" s="54"/>
      <c r="T190" s="54"/>
      <c r="U190" s="54"/>
      <c r="V190" s="54"/>
      <c r="W190" s="55">
        <f t="shared" si="13"/>
        <v>0</v>
      </c>
    </row>
    <row r="191" spans="1:23" x14ac:dyDescent="0.25">
      <c r="A191" s="63"/>
      <c r="B191" s="57"/>
      <c r="C191" s="48"/>
      <c r="D191" s="6"/>
      <c r="E191" s="6"/>
      <c r="F191" s="5"/>
      <c r="G191" s="6"/>
      <c r="H191" s="31"/>
      <c r="I191" s="32"/>
      <c r="J191" s="21"/>
      <c r="K191" s="21"/>
      <c r="L191" s="21"/>
      <c r="M191" s="22"/>
      <c r="N191" s="54"/>
      <c r="O191" s="54"/>
      <c r="P191" s="54"/>
      <c r="Q191" s="54"/>
      <c r="R191" s="54"/>
      <c r="S191" s="54"/>
      <c r="T191" s="54"/>
      <c r="U191" s="54"/>
      <c r="V191" s="54"/>
      <c r="W191" s="55">
        <f t="shared" si="13"/>
        <v>0</v>
      </c>
    </row>
    <row r="192" spans="1:23" x14ac:dyDescent="0.25">
      <c r="A192" s="63"/>
      <c r="B192" s="57"/>
      <c r="C192" s="48"/>
      <c r="D192" s="6"/>
      <c r="E192" s="6"/>
      <c r="F192" s="5"/>
      <c r="G192" s="6"/>
      <c r="H192" s="31"/>
      <c r="I192" s="32"/>
      <c r="J192" s="21"/>
      <c r="K192" s="21"/>
      <c r="L192" s="21"/>
      <c r="M192" s="22"/>
      <c r="N192" s="54"/>
      <c r="O192" s="54"/>
      <c r="P192" s="54"/>
      <c r="Q192" s="54"/>
      <c r="R192" s="54"/>
      <c r="S192" s="54"/>
      <c r="T192" s="54"/>
      <c r="U192" s="54"/>
      <c r="V192" s="54"/>
      <c r="W192" s="55">
        <f t="shared" si="13"/>
        <v>0</v>
      </c>
    </row>
    <row r="193" spans="1:23" x14ac:dyDescent="0.25">
      <c r="A193" s="63"/>
      <c r="B193" s="57"/>
      <c r="C193" s="48"/>
      <c r="D193" s="6"/>
      <c r="E193" s="6"/>
      <c r="F193" s="5"/>
      <c r="G193" s="6"/>
      <c r="H193" s="31"/>
      <c r="I193" s="32"/>
      <c r="J193" s="21"/>
      <c r="K193" s="21"/>
      <c r="L193" s="21"/>
      <c r="M193" s="22"/>
      <c r="N193" s="54"/>
      <c r="O193" s="54"/>
      <c r="P193" s="54"/>
      <c r="Q193" s="54"/>
      <c r="R193" s="54"/>
      <c r="S193" s="54"/>
      <c r="T193" s="54"/>
      <c r="U193" s="54"/>
      <c r="V193" s="54"/>
      <c r="W193" s="55">
        <f t="shared" si="13"/>
        <v>0</v>
      </c>
    </row>
    <row r="194" spans="1:23" x14ac:dyDescent="0.25">
      <c r="A194" s="63"/>
      <c r="B194" s="57"/>
      <c r="C194" s="48"/>
      <c r="D194" s="6"/>
      <c r="E194" s="6"/>
      <c r="F194" s="5"/>
      <c r="G194" s="6"/>
      <c r="H194" s="31"/>
      <c r="I194" s="32"/>
      <c r="J194" s="21"/>
      <c r="K194" s="21"/>
      <c r="L194" s="21"/>
      <c r="M194" s="22"/>
      <c r="N194" s="54"/>
      <c r="O194" s="54"/>
      <c r="P194" s="54"/>
      <c r="Q194" s="54"/>
      <c r="R194" s="54"/>
      <c r="S194" s="54"/>
      <c r="T194" s="54"/>
      <c r="U194" s="54"/>
      <c r="V194" s="54"/>
      <c r="W194" s="55">
        <f t="shared" si="13"/>
        <v>0</v>
      </c>
    </row>
    <row r="195" spans="1:23" x14ac:dyDescent="0.25">
      <c r="A195" s="63"/>
      <c r="B195" s="57"/>
      <c r="C195" s="48"/>
      <c r="D195" s="6"/>
      <c r="E195" s="6"/>
      <c r="F195" s="5"/>
      <c r="G195" s="6"/>
      <c r="H195" s="31"/>
      <c r="I195" s="32"/>
      <c r="J195" s="21"/>
      <c r="K195" s="21"/>
      <c r="L195" s="21"/>
      <c r="M195" s="22"/>
      <c r="N195" s="54"/>
      <c r="O195" s="54"/>
      <c r="P195" s="54"/>
      <c r="Q195" s="54"/>
      <c r="R195" s="54"/>
      <c r="S195" s="54"/>
      <c r="T195" s="54"/>
      <c r="U195" s="54"/>
      <c r="V195" s="54"/>
      <c r="W195" s="55">
        <f t="shared" si="13"/>
        <v>0</v>
      </c>
    </row>
    <row r="196" spans="1:23" x14ac:dyDescent="0.25">
      <c r="A196" s="63"/>
      <c r="B196" s="57"/>
      <c r="C196" s="48"/>
      <c r="D196" s="6"/>
      <c r="E196" s="6"/>
      <c r="F196" s="5"/>
      <c r="G196" s="6"/>
      <c r="H196" s="31"/>
      <c r="I196" s="32"/>
      <c r="J196" s="21"/>
      <c r="K196" s="21"/>
      <c r="L196" s="21"/>
      <c r="M196" s="22"/>
      <c r="N196" s="54"/>
      <c r="O196" s="54"/>
      <c r="P196" s="54"/>
      <c r="Q196" s="54"/>
      <c r="R196" s="54"/>
      <c r="S196" s="54"/>
      <c r="T196" s="54"/>
      <c r="U196" s="54"/>
      <c r="V196" s="54"/>
      <c r="W196" s="55">
        <f t="shared" si="13"/>
        <v>0</v>
      </c>
    </row>
    <row r="197" spans="1:23" x14ac:dyDescent="0.25">
      <c r="A197" s="63"/>
      <c r="B197" s="57"/>
      <c r="C197" s="48"/>
      <c r="D197" s="6"/>
      <c r="E197" s="6"/>
      <c r="F197" s="5"/>
      <c r="G197" s="6"/>
      <c r="H197" s="31"/>
      <c r="I197" s="32"/>
      <c r="J197" s="21"/>
      <c r="K197" s="21"/>
      <c r="L197" s="21"/>
      <c r="M197" s="22"/>
      <c r="N197" s="54"/>
      <c r="O197" s="54"/>
      <c r="P197" s="54"/>
      <c r="Q197" s="54"/>
      <c r="R197" s="54"/>
      <c r="S197" s="54"/>
      <c r="T197" s="54"/>
      <c r="U197" s="54"/>
      <c r="V197" s="54"/>
      <c r="W197" s="55">
        <f t="shared" si="13"/>
        <v>0</v>
      </c>
    </row>
    <row r="198" spans="1:23" x14ac:dyDescent="0.25">
      <c r="A198" s="63"/>
      <c r="B198" s="57"/>
      <c r="C198" s="48"/>
      <c r="D198" s="6"/>
      <c r="E198" s="6"/>
      <c r="F198" s="5"/>
      <c r="G198" s="6"/>
      <c r="H198" s="31"/>
      <c r="I198" s="32"/>
      <c r="J198" s="21"/>
      <c r="K198" s="21"/>
      <c r="L198" s="21"/>
      <c r="M198" s="22"/>
      <c r="N198" s="54"/>
      <c r="O198" s="54"/>
      <c r="P198" s="54"/>
      <c r="Q198" s="54"/>
      <c r="R198" s="54"/>
      <c r="S198" s="54"/>
      <c r="T198" s="54"/>
      <c r="U198" s="54"/>
      <c r="V198" s="54"/>
      <c r="W198" s="55">
        <f t="shared" ref="W198:W229" si="14">SUM(M198:V198)</f>
        <v>0</v>
      </c>
    </row>
    <row r="199" spans="1:23" x14ac:dyDescent="0.25">
      <c r="A199" s="63"/>
      <c r="B199" s="57"/>
      <c r="C199" s="48"/>
      <c r="D199" s="6"/>
      <c r="E199" s="6"/>
      <c r="F199" s="5"/>
      <c r="G199" s="6"/>
      <c r="H199" s="31"/>
      <c r="I199" s="32"/>
      <c r="J199" s="21"/>
      <c r="K199" s="21"/>
      <c r="L199" s="21"/>
      <c r="M199" s="22"/>
      <c r="N199" s="54"/>
      <c r="O199" s="54"/>
      <c r="P199" s="54"/>
      <c r="Q199" s="54"/>
      <c r="R199" s="54"/>
      <c r="S199" s="54"/>
      <c r="T199" s="54"/>
      <c r="U199" s="54"/>
      <c r="V199" s="54"/>
      <c r="W199" s="55">
        <f t="shared" si="14"/>
        <v>0</v>
      </c>
    </row>
    <row r="200" spans="1:23" x14ac:dyDescent="0.25">
      <c r="A200" s="63"/>
      <c r="B200" s="57"/>
      <c r="C200" s="48"/>
      <c r="D200" s="6"/>
      <c r="E200" s="6"/>
      <c r="F200" s="5"/>
      <c r="G200" s="6"/>
      <c r="H200" s="31"/>
      <c r="I200" s="32"/>
      <c r="J200" s="21"/>
      <c r="K200" s="21"/>
      <c r="L200" s="21"/>
      <c r="M200" s="22"/>
      <c r="N200" s="54"/>
      <c r="O200" s="54"/>
      <c r="P200" s="54"/>
      <c r="Q200" s="54"/>
      <c r="R200" s="54"/>
      <c r="S200" s="54"/>
      <c r="T200" s="54"/>
      <c r="U200" s="54"/>
      <c r="V200" s="54"/>
      <c r="W200" s="55">
        <f t="shared" si="14"/>
        <v>0</v>
      </c>
    </row>
    <row r="201" spans="1:23" x14ac:dyDescent="0.25">
      <c r="A201" s="63"/>
      <c r="B201" s="57"/>
      <c r="C201" s="48"/>
      <c r="D201" s="6"/>
      <c r="E201" s="6"/>
      <c r="F201" s="5"/>
      <c r="G201" s="6"/>
      <c r="H201" s="31"/>
      <c r="I201" s="32"/>
      <c r="J201" s="21"/>
      <c r="K201" s="21"/>
      <c r="L201" s="21"/>
      <c r="M201" s="22"/>
      <c r="N201" s="54"/>
      <c r="O201" s="54"/>
      <c r="P201" s="54"/>
      <c r="Q201" s="54"/>
      <c r="R201" s="54"/>
      <c r="S201" s="54"/>
      <c r="T201" s="54"/>
      <c r="U201" s="54"/>
      <c r="V201" s="54"/>
      <c r="W201" s="55">
        <f t="shared" si="14"/>
        <v>0</v>
      </c>
    </row>
    <row r="202" spans="1:23" x14ac:dyDescent="0.25">
      <c r="A202" s="63"/>
      <c r="B202" s="57"/>
      <c r="C202" s="48"/>
      <c r="D202" s="6"/>
      <c r="E202" s="6"/>
      <c r="F202" s="5"/>
      <c r="G202" s="6"/>
      <c r="H202" s="31"/>
      <c r="I202" s="32"/>
      <c r="J202" s="21"/>
      <c r="K202" s="21"/>
      <c r="L202" s="21"/>
      <c r="M202" s="22"/>
      <c r="N202" s="54"/>
      <c r="O202" s="54"/>
      <c r="P202" s="54"/>
      <c r="Q202" s="54"/>
      <c r="R202" s="54"/>
      <c r="S202" s="54"/>
      <c r="T202" s="54"/>
      <c r="U202" s="54"/>
      <c r="V202" s="54"/>
      <c r="W202" s="55">
        <f t="shared" si="14"/>
        <v>0</v>
      </c>
    </row>
    <row r="203" spans="1:23" x14ac:dyDescent="0.25">
      <c r="A203" s="63"/>
      <c r="B203" s="57"/>
      <c r="C203" s="48"/>
      <c r="D203" s="6"/>
      <c r="E203" s="6"/>
      <c r="F203" s="5"/>
      <c r="G203" s="6"/>
      <c r="H203" s="31"/>
      <c r="I203" s="32"/>
      <c r="J203" s="21"/>
      <c r="K203" s="21"/>
      <c r="L203" s="21"/>
      <c r="M203" s="22"/>
      <c r="N203" s="54"/>
      <c r="O203" s="54"/>
      <c r="P203" s="54"/>
      <c r="Q203" s="54"/>
      <c r="R203" s="54"/>
      <c r="S203" s="54"/>
      <c r="T203" s="54"/>
      <c r="U203" s="54"/>
      <c r="V203" s="54"/>
      <c r="W203" s="55">
        <f t="shared" si="14"/>
        <v>0</v>
      </c>
    </row>
    <row r="204" spans="1:23" x14ac:dyDescent="0.25">
      <c r="A204" s="63"/>
      <c r="B204" s="57"/>
      <c r="C204" s="48"/>
      <c r="D204" s="6"/>
      <c r="E204" s="6"/>
      <c r="F204" s="5"/>
      <c r="G204" s="6"/>
      <c r="H204" s="31"/>
      <c r="I204" s="32"/>
      <c r="J204" s="21"/>
      <c r="K204" s="21"/>
      <c r="L204" s="21"/>
      <c r="M204" s="22"/>
      <c r="N204" s="54"/>
      <c r="O204" s="54"/>
      <c r="P204" s="54"/>
      <c r="Q204" s="54"/>
      <c r="R204" s="54"/>
      <c r="S204" s="54"/>
      <c r="T204" s="54"/>
      <c r="U204" s="54"/>
      <c r="V204" s="54"/>
      <c r="W204" s="55">
        <f t="shared" si="14"/>
        <v>0</v>
      </c>
    </row>
    <row r="205" spans="1:23" x14ac:dyDescent="0.25">
      <c r="A205" s="63"/>
      <c r="B205" s="57"/>
      <c r="C205" s="48"/>
      <c r="D205" s="6"/>
      <c r="E205" s="6"/>
      <c r="F205" s="5"/>
      <c r="G205" s="6"/>
      <c r="H205" s="31"/>
      <c r="I205" s="32"/>
      <c r="J205" s="21"/>
      <c r="K205" s="21"/>
      <c r="L205" s="21"/>
      <c r="M205" s="22"/>
      <c r="N205" s="54"/>
      <c r="O205" s="54"/>
      <c r="P205" s="54"/>
      <c r="Q205" s="54"/>
      <c r="R205" s="54"/>
      <c r="S205" s="54"/>
      <c r="T205" s="54"/>
      <c r="U205" s="54"/>
      <c r="V205" s="54"/>
      <c r="W205" s="55">
        <f t="shared" si="14"/>
        <v>0</v>
      </c>
    </row>
    <row r="206" spans="1:23" x14ac:dyDescent="0.25">
      <c r="A206" s="63"/>
      <c r="B206" s="57"/>
      <c r="C206" s="48"/>
      <c r="D206" s="6"/>
      <c r="E206" s="6"/>
      <c r="F206" s="5"/>
      <c r="G206" s="6"/>
      <c r="H206" s="31"/>
      <c r="I206" s="32"/>
      <c r="J206" s="21"/>
      <c r="K206" s="21"/>
      <c r="L206" s="21"/>
      <c r="M206" s="22"/>
      <c r="N206" s="54"/>
      <c r="O206" s="54"/>
      <c r="P206" s="54"/>
      <c r="Q206" s="54"/>
      <c r="R206" s="54"/>
      <c r="S206" s="54"/>
      <c r="T206" s="54"/>
      <c r="U206" s="54"/>
      <c r="V206" s="54"/>
      <c r="W206" s="55">
        <f t="shared" si="14"/>
        <v>0</v>
      </c>
    </row>
    <row r="207" spans="1:23" x14ac:dyDescent="0.25">
      <c r="A207" s="63"/>
      <c r="B207" s="57"/>
      <c r="C207" s="48"/>
      <c r="D207" s="6"/>
      <c r="E207" s="6"/>
      <c r="F207" s="5"/>
      <c r="G207" s="6"/>
      <c r="H207" s="31"/>
      <c r="I207" s="32"/>
      <c r="J207" s="21"/>
      <c r="K207" s="21"/>
      <c r="L207" s="21"/>
      <c r="M207" s="22"/>
      <c r="N207" s="54"/>
      <c r="O207" s="54"/>
      <c r="P207" s="54"/>
      <c r="Q207" s="54"/>
      <c r="R207" s="54"/>
      <c r="S207" s="54"/>
      <c r="T207" s="54"/>
      <c r="U207" s="54"/>
      <c r="V207" s="54"/>
      <c r="W207" s="55">
        <f t="shared" si="14"/>
        <v>0</v>
      </c>
    </row>
    <row r="208" spans="1:23" x14ac:dyDescent="0.25">
      <c r="A208" s="63"/>
      <c r="B208" s="57"/>
      <c r="C208" s="48"/>
      <c r="D208" s="6"/>
      <c r="E208" s="6"/>
      <c r="F208" s="5"/>
      <c r="G208" s="6"/>
      <c r="H208" s="31"/>
      <c r="I208" s="32"/>
      <c r="J208" s="21"/>
      <c r="K208" s="21"/>
      <c r="L208" s="21"/>
      <c r="M208" s="22"/>
      <c r="N208" s="54"/>
      <c r="O208" s="54"/>
      <c r="P208" s="54"/>
      <c r="Q208" s="54"/>
      <c r="R208" s="54"/>
      <c r="S208" s="54"/>
      <c r="T208" s="54"/>
      <c r="U208" s="54"/>
      <c r="V208" s="54"/>
      <c r="W208" s="55">
        <f t="shared" si="14"/>
        <v>0</v>
      </c>
    </row>
    <row r="209" spans="1:23" x14ac:dyDescent="0.25">
      <c r="A209" s="63"/>
      <c r="B209" s="57"/>
      <c r="C209" s="48"/>
      <c r="D209" s="6"/>
      <c r="E209" s="6"/>
      <c r="F209" s="5"/>
      <c r="G209" s="6"/>
      <c r="H209" s="31"/>
      <c r="I209" s="32"/>
      <c r="J209" s="21"/>
      <c r="K209" s="21"/>
      <c r="L209" s="21"/>
      <c r="M209" s="22"/>
      <c r="N209" s="54"/>
      <c r="O209" s="54"/>
      <c r="P209" s="54"/>
      <c r="Q209" s="54"/>
      <c r="R209" s="54"/>
      <c r="S209" s="54"/>
      <c r="T209" s="54"/>
      <c r="U209" s="54"/>
      <c r="V209" s="54"/>
      <c r="W209" s="55">
        <f t="shared" si="14"/>
        <v>0</v>
      </c>
    </row>
    <row r="210" spans="1:23" x14ac:dyDescent="0.25">
      <c r="A210" s="63"/>
      <c r="B210" s="57"/>
      <c r="C210" s="48"/>
      <c r="D210" s="6"/>
      <c r="E210" s="6"/>
      <c r="F210" s="5"/>
      <c r="G210" s="6"/>
      <c r="H210" s="31"/>
      <c r="I210" s="32"/>
      <c r="J210" s="21"/>
      <c r="K210" s="21"/>
      <c r="L210" s="21"/>
      <c r="M210" s="22"/>
      <c r="N210" s="54"/>
      <c r="O210" s="54"/>
      <c r="P210" s="54"/>
      <c r="Q210" s="54"/>
      <c r="R210" s="54"/>
      <c r="S210" s="54"/>
      <c r="T210" s="54"/>
      <c r="U210" s="54"/>
      <c r="V210" s="54"/>
      <c r="W210" s="55">
        <f t="shared" si="14"/>
        <v>0</v>
      </c>
    </row>
    <row r="211" spans="1:23" x14ac:dyDescent="0.25">
      <c r="A211" s="63"/>
      <c r="B211" s="57"/>
      <c r="C211" s="48"/>
      <c r="D211" s="6"/>
      <c r="E211" s="6"/>
      <c r="F211" s="5"/>
      <c r="G211" s="6"/>
      <c r="H211" s="31"/>
      <c r="I211" s="32"/>
      <c r="J211" s="21"/>
      <c r="K211" s="21"/>
      <c r="L211" s="21"/>
      <c r="M211" s="22"/>
      <c r="N211" s="54"/>
      <c r="O211" s="54"/>
      <c r="P211" s="54"/>
      <c r="Q211" s="54"/>
      <c r="R211" s="54"/>
      <c r="S211" s="54"/>
      <c r="T211" s="54"/>
      <c r="U211" s="54"/>
      <c r="V211" s="54"/>
      <c r="W211" s="55">
        <f t="shared" si="14"/>
        <v>0</v>
      </c>
    </row>
    <row r="212" spans="1:23" x14ac:dyDescent="0.25">
      <c r="A212" s="63"/>
      <c r="B212" s="57"/>
      <c r="C212" s="48"/>
      <c r="D212" s="6"/>
      <c r="E212" s="6"/>
      <c r="F212" s="5"/>
      <c r="G212" s="6"/>
      <c r="H212" s="31"/>
      <c r="I212" s="32"/>
      <c r="J212" s="21"/>
      <c r="K212" s="21"/>
      <c r="L212" s="21"/>
      <c r="M212" s="22"/>
      <c r="N212" s="54"/>
      <c r="O212" s="54"/>
      <c r="P212" s="54"/>
      <c r="Q212" s="54"/>
      <c r="R212" s="54"/>
      <c r="S212" s="54"/>
      <c r="T212" s="54"/>
      <c r="U212" s="54"/>
      <c r="V212" s="54"/>
      <c r="W212" s="55">
        <f t="shared" si="14"/>
        <v>0</v>
      </c>
    </row>
    <row r="213" spans="1:23" x14ac:dyDescent="0.25">
      <c r="A213" s="63"/>
      <c r="B213" s="57"/>
      <c r="C213" s="48"/>
      <c r="D213" s="6"/>
      <c r="E213" s="6"/>
      <c r="F213" s="5"/>
      <c r="G213" s="6"/>
      <c r="H213" s="31"/>
      <c r="I213" s="32"/>
      <c r="J213" s="21"/>
      <c r="K213" s="21"/>
      <c r="L213" s="21"/>
      <c r="M213" s="22"/>
      <c r="N213" s="54"/>
      <c r="O213" s="54"/>
      <c r="P213" s="54"/>
      <c r="Q213" s="54"/>
      <c r="R213" s="54"/>
      <c r="S213" s="54"/>
      <c r="T213" s="54"/>
      <c r="U213" s="54"/>
      <c r="V213" s="54"/>
      <c r="W213" s="55">
        <f t="shared" si="14"/>
        <v>0</v>
      </c>
    </row>
    <row r="214" spans="1:23" x14ac:dyDescent="0.25">
      <c r="A214" s="63"/>
      <c r="B214" s="57"/>
      <c r="C214" s="48"/>
      <c r="D214" s="6"/>
      <c r="E214" s="6"/>
      <c r="F214" s="5"/>
      <c r="G214" s="6"/>
      <c r="H214" s="31"/>
      <c r="I214" s="32"/>
      <c r="J214" s="21"/>
      <c r="K214" s="21"/>
      <c r="L214" s="21"/>
      <c r="M214" s="22"/>
      <c r="N214" s="54"/>
      <c r="O214" s="54"/>
      <c r="P214" s="54"/>
      <c r="Q214" s="54"/>
      <c r="R214" s="54"/>
      <c r="S214" s="54"/>
      <c r="T214" s="54"/>
      <c r="U214" s="54"/>
      <c r="V214" s="54"/>
      <c r="W214" s="55">
        <f t="shared" si="14"/>
        <v>0</v>
      </c>
    </row>
    <row r="215" spans="1:23" x14ac:dyDescent="0.25">
      <c r="A215" s="63"/>
      <c r="B215" s="57"/>
      <c r="C215" s="48"/>
      <c r="D215" s="6"/>
      <c r="E215" s="6"/>
      <c r="F215" s="5"/>
      <c r="G215" s="6"/>
      <c r="H215" s="31"/>
      <c r="I215" s="32"/>
      <c r="J215" s="21"/>
      <c r="K215" s="21"/>
      <c r="L215" s="21"/>
      <c r="M215" s="22"/>
      <c r="N215" s="54"/>
      <c r="O215" s="54"/>
      <c r="P215" s="54"/>
      <c r="Q215" s="54"/>
      <c r="R215" s="54"/>
      <c r="S215" s="54"/>
      <c r="T215" s="54"/>
      <c r="U215" s="54"/>
      <c r="V215" s="54"/>
      <c r="W215" s="55">
        <f t="shared" si="14"/>
        <v>0</v>
      </c>
    </row>
    <row r="216" spans="1:23" x14ac:dyDescent="0.25">
      <c r="A216" s="63"/>
      <c r="B216" s="57"/>
      <c r="C216" s="48"/>
      <c r="D216" s="6"/>
      <c r="E216" s="6"/>
      <c r="F216" s="5"/>
      <c r="G216" s="6"/>
      <c r="H216" s="31"/>
      <c r="I216" s="32"/>
      <c r="J216" s="21"/>
      <c r="K216" s="21"/>
      <c r="L216" s="21"/>
      <c r="M216" s="22"/>
      <c r="N216" s="54"/>
      <c r="O216" s="54"/>
      <c r="P216" s="54"/>
      <c r="Q216" s="54"/>
      <c r="R216" s="54"/>
      <c r="S216" s="54"/>
      <c r="T216" s="54"/>
      <c r="U216" s="54"/>
      <c r="V216" s="54"/>
      <c r="W216" s="55">
        <f t="shared" si="14"/>
        <v>0</v>
      </c>
    </row>
    <row r="217" spans="1:23" x14ac:dyDescent="0.25">
      <c r="A217" s="63"/>
      <c r="B217" s="57"/>
      <c r="C217" s="48"/>
      <c r="D217" s="6"/>
      <c r="E217" s="6"/>
      <c r="F217" s="5"/>
      <c r="G217" s="6"/>
      <c r="H217" s="31"/>
      <c r="I217" s="32"/>
      <c r="J217" s="21"/>
      <c r="K217" s="21"/>
      <c r="L217" s="21"/>
      <c r="M217" s="22"/>
      <c r="N217" s="54"/>
      <c r="O217" s="54"/>
      <c r="P217" s="54"/>
      <c r="Q217" s="54"/>
      <c r="R217" s="54"/>
      <c r="S217" s="54"/>
      <c r="T217" s="54"/>
      <c r="U217" s="54"/>
      <c r="V217" s="54"/>
      <c r="W217" s="55">
        <f t="shared" si="14"/>
        <v>0</v>
      </c>
    </row>
    <row r="218" spans="1:23" x14ac:dyDescent="0.25">
      <c r="A218" s="63"/>
      <c r="B218" s="57"/>
      <c r="C218" s="48"/>
      <c r="D218" s="6"/>
      <c r="E218" s="6"/>
      <c r="F218" s="5"/>
      <c r="G218" s="6"/>
      <c r="H218" s="31"/>
      <c r="I218" s="32"/>
      <c r="J218" s="21"/>
      <c r="K218" s="21"/>
      <c r="L218" s="21"/>
      <c r="M218" s="22"/>
      <c r="N218" s="54"/>
      <c r="O218" s="54"/>
      <c r="P218" s="54"/>
      <c r="Q218" s="54"/>
      <c r="R218" s="54"/>
      <c r="S218" s="54"/>
      <c r="T218" s="54"/>
      <c r="U218" s="54"/>
      <c r="V218" s="54"/>
      <c r="W218" s="55">
        <f t="shared" si="14"/>
        <v>0</v>
      </c>
    </row>
    <row r="219" spans="1:23" x14ac:dyDescent="0.25">
      <c r="A219" s="63"/>
      <c r="B219" s="57"/>
      <c r="C219" s="48"/>
      <c r="D219" s="6"/>
      <c r="E219" s="6"/>
      <c r="F219" s="5"/>
      <c r="G219" s="6"/>
      <c r="H219" s="31"/>
      <c r="I219" s="32"/>
      <c r="J219" s="21"/>
      <c r="K219" s="21"/>
      <c r="L219" s="21"/>
      <c r="M219" s="22"/>
      <c r="N219" s="54"/>
      <c r="O219" s="54"/>
      <c r="P219" s="54"/>
      <c r="Q219" s="54"/>
      <c r="R219" s="54"/>
      <c r="S219" s="54"/>
      <c r="T219" s="54"/>
      <c r="U219" s="54"/>
      <c r="V219" s="54"/>
      <c r="W219" s="55">
        <f t="shared" si="14"/>
        <v>0</v>
      </c>
    </row>
    <row r="220" spans="1:23" x14ac:dyDescent="0.25">
      <c r="A220" s="63"/>
      <c r="B220" s="57"/>
      <c r="C220" s="48"/>
      <c r="D220" s="6"/>
      <c r="E220" s="6"/>
      <c r="F220" s="5"/>
      <c r="G220" s="6"/>
      <c r="H220" s="31"/>
      <c r="I220" s="32"/>
      <c r="J220" s="21"/>
      <c r="K220" s="21"/>
      <c r="L220" s="21"/>
      <c r="M220" s="22"/>
      <c r="N220" s="54"/>
      <c r="O220" s="54"/>
      <c r="P220" s="54"/>
      <c r="Q220" s="54"/>
      <c r="R220" s="54"/>
      <c r="S220" s="54"/>
      <c r="T220" s="54"/>
      <c r="U220" s="54"/>
      <c r="V220" s="54"/>
      <c r="W220" s="55">
        <f t="shared" si="14"/>
        <v>0</v>
      </c>
    </row>
    <row r="221" spans="1:23" x14ac:dyDescent="0.25">
      <c r="A221" s="63"/>
      <c r="B221" s="57"/>
      <c r="C221" s="48"/>
      <c r="D221" s="6"/>
      <c r="E221" s="6"/>
      <c r="F221" s="5"/>
      <c r="G221" s="6"/>
      <c r="H221" s="31"/>
      <c r="I221" s="32"/>
      <c r="J221" s="21"/>
      <c r="K221" s="21"/>
      <c r="L221" s="21"/>
      <c r="M221" s="22"/>
      <c r="N221" s="54"/>
      <c r="O221" s="54"/>
      <c r="P221" s="54"/>
      <c r="Q221" s="54"/>
      <c r="R221" s="54"/>
      <c r="S221" s="54"/>
      <c r="T221" s="54"/>
      <c r="U221" s="54"/>
      <c r="V221" s="54"/>
      <c r="W221" s="55">
        <f t="shared" si="14"/>
        <v>0</v>
      </c>
    </row>
    <row r="222" spans="1:23" x14ac:dyDescent="0.25">
      <c r="A222" s="63"/>
      <c r="B222" s="57"/>
      <c r="C222" s="48"/>
      <c r="D222" s="6"/>
      <c r="E222" s="6"/>
      <c r="F222" s="5"/>
      <c r="G222" s="6"/>
      <c r="H222" s="31"/>
      <c r="I222" s="32"/>
      <c r="J222" s="21"/>
      <c r="K222" s="21"/>
      <c r="L222" s="21"/>
      <c r="M222" s="22"/>
      <c r="N222" s="54"/>
      <c r="O222" s="54"/>
      <c r="P222" s="54"/>
      <c r="Q222" s="54"/>
      <c r="R222" s="54"/>
      <c r="S222" s="54"/>
      <c r="T222" s="54"/>
      <c r="U222" s="54"/>
      <c r="V222" s="54"/>
      <c r="W222" s="55">
        <f t="shared" si="14"/>
        <v>0</v>
      </c>
    </row>
    <row r="223" spans="1:23" x14ac:dyDescent="0.25">
      <c r="A223" s="63"/>
      <c r="B223" s="57"/>
      <c r="C223" s="48"/>
      <c r="D223" s="6"/>
      <c r="E223" s="6"/>
      <c r="F223" s="5"/>
      <c r="G223" s="6"/>
      <c r="H223" s="31"/>
      <c r="I223" s="32"/>
      <c r="J223" s="21"/>
      <c r="K223" s="21"/>
      <c r="L223" s="21"/>
      <c r="M223" s="22"/>
      <c r="N223" s="54"/>
      <c r="O223" s="54"/>
      <c r="P223" s="54"/>
      <c r="Q223" s="54"/>
      <c r="R223" s="54"/>
      <c r="S223" s="54"/>
      <c r="T223" s="54"/>
      <c r="U223" s="54"/>
      <c r="V223" s="54"/>
      <c r="W223" s="55">
        <f t="shared" si="14"/>
        <v>0</v>
      </c>
    </row>
    <row r="224" spans="1:23" x14ac:dyDescent="0.25">
      <c r="A224" s="63"/>
      <c r="B224" s="57"/>
      <c r="C224" s="48"/>
      <c r="D224" s="6"/>
      <c r="E224" s="6"/>
      <c r="F224" s="5"/>
      <c r="G224" s="6"/>
      <c r="H224" s="31"/>
      <c r="I224" s="32"/>
      <c r="J224" s="21"/>
      <c r="K224" s="21"/>
      <c r="L224" s="21"/>
      <c r="M224" s="22"/>
      <c r="N224" s="54"/>
      <c r="O224" s="54"/>
      <c r="P224" s="54"/>
      <c r="Q224" s="54"/>
      <c r="R224" s="54"/>
      <c r="S224" s="54"/>
      <c r="T224" s="54"/>
      <c r="U224" s="54"/>
      <c r="V224" s="54"/>
      <c r="W224" s="55">
        <f t="shared" si="14"/>
        <v>0</v>
      </c>
    </row>
    <row r="225" spans="1:23" x14ac:dyDescent="0.25">
      <c r="A225" s="63"/>
      <c r="B225" s="57"/>
      <c r="C225" s="48"/>
      <c r="D225" s="6"/>
      <c r="E225" s="6"/>
      <c r="F225" s="5"/>
      <c r="G225" s="6"/>
      <c r="H225" s="31"/>
      <c r="I225" s="32"/>
      <c r="J225" s="21"/>
      <c r="K225" s="21"/>
      <c r="L225" s="21"/>
      <c r="M225" s="22"/>
      <c r="N225" s="54"/>
      <c r="O225" s="54"/>
      <c r="P225" s="54"/>
      <c r="Q225" s="54"/>
      <c r="R225" s="54"/>
      <c r="S225" s="54"/>
      <c r="T225" s="54"/>
      <c r="U225" s="54"/>
      <c r="V225" s="54"/>
      <c r="W225" s="55">
        <f t="shared" si="14"/>
        <v>0</v>
      </c>
    </row>
    <row r="226" spans="1:23" x14ac:dyDescent="0.25">
      <c r="A226" s="63"/>
      <c r="B226" s="57"/>
      <c r="C226" s="48"/>
      <c r="D226" s="6"/>
      <c r="E226" s="6"/>
      <c r="F226" s="5"/>
      <c r="G226" s="6"/>
      <c r="H226" s="31"/>
      <c r="I226" s="32"/>
      <c r="J226" s="21"/>
      <c r="K226" s="21"/>
      <c r="L226" s="21"/>
      <c r="M226" s="22"/>
      <c r="N226" s="54"/>
      <c r="O226" s="54"/>
      <c r="P226" s="54"/>
      <c r="Q226" s="54"/>
      <c r="R226" s="54"/>
      <c r="S226" s="54"/>
      <c r="T226" s="54"/>
      <c r="U226" s="54"/>
      <c r="V226" s="54"/>
      <c r="W226" s="55">
        <f t="shared" si="14"/>
        <v>0</v>
      </c>
    </row>
    <row r="227" spans="1:23" x14ac:dyDescent="0.25">
      <c r="A227" s="63"/>
      <c r="B227" s="57"/>
      <c r="C227" s="48"/>
      <c r="D227" s="6"/>
      <c r="E227" s="6"/>
      <c r="F227" s="5"/>
      <c r="G227" s="6"/>
      <c r="H227" s="31"/>
      <c r="I227" s="32"/>
      <c r="J227" s="21"/>
      <c r="K227" s="21"/>
      <c r="L227" s="21"/>
      <c r="M227" s="22"/>
      <c r="N227" s="54"/>
      <c r="O227" s="54"/>
      <c r="P227" s="54"/>
      <c r="Q227" s="54"/>
      <c r="R227" s="54"/>
      <c r="S227" s="54"/>
      <c r="T227" s="54"/>
      <c r="U227" s="54"/>
      <c r="V227" s="54"/>
      <c r="W227" s="55">
        <f t="shared" si="14"/>
        <v>0</v>
      </c>
    </row>
    <row r="228" spans="1:23" x14ac:dyDescent="0.25">
      <c r="A228" s="63"/>
      <c r="B228" s="57"/>
      <c r="C228" s="48"/>
      <c r="D228" s="6"/>
      <c r="E228" s="6"/>
      <c r="F228" s="5"/>
      <c r="G228" s="6"/>
      <c r="H228" s="31"/>
      <c r="I228" s="32"/>
      <c r="J228" s="21"/>
      <c r="K228" s="21"/>
      <c r="L228" s="21"/>
      <c r="M228" s="22"/>
      <c r="N228" s="54"/>
      <c r="O228" s="54"/>
      <c r="P228" s="54"/>
      <c r="Q228" s="54"/>
      <c r="R228" s="54"/>
      <c r="S228" s="54"/>
      <c r="T228" s="54"/>
      <c r="U228" s="54"/>
      <c r="V228" s="54"/>
      <c r="W228" s="55">
        <f t="shared" si="14"/>
        <v>0</v>
      </c>
    </row>
    <row r="229" spans="1:23" x14ac:dyDescent="0.25">
      <c r="A229" s="63"/>
      <c r="B229" s="57"/>
      <c r="C229" s="48"/>
      <c r="D229" s="6"/>
      <c r="E229" s="6"/>
      <c r="F229" s="5"/>
      <c r="G229" s="6"/>
      <c r="H229" s="31"/>
      <c r="I229" s="32"/>
      <c r="J229" s="21"/>
      <c r="K229" s="21"/>
      <c r="L229" s="21"/>
      <c r="M229" s="22"/>
      <c r="N229" s="54"/>
      <c r="O229" s="54"/>
      <c r="P229" s="54"/>
      <c r="Q229" s="54"/>
      <c r="R229" s="54"/>
      <c r="S229" s="54"/>
      <c r="T229" s="54"/>
      <c r="U229" s="54"/>
      <c r="V229" s="54"/>
      <c r="W229" s="55">
        <f t="shared" si="14"/>
        <v>0</v>
      </c>
    </row>
    <row r="230" spans="1:23" x14ac:dyDescent="0.25">
      <c r="A230" s="63"/>
      <c r="B230" s="57"/>
      <c r="C230" s="48"/>
      <c r="D230" s="6"/>
      <c r="E230" s="6"/>
      <c r="F230" s="5"/>
      <c r="G230" s="6"/>
      <c r="H230" s="31"/>
      <c r="I230" s="32"/>
      <c r="J230" s="21"/>
      <c r="K230" s="21"/>
      <c r="L230" s="21"/>
      <c r="M230" s="22"/>
      <c r="N230" s="54"/>
      <c r="O230" s="54"/>
      <c r="P230" s="54"/>
      <c r="Q230" s="54"/>
      <c r="R230" s="54"/>
      <c r="S230" s="54"/>
      <c r="T230" s="54"/>
      <c r="U230" s="54"/>
      <c r="V230" s="54"/>
      <c r="W230" s="55">
        <f t="shared" ref="W230:W246" si="15">SUM(M230:V230)</f>
        <v>0</v>
      </c>
    </row>
    <row r="231" spans="1:23" x14ac:dyDescent="0.25">
      <c r="A231" s="63"/>
      <c r="B231" s="57"/>
      <c r="C231" s="48"/>
      <c r="D231" s="6"/>
      <c r="E231" s="6"/>
      <c r="F231" s="5"/>
      <c r="G231" s="6"/>
      <c r="H231" s="31"/>
      <c r="I231" s="32"/>
      <c r="J231" s="21"/>
      <c r="K231" s="21"/>
      <c r="L231" s="21"/>
      <c r="M231" s="22"/>
      <c r="N231" s="54"/>
      <c r="O231" s="54"/>
      <c r="P231" s="54"/>
      <c r="Q231" s="54"/>
      <c r="R231" s="54"/>
      <c r="S231" s="54"/>
      <c r="T231" s="54"/>
      <c r="U231" s="54"/>
      <c r="V231" s="54"/>
      <c r="W231" s="55">
        <f t="shared" si="15"/>
        <v>0</v>
      </c>
    </row>
    <row r="232" spans="1:23" x14ac:dyDescent="0.25">
      <c r="A232" s="63"/>
      <c r="B232" s="57"/>
      <c r="C232" s="48"/>
      <c r="D232" s="6"/>
      <c r="E232" s="6"/>
      <c r="F232" s="5"/>
      <c r="G232" s="6"/>
      <c r="H232" s="31"/>
      <c r="I232" s="32"/>
      <c r="J232" s="21"/>
      <c r="K232" s="21"/>
      <c r="L232" s="21"/>
      <c r="M232" s="22"/>
      <c r="N232" s="54"/>
      <c r="O232" s="54"/>
      <c r="P232" s="54"/>
      <c r="Q232" s="54"/>
      <c r="R232" s="54"/>
      <c r="S232" s="54"/>
      <c r="T232" s="54"/>
      <c r="U232" s="54"/>
      <c r="V232" s="54"/>
      <c r="W232" s="55">
        <f t="shared" si="15"/>
        <v>0</v>
      </c>
    </row>
    <row r="233" spans="1:23" x14ac:dyDescent="0.25">
      <c r="A233" s="63"/>
      <c r="B233" s="57"/>
      <c r="C233" s="48"/>
      <c r="D233" s="6"/>
      <c r="E233" s="6"/>
      <c r="F233" s="5"/>
      <c r="G233" s="6"/>
      <c r="H233" s="31"/>
      <c r="I233" s="32"/>
      <c r="J233" s="21"/>
      <c r="K233" s="21"/>
      <c r="L233" s="21"/>
      <c r="M233" s="22"/>
      <c r="N233" s="54"/>
      <c r="O233" s="54"/>
      <c r="P233" s="54"/>
      <c r="Q233" s="54"/>
      <c r="R233" s="54"/>
      <c r="S233" s="54"/>
      <c r="T233" s="54"/>
      <c r="U233" s="54"/>
      <c r="V233" s="54"/>
      <c r="W233" s="55">
        <f t="shared" si="15"/>
        <v>0</v>
      </c>
    </row>
    <row r="234" spans="1:23" x14ac:dyDescent="0.25">
      <c r="A234" s="63"/>
      <c r="B234" s="57"/>
      <c r="C234" s="48"/>
      <c r="D234" s="6"/>
      <c r="E234" s="6"/>
      <c r="F234" s="5"/>
      <c r="G234" s="6"/>
      <c r="H234" s="31"/>
      <c r="I234" s="32"/>
      <c r="J234" s="21"/>
      <c r="K234" s="21"/>
      <c r="L234" s="21"/>
      <c r="M234" s="22"/>
      <c r="N234" s="54"/>
      <c r="O234" s="54"/>
      <c r="P234" s="54"/>
      <c r="Q234" s="54"/>
      <c r="R234" s="54"/>
      <c r="S234" s="54"/>
      <c r="T234" s="54"/>
      <c r="U234" s="54"/>
      <c r="V234" s="54"/>
      <c r="W234" s="55">
        <f t="shared" si="15"/>
        <v>0</v>
      </c>
    </row>
    <row r="235" spans="1:23" x14ac:dyDescent="0.25">
      <c r="A235" s="63"/>
      <c r="B235" s="57"/>
      <c r="C235" s="48"/>
      <c r="D235" s="6"/>
      <c r="E235" s="6"/>
      <c r="F235" s="5"/>
      <c r="G235" s="6"/>
      <c r="H235" s="31"/>
      <c r="I235" s="32"/>
      <c r="J235" s="21"/>
      <c r="K235" s="21"/>
      <c r="L235" s="21"/>
      <c r="M235" s="22"/>
      <c r="N235" s="54"/>
      <c r="O235" s="54"/>
      <c r="P235" s="54"/>
      <c r="Q235" s="54"/>
      <c r="R235" s="54"/>
      <c r="S235" s="54"/>
      <c r="T235" s="54"/>
      <c r="U235" s="54"/>
      <c r="V235" s="54"/>
      <c r="W235" s="55">
        <f t="shared" si="15"/>
        <v>0</v>
      </c>
    </row>
    <row r="236" spans="1:23" x14ac:dyDescent="0.25">
      <c r="A236" s="63"/>
      <c r="B236" s="57"/>
      <c r="C236" s="48"/>
      <c r="D236" s="6"/>
      <c r="E236" s="6"/>
      <c r="F236" s="5"/>
      <c r="G236" s="6"/>
      <c r="H236" s="31"/>
      <c r="I236" s="32"/>
      <c r="J236" s="21"/>
      <c r="K236" s="21"/>
      <c r="L236" s="21"/>
      <c r="M236" s="22"/>
      <c r="N236" s="54"/>
      <c r="O236" s="54"/>
      <c r="P236" s="54"/>
      <c r="Q236" s="54"/>
      <c r="R236" s="54"/>
      <c r="S236" s="54"/>
      <c r="T236" s="54"/>
      <c r="U236" s="54"/>
      <c r="V236" s="54"/>
      <c r="W236" s="55">
        <f t="shared" si="15"/>
        <v>0</v>
      </c>
    </row>
    <row r="237" spans="1:23" x14ac:dyDescent="0.25">
      <c r="A237" s="63"/>
      <c r="B237" s="57"/>
      <c r="C237" s="48"/>
      <c r="D237" s="6"/>
      <c r="E237" s="6"/>
      <c r="F237" s="5"/>
      <c r="G237" s="6"/>
      <c r="H237" s="31"/>
      <c r="I237" s="32"/>
      <c r="J237" s="21"/>
      <c r="K237" s="21"/>
      <c r="L237" s="21"/>
      <c r="M237" s="22"/>
      <c r="N237" s="54"/>
      <c r="O237" s="54"/>
      <c r="P237" s="54"/>
      <c r="Q237" s="54"/>
      <c r="R237" s="54"/>
      <c r="S237" s="54"/>
      <c r="T237" s="54"/>
      <c r="U237" s="54"/>
      <c r="V237" s="54"/>
      <c r="W237" s="55">
        <f t="shared" si="15"/>
        <v>0</v>
      </c>
    </row>
    <row r="238" spans="1:23" x14ac:dyDescent="0.25">
      <c r="A238" s="63"/>
      <c r="B238" s="57"/>
      <c r="C238" s="48"/>
      <c r="D238" s="6"/>
      <c r="E238" s="6"/>
      <c r="F238" s="5"/>
      <c r="G238" s="6"/>
      <c r="H238" s="31"/>
      <c r="I238" s="32"/>
      <c r="J238" s="21"/>
      <c r="K238" s="21"/>
      <c r="L238" s="21"/>
      <c r="M238" s="22"/>
      <c r="N238" s="54"/>
      <c r="O238" s="54"/>
      <c r="P238" s="54"/>
      <c r="Q238" s="54"/>
      <c r="R238" s="54"/>
      <c r="S238" s="54"/>
      <c r="T238" s="54"/>
      <c r="U238" s="54"/>
      <c r="V238" s="54"/>
      <c r="W238" s="55">
        <f t="shared" si="15"/>
        <v>0</v>
      </c>
    </row>
    <row r="239" spans="1:23" x14ac:dyDescent="0.25">
      <c r="A239" s="63"/>
      <c r="B239" s="57"/>
      <c r="C239" s="48"/>
      <c r="D239" s="6"/>
      <c r="E239" s="6"/>
      <c r="F239" s="5"/>
      <c r="G239" s="6"/>
      <c r="H239" s="31"/>
      <c r="I239" s="32"/>
      <c r="J239" s="21"/>
      <c r="K239" s="21"/>
      <c r="L239" s="21"/>
      <c r="M239" s="22"/>
      <c r="N239" s="54"/>
      <c r="O239" s="54"/>
      <c r="P239" s="54"/>
      <c r="Q239" s="54"/>
      <c r="R239" s="54"/>
      <c r="S239" s="54"/>
      <c r="T239" s="54"/>
      <c r="U239" s="54"/>
      <c r="V239" s="54"/>
      <c r="W239" s="55">
        <f t="shared" si="15"/>
        <v>0</v>
      </c>
    </row>
    <row r="240" spans="1:23" x14ac:dyDescent="0.25">
      <c r="A240" s="63"/>
      <c r="B240" s="57"/>
      <c r="C240" s="48"/>
      <c r="D240" s="6"/>
      <c r="E240" s="6"/>
      <c r="F240" s="5"/>
      <c r="G240" s="6"/>
      <c r="H240" s="31"/>
      <c r="I240" s="32"/>
      <c r="J240" s="21"/>
      <c r="K240" s="21"/>
      <c r="L240" s="21"/>
      <c r="M240" s="22"/>
      <c r="N240" s="54"/>
      <c r="O240" s="54"/>
      <c r="P240" s="54"/>
      <c r="Q240" s="54"/>
      <c r="R240" s="54"/>
      <c r="S240" s="54"/>
      <c r="T240" s="54"/>
      <c r="U240" s="54"/>
      <c r="V240" s="54"/>
      <c r="W240" s="55">
        <f t="shared" si="15"/>
        <v>0</v>
      </c>
    </row>
    <row r="241" spans="1:23" x14ac:dyDescent="0.25">
      <c r="A241" s="63"/>
      <c r="B241" s="57"/>
      <c r="C241" s="48"/>
      <c r="D241" s="6"/>
      <c r="E241" s="6"/>
      <c r="F241" s="5"/>
      <c r="G241" s="6"/>
      <c r="H241" s="31"/>
      <c r="I241" s="32"/>
      <c r="J241" s="21"/>
      <c r="K241" s="21"/>
      <c r="L241" s="21"/>
      <c r="M241" s="22"/>
      <c r="N241" s="54"/>
      <c r="O241" s="54"/>
      <c r="P241" s="54"/>
      <c r="Q241" s="54"/>
      <c r="R241" s="54"/>
      <c r="S241" s="54"/>
      <c r="T241" s="54"/>
      <c r="U241" s="54"/>
      <c r="V241" s="54"/>
      <c r="W241" s="55">
        <f t="shared" si="15"/>
        <v>0</v>
      </c>
    </row>
    <row r="242" spans="1:23" x14ac:dyDescent="0.25">
      <c r="A242" s="63"/>
      <c r="B242" s="57"/>
      <c r="C242" s="48"/>
      <c r="D242" s="6"/>
      <c r="E242" s="6"/>
      <c r="F242" s="5"/>
      <c r="G242" s="6"/>
      <c r="H242" s="31"/>
      <c r="I242" s="32"/>
      <c r="J242" s="21"/>
      <c r="K242" s="21"/>
      <c r="L242" s="21"/>
      <c r="M242" s="22"/>
      <c r="N242" s="54"/>
      <c r="O242" s="54"/>
      <c r="P242" s="54"/>
      <c r="Q242" s="54"/>
      <c r="R242" s="54"/>
      <c r="S242" s="54"/>
      <c r="T242" s="54"/>
      <c r="U242" s="54"/>
      <c r="V242" s="54"/>
      <c r="W242" s="55">
        <f t="shared" si="15"/>
        <v>0</v>
      </c>
    </row>
    <row r="243" spans="1:23" x14ac:dyDescent="0.25">
      <c r="A243" s="63"/>
      <c r="B243" s="57"/>
      <c r="C243" s="48"/>
      <c r="D243" s="6"/>
      <c r="E243" s="6"/>
      <c r="F243" s="5"/>
      <c r="G243" s="6"/>
      <c r="H243" s="31"/>
      <c r="I243" s="32"/>
      <c r="J243" s="21"/>
      <c r="K243" s="21"/>
      <c r="L243" s="21"/>
      <c r="M243" s="22"/>
      <c r="N243" s="54"/>
      <c r="O243" s="54"/>
      <c r="P243" s="54"/>
      <c r="Q243" s="54"/>
      <c r="R243" s="54"/>
      <c r="S243" s="54"/>
      <c r="T243" s="54"/>
      <c r="U243" s="54"/>
      <c r="V243" s="54"/>
      <c r="W243" s="55">
        <f t="shared" si="15"/>
        <v>0</v>
      </c>
    </row>
    <row r="244" spans="1:23" x14ac:dyDescent="0.25">
      <c r="A244" s="63"/>
      <c r="B244" s="57"/>
      <c r="C244" s="48"/>
      <c r="D244" s="6"/>
      <c r="E244" s="6"/>
      <c r="F244" s="5"/>
      <c r="G244" s="6"/>
      <c r="H244" s="31"/>
      <c r="I244" s="32"/>
      <c r="J244" s="21"/>
      <c r="K244" s="21"/>
      <c r="L244" s="21"/>
      <c r="M244" s="22"/>
      <c r="N244" s="54"/>
      <c r="O244" s="54"/>
      <c r="P244" s="54"/>
      <c r="Q244" s="54"/>
      <c r="R244" s="54"/>
      <c r="S244" s="54"/>
      <c r="T244" s="54"/>
      <c r="U244" s="54"/>
      <c r="V244" s="54"/>
      <c r="W244" s="55">
        <f t="shared" si="15"/>
        <v>0</v>
      </c>
    </row>
    <row r="245" spans="1:23" x14ac:dyDescent="0.25">
      <c r="A245" s="63"/>
      <c r="B245" s="57"/>
      <c r="C245" s="48"/>
      <c r="D245" s="6"/>
      <c r="E245" s="6"/>
      <c r="F245" s="5"/>
      <c r="G245" s="6"/>
      <c r="H245" s="31"/>
      <c r="I245" s="32"/>
      <c r="J245" s="21"/>
      <c r="K245" s="21"/>
      <c r="L245" s="21"/>
      <c r="M245" s="22"/>
      <c r="N245" s="54"/>
      <c r="O245" s="54"/>
      <c r="P245" s="54"/>
      <c r="Q245" s="54"/>
      <c r="R245" s="54"/>
      <c r="S245" s="54"/>
      <c r="T245" s="54"/>
      <c r="U245" s="54"/>
      <c r="V245" s="54"/>
      <c r="W245" s="55">
        <f t="shared" si="15"/>
        <v>0</v>
      </c>
    </row>
    <row r="246" spans="1:23" x14ac:dyDescent="0.25">
      <c r="A246" s="63"/>
      <c r="B246" s="57"/>
      <c r="C246" s="48"/>
      <c r="D246" s="6"/>
      <c r="E246" s="6"/>
      <c r="F246" s="5"/>
      <c r="G246" s="6"/>
      <c r="H246" s="31"/>
      <c r="I246" s="32"/>
      <c r="J246" s="21"/>
      <c r="K246" s="21"/>
      <c r="L246" s="21"/>
      <c r="M246" s="22"/>
      <c r="N246" s="54"/>
      <c r="O246" s="54"/>
      <c r="P246" s="54"/>
      <c r="Q246" s="54"/>
      <c r="R246" s="54"/>
      <c r="S246" s="54"/>
      <c r="T246" s="54"/>
      <c r="U246" s="54"/>
      <c r="V246" s="54"/>
      <c r="W246" s="55">
        <f t="shared" si="15"/>
        <v>0</v>
      </c>
    </row>
    <row r="247" spans="1:23" x14ac:dyDescent="0.25">
      <c r="A247" s="63"/>
      <c r="B247" s="57"/>
      <c r="C247" s="48"/>
      <c r="D247" s="6"/>
      <c r="E247" s="6"/>
      <c r="F247" s="5"/>
      <c r="G247" s="6"/>
      <c r="H247" s="31"/>
      <c r="I247" s="32"/>
      <c r="J247" s="21"/>
      <c r="K247" s="21"/>
      <c r="L247" s="21"/>
      <c r="M247" s="22"/>
      <c r="N247" s="3"/>
      <c r="O247" s="3"/>
      <c r="P247" s="3"/>
      <c r="Q247" s="3"/>
      <c r="R247" s="3"/>
      <c r="S247" s="3"/>
      <c r="T247" s="3"/>
      <c r="U247" s="3"/>
      <c r="V247" s="3"/>
      <c r="W247" s="27">
        <f>SUM(M247:V247)</f>
        <v>0</v>
      </c>
    </row>
    <row r="248" spans="1:23" x14ac:dyDescent="0.25">
      <c r="A248" s="63"/>
      <c r="B248" s="57"/>
      <c r="C248" s="48"/>
      <c r="D248" s="6"/>
      <c r="E248" s="6"/>
      <c r="F248" s="5"/>
      <c r="G248" s="6"/>
      <c r="H248" s="31"/>
      <c r="I248" s="32"/>
      <c r="J248" s="21"/>
      <c r="K248" s="21"/>
      <c r="L248" s="21"/>
      <c r="M248" s="22"/>
      <c r="N248" s="3"/>
      <c r="O248" s="3"/>
      <c r="P248" s="3"/>
      <c r="Q248" s="3"/>
      <c r="R248" s="3"/>
      <c r="S248" s="3"/>
      <c r="T248" s="3"/>
      <c r="U248" s="3"/>
      <c r="V248" s="3"/>
      <c r="W248" s="27">
        <f>SUM(M248:V248)</f>
        <v>0</v>
      </c>
    </row>
    <row r="249" spans="1:23" x14ac:dyDescent="0.25">
      <c r="A249" s="63"/>
      <c r="B249" s="57"/>
      <c r="C249" s="48"/>
      <c r="D249" s="6"/>
      <c r="E249" s="6"/>
      <c r="F249" s="5"/>
      <c r="G249" s="6"/>
      <c r="H249" s="31"/>
      <c r="I249" s="32"/>
      <c r="J249" s="21"/>
      <c r="K249" s="21"/>
      <c r="L249" s="21"/>
      <c r="M249" s="22"/>
      <c r="N249" s="54"/>
      <c r="O249" s="54"/>
      <c r="P249" s="54"/>
      <c r="Q249" s="54"/>
      <c r="R249" s="54"/>
      <c r="S249" s="54"/>
      <c r="T249" s="54"/>
      <c r="U249" s="54"/>
      <c r="V249" s="54"/>
      <c r="W249" s="55">
        <f>SUM(M249:V249)</f>
        <v>0</v>
      </c>
    </row>
    <row r="250" spans="1:23" x14ac:dyDescent="0.25">
      <c r="A250" s="63"/>
      <c r="B250" s="57"/>
      <c r="C250" s="48"/>
      <c r="D250" s="6"/>
      <c r="E250" s="6"/>
      <c r="F250" s="5"/>
      <c r="G250" s="6"/>
      <c r="H250" s="31"/>
      <c r="I250" s="32"/>
      <c r="J250" s="21"/>
      <c r="K250" s="21"/>
      <c r="L250" s="21"/>
      <c r="M250" s="30"/>
      <c r="N250" s="66"/>
      <c r="O250" s="66"/>
      <c r="P250" s="66"/>
      <c r="Q250" s="66"/>
      <c r="R250" s="66"/>
      <c r="S250" s="66"/>
      <c r="T250" s="66"/>
      <c r="U250" s="66"/>
      <c r="V250" s="66"/>
      <c r="W250" s="67">
        <f>SUM(M250:V250)</f>
        <v>0</v>
      </c>
    </row>
    <row r="251" spans="1:23" x14ac:dyDescent="0.25">
      <c r="A251" s="63"/>
      <c r="B251" s="57"/>
      <c r="C251" s="48"/>
      <c r="D251" s="6"/>
      <c r="E251" s="6"/>
      <c r="F251" s="5"/>
      <c r="G251" s="6"/>
      <c r="H251" s="31"/>
      <c r="I251" s="32"/>
      <c r="J251" s="21"/>
      <c r="K251" s="21"/>
      <c r="L251" s="21"/>
      <c r="M251" s="22"/>
      <c r="N251" s="54"/>
      <c r="O251" s="54"/>
      <c r="P251" s="54"/>
      <c r="Q251" s="54"/>
      <c r="R251" s="54"/>
      <c r="S251" s="54"/>
      <c r="T251" s="54"/>
      <c r="U251" s="54"/>
      <c r="V251" s="54"/>
      <c r="W251" s="55">
        <f>SUM(M251:V251)</f>
        <v>0</v>
      </c>
    </row>
    <row r="252" spans="1:23" x14ac:dyDescent="0.25">
      <c r="A252" s="63"/>
      <c r="B252" s="57"/>
      <c r="C252" s="48"/>
      <c r="D252" s="6"/>
      <c r="E252" s="6"/>
      <c r="F252" s="5"/>
      <c r="G252" s="6"/>
      <c r="H252" s="31"/>
      <c r="I252" s="32"/>
      <c r="J252" s="21"/>
      <c r="K252" s="21"/>
      <c r="L252" s="21"/>
      <c r="M252" s="22"/>
      <c r="N252" s="54"/>
      <c r="O252" s="54"/>
      <c r="P252" s="54"/>
      <c r="Q252" s="54"/>
      <c r="R252" s="54"/>
      <c r="S252" s="54"/>
      <c r="T252" s="54"/>
      <c r="U252" s="54"/>
      <c r="V252" s="54"/>
      <c r="W252" s="55">
        <f t="shared" ref="W252:W258" si="16">SUM(M252:V252)</f>
        <v>0</v>
      </c>
    </row>
    <row r="253" spans="1:23" x14ac:dyDescent="0.25">
      <c r="A253" s="63"/>
      <c r="B253" s="57"/>
      <c r="C253" s="48"/>
      <c r="D253" s="6"/>
      <c r="E253" s="6"/>
      <c r="F253" s="5"/>
      <c r="G253" s="6"/>
      <c r="H253" s="31"/>
      <c r="I253" s="32"/>
      <c r="J253" s="21"/>
      <c r="K253" s="21"/>
      <c r="L253" s="21"/>
      <c r="M253" s="22"/>
      <c r="N253" s="54"/>
      <c r="O253" s="54"/>
      <c r="P253" s="54"/>
      <c r="Q253" s="54"/>
      <c r="R253" s="54"/>
      <c r="S253" s="54"/>
      <c r="T253" s="54"/>
      <c r="U253" s="54"/>
      <c r="V253" s="54"/>
      <c r="W253" s="55">
        <f t="shared" si="16"/>
        <v>0</v>
      </c>
    </row>
    <row r="254" spans="1:23" x14ac:dyDescent="0.25">
      <c r="A254" s="63"/>
      <c r="B254" s="57"/>
      <c r="C254" s="48"/>
      <c r="D254" s="6"/>
      <c r="E254" s="6"/>
      <c r="F254" s="5"/>
      <c r="G254" s="6"/>
      <c r="H254" s="31"/>
      <c r="I254" s="32"/>
      <c r="J254" s="21"/>
      <c r="K254" s="21"/>
      <c r="L254" s="21"/>
      <c r="M254" s="22"/>
      <c r="N254" s="54"/>
      <c r="O254" s="54"/>
      <c r="P254" s="54"/>
      <c r="Q254" s="54"/>
      <c r="R254" s="54"/>
      <c r="S254" s="54"/>
      <c r="T254" s="54"/>
      <c r="U254" s="54"/>
      <c r="V254" s="54"/>
      <c r="W254" s="55">
        <f t="shared" si="16"/>
        <v>0</v>
      </c>
    </row>
    <row r="255" spans="1:23" x14ac:dyDescent="0.25">
      <c r="A255" s="63"/>
      <c r="B255" s="57"/>
      <c r="C255" s="48"/>
      <c r="D255" s="6"/>
      <c r="E255" s="6"/>
      <c r="F255" s="5"/>
      <c r="G255" s="6"/>
      <c r="H255" s="31"/>
      <c r="I255" s="32"/>
      <c r="J255" s="21"/>
      <c r="K255" s="21"/>
      <c r="L255" s="21"/>
      <c r="M255" s="22"/>
      <c r="N255" s="54"/>
      <c r="O255" s="54"/>
      <c r="P255" s="54"/>
      <c r="Q255" s="54"/>
      <c r="R255" s="54"/>
      <c r="S255" s="54"/>
      <c r="T255" s="54"/>
      <c r="U255" s="54"/>
      <c r="V255" s="54"/>
      <c r="W255" s="55">
        <f t="shared" si="16"/>
        <v>0</v>
      </c>
    </row>
    <row r="256" spans="1:23" x14ac:dyDescent="0.25">
      <c r="A256" s="63"/>
      <c r="B256" s="57"/>
      <c r="C256" s="48"/>
      <c r="D256" s="6"/>
      <c r="E256" s="6"/>
      <c r="F256" s="5"/>
      <c r="G256" s="6"/>
      <c r="H256" s="31"/>
      <c r="I256" s="32"/>
      <c r="J256" s="21"/>
      <c r="K256" s="21"/>
      <c r="L256" s="21"/>
      <c r="M256" s="22"/>
      <c r="N256" s="54"/>
      <c r="O256" s="54"/>
      <c r="P256" s="54"/>
      <c r="Q256" s="54"/>
      <c r="R256" s="54"/>
      <c r="S256" s="54"/>
      <c r="T256" s="54"/>
      <c r="U256" s="54"/>
      <c r="V256" s="54"/>
      <c r="W256" s="55">
        <f t="shared" si="16"/>
        <v>0</v>
      </c>
    </row>
    <row r="257" spans="1:23" x14ac:dyDescent="0.25">
      <c r="A257" s="63"/>
      <c r="B257" s="57"/>
      <c r="C257" s="48"/>
      <c r="D257" s="6"/>
      <c r="E257" s="6"/>
      <c r="F257" s="5"/>
      <c r="G257" s="6"/>
      <c r="H257" s="31"/>
      <c r="I257" s="32"/>
      <c r="J257" s="21"/>
      <c r="K257" s="21"/>
      <c r="L257" s="21"/>
      <c r="M257" s="22"/>
      <c r="N257" s="54"/>
      <c r="O257" s="54"/>
      <c r="P257" s="54"/>
      <c r="Q257" s="54"/>
      <c r="R257" s="54"/>
      <c r="S257" s="54"/>
      <c r="T257" s="54"/>
      <c r="U257" s="54"/>
      <c r="V257" s="54"/>
      <c r="W257" s="55">
        <f t="shared" si="16"/>
        <v>0</v>
      </c>
    </row>
    <row r="258" spans="1:23" x14ac:dyDescent="0.25">
      <c r="A258" s="63"/>
      <c r="B258" s="57"/>
      <c r="C258" s="48"/>
      <c r="D258" s="6"/>
      <c r="E258" s="6"/>
      <c r="F258" s="5"/>
      <c r="G258" s="6"/>
      <c r="H258" s="31"/>
      <c r="I258" s="32"/>
      <c r="J258" s="21"/>
      <c r="K258" s="21"/>
      <c r="L258" s="21"/>
      <c r="M258" s="22"/>
      <c r="N258" s="54"/>
      <c r="O258" s="54"/>
      <c r="P258" s="54"/>
      <c r="Q258" s="54"/>
      <c r="R258" s="54"/>
      <c r="S258" s="54"/>
      <c r="T258" s="54"/>
      <c r="U258" s="54"/>
      <c r="V258" s="54"/>
      <c r="W258" s="55">
        <f t="shared" si="16"/>
        <v>0</v>
      </c>
    </row>
    <row r="259" spans="1:23" x14ac:dyDescent="0.25">
      <c r="A259" s="63"/>
      <c r="B259" s="57"/>
      <c r="C259" s="48"/>
      <c r="D259" s="6"/>
      <c r="E259" s="6"/>
      <c r="F259" s="5"/>
      <c r="G259" s="6"/>
      <c r="H259" s="31"/>
      <c r="I259" s="32"/>
      <c r="J259" s="21"/>
      <c r="K259" s="21"/>
      <c r="L259" s="21"/>
      <c r="M259" s="22"/>
      <c r="N259" s="54"/>
      <c r="O259" s="54"/>
      <c r="P259" s="54"/>
      <c r="Q259" s="54"/>
      <c r="R259" s="54"/>
      <c r="S259" s="54"/>
      <c r="T259" s="54"/>
      <c r="U259" s="54"/>
      <c r="V259" s="54"/>
      <c r="W259" s="55">
        <f>SUM(M259:V259)</f>
        <v>0</v>
      </c>
    </row>
    <row r="260" spans="1:23" x14ac:dyDescent="0.25">
      <c r="A260" s="63"/>
      <c r="B260" s="57"/>
      <c r="C260" s="48"/>
      <c r="D260" s="6"/>
      <c r="E260" s="6"/>
      <c r="F260" s="5"/>
      <c r="G260" s="6"/>
      <c r="H260" s="31"/>
      <c r="I260" s="32"/>
      <c r="J260" s="21"/>
      <c r="K260" s="21"/>
      <c r="L260" s="21"/>
      <c r="M260" s="22"/>
      <c r="N260" s="54"/>
      <c r="O260" s="54"/>
      <c r="P260" s="54"/>
      <c r="Q260" s="54"/>
      <c r="R260" s="54"/>
      <c r="S260" s="54"/>
      <c r="T260" s="54"/>
      <c r="U260" s="54"/>
      <c r="V260" s="54"/>
      <c r="W260" s="55">
        <f>SUM(M260:V260)</f>
        <v>0</v>
      </c>
    </row>
    <row r="261" spans="1:23" x14ac:dyDescent="0.25">
      <c r="A261" s="63"/>
      <c r="B261" s="57"/>
      <c r="C261" s="48"/>
      <c r="D261" s="6"/>
      <c r="E261" s="6"/>
      <c r="F261" s="5"/>
      <c r="G261" s="6"/>
      <c r="H261" s="31"/>
      <c r="I261" s="32"/>
      <c r="J261" s="21"/>
      <c r="K261" s="21"/>
      <c r="L261" s="21"/>
      <c r="M261" s="22"/>
      <c r="N261" s="54"/>
      <c r="O261" s="54"/>
      <c r="P261" s="54"/>
      <c r="Q261" s="54"/>
      <c r="R261" s="54"/>
      <c r="S261" s="54"/>
      <c r="T261" s="54"/>
      <c r="U261" s="54"/>
      <c r="V261" s="54"/>
      <c r="W261" s="55">
        <f>SUM(M261:V261)</f>
        <v>0</v>
      </c>
    </row>
  </sheetData>
  <sheetCalcPr fullCalcOnLoad="1"/>
  <mergeCells count="1">
    <mergeCell ref="A1:L1"/>
  </mergeCells>
  <conditionalFormatting sqref="Z1:Z2 Z164:Z170 X3:X163 Z172:Z65536">
    <cfRule type="cellIs" dxfId="45" priority="36" operator="lessThan">
      <formula>0</formula>
    </cfRule>
  </conditionalFormatting>
  <conditionalFormatting sqref="A191:A261">
    <cfRule type="duplicateValues" dxfId="44" priority="28" stopIfTrue="1"/>
  </conditionalFormatting>
  <conditionalFormatting sqref="A191:A261">
    <cfRule type="duplicateValues" dxfId="43" priority="25" stopIfTrue="1"/>
  </conditionalFormatting>
  <conditionalFormatting sqref="A144:A176 A178:A190 A137:A142">
    <cfRule type="duplicateValues" dxfId="42" priority="8" stopIfTrue="1"/>
  </conditionalFormatting>
  <conditionalFormatting sqref="A177">
    <cfRule type="duplicateValues" dxfId="41" priority="6" stopIfTrue="1"/>
  </conditionalFormatting>
  <conditionalFormatting sqref="A143">
    <cfRule type="duplicateValues" dxfId="40" priority="5" stopIfTrue="1"/>
  </conditionalFormatting>
  <conditionalFormatting sqref="A9:A105 A107:A117 A119:A136">
    <cfRule type="duplicateValues" dxfId="39" priority="3" stopIfTrue="1"/>
  </conditionalFormatting>
  <conditionalFormatting sqref="A4:A8">
    <cfRule type="duplicateValues" dxfId="38" priority="2" stopIfTrue="1"/>
  </conditionalFormatting>
  <conditionalFormatting sqref="A118">
    <cfRule type="duplicateValues" dxfId="37" priority="1" stopIfTrue="1"/>
  </conditionalFormatting>
  <pageMargins left="0.11811023622047245" right="0.11811023622047245" top="0.39370078740157483" bottom="0.39370078740157483" header="0.31496062992125984" footer="0.31496062992125984"/>
  <pageSetup paperSize="9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topLeftCell="A106" zoomScale="85" zoomScaleNormal="85" workbookViewId="0">
      <selection activeCell="I2" sqref="I2:J134"/>
    </sheetView>
  </sheetViews>
  <sheetFormatPr defaultRowHeight="15" x14ac:dyDescent="0.25"/>
  <cols>
    <col min="1" max="1" width="20.28515625" style="20" bestFit="1" customWidth="1"/>
    <col min="2" max="2" width="16.5703125" style="10" bestFit="1" customWidth="1"/>
    <col min="3" max="3" width="13.42578125" style="25" bestFit="1" customWidth="1"/>
    <col min="6" max="6" width="53.85546875" bestFit="1" customWidth="1"/>
    <col min="7" max="7" width="9.140625" customWidth="1"/>
    <col min="8" max="8" width="16.5703125" bestFit="1" customWidth="1"/>
    <col min="9" max="9" width="30.28515625" style="1" bestFit="1" customWidth="1"/>
    <col min="10" max="10" width="19.140625" style="59" bestFit="1" customWidth="1"/>
    <col min="11" max="11" width="19.28515625" bestFit="1" customWidth="1"/>
    <col min="14" max="14" width="12.5703125" customWidth="1"/>
  </cols>
  <sheetData>
    <row r="1" spans="1:11" s="17" customFormat="1" ht="42" x14ac:dyDescent="0.25">
      <c r="A1" s="16" t="s">
        <v>0</v>
      </c>
      <c r="B1" s="16" t="s">
        <v>23</v>
      </c>
      <c r="C1" s="24" t="s">
        <v>7</v>
      </c>
      <c r="F1" s="18" t="s">
        <v>32</v>
      </c>
      <c r="G1" s="18"/>
      <c r="H1" s="34" t="s">
        <v>45</v>
      </c>
      <c r="I1" s="34" t="s">
        <v>49</v>
      </c>
      <c r="J1" s="58" t="s">
        <v>47</v>
      </c>
      <c r="K1" s="34" t="s">
        <v>48</v>
      </c>
    </row>
    <row r="2" spans="1:11" x14ac:dyDescent="0.25">
      <c r="A2" s="1">
        <f>K2</f>
        <v>8</v>
      </c>
      <c r="B2" s="26" t="e">
        <f>VALUE(REPLACE(H2,1,5,""))</f>
        <v>#VALUE!</v>
      </c>
      <c r="C2" s="59">
        <f>J2</f>
        <v>2.072337962962963E-2</v>
      </c>
      <c r="H2" s="63">
        <v>1</v>
      </c>
      <c r="I2" s="80">
        <v>2.072337962962963E-2</v>
      </c>
      <c r="J2" s="80">
        <v>2.072337962962963E-2</v>
      </c>
      <c r="K2">
        <v>8</v>
      </c>
    </row>
    <row r="3" spans="1:11" x14ac:dyDescent="0.25">
      <c r="A3" s="1">
        <f t="shared" ref="A3:A66" si="0">K3</f>
        <v>191</v>
      </c>
      <c r="B3" s="26" t="e">
        <f t="shared" ref="B3:B66" si="1">VALUE(REPLACE(H3,1,5,""))</f>
        <v>#VALUE!</v>
      </c>
      <c r="C3" s="59">
        <f t="shared" ref="C3:C66" si="2">J3</f>
        <v>2.1669444444444446E-2</v>
      </c>
      <c r="H3" s="63">
        <v>2</v>
      </c>
      <c r="I3" s="80">
        <v>9.4606481481481484E-4</v>
      </c>
      <c r="J3" s="80">
        <v>2.1669444444444446E-2</v>
      </c>
      <c r="K3">
        <v>191</v>
      </c>
    </row>
    <row r="4" spans="1:11" x14ac:dyDescent="0.25">
      <c r="A4" s="1">
        <f t="shared" si="0"/>
        <v>232</v>
      </c>
      <c r="B4" s="26" t="e">
        <f t="shared" si="1"/>
        <v>#VALUE!</v>
      </c>
      <c r="C4" s="59">
        <f t="shared" si="2"/>
        <v>2.3404513888888891E-2</v>
      </c>
      <c r="H4" s="63">
        <v>3</v>
      </c>
      <c r="I4" s="80">
        <v>1.7349537037037036E-3</v>
      </c>
      <c r="J4" s="80">
        <v>2.3404513888888891E-2</v>
      </c>
      <c r="K4">
        <v>232</v>
      </c>
    </row>
    <row r="5" spans="1:11" x14ac:dyDescent="0.25">
      <c r="A5" s="1">
        <f t="shared" si="0"/>
        <v>197</v>
      </c>
      <c r="B5" s="26" t="e">
        <f t="shared" si="1"/>
        <v>#VALUE!</v>
      </c>
      <c r="C5" s="59">
        <f t="shared" si="2"/>
        <v>2.3679745370370372E-2</v>
      </c>
      <c r="H5" s="63">
        <v>4</v>
      </c>
      <c r="I5" s="80">
        <v>2.752314814814815E-4</v>
      </c>
      <c r="J5" s="80">
        <v>2.3679745370370372E-2</v>
      </c>
      <c r="K5">
        <v>197</v>
      </c>
    </row>
    <row r="6" spans="1:11" x14ac:dyDescent="0.25">
      <c r="A6" s="1">
        <f t="shared" si="0"/>
        <v>39</v>
      </c>
      <c r="B6" s="26" t="e">
        <f t="shared" si="1"/>
        <v>#VALUE!</v>
      </c>
      <c r="C6" s="59">
        <f t="shared" si="2"/>
        <v>2.3854976851851849E-2</v>
      </c>
      <c r="H6" s="63">
        <v>5</v>
      </c>
      <c r="I6" s="80">
        <v>1.7523148148148151E-4</v>
      </c>
      <c r="J6" s="80">
        <v>2.3854976851851849E-2</v>
      </c>
      <c r="K6">
        <v>39</v>
      </c>
    </row>
    <row r="7" spans="1:11" x14ac:dyDescent="0.25">
      <c r="A7" s="1">
        <f t="shared" si="0"/>
        <v>189</v>
      </c>
      <c r="B7" s="26" t="e">
        <f t="shared" si="1"/>
        <v>#VALUE!</v>
      </c>
      <c r="C7" s="59">
        <f t="shared" si="2"/>
        <v>2.4076736111111108E-2</v>
      </c>
      <c r="H7" s="63">
        <v>6</v>
      </c>
      <c r="I7" s="80">
        <v>2.2164351851851851E-4</v>
      </c>
      <c r="J7" s="80">
        <v>2.4076736111111108E-2</v>
      </c>
      <c r="K7">
        <v>189</v>
      </c>
    </row>
    <row r="8" spans="1:11" x14ac:dyDescent="0.25">
      <c r="A8" s="1">
        <f t="shared" si="0"/>
        <v>16</v>
      </c>
      <c r="B8" s="26" t="e">
        <f t="shared" si="1"/>
        <v>#VALUE!</v>
      </c>
      <c r="C8" s="59">
        <f t="shared" si="2"/>
        <v>2.4232291666666669E-2</v>
      </c>
      <c r="H8" s="63">
        <v>7</v>
      </c>
      <c r="I8" s="80">
        <v>1.5543981481481482E-4</v>
      </c>
      <c r="J8" s="80">
        <v>2.4232291666666669E-2</v>
      </c>
      <c r="K8">
        <v>16</v>
      </c>
    </row>
    <row r="9" spans="1:11" x14ac:dyDescent="0.25">
      <c r="A9" s="1">
        <f t="shared" si="0"/>
        <v>53</v>
      </c>
      <c r="B9" s="26" t="e">
        <f t="shared" si="1"/>
        <v>#VALUE!</v>
      </c>
      <c r="C9" s="59">
        <f t="shared" si="2"/>
        <v>2.4447800925925925E-2</v>
      </c>
      <c r="H9" s="63">
        <v>8</v>
      </c>
      <c r="I9" s="80">
        <v>2.1550925925925926E-4</v>
      </c>
      <c r="J9" s="80">
        <v>2.4447800925925925E-2</v>
      </c>
      <c r="K9">
        <v>53</v>
      </c>
    </row>
    <row r="10" spans="1:11" x14ac:dyDescent="0.25">
      <c r="A10" s="1">
        <f t="shared" si="0"/>
        <v>6</v>
      </c>
      <c r="B10" s="26" t="e">
        <f t="shared" si="1"/>
        <v>#VALUE!</v>
      </c>
      <c r="C10" s="59">
        <f t="shared" si="2"/>
        <v>2.4489583333333332E-2</v>
      </c>
      <c r="H10" s="63">
        <v>9</v>
      </c>
      <c r="I10" s="80">
        <v>4.1666666666666665E-5</v>
      </c>
      <c r="J10" s="80">
        <v>2.4489583333333332E-2</v>
      </c>
      <c r="K10">
        <v>6</v>
      </c>
    </row>
    <row r="11" spans="1:11" x14ac:dyDescent="0.25">
      <c r="A11" s="1">
        <f t="shared" si="0"/>
        <v>95</v>
      </c>
      <c r="B11" s="26" t="e">
        <f t="shared" si="1"/>
        <v>#VALUE!</v>
      </c>
      <c r="C11" s="59">
        <f t="shared" si="2"/>
        <v>2.4526273148148148E-2</v>
      </c>
      <c r="H11" s="63">
        <v>10</v>
      </c>
      <c r="I11" s="80">
        <v>3.6689814814814816E-5</v>
      </c>
      <c r="J11" s="80">
        <v>2.4526273148148148E-2</v>
      </c>
      <c r="K11">
        <v>95</v>
      </c>
    </row>
    <row r="12" spans="1:11" x14ac:dyDescent="0.25">
      <c r="A12" s="1">
        <f t="shared" si="0"/>
        <v>4</v>
      </c>
      <c r="B12" s="26" t="e">
        <f t="shared" si="1"/>
        <v>#VALUE!</v>
      </c>
      <c r="C12" s="59">
        <f t="shared" si="2"/>
        <v>2.4587731481481481E-2</v>
      </c>
      <c r="H12" s="63">
        <v>11</v>
      </c>
      <c r="I12" s="80">
        <v>6.1458333333333327E-5</v>
      </c>
      <c r="J12" s="80">
        <v>2.4587731481481481E-2</v>
      </c>
      <c r="K12">
        <v>4</v>
      </c>
    </row>
    <row r="13" spans="1:11" x14ac:dyDescent="0.25">
      <c r="A13" s="1">
        <f t="shared" si="0"/>
        <v>110</v>
      </c>
      <c r="B13" s="26" t="e">
        <f t="shared" si="1"/>
        <v>#VALUE!</v>
      </c>
      <c r="C13" s="59">
        <f t="shared" si="2"/>
        <v>2.4619907407407406E-2</v>
      </c>
      <c r="H13" s="63">
        <v>12</v>
      </c>
      <c r="I13" s="80">
        <v>3.2175925925925928E-5</v>
      </c>
      <c r="J13" s="80">
        <v>2.4619907407407406E-2</v>
      </c>
      <c r="K13">
        <v>110</v>
      </c>
    </row>
    <row r="14" spans="1:11" x14ac:dyDescent="0.25">
      <c r="A14" s="1">
        <f t="shared" si="0"/>
        <v>202</v>
      </c>
      <c r="B14" s="26" t="e">
        <f t="shared" si="1"/>
        <v>#VALUE!</v>
      </c>
      <c r="C14" s="59">
        <f t="shared" si="2"/>
        <v>2.4629050925925929E-2</v>
      </c>
      <c r="H14" s="63">
        <v>13</v>
      </c>
      <c r="I14" s="80">
        <v>9.0277777777777791E-6</v>
      </c>
      <c r="J14" s="80">
        <v>2.4629050925925929E-2</v>
      </c>
      <c r="K14">
        <v>202</v>
      </c>
    </row>
    <row r="15" spans="1:11" x14ac:dyDescent="0.25">
      <c r="A15" s="1">
        <f t="shared" si="0"/>
        <v>196</v>
      </c>
      <c r="B15" s="26" t="e">
        <f t="shared" si="1"/>
        <v>#VALUE!</v>
      </c>
      <c r="C15" s="59">
        <f t="shared" si="2"/>
        <v>2.4727893518518521E-2</v>
      </c>
      <c r="H15" s="63">
        <v>14</v>
      </c>
      <c r="I15" s="80">
        <v>9.8842592592592577E-5</v>
      </c>
      <c r="J15" s="80">
        <v>2.4727893518518521E-2</v>
      </c>
      <c r="K15">
        <v>196</v>
      </c>
    </row>
    <row r="16" spans="1:11" x14ac:dyDescent="0.25">
      <c r="A16" s="1">
        <f t="shared" si="0"/>
        <v>183</v>
      </c>
      <c r="B16" s="26" t="e">
        <f t="shared" si="1"/>
        <v>#VALUE!</v>
      </c>
      <c r="C16" s="59">
        <f t="shared" si="2"/>
        <v>2.4736921296296299E-2</v>
      </c>
      <c r="H16" s="63">
        <v>15</v>
      </c>
      <c r="I16" s="80">
        <v>9.0277777777777791E-6</v>
      </c>
      <c r="J16" s="80">
        <v>2.4736921296296299E-2</v>
      </c>
      <c r="K16">
        <v>183</v>
      </c>
    </row>
    <row r="17" spans="1:11" x14ac:dyDescent="0.25">
      <c r="A17" s="1">
        <f t="shared" si="0"/>
        <v>48</v>
      </c>
      <c r="B17" s="26" t="e">
        <f t="shared" si="1"/>
        <v>#VALUE!</v>
      </c>
      <c r="C17" s="59">
        <f t="shared" si="2"/>
        <v>2.4831134259259258E-2</v>
      </c>
      <c r="H17" s="63">
        <v>16</v>
      </c>
      <c r="I17" s="80">
        <v>9.4097222222222236E-5</v>
      </c>
      <c r="J17" s="80">
        <v>2.4831134259259258E-2</v>
      </c>
      <c r="K17">
        <v>48</v>
      </c>
    </row>
    <row r="18" spans="1:11" x14ac:dyDescent="0.25">
      <c r="A18" s="1">
        <f t="shared" si="0"/>
        <v>149</v>
      </c>
      <c r="B18" s="26" t="e">
        <f t="shared" si="1"/>
        <v>#VALUE!</v>
      </c>
      <c r="C18" s="59">
        <f t="shared" si="2"/>
        <v>2.492951388888889E-2</v>
      </c>
      <c r="H18" s="63">
        <v>17</v>
      </c>
      <c r="I18" s="80">
        <v>9.8379629629629631E-5</v>
      </c>
      <c r="J18" s="80">
        <v>2.492951388888889E-2</v>
      </c>
      <c r="K18">
        <v>149</v>
      </c>
    </row>
    <row r="19" spans="1:11" x14ac:dyDescent="0.25">
      <c r="A19" s="1">
        <f t="shared" si="0"/>
        <v>190</v>
      </c>
      <c r="B19" s="26" t="e">
        <f t="shared" si="1"/>
        <v>#VALUE!</v>
      </c>
      <c r="C19" s="59">
        <f t="shared" si="2"/>
        <v>2.4937615740740743E-2</v>
      </c>
      <c r="H19" s="63">
        <v>18</v>
      </c>
      <c r="I19" s="80">
        <v>8.101851851851852E-6</v>
      </c>
      <c r="J19" s="80">
        <v>2.4937615740740743E-2</v>
      </c>
      <c r="K19">
        <v>190</v>
      </c>
    </row>
    <row r="20" spans="1:11" x14ac:dyDescent="0.25">
      <c r="A20" s="1">
        <f t="shared" si="0"/>
        <v>192</v>
      </c>
      <c r="B20" s="26" t="e">
        <f t="shared" si="1"/>
        <v>#VALUE!</v>
      </c>
      <c r="C20" s="59">
        <f t="shared" si="2"/>
        <v>2.500833333333333E-2</v>
      </c>
      <c r="H20" s="63">
        <v>19</v>
      </c>
      <c r="I20" s="80">
        <v>7.0717592592592598E-5</v>
      </c>
      <c r="J20" s="80">
        <v>2.500833333333333E-2</v>
      </c>
      <c r="K20">
        <v>192</v>
      </c>
    </row>
    <row r="21" spans="1:11" x14ac:dyDescent="0.25">
      <c r="A21" s="1">
        <f t="shared" si="0"/>
        <v>79</v>
      </c>
      <c r="B21" s="26" t="e">
        <f t="shared" si="1"/>
        <v>#VALUE!</v>
      </c>
      <c r="C21" s="59">
        <f t="shared" si="2"/>
        <v>2.5220717592592593E-2</v>
      </c>
      <c r="H21" s="63">
        <v>20</v>
      </c>
      <c r="I21" s="80">
        <v>2.1238425925925928E-4</v>
      </c>
      <c r="J21" s="80">
        <v>2.5220717592592593E-2</v>
      </c>
      <c r="K21">
        <v>79</v>
      </c>
    </row>
    <row r="22" spans="1:11" x14ac:dyDescent="0.25">
      <c r="A22" s="1">
        <f t="shared" si="0"/>
        <v>206</v>
      </c>
      <c r="B22" s="26" t="e">
        <f t="shared" si="1"/>
        <v>#VALUE!</v>
      </c>
      <c r="C22" s="59">
        <f t="shared" si="2"/>
        <v>2.5281712962962968E-2</v>
      </c>
      <c r="H22" s="63">
        <v>21</v>
      </c>
      <c r="I22" s="80">
        <v>6.087962962962962E-5</v>
      </c>
      <c r="J22" s="80">
        <v>2.5281712962962968E-2</v>
      </c>
      <c r="K22">
        <v>206</v>
      </c>
    </row>
    <row r="23" spans="1:11" x14ac:dyDescent="0.25">
      <c r="A23" s="1">
        <f t="shared" si="0"/>
        <v>129</v>
      </c>
      <c r="B23" s="26" t="e">
        <f t="shared" si="1"/>
        <v>#VALUE!</v>
      </c>
      <c r="C23" s="59">
        <f t="shared" si="2"/>
        <v>2.5302083333333336E-2</v>
      </c>
      <c r="H23" s="63">
        <v>22</v>
      </c>
      <c r="I23" s="80">
        <v>2.0254629629629629E-5</v>
      </c>
      <c r="J23" s="80">
        <v>2.5302083333333336E-2</v>
      </c>
      <c r="K23">
        <v>129</v>
      </c>
    </row>
    <row r="24" spans="1:11" x14ac:dyDescent="0.25">
      <c r="A24" s="1">
        <f t="shared" si="0"/>
        <v>10</v>
      </c>
      <c r="B24" s="26" t="e">
        <f t="shared" si="1"/>
        <v>#VALUE!</v>
      </c>
      <c r="C24" s="59">
        <f t="shared" si="2"/>
        <v>2.5368749999999999E-2</v>
      </c>
      <c r="H24" s="63">
        <v>23</v>
      </c>
      <c r="I24" s="80">
        <v>6.666666666666667E-5</v>
      </c>
      <c r="J24" s="80">
        <v>2.5368749999999999E-2</v>
      </c>
      <c r="K24">
        <v>10</v>
      </c>
    </row>
    <row r="25" spans="1:11" x14ac:dyDescent="0.25">
      <c r="A25" s="1">
        <f t="shared" si="0"/>
        <v>58</v>
      </c>
      <c r="B25" s="26" t="e">
        <f t="shared" si="1"/>
        <v>#VALUE!</v>
      </c>
      <c r="C25" s="59">
        <f t="shared" si="2"/>
        <v>2.5373611111111111E-2</v>
      </c>
      <c r="H25" s="63">
        <v>24</v>
      </c>
      <c r="I25" s="80">
        <v>4.8611111111111113E-6</v>
      </c>
      <c r="J25" s="80">
        <v>2.5373611111111111E-2</v>
      </c>
      <c r="K25">
        <v>58</v>
      </c>
    </row>
    <row r="26" spans="1:11" x14ac:dyDescent="0.25">
      <c r="A26" s="1">
        <f t="shared" si="0"/>
        <v>207</v>
      </c>
      <c r="B26" s="26" t="e">
        <f t="shared" si="1"/>
        <v>#VALUE!</v>
      </c>
      <c r="C26" s="59">
        <f t="shared" si="2"/>
        <v>2.5574537037037038E-2</v>
      </c>
      <c r="H26" s="63">
        <v>25</v>
      </c>
      <c r="I26" s="80">
        <v>2.0092592592592593E-4</v>
      </c>
      <c r="J26" s="80">
        <v>2.5574537037037038E-2</v>
      </c>
      <c r="K26">
        <v>207</v>
      </c>
    </row>
    <row r="27" spans="1:11" x14ac:dyDescent="0.25">
      <c r="A27" s="1">
        <f t="shared" si="0"/>
        <v>209</v>
      </c>
      <c r="B27" s="26" t="e">
        <f t="shared" si="1"/>
        <v>#VALUE!</v>
      </c>
      <c r="C27" s="59">
        <f t="shared" si="2"/>
        <v>2.5603125000000001E-2</v>
      </c>
      <c r="H27" s="63">
        <v>26</v>
      </c>
      <c r="I27" s="80">
        <v>2.8472222222222223E-5</v>
      </c>
      <c r="J27" s="80">
        <v>2.5603125000000001E-2</v>
      </c>
      <c r="K27">
        <v>209</v>
      </c>
    </row>
    <row r="28" spans="1:11" x14ac:dyDescent="0.25">
      <c r="A28" s="1">
        <f t="shared" si="0"/>
        <v>15</v>
      </c>
      <c r="B28" s="26" t="e">
        <f t="shared" si="1"/>
        <v>#VALUE!</v>
      </c>
      <c r="C28" s="59">
        <f t="shared" si="2"/>
        <v>2.5629745370370369E-2</v>
      </c>
      <c r="H28" s="63">
        <v>27</v>
      </c>
      <c r="I28" s="80">
        <v>2.6504629629629632E-5</v>
      </c>
      <c r="J28" s="80">
        <v>2.5629745370370369E-2</v>
      </c>
      <c r="K28">
        <v>15</v>
      </c>
    </row>
    <row r="29" spans="1:11" x14ac:dyDescent="0.25">
      <c r="A29" s="1">
        <f t="shared" si="0"/>
        <v>42</v>
      </c>
      <c r="B29" s="26" t="e">
        <f t="shared" si="1"/>
        <v>#VALUE!</v>
      </c>
      <c r="C29" s="59">
        <f t="shared" si="2"/>
        <v>2.5682407407407407E-2</v>
      </c>
      <c r="H29" s="63">
        <v>28</v>
      </c>
      <c r="I29" s="80">
        <v>5.2546296296296304E-5</v>
      </c>
      <c r="J29" s="80">
        <v>2.5682407407407407E-2</v>
      </c>
      <c r="K29">
        <v>42</v>
      </c>
    </row>
    <row r="30" spans="1:11" x14ac:dyDescent="0.25">
      <c r="A30" s="1">
        <f t="shared" si="0"/>
        <v>193</v>
      </c>
      <c r="B30" s="26" t="e">
        <f t="shared" si="1"/>
        <v>#VALUE!</v>
      </c>
      <c r="C30" s="59">
        <f t="shared" si="2"/>
        <v>2.576481481481482E-2</v>
      </c>
      <c r="H30" s="63">
        <v>29</v>
      </c>
      <c r="I30" s="80">
        <v>8.240740740740741E-5</v>
      </c>
      <c r="J30" s="80">
        <v>2.576481481481482E-2</v>
      </c>
      <c r="K30">
        <v>193</v>
      </c>
    </row>
    <row r="31" spans="1:11" x14ac:dyDescent="0.25">
      <c r="A31" s="1">
        <f t="shared" si="0"/>
        <v>243</v>
      </c>
      <c r="B31" s="26" t="e">
        <f t="shared" si="1"/>
        <v>#VALUE!</v>
      </c>
      <c r="C31" s="59">
        <f t="shared" si="2"/>
        <v>2.5857638888888892E-2</v>
      </c>
      <c r="H31" s="63">
        <v>30</v>
      </c>
      <c r="I31" s="80">
        <v>9.2708333333333328E-5</v>
      </c>
      <c r="J31" s="80">
        <v>2.5857638888888892E-2</v>
      </c>
      <c r="K31">
        <v>243</v>
      </c>
    </row>
    <row r="32" spans="1:11" x14ac:dyDescent="0.25">
      <c r="A32" s="1">
        <f t="shared" si="0"/>
        <v>72</v>
      </c>
      <c r="B32" s="26" t="e">
        <f t="shared" si="1"/>
        <v>#VALUE!</v>
      </c>
      <c r="C32" s="59">
        <f t="shared" si="2"/>
        <v>2.6040740740740739E-2</v>
      </c>
      <c r="H32" s="63">
        <v>31</v>
      </c>
      <c r="I32" s="80">
        <v>1.8310185185185186E-4</v>
      </c>
      <c r="J32" s="80">
        <v>2.6040740740740739E-2</v>
      </c>
      <c r="K32">
        <v>72</v>
      </c>
    </row>
    <row r="33" spans="1:13" x14ac:dyDescent="0.25">
      <c r="A33" s="1">
        <f t="shared" si="0"/>
        <v>241</v>
      </c>
      <c r="B33" s="26" t="e">
        <f t="shared" si="1"/>
        <v>#VALUE!</v>
      </c>
      <c r="C33" s="59">
        <f t="shared" si="2"/>
        <v>2.6124305555555557E-2</v>
      </c>
      <c r="H33" s="63">
        <v>32</v>
      </c>
      <c r="I33" s="80">
        <v>8.3449074074074071E-5</v>
      </c>
      <c r="J33" s="80">
        <v>2.6124305555555557E-2</v>
      </c>
      <c r="K33">
        <v>241</v>
      </c>
    </row>
    <row r="34" spans="1:13" x14ac:dyDescent="0.25">
      <c r="A34" s="1">
        <f t="shared" si="0"/>
        <v>131</v>
      </c>
      <c r="B34" s="26" t="e">
        <f t="shared" si="1"/>
        <v>#VALUE!</v>
      </c>
      <c r="C34" s="59">
        <f t="shared" si="2"/>
        <v>2.6232060185185185E-2</v>
      </c>
      <c r="H34" s="63">
        <v>33</v>
      </c>
      <c r="I34" s="80">
        <v>1.0775462962962963E-4</v>
      </c>
      <c r="J34" s="80">
        <v>2.6232060185185185E-2</v>
      </c>
      <c r="K34">
        <v>131</v>
      </c>
    </row>
    <row r="35" spans="1:13" x14ac:dyDescent="0.25">
      <c r="A35" s="1">
        <f t="shared" si="0"/>
        <v>74</v>
      </c>
      <c r="B35" s="26" t="e">
        <f t="shared" si="1"/>
        <v>#VALUE!</v>
      </c>
      <c r="C35" s="59">
        <f t="shared" si="2"/>
        <v>2.6313425925925924E-2</v>
      </c>
      <c r="H35" s="63">
        <v>34</v>
      </c>
      <c r="I35" s="80">
        <v>8.136574074074075E-5</v>
      </c>
      <c r="J35" s="80">
        <v>2.6313425925925924E-2</v>
      </c>
      <c r="K35">
        <v>74</v>
      </c>
    </row>
    <row r="36" spans="1:13" x14ac:dyDescent="0.25">
      <c r="A36" s="1">
        <f t="shared" si="0"/>
        <v>89</v>
      </c>
      <c r="B36" s="26" t="e">
        <f t="shared" si="1"/>
        <v>#VALUE!</v>
      </c>
      <c r="C36" s="59">
        <f t="shared" si="2"/>
        <v>2.6325810185185181E-2</v>
      </c>
      <c r="H36" s="63">
        <v>35</v>
      </c>
      <c r="I36" s="80">
        <v>1.2268518518518519E-5</v>
      </c>
      <c r="J36" s="80">
        <v>2.6325810185185181E-2</v>
      </c>
      <c r="K36">
        <v>89</v>
      </c>
    </row>
    <row r="37" spans="1:13" x14ac:dyDescent="0.25">
      <c r="A37" s="1">
        <f t="shared" si="0"/>
        <v>23</v>
      </c>
      <c r="B37" s="26" t="e">
        <f t="shared" si="1"/>
        <v>#VALUE!</v>
      </c>
      <c r="C37" s="59">
        <f t="shared" si="2"/>
        <v>2.6343287037037037E-2</v>
      </c>
      <c r="H37" s="63">
        <v>36</v>
      </c>
      <c r="I37" s="80">
        <v>1.7476851851851851E-5</v>
      </c>
      <c r="J37" s="80">
        <v>2.6343287037037037E-2</v>
      </c>
      <c r="K37">
        <v>23</v>
      </c>
      <c r="M37" s="62"/>
    </row>
    <row r="38" spans="1:13" x14ac:dyDescent="0.25">
      <c r="A38" s="1">
        <f t="shared" si="0"/>
        <v>205</v>
      </c>
      <c r="B38" s="26" t="e">
        <f t="shared" si="1"/>
        <v>#VALUE!</v>
      </c>
      <c r="C38" s="59">
        <f t="shared" si="2"/>
        <v>2.6360879629629626E-2</v>
      </c>
      <c r="H38" s="63">
        <v>37</v>
      </c>
      <c r="I38" s="80">
        <v>1.7476851851851851E-5</v>
      </c>
      <c r="J38" s="80">
        <v>2.6360879629629626E-2</v>
      </c>
      <c r="K38">
        <v>205</v>
      </c>
    </row>
    <row r="39" spans="1:13" x14ac:dyDescent="0.25">
      <c r="A39" s="1">
        <f t="shared" si="0"/>
        <v>46</v>
      </c>
      <c r="B39" s="26" t="e">
        <f t="shared" si="1"/>
        <v>#VALUE!</v>
      </c>
      <c r="C39" s="59">
        <f t="shared" si="2"/>
        <v>2.6687384259259261E-2</v>
      </c>
      <c r="H39" s="63">
        <v>38</v>
      </c>
      <c r="I39" s="80">
        <v>3.2650462962962966E-4</v>
      </c>
      <c r="J39" s="80">
        <v>2.6687384259259261E-2</v>
      </c>
      <c r="K39">
        <v>46</v>
      </c>
    </row>
    <row r="40" spans="1:13" x14ac:dyDescent="0.25">
      <c r="A40" s="1">
        <f t="shared" si="0"/>
        <v>32</v>
      </c>
      <c r="B40" s="26" t="e">
        <f t="shared" si="1"/>
        <v>#VALUE!</v>
      </c>
      <c r="C40" s="59">
        <f t="shared" si="2"/>
        <v>2.6733449074074073E-2</v>
      </c>
      <c r="H40" s="63">
        <v>39</v>
      </c>
      <c r="I40" s="80">
        <v>4.6064814814814807E-5</v>
      </c>
      <c r="J40" s="80">
        <v>2.6733449074074073E-2</v>
      </c>
      <c r="K40">
        <v>32</v>
      </c>
    </row>
    <row r="41" spans="1:13" x14ac:dyDescent="0.25">
      <c r="A41" s="1">
        <f t="shared" si="0"/>
        <v>208</v>
      </c>
      <c r="B41" s="26" t="e">
        <f t="shared" si="1"/>
        <v>#VALUE!</v>
      </c>
      <c r="C41" s="59">
        <f t="shared" si="2"/>
        <v>2.676550925925926E-2</v>
      </c>
      <c r="H41" s="63">
        <v>40</v>
      </c>
      <c r="I41" s="80">
        <v>3.1944444444444448E-5</v>
      </c>
      <c r="J41" s="80">
        <v>2.676550925925926E-2</v>
      </c>
      <c r="K41">
        <v>208</v>
      </c>
    </row>
    <row r="42" spans="1:13" x14ac:dyDescent="0.25">
      <c r="A42" s="1">
        <f t="shared" si="0"/>
        <v>195</v>
      </c>
      <c r="B42" s="26" t="e">
        <f t="shared" si="1"/>
        <v>#VALUE!</v>
      </c>
      <c r="C42" s="59">
        <f t="shared" si="2"/>
        <v>2.6820254629629628E-2</v>
      </c>
      <c r="H42" s="63">
        <v>41</v>
      </c>
      <c r="I42" s="80">
        <v>5.4745370370370371E-5</v>
      </c>
      <c r="J42" s="80">
        <v>2.6820254629629628E-2</v>
      </c>
      <c r="K42">
        <v>195</v>
      </c>
    </row>
    <row r="43" spans="1:13" x14ac:dyDescent="0.25">
      <c r="A43" s="1">
        <f t="shared" si="0"/>
        <v>155</v>
      </c>
      <c r="B43" s="26" t="e">
        <f t="shared" si="1"/>
        <v>#VALUE!</v>
      </c>
      <c r="C43" s="59">
        <f t="shared" si="2"/>
        <v>2.7090625000000004E-2</v>
      </c>
      <c r="H43" s="63">
        <v>42</v>
      </c>
      <c r="I43" s="80">
        <v>2.7025462962962967E-4</v>
      </c>
      <c r="J43" s="80">
        <v>2.7090625000000004E-2</v>
      </c>
      <c r="K43">
        <v>155</v>
      </c>
    </row>
    <row r="44" spans="1:13" x14ac:dyDescent="0.25">
      <c r="A44" s="1">
        <f t="shared" si="0"/>
        <v>218</v>
      </c>
      <c r="B44" s="26" t="e">
        <f t="shared" si="1"/>
        <v>#VALUE!</v>
      </c>
      <c r="C44" s="59">
        <f t="shared" si="2"/>
        <v>2.7092708333333337E-2</v>
      </c>
      <c r="H44" s="63">
        <v>43</v>
      </c>
      <c r="I44" s="80">
        <v>1.967592592592593E-6</v>
      </c>
      <c r="J44" s="80">
        <v>2.7092708333333337E-2</v>
      </c>
      <c r="K44">
        <v>218</v>
      </c>
    </row>
    <row r="45" spans="1:13" x14ac:dyDescent="0.25">
      <c r="A45" s="1">
        <f t="shared" si="0"/>
        <v>226</v>
      </c>
      <c r="B45" s="26" t="e">
        <f t="shared" si="1"/>
        <v>#VALUE!</v>
      </c>
      <c r="C45" s="59">
        <f t="shared" si="2"/>
        <v>2.7162499999999996E-2</v>
      </c>
      <c r="H45" s="63">
        <v>44</v>
      </c>
      <c r="I45" s="80">
        <v>6.9791666666666665E-5</v>
      </c>
      <c r="J45" s="80">
        <v>2.7162499999999996E-2</v>
      </c>
      <c r="K45">
        <v>226</v>
      </c>
    </row>
    <row r="46" spans="1:13" x14ac:dyDescent="0.25">
      <c r="A46" s="1">
        <f t="shared" si="0"/>
        <v>178</v>
      </c>
      <c r="B46" s="26" t="e">
        <f t="shared" si="1"/>
        <v>#VALUE!</v>
      </c>
      <c r="C46" s="59">
        <f t="shared" si="2"/>
        <v>2.7245254629629633E-2</v>
      </c>
      <c r="H46" s="63">
        <v>45</v>
      </c>
      <c r="I46" s="80">
        <v>8.275462962962963E-5</v>
      </c>
      <c r="J46" s="80">
        <v>2.7245254629629633E-2</v>
      </c>
      <c r="K46">
        <v>178</v>
      </c>
    </row>
    <row r="47" spans="1:13" x14ac:dyDescent="0.25">
      <c r="A47" s="1">
        <f t="shared" si="0"/>
        <v>222</v>
      </c>
      <c r="B47" s="26" t="e">
        <f t="shared" si="1"/>
        <v>#VALUE!</v>
      </c>
      <c r="C47" s="59">
        <f t="shared" si="2"/>
        <v>2.729884259259259E-2</v>
      </c>
      <c r="H47" s="63">
        <v>46</v>
      </c>
      <c r="I47" s="80">
        <v>5.3472222222222224E-5</v>
      </c>
      <c r="J47" s="80">
        <v>2.729884259259259E-2</v>
      </c>
      <c r="K47">
        <v>222</v>
      </c>
    </row>
    <row r="48" spans="1:13" x14ac:dyDescent="0.25">
      <c r="A48" s="1">
        <f t="shared" si="0"/>
        <v>93</v>
      </c>
      <c r="B48" s="26" t="e">
        <f t="shared" si="1"/>
        <v>#VALUE!</v>
      </c>
      <c r="C48" s="59">
        <f t="shared" si="2"/>
        <v>2.7311805555555554E-2</v>
      </c>
      <c r="H48" s="63">
        <v>47</v>
      </c>
      <c r="I48" s="80">
        <v>1.2962962962962964E-5</v>
      </c>
      <c r="J48" s="80">
        <v>2.7311805555555554E-2</v>
      </c>
      <c r="K48">
        <v>93</v>
      </c>
    </row>
    <row r="49" spans="1:11" x14ac:dyDescent="0.25">
      <c r="A49" s="1">
        <f t="shared" si="0"/>
        <v>141</v>
      </c>
      <c r="B49" s="26" t="e">
        <f t="shared" si="1"/>
        <v>#VALUE!</v>
      </c>
      <c r="C49" s="59">
        <f t="shared" si="2"/>
        <v>2.7397453703703705E-2</v>
      </c>
      <c r="H49" s="63">
        <v>48</v>
      </c>
      <c r="I49" s="80">
        <v>8.5532407407407391E-5</v>
      </c>
      <c r="J49" s="80">
        <v>2.7397453703703705E-2</v>
      </c>
      <c r="K49">
        <v>141</v>
      </c>
    </row>
    <row r="50" spans="1:11" x14ac:dyDescent="0.25">
      <c r="A50" s="1">
        <f t="shared" si="0"/>
        <v>20</v>
      </c>
      <c r="B50" s="26" t="e">
        <f t="shared" si="1"/>
        <v>#VALUE!</v>
      </c>
      <c r="C50" s="59">
        <f t="shared" si="2"/>
        <v>2.7501736111111109E-2</v>
      </c>
      <c r="H50" s="63">
        <v>49</v>
      </c>
      <c r="I50" s="80">
        <v>1.0428240740740741E-4</v>
      </c>
      <c r="J50" s="80">
        <v>2.7501736111111109E-2</v>
      </c>
      <c r="K50">
        <v>20</v>
      </c>
    </row>
    <row r="51" spans="1:11" x14ac:dyDescent="0.25">
      <c r="A51" s="1">
        <f t="shared" si="0"/>
        <v>121</v>
      </c>
      <c r="B51" s="26" t="e">
        <f t="shared" si="1"/>
        <v>#VALUE!</v>
      </c>
      <c r="C51" s="59">
        <f t="shared" si="2"/>
        <v>2.7671759259259257E-2</v>
      </c>
      <c r="H51" s="63">
        <v>50</v>
      </c>
      <c r="I51" s="80">
        <v>1.6990740740740744E-4</v>
      </c>
      <c r="J51" s="80">
        <v>2.7671759259259257E-2</v>
      </c>
      <c r="K51">
        <v>121</v>
      </c>
    </row>
    <row r="52" spans="1:11" x14ac:dyDescent="0.25">
      <c r="A52" s="1">
        <f t="shared" si="0"/>
        <v>198</v>
      </c>
      <c r="B52" s="26" t="e">
        <f t="shared" si="1"/>
        <v>#VALUE!</v>
      </c>
      <c r="C52" s="59">
        <f t="shared" si="2"/>
        <v>2.7734490740740737E-2</v>
      </c>
      <c r="H52" s="63">
        <v>51</v>
      </c>
      <c r="I52" s="80">
        <v>6.2731481481481481E-5</v>
      </c>
      <c r="J52" s="80">
        <v>2.7734490740740737E-2</v>
      </c>
      <c r="K52">
        <v>198</v>
      </c>
    </row>
    <row r="53" spans="1:11" x14ac:dyDescent="0.25">
      <c r="A53" s="1">
        <f t="shared" si="0"/>
        <v>214</v>
      </c>
      <c r="B53" s="26" t="e">
        <f t="shared" si="1"/>
        <v>#VALUE!</v>
      </c>
      <c r="C53" s="59">
        <f t="shared" si="2"/>
        <v>2.7770486111111114E-2</v>
      </c>
      <c r="H53" s="63">
        <v>52</v>
      </c>
      <c r="I53" s="80">
        <v>3.5879629629629629E-5</v>
      </c>
      <c r="J53" s="80">
        <v>2.7770486111111114E-2</v>
      </c>
      <c r="K53">
        <v>214</v>
      </c>
    </row>
    <row r="54" spans="1:11" x14ac:dyDescent="0.25">
      <c r="A54" s="1">
        <f t="shared" si="0"/>
        <v>238</v>
      </c>
      <c r="B54" s="26" t="e">
        <f t="shared" si="1"/>
        <v>#VALUE!</v>
      </c>
      <c r="C54" s="59">
        <f t="shared" si="2"/>
        <v>2.7777199074074072E-2</v>
      </c>
      <c r="H54" s="63">
        <v>53</v>
      </c>
      <c r="I54" s="80">
        <v>6.5972222222222221E-6</v>
      </c>
      <c r="J54" s="80">
        <v>2.7777199074074072E-2</v>
      </c>
      <c r="K54">
        <v>238</v>
      </c>
    </row>
    <row r="55" spans="1:11" x14ac:dyDescent="0.25">
      <c r="A55" s="1">
        <f t="shared" si="0"/>
        <v>65</v>
      </c>
      <c r="B55" s="26" t="e">
        <f t="shared" si="1"/>
        <v>#VALUE!</v>
      </c>
      <c r="C55" s="59">
        <f t="shared" si="2"/>
        <v>2.778854166666667E-2</v>
      </c>
      <c r="H55" s="63">
        <v>54</v>
      </c>
      <c r="I55" s="80">
        <v>1.1342592592592592E-5</v>
      </c>
      <c r="J55" s="80">
        <v>2.778854166666667E-2</v>
      </c>
      <c r="K55">
        <v>65</v>
      </c>
    </row>
    <row r="56" spans="1:11" x14ac:dyDescent="0.25">
      <c r="A56" s="1">
        <f t="shared" si="0"/>
        <v>221</v>
      </c>
      <c r="B56" s="26" t="e">
        <f t="shared" si="1"/>
        <v>#VALUE!</v>
      </c>
      <c r="C56" s="59">
        <f t="shared" si="2"/>
        <v>2.8184259259259256E-2</v>
      </c>
      <c r="H56" s="63">
        <v>55</v>
      </c>
      <c r="I56" s="80">
        <v>3.9560185185185184E-4</v>
      </c>
      <c r="J56" s="80">
        <v>2.8184259259259256E-2</v>
      </c>
      <c r="K56">
        <v>221</v>
      </c>
    </row>
    <row r="57" spans="1:11" x14ac:dyDescent="0.25">
      <c r="A57" s="1">
        <f t="shared" si="0"/>
        <v>224</v>
      </c>
      <c r="B57" s="26" t="e">
        <f t="shared" si="1"/>
        <v>#VALUE!</v>
      </c>
      <c r="C57" s="59">
        <f t="shared" si="2"/>
        <v>2.8236111111111111E-2</v>
      </c>
      <c r="H57" s="63">
        <v>56</v>
      </c>
      <c r="I57" s="80">
        <v>5.1851851851851857E-5</v>
      </c>
      <c r="J57" s="80">
        <v>2.8236111111111111E-2</v>
      </c>
      <c r="K57">
        <v>224</v>
      </c>
    </row>
    <row r="58" spans="1:11" x14ac:dyDescent="0.25">
      <c r="A58" s="1">
        <f t="shared" si="0"/>
        <v>245</v>
      </c>
      <c r="B58" s="26" t="e">
        <f t="shared" si="1"/>
        <v>#VALUE!</v>
      </c>
      <c r="C58" s="59">
        <f t="shared" si="2"/>
        <v>2.847337962962963E-2</v>
      </c>
      <c r="H58" s="63">
        <v>57</v>
      </c>
      <c r="I58" s="80">
        <v>2.3726851851851852E-4</v>
      </c>
      <c r="J58" s="80">
        <v>2.847337962962963E-2</v>
      </c>
      <c r="K58">
        <v>245</v>
      </c>
    </row>
    <row r="59" spans="1:11" x14ac:dyDescent="0.25">
      <c r="A59" s="1">
        <f t="shared" si="0"/>
        <v>64</v>
      </c>
      <c r="B59" s="26" t="e">
        <f t="shared" si="1"/>
        <v>#VALUE!</v>
      </c>
      <c r="C59" s="59">
        <f t="shared" si="2"/>
        <v>2.8746875000000002E-2</v>
      </c>
      <c r="H59" s="63">
        <v>58</v>
      </c>
      <c r="I59" s="80">
        <v>2.7337962962962966E-4</v>
      </c>
      <c r="J59" s="80">
        <v>2.8746875000000002E-2</v>
      </c>
      <c r="K59">
        <v>64</v>
      </c>
    </row>
    <row r="60" spans="1:11" x14ac:dyDescent="0.25">
      <c r="A60" s="1">
        <f t="shared" si="0"/>
        <v>219</v>
      </c>
      <c r="B60" s="26" t="e">
        <f t="shared" si="1"/>
        <v>#VALUE!</v>
      </c>
      <c r="C60" s="59">
        <f t="shared" si="2"/>
        <v>2.8790625E-2</v>
      </c>
      <c r="H60" s="63">
        <v>59</v>
      </c>
      <c r="I60" s="80">
        <v>4.375E-5</v>
      </c>
      <c r="J60" s="80">
        <v>2.8790625E-2</v>
      </c>
      <c r="K60">
        <v>219</v>
      </c>
    </row>
    <row r="61" spans="1:11" x14ac:dyDescent="0.25">
      <c r="A61" s="1">
        <f t="shared" si="0"/>
        <v>24</v>
      </c>
      <c r="B61" s="26" t="e">
        <f t="shared" si="1"/>
        <v>#VALUE!</v>
      </c>
      <c r="C61" s="59">
        <f t="shared" si="2"/>
        <v>2.8849074074074079E-2</v>
      </c>
      <c r="H61" s="63">
        <v>60</v>
      </c>
      <c r="I61" s="80">
        <v>5.8333333333333333E-5</v>
      </c>
      <c r="J61" s="80">
        <v>2.8849074074074079E-2</v>
      </c>
      <c r="K61">
        <v>24</v>
      </c>
    </row>
    <row r="62" spans="1:11" x14ac:dyDescent="0.25">
      <c r="A62" s="1">
        <f t="shared" si="0"/>
        <v>161</v>
      </c>
      <c r="B62" s="26" t="e">
        <f t="shared" si="1"/>
        <v>#VALUE!</v>
      </c>
      <c r="C62" s="59">
        <f t="shared" si="2"/>
        <v>2.8896180555555557E-2</v>
      </c>
      <c r="H62" s="63">
        <v>61</v>
      </c>
      <c r="I62" s="80">
        <v>4.7106481481481488E-5</v>
      </c>
      <c r="J62" s="80">
        <v>2.8896180555555557E-2</v>
      </c>
      <c r="K62">
        <v>161</v>
      </c>
    </row>
    <row r="63" spans="1:11" x14ac:dyDescent="0.25">
      <c r="A63" s="1">
        <f t="shared" si="0"/>
        <v>47</v>
      </c>
      <c r="B63" s="26" t="e">
        <f t="shared" si="1"/>
        <v>#VALUE!</v>
      </c>
      <c r="C63" s="59">
        <f t="shared" si="2"/>
        <v>2.8949421296296299E-2</v>
      </c>
      <c r="H63" s="63">
        <v>62</v>
      </c>
      <c r="I63" s="80">
        <v>5.3124999999999997E-5</v>
      </c>
      <c r="J63" s="80">
        <v>2.8949421296296299E-2</v>
      </c>
      <c r="K63">
        <v>47</v>
      </c>
    </row>
    <row r="64" spans="1:11" x14ac:dyDescent="0.25">
      <c r="A64" s="1">
        <f t="shared" si="0"/>
        <v>186</v>
      </c>
      <c r="B64" s="26" t="e">
        <f t="shared" si="1"/>
        <v>#VALUE!</v>
      </c>
      <c r="C64" s="59">
        <f t="shared" si="2"/>
        <v>2.9021759259259261E-2</v>
      </c>
      <c r="H64" s="63">
        <v>63</v>
      </c>
      <c r="I64" s="80">
        <v>7.2337962962962972E-5</v>
      </c>
      <c r="J64" s="80">
        <v>2.9021759259259261E-2</v>
      </c>
      <c r="K64">
        <v>186</v>
      </c>
    </row>
    <row r="65" spans="1:11" x14ac:dyDescent="0.25">
      <c r="A65" s="1">
        <f t="shared" si="0"/>
        <v>99</v>
      </c>
      <c r="B65" s="26" t="e">
        <f t="shared" si="1"/>
        <v>#VALUE!</v>
      </c>
      <c r="C65" s="59">
        <f t="shared" si="2"/>
        <v>2.9032175925925927E-2</v>
      </c>
      <c r="H65" s="63">
        <v>64</v>
      </c>
      <c r="I65" s="80">
        <v>1.0416666666666666E-5</v>
      </c>
      <c r="J65" s="80">
        <v>2.9032175925925927E-2</v>
      </c>
      <c r="K65">
        <v>99</v>
      </c>
    </row>
    <row r="66" spans="1:11" x14ac:dyDescent="0.25">
      <c r="A66" s="1">
        <f t="shared" si="0"/>
        <v>41</v>
      </c>
      <c r="B66" s="26" t="e">
        <f t="shared" si="1"/>
        <v>#VALUE!</v>
      </c>
      <c r="C66" s="59">
        <f t="shared" si="2"/>
        <v>2.9119444444444448E-2</v>
      </c>
      <c r="H66" s="63">
        <v>65</v>
      </c>
      <c r="I66" s="80">
        <v>8.7152777777777779E-5</v>
      </c>
      <c r="J66" s="80">
        <v>2.9119444444444448E-2</v>
      </c>
      <c r="K66">
        <v>41</v>
      </c>
    </row>
    <row r="67" spans="1:11" x14ac:dyDescent="0.25">
      <c r="A67" s="1">
        <f t="shared" ref="A67:A114" si="3">K67</f>
        <v>227</v>
      </c>
      <c r="B67" s="26" t="e">
        <f t="shared" ref="B67:B114" si="4">VALUE(REPLACE(H67,1,5,""))</f>
        <v>#VALUE!</v>
      </c>
      <c r="C67" s="59">
        <f t="shared" ref="C67:C114" si="5">J67</f>
        <v>2.9177314814814812E-2</v>
      </c>
      <c r="H67" s="63">
        <v>66</v>
      </c>
      <c r="I67" s="80">
        <v>5.7870370370370366E-5</v>
      </c>
      <c r="J67" s="80">
        <v>2.9177314814814812E-2</v>
      </c>
      <c r="K67">
        <v>227</v>
      </c>
    </row>
    <row r="68" spans="1:11" x14ac:dyDescent="0.25">
      <c r="A68" s="1">
        <f t="shared" si="3"/>
        <v>25</v>
      </c>
      <c r="B68" s="26" t="e">
        <f t="shared" si="4"/>
        <v>#VALUE!</v>
      </c>
      <c r="C68" s="59">
        <f t="shared" si="5"/>
        <v>2.9225347222222222E-2</v>
      </c>
      <c r="H68" s="63">
        <v>67</v>
      </c>
      <c r="I68" s="80">
        <v>4.8032407407407408E-5</v>
      </c>
      <c r="J68" s="80">
        <v>2.9225347222222222E-2</v>
      </c>
      <c r="K68">
        <v>25</v>
      </c>
    </row>
    <row r="69" spans="1:11" x14ac:dyDescent="0.25">
      <c r="A69" s="1">
        <f t="shared" si="3"/>
        <v>204</v>
      </c>
      <c r="B69" s="26" t="e">
        <f t="shared" si="4"/>
        <v>#VALUE!</v>
      </c>
      <c r="C69" s="59">
        <f t="shared" si="5"/>
        <v>2.9524652777777782E-2</v>
      </c>
      <c r="H69" s="63">
        <v>68</v>
      </c>
      <c r="I69" s="80">
        <v>2.9918981481481479E-4</v>
      </c>
      <c r="J69" s="80">
        <v>2.9524652777777782E-2</v>
      </c>
      <c r="K69">
        <v>204</v>
      </c>
    </row>
    <row r="70" spans="1:11" x14ac:dyDescent="0.25">
      <c r="A70" s="1">
        <f t="shared" si="3"/>
        <v>174</v>
      </c>
      <c r="B70" s="26" t="e">
        <f t="shared" si="4"/>
        <v>#VALUE!</v>
      </c>
      <c r="C70" s="59">
        <f t="shared" si="5"/>
        <v>2.9596064814814815E-2</v>
      </c>
      <c r="H70" s="63">
        <v>69</v>
      </c>
      <c r="I70" s="80">
        <v>7.1412037037037039E-5</v>
      </c>
      <c r="J70" s="80">
        <v>2.9596064814814815E-2</v>
      </c>
      <c r="K70">
        <v>174</v>
      </c>
    </row>
    <row r="71" spans="1:11" x14ac:dyDescent="0.25">
      <c r="A71" s="1">
        <f t="shared" si="3"/>
        <v>244</v>
      </c>
      <c r="B71" s="26" t="e">
        <f t="shared" si="4"/>
        <v>#VALUE!</v>
      </c>
      <c r="C71" s="59">
        <f t="shared" si="5"/>
        <v>2.9643749999999996E-2</v>
      </c>
      <c r="H71" s="63">
        <v>70</v>
      </c>
      <c r="I71" s="80">
        <v>4.7569444444444448E-5</v>
      </c>
      <c r="J71" s="80">
        <v>2.9643749999999996E-2</v>
      </c>
      <c r="K71">
        <v>244</v>
      </c>
    </row>
    <row r="72" spans="1:11" x14ac:dyDescent="0.25">
      <c r="A72" s="1">
        <f t="shared" si="3"/>
        <v>116</v>
      </c>
      <c r="B72" s="26" t="e">
        <f t="shared" si="4"/>
        <v>#VALUE!</v>
      </c>
      <c r="C72" s="59">
        <f t="shared" si="5"/>
        <v>2.9726157407407406E-2</v>
      </c>
      <c r="H72" s="63">
        <v>71</v>
      </c>
      <c r="I72" s="80">
        <v>8.240740740740741E-5</v>
      </c>
      <c r="J72" s="80">
        <v>2.9726157407407406E-2</v>
      </c>
      <c r="K72">
        <v>116</v>
      </c>
    </row>
    <row r="73" spans="1:11" x14ac:dyDescent="0.25">
      <c r="A73" s="1">
        <f t="shared" si="3"/>
        <v>83</v>
      </c>
      <c r="B73" s="26" t="e">
        <f t="shared" si="4"/>
        <v>#VALUE!</v>
      </c>
      <c r="C73" s="59">
        <f t="shared" si="5"/>
        <v>2.9879976851851852E-2</v>
      </c>
      <c r="H73" s="63">
        <v>72</v>
      </c>
      <c r="I73" s="80">
        <v>1.537037037037037E-4</v>
      </c>
      <c r="J73" s="80">
        <v>2.9879976851851852E-2</v>
      </c>
      <c r="K73">
        <v>83</v>
      </c>
    </row>
    <row r="74" spans="1:11" x14ac:dyDescent="0.25">
      <c r="A74" s="1">
        <f t="shared" si="3"/>
        <v>216</v>
      </c>
      <c r="B74" s="26" t="e">
        <f t="shared" si="4"/>
        <v>#VALUE!</v>
      </c>
      <c r="C74" s="59">
        <f t="shared" si="5"/>
        <v>3.0071527777777777E-2</v>
      </c>
      <c r="H74" s="63">
        <v>73</v>
      </c>
      <c r="I74" s="80">
        <v>1.9155092592592593E-4</v>
      </c>
      <c r="J74" s="80">
        <v>3.0071527777777777E-2</v>
      </c>
      <c r="K74">
        <v>216</v>
      </c>
    </row>
    <row r="75" spans="1:11" x14ac:dyDescent="0.25">
      <c r="A75" s="1">
        <f t="shared" si="3"/>
        <v>213</v>
      </c>
      <c r="B75" s="26" t="e">
        <f t="shared" si="4"/>
        <v>#VALUE!</v>
      </c>
      <c r="C75" s="59">
        <f t="shared" si="5"/>
        <v>3.0111111111111113E-2</v>
      </c>
      <c r="H75" s="63">
        <v>74</v>
      </c>
      <c r="I75" s="80">
        <v>3.9583333333333331E-5</v>
      </c>
      <c r="J75" s="80">
        <v>3.0111111111111113E-2</v>
      </c>
      <c r="K75">
        <v>213</v>
      </c>
    </row>
    <row r="76" spans="1:11" x14ac:dyDescent="0.25">
      <c r="A76" s="1">
        <f t="shared" si="3"/>
        <v>184</v>
      </c>
      <c r="B76" s="26" t="e">
        <f t="shared" si="4"/>
        <v>#VALUE!</v>
      </c>
      <c r="C76" s="59">
        <f t="shared" si="5"/>
        <v>3.0132523148148151E-2</v>
      </c>
      <c r="H76" s="63">
        <v>75</v>
      </c>
      <c r="I76" s="80">
        <v>2.1296296296296293E-5</v>
      </c>
      <c r="J76" s="80">
        <v>3.0132523148148151E-2</v>
      </c>
      <c r="K76">
        <v>184</v>
      </c>
    </row>
    <row r="77" spans="1:11" x14ac:dyDescent="0.25">
      <c r="A77" s="1">
        <f t="shared" si="3"/>
        <v>212</v>
      </c>
      <c r="B77" s="26" t="e">
        <f t="shared" si="4"/>
        <v>#VALUE!</v>
      </c>
      <c r="C77" s="59">
        <f t="shared" si="5"/>
        <v>3.0149999999999996E-2</v>
      </c>
      <c r="H77" s="63">
        <v>76</v>
      </c>
      <c r="I77" s="80">
        <v>1.7476851851851851E-5</v>
      </c>
      <c r="J77" s="80">
        <v>3.0149999999999996E-2</v>
      </c>
      <c r="K77">
        <v>212</v>
      </c>
    </row>
    <row r="78" spans="1:11" x14ac:dyDescent="0.25">
      <c r="A78" s="1">
        <f t="shared" si="3"/>
        <v>117</v>
      </c>
      <c r="B78" s="26" t="e">
        <f t="shared" si="4"/>
        <v>#VALUE!</v>
      </c>
      <c r="C78" s="59">
        <f t="shared" si="5"/>
        <v>3.0240393518518514E-2</v>
      </c>
      <c r="H78" s="63">
        <v>77</v>
      </c>
      <c r="I78" s="80">
        <v>9.0277777777777774E-5</v>
      </c>
      <c r="J78" s="80">
        <v>3.0240393518518514E-2</v>
      </c>
      <c r="K78">
        <v>117</v>
      </c>
    </row>
    <row r="79" spans="1:11" x14ac:dyDescent="0.25">
      <c r="A79" s="1">
        <f t="shared" si="3"/>
        <v>215</v>
      </c>
      <c r="B79" s="26" t="e">
        <f t="shared" si="4"/>
        <v>#VALUE!</v>
      </c>
      <c r="C79" s="59">
        <f t="shared" si="5"/>
        <v>3.0261111111111114E-2</v>
      </c>
      <c r="H79" s="63">
        <v>78</v>
      </c>
      <c r="I79" s="80">
        <v>2.0717592592592593E-5</v>
      </c>
      <c r="J79" s="80">
        <v>3.0261111111111114E-2</v>
      </c>
      <c r="K79">
        <v>215</v>
      </c>
    </row>
    <row r="80" spans="1:11" x14ac:dyDescent="0.25">
      <c r="A80" s="1">
        <f t="shared" si="3"/>
        <v>37</v>
      </c>
      <c r="B80" s="26" t="e">
        <f t="shared" si="4"/>
        <v>#VALUE!</v>
      </c>
      <c r="C80" s="59">
        <f t="shared" si="5"/>
        <v>3.0628819444444445E-2</v>
      </c>
      <c r="H80" s="63">
        <v>79</v>
      </c>
      <c r="I80" s="80">
        <v>3.6759259259259259E-4</v>
      </c>
      <c r="J80" s="80">
        <v>3.0628819444444445E-2</v>
      </c>
      <c r="K80">
        <v>37</v>
      </c>
    </row>
    <row r="81" spans="1:11" x14ac:dyDescent="0.25">
      <c r="A81" s="1">
        <f t="shared" si="3"/>
        <v>233</v>
      </c>
      <c r="B81" s="26" t="e">
        <f t="shared" si="4"/>
        <v>#VALUE!</v>
      </c>
      <c r="C81" s="59">
        <f t="shared" si="5"/>
        <v>3.0651736111111109E-2</v>
      </c>
      <c r="H81" s="63">
        <v>80</v>
      </c>
      <c r="I81" s="80">
        <v>2.2916666666666667E-5</v>
      </c>
      <c r="J81" s="80">
        <v>3.0651736111111109E-2</v>
      </c>
      <c r="K81">
        <v>233</v>
      </c>
    </row>
    <row r="82" spans="1:11" x14ac:dyDescent="0.25">
      <c r="A82" s="1">
        <f t="shared" si="3"/>
        <v>136</v>
      </c>
      <c r="B82" s="26" t="e">
        <f t="shared" si="4"/>
        <v>#VALUE!</v>
      </c>
      <c r="C82" s="59">
        <f t="shared" si="5"/>
        <v>3.0754398148148149E-2</v>
      </c>
      <c r="H82" s="63">
        <v>81</v>
      </c>
      <c r="I82" s="80">
        <v>1.0254629629629629E-4</v>
      </c>
      <c r="J82" s="80">
        <v>3.0754398148148149E-2</v>
      </c>
      <c r="K82">
        <v>136</v>
      </c>
    </row>
    <row r="83" spans="1:11" x14ac:dyDescent="0.25">
      <c r="A83" s="1">
        <f t="shared" si="3"/>
        <v>237</v>
      </c>
      <c r="B83" s="26" t="e">
        <f t="shared" si="4"/>
        <v>#VALUE!</v>
      </c>
      <c r="C83" s="59">
        <f t="shared" si="5"/>
        <v>3.0827314814814818E-2</v>
      </c>
      <c r="H83" s="63">
        <v>82</v>
      </c>
      <c r="I83" s="80">
        <v>7.2800925925925933E-5</v>
      </c>
      <c r="J83" s="80">
        <v>3.0827314814814818E-2</v>
      </c>
      <c r="K83">
        <v>237</v>
      </c>
    </row>
    <row r="84" spans="1:11" x14ac:dyDescent="0.25">
      <c r="A84" s="1">
        <f t="shared" si="3"/>
        <v>235</v>
      </c>
      <c r="B84" s="26" t="e">
        <f t="shared" si="4"/>
        <v>#VALUE!</v>
      </c>
      <c r="C84" s="59">
        <f t="shared" si="5"/>
        <v>3.104861111111111E-2</v>
      </c>
      <c r="H84" s="63">
        <v>83</v>
      </c>
      <c r="I84" s="80">
        <v>2.2129629629629634E-4</v>
      </c>
      <c r="J84" s="80">
        <v>3.104861111111111E-2</v>
      </c>
      <c r="K84">
        <v>235</v>
      </c>
    </row>
    <row r="85" spans="1:11" x14ac:dyDescent="0.25">
      <c r="A85" s="1">
        <f t="shared" si="3"/>
        <v>229</v>
      </c>
      <c r="B85" s="26" t="e">
        <f t="shared" si="4"/>
        <v>#VALUE!</v>
      </c>
      <c r="C85" s="59">
        <f t="shared" si="5"/>
        <v>3.1099421296296295E-2</v>
      </c>
      <c r="H85" s="63">
        <v>84</v>
      </c>
      <c r="I85" s="80">
        <v>5.0810185185185176E-5</v>
      </c>
      <c r="J85" s="80">
        <v>3.1099421296296295E-2</v>
      </c>
      <c r="K85">
        <v>229</v>
      </c>
    </row>
    <row r="86" spans="1:11" x14ac:dyDescent="0.25">
      <c r="A86" s="1">
        <f t="shared" si="3"/>
        <v>52</v>
      </c>
      <c r="B86" s="26" t="e">
        <f t="shared" si="4"/>
        <v>#VALUE!</v>
      </c>
      <c r="C86" s="59">
        <f t="shared" si="5"/>
        <v>3.1111458333333331E-2</v>
      </c>
      <c r="H86" s="63">
        <v>85</v>
      </c>
      <c r="I86" s="80">
        <v>1.2037037037037037E-5</v>
      </c>
      <c r="J86" s="80">
        <v>3.1111458333333331E-2</v>
      </c>
      <c r="K86">
        <v>52</v>
      </c>
    </row>
    <row r="87" spans="1:11" x14ac:dyDescent="0.25">
      <c r="A87" s="1">
        <f t="shared" si="3"/>
        <v>236</v>
      </c>
      <c r="B87" s="26" t="e">
        <f t="shared" si="4"/>
        <v>#VALUE!</v>
      </c>
      <c r="C87" s="59">
        <f t="shared" si="5"/>
        <v>3.1126736111111108E-2</v>
      </c>
      <c r="H87" s="63">
        <v>86</v>
      </c>
      <c r="I87" s="80">
        <v>1.5162037037037038E-5</v>
      </c>
      <c r="J87" s="80">
        <v>3.1126736111111108E-2</v>
      </c>
      <c r="K87">
        <v>236</v>
      </c>
    </row>
    <row r="88" spans="1:11" x14ac:dyDescent="0.25">
      <c r="A88" s="1">
        <f t="shared" si="3"/>
        <v>210</v>
      </c>
      <c r="B88" s="26" t="e">
        <f t="shared" si="4"/>
        <v>#VALUE!</v>
      </c>
      <c r="C88" s="59">
        <f t="shared" si="5"/>
        <v>3.1146990740740742E-2</v>
      </c>
      <c r="H88" s="63">
        <v>87</v>
      </c>
      <c r="I88" s="80">
        <v>2.0254629629629629E-5</v>
      </c>
      <c r="J88" s="80">
        <v>3.1146990740740742E-2</v>
      </c>
      <c r="K88">
        <v>210</v>
      </c>
    </row>
    <row r="89" spans="1:11" x14ac:dyDescent="0.25">
      <c r="A89" s="1">
        <f t="shared" si="3"/>
        <v>188</v>
      </c>
      <c r="B89" s="26" t="e">
        <f t="shared" si="4"/>
        <v>#VALUE!</v>
      </c>
      <c r="C89" s="59">
        <f t="shared" si="5"/>
        <v>3.1168634259259257E-2</v>
      </c>
      <c r="H89" s="63">
        <v>88</v>
      </c>
      <c r="I89" s="80">
        <v>2.164351851851852E-5</v>
      </c>
      <c r="J89" s="80">
        <v>3.1168634259259257E-2</v>
      </c>
      <c r="K89">
        <v>188</v>
      </c>
    </row>
    <row r="90" spans="1:11" x14ac:dyDescent="0.25">
      <c r="A90" s="1">
        <f t="shared" si="3"/>
        <v>234</v>
      </c>
      <c r="B90" s="26" t="e">
        <f t="shared" si="4"/>
        <v>#VALUE!</v>
      </c>
      <c r="C90" s="59">
        <f t="shared" si="5"/>
        <v>3.1176273148148147E-2</v>
      </c>
      <c r="H90" s="63">
        <v>89</v>
      </c>
      <c r="I90" s="80">
        <v>7.5231481481481492E-6</v>
      </c>
      <c r="J90" s="80">
        <v>3.1176273148148147E-2</v>
      </c>
      <c r="K90">
        <v>234</v>
      </c>
    </row>
    <row r="91" spans="1:11" x14ac:dyDescent="0.25">
      <c r="A91" s="1">
        <f t="shared" si="3"/>
        <v>56</v>
      </c>
      <c r="B91" s="26" t="e">
        <f t="shared" si="4"/>
        <v>#VALUE!</v>
      </c>
      <c r="C91" s="59">
        <f t="shared" si="5"/>
        <v>3.1306481481481484E-2</v>
      </c>
      <c r="H91" s="63">
        <v>90</v>
      </c>
      <c r="I91" s="80">
        <v>1.3020833333333333E-4</v>
      </c>
      <c r="J91" s="80">
        <v>3.1306481481481484E-2</v>
      </c>
      <c r="K91">
        <v>56</v>
      </c>
    </row>
    <row r="92" spans="1:11" x14ac:dyDescent="0.25">
      <c r="A92" s="1">
        <f t="shared" si="3"/>
        <v>203</v>
      </c>
      <c r="B92" s="26" t="e">
        <f t="shared" si="4"/>
        <v>#VALUE!</v>
      </c>
      <c r="C92" s="59">
        <f t="shared" si="5"/>
        <v>3.1516435185185189E-2</v>
      </c>
      <c r="H92" s="63">
        <v>91</v>
      </c>
      <c r="I92" s="80">
        <v>2.0995370370370371E-4</v>
      </c>
      <c r="J92" s="80">
        <v>3.1516435185185189E-2</v>
      </c>
      <c r="K92">
        <v>203</v>
      </c>
    </row>
    <row r="93" spans="1:11" x14ac:dyDescent="0.25">
      <c r="A93" s="1">
        <f t="shared" si="3"/>
        <v>187</v>
      </c>
      <c r="B93" s="26" t="e">
        <f t="shared" si="4"/>
        <v>#VALUE!</v>
      </c>
      <c r="C93" s="59">
        <f t="shared" si="5"/>
        <v>3.1667129629629635E-2</v>
      </c>
      <c r="H93" s="63">
        <v>92</v>
      </c>
      <c r="I93" s="80">
        <v>1.5057870370370369E-4</v>
      </c>
      <c r="J93" s="80">
        <v>3.1667129629629635E-2</v>
      </c>
      <c r="K93">
        <v>187</v>
      </c>
    </row>
    <row r="94" spans="1:11" x14ac:dyDescent="0.25">
      <c r="A94" s="1">
        <f t="shared" si="3"/>
        <v>160</v>
      </c>
      <c r="B94" s="26" t="e">
        <f t="shared" si="4"/>
        <v>#VALUE!</v>
      </c>
      <c r="C94" s="59">
        <f t="shared" si="5"/>
        <v>3.1687731481481483E-2</v>
      </c>
      <c r="H94" s="63">
        <v>93</v>
      </c>
      <c r="I94" s="80">
        <v>2.0601851851851853E-5</v>
      </c>
      <c r="J94" s="80">
        <v>3.1687731481481483E-2</v>
      </c>
      <c r="K94">
        <v>160</v>
      </c>
    </row>
    <row r="95" spans="1:11" x14ac:dyDescent="0.25">
      <c r="A95" s="1">
        <f t="shared" si="3"/>
        <v>230</v>
      </c>
      <c r="B95" s="26" t="e">
        <f t="shared" si="4"/>
        <v>#VALUE!</v>
      </c>
      <c r="C95" s="59">
        <f t="shared" si="5"/>
        <v>3.1727777777777778E-2</v>
      </c>
      <c r="H95" s="63">
        <v>94</v>
      </c>
      <c r="I95" s="80">
        <v>3.9930555555555558E-5</v>
      </c>
      <c r="J95" s="80">
        <v>3.1727777777777778E-2</v>
      </c>
      <c r="K95">
        <v>230</v>
      </c>
    </row>
    <row r="96" spans="1:11" x14ac:dyDescent="0.25">
      <c r="A96" s="1">
        <f t="shared" si="3"/>
        <v>182</v>
      </c>
      <c r="B96" s="26" t="e">
        <f t="shared" si="4"/>
        <v>#VALUE!</v>
      </c>
      <c r="C96" s="59">
        <f t="shared" si="5"/>
        <v>3.2002083333333334E-2</v>
      </c>
      <c r="H96" s="63">
        <v>95</v>
      </c>
      <c r="I96" s="80">
        <v>2.7430555555555552E-4</v>
      </c>
      <c r="J96" s="80">
        <v>3.2002083333333334E-2</v>
      </c>
      <c r="K96">
        <v>182</v>
      </c>
    </row>
    <row r="97" spans="1:12" x14ac:dyDescent="0.25">
      <c r="A97" s="1">
        <f t="shared" si="3"/>
        <v>166</v>
      </c>
      <c r="B97" s="26" t="e">
        <f t="shared" si="4"/>
        <v>#VALUE!</v>
      </c>
      <c r="C97" s="59">
        <f t="shared" si="5"/>
        <v>3.2074074074074074E-2</v>
      </c>
      <c r="H97" s="63">
        <v>96</v>
      </c>
      <c r="I97" s="80">
        <v>7.1874999999999999E-5</v>
      </c>
      <c r="J97" s="80">
        <v>3.2074074074074074E-2</v>
      </c>
      <c r="K97">
        <v>166</v>
      </c>
    </row>
    <row r="98" spans="1:12" x14ac:dyDescent="0.25">
      <c r="A98" s="1">
        <f t="shared" si="3"/>
        <v>85</v>
      </c>
      <c r="B98" s="26" t="e">
        <f t="shared" si="4"/>
        <v>#VALUE!</v>
      </c>
      <c r="C98" s="59">
        <f t="shared" si="5"/>
        <v>3.2111689814814819E-2</v>
      </c>
      <c r="H98" s="63">
        <v>97</v>
      </c>
      <c r="I98" s="80">
        <v>3.7500000000000003E-5</v>
      </c>
      <c r="J98" s="80">
        <v>3.2111689814814819E-2</v>
      </c>
      <c r="K98">
        <v>85</v>
      </c>
    </row>
    <row r="99" spans="1:12" x14ac:dyDescent="0.25">
      <c r="A99" s="1">
        <f t="shared" si="3"/>
        <v>9</v>
      </c>
      <c r="B99" s="26" t="e">
        <f t="shared" si="4"/>
        <v>#VALUE!</v>
      </c>
      <c r="C99" s="59">
        <f t="shared" si="5"/>
        <v>3.2383217592592592E-2</v>
      </c>
      <c r="H99" s="63">
        <v>98</v>
      </c>
      <c r="I99" s="80">
        <v>2.7152777777777782E-4</v>
      </c>
      <c r="J99" s="80">
        <v>3.2383217592592592E-2</v>
      </c>
      <c r="K99">
        <v>9</v>
      </c>
    </row>
    <row r="100" spans="1:12" x14ac:dyDescent="0.25">
      <c r="A100" s="1">
        <f t="shared" si="3"/>
        <v>173</v>
      </c>
      <c r="B100" s="26" t="e">
        <f t="shared" si="4"/>
        <v>#VALUE!</v>
      </c>
      <c r="C100" s="59">
        <f t="shared" si="5"/>
        <v>3.2422569444444445E-2</v>
      </c>
      <c r="H100" s="63">
        <v>99</v>
      </c>
      <c r="I100" s="80">
        <v>3.9236111111111111E-5</v>
      </c>
      <c r="J100" s="80">
        <v>3.2422569444444445E-2</v>
      </c>
      <c r="K100">
        <v>173</v>
      </c>
      <c r="L100" s="53"/>
    </row>
    <row r="101" spans="1:12" x14ac:dyDescent="0.25">
      <c r="A101" s="1">
        <f t="shared" si="3"/>
        <v>223</v>
      </c>
      <c r="B101" s="26" t="e">
        <f t="shared" si="4"/>
        <v>#VALUE!</v>
      </c>
      <c r="C101" s="59">
        <f t="shared" si="5"/>
        <v>3.2458680555555557E-2</v>
      </c>
      <c r="H101" s="63">
        <v>100</v>
      </c>
      <c r="I101" s="80">
        <v>3.6111111111111116E-5</v>
      </c>
      <c r="J101" s="80">
        <v>3.2458680555555557E-2</v>
      </c>
      <c r="K101">
        <v>223</v>
      </c>
    </row>
    <row r="102" spans="1:12" x14ac:dyDescent="0.25">
      <c r="A102" s="1">
        <f t="shared" si="3"/>
        <v>185</v>
      </c>
      <c r="B102" s="26" t="e">
        <f t="shared" si="4"/>
        <v>#VALUE!</v>
      </c>
      <c r="C102" s="59">
        <f t="shared" si="5"/>
        <v>3.2798726851851853E-2</v>
      </c>
      <c r="H102" s="63">
        <v>101</v>
      </c>
      <c r="I102" s="80">
        <v>2.1782407407407406E-4</v>
      </c>
      <c r="J102" s="80">
        <v>3.2798726851851853E-2</v>
      </c>
      <c r="K102">
        <v>185</v>
      </c>
    </row>
    <row r="103" spans="1:12" x14ac:dyDescent="0.25">
      <c r="A103" s="1">
        <f t="shared" si="3"/>
        <v>133</v>
      </c>
      <c r="B103" s="26" t="e">
        <f t="shared" si="4"/>
        <v>#VALUE!</v>
      </c>
      <c r="C103" s="59">
        <f t="shared" si="5"/>
        <v>3.2978472222222222E-2</v>
      </c>
      <c r="H103" s="63">
        <v>102</v>
      </c>
      <c r="I103" s="80">
        <v>1.7974537037037037E-4</v>
      </c>
      <c r="J103" s="80">
        <v>3.2978472222222222E-2</v>
      </c>
      <c r="K103">
        <v>133</v>
      </c>
    </row>
    <row r="104" spans="1:12" x14ac:dyDescent="0.25">
      <c r="A104" s="1">
        <f t="shared" si="3"/>
        <v>94</v>
      </c>
      <c r="B104" s="26" t="e">
        <f t="shared" si="4"/>
        <v>#VALUE!</v>
      </c>
      <c r="C104" s="59">
        <f t="shared" si="5"/>
        <v>3.319363425925926E-2</v>
      </c>
      <c r="H104" s="63">
        <v>103</v>
      </c>
      <c r="I104" s="80">
        <v>2.1516203703703704E-4</v>
      </c>
      <c r="J104" s="80">
        <v>3.319363425925926E-2</v>
      </c>
      <c r="K104">
        <v>94</v>
      </c>
    </row>
    <row r="105" spans="1:12" x14ac:dyDescent="0.25">
      <c r="A105" s="1">
        <f t="shared" si="3"/>
        <v>80</v>
      </c>
      <c r="B105" s="26" t="e">
        <f t="shared" si="4"/>
        <v>#VALUE!</v>
      </c>
      <c r="C105" s="59">
        <f t="shared" si="5"/>
        <v>3.3295138888888888E-2</v>
      </c>
      <c r="H105" s="63">
        <v>104</v>
      </c>
      <c r="I105" s="80">
        <v>1.0138888888888889E-4</v>
      </c>
      <c r="J105" s="80">
        <v>3.3295138888888888E-2</v>
      </c>
      <c r="K105">
        <v>80</v>
      </c>
    </row>
    <row r="106" spans="1:12" x14ac:dyDescent="0.25">
      <c r="A106" s="1">
        <f t="shared" si="3"/>
        <v>144</v>
      </c>
      <c r="B106" s="26" t="e">
        <f t="shared" si="4"/>
        <v>#VALUE!</v>
      </c>
      <c r="C106" s="59">
        <f t="shared" si="5"/>
        <v>3.3438194444444451E-2</v>
      </c>
      <c r="H106" s="63">
        <v>105</v>
      </c>
      <c r="I106" s="80">
        <v>1.4305555555555553E-4</v>
      </c>
      <c r="J106" s="80">
        <v>3.3438194444444451E-2</v>
      </c>
      <c r="K106">
        <v>144</v>
      </c>
    </row>
    <row r="107" spans="1:12" x14ac:dyDescent="0.25">
      <c r="A107" s="1">
        <f t="shared" si="3"/>
        <v>71</v>
      </c>
      <c r="B107" s="26" t="e">
        <f t="shared" si="4"/>
        <v>#VALUE!</v>
      </c>
      <c r="C107" s="59">
        <f t="shared" si="5"/>
        <v>3.3973148148148148E-2</v>
      </c>
      <c r="H107" s="63">
        <v>106</v>
      </c>
      <c r="I107" s="80">
        <v>5.3495370370370372E-4</v>
      </c>
      <c r="J107" s="80">
        <v>3.3973148148148148E-2</v>
      </c>
      <c r="K107">
        <v>71</v>
      </c>
    </row>
    <row r="108" spans="1:12" x14ac:dyDescent="0.25">
      <c r="A108" s="1">
        <f t="shared" si="3"/>
        <v>179</v>
      </c>
      <c r="B108" s="26" t="e">
        <f t="shared" si="4"/>
        <v>#VALUE!</v>
      </c>
      <c r="C108" s="59">
        <f t="shared" si="5"/>
        <v>3.420358796296296E-2</v>
      </c>
      <c r="H108" s="63">
        <v>107</v>
      </c>
      <c r="I108" s="80">
        <v>2.3032407407407409E-4</v>
      </c>
      <c r="J108" s="80">
        <v>3.420358796296296E-2</v>
      </c>
      <c r="K108">
        <v>179</v>
      </c>
    </row>
    <row r="109" spans="1:12" x14ac:dyDescent="0.25">
      <c r="A109" s="1">
        <f t="shared" si="3"/>
        <v>200</v>
      </c>
      <c r="B109" s="26" t="e">
        <f t="shared" si="4"/>
        <v>#VALUE!</v>
      </c>
      <c r="C109" s="59">
        <f t="shared" si="5"/>
        <v>3.4592013888888891E-2</v>
      </c>
      <c r="H109" s="63">
        <v>108</v>
      </c>
      <c r="I109" s="80">
        <v>3.8842592592592596E-4</v>
      </c>
      <c r="J109" s="80">
        <v>3.4592013888888891E-2</v>
      </c>
      <c r="K109">
        <v>200</v>
      </c>
    </row>
    <row r="110" spans="1:12" x14ac:dyDescent="0.25">
      <c r="A110" s="1">
        <f t="shared" si="3"/>
        <v>217</v>
      </c>
      <c r="B110" s="26" t="e">
        <f t="shared" si="4"/>
        <v>#VALUE!</v>
      </c>
      <c r="C110" s="59">
        <f t="shared" si="5"/>
        <v>3.4899884259259259E-2</v>
      </c>
      <c r="H110" s="63">
        <v>109</v>
      </c>
      <c r="I110" s="80">
        <v>3.078703703703704E-4</v>
      </c>
      <c r="J110" s="80">
        <v>3.4899884259259259E-2</v>
      </c>
      <c r="K110">
        <v>217</v>
      </c>
    </row>
    <row r="111" spans="1:12" x14ac:dyDescent="0.25">
      <c r="A111" s="1">
        <f t="shared" si="3"/>
        <v>61</v>
      </c>
      <c r="B111" s="26" t="e">
        <f t="shared" si="4"/>
        <v>#VALUE!</v>
      </c>
      <c r="C111" s="59">
        <f t="shared" si="5"/>
        <v>3.5065509259259255E-2</v>
      </c>
      <c r="H111" s="63">
        <v>110</v>
      </c>
      <c r="I111" s="80">
        <v>1.65625E-4</v>
      </c>
      <c r="J111" s="80">
        <v>3.5065509259259255E-2</v>
      </c>
      <c r="K111">
        <v>61</v>
      </c>
    </row>
    <row r="112" spans="1:12" x14ac:dyDescent="0.25">
      <c r="A112" s="1">
        <f t="shared" si="3"/>
        <v>62</v>
      </c>
      <c r="B112" s="26" t="e">
        <f t="shared" si="4"/>
        <v>#VALUE!</v>
      </c>
      <c r="C112" s="59">
        <f t="shared" si="5"/>
        <v>3.5087268518518518E-2</v>
      </c>
      <c r="H112" s="63">
        <v>111</v>
      </c>
      <c r="I112" s="80">
        <v>2.164351851851852E-5</v>
      </c>
      <c r="J112" s="80">
        <v>3.5087268518518518E-2</v>
      </c>
      <c r="K112">
        <v>62</v>
      </c>
    </row>
    <row r="113" spans="1:11" x14ac:dyDescent="0.25">
      <c r="A113" s="1">
        <f t="shared" si="3"/>
        <v>143</v>
      </c>
      <c r="B113" s="26" t="e">
        <f t="shared" si="4"/>
        <v>#VALUE!</v>
      </c>
      <c r="C113" s="59">
        <f t="shared" si="5"/>
        <v>3.552361111111111E-2</v>
      </c>
      <c r="H113" s="63">
        <v>112</v>
      </c>
      <c r="I113" s="80">
        <v>4.3634259259259261E-4</v>
      </c>
      <c r="J113" s="80">
        <v>3.552361111111111E-2</v>
      </c>
      <c r="K113">
        <v>143</v>
      </c>
    </row>
    <row r="114" spans="1:11" x14ac:dyDescent="0.25">
      <c r="A114" s="1">
        <f t="shared" si="3"/>
        <v>231</v>
      </c>
      <c r="B114" s="26" t="e">
        <f t="shared" si="4"/>
        <v>#VALUE!</v>
      </c>
      <c r="C114" s="59">
        <f t="shared" si="5"/>
        <v>3.5567592592592595E-2</v>
      </c>
      <c r="H114" s="63">
        <v>113</v>
      </c>
      <c r="I114" s="80">
        <v>4.386574074074074E-5</v>
      </c>
      <c r="J114" s="80">
        <v>3.5567592592592595E-2</v>
      </c>
      <c r="K114">
        <v>231</v>
      </c>
    </row>
    <row r="115" spans="1:11" x14ac:dyDescent="0.25">
      <c r="A115" s="1">
        <f t="shared" ref="A115:A178" si="6">K115</f>
        <v>199</v>
      </c>
      <c r="B115" s="26" t="e">
        <f t="shared" ref="B115:B178" si="7">VALUE(REPLACE(H115,1,5,""))</f>
        <v>#VALUE!</v>
      </c>
      <c r="C115" s="59">
        <f t="shared" ref="C115:C178" si="8">J115</f>
        <v>3.5604629629629632E-2</v>
      </c>
      <c r="H115" s="63">
        <v>114</v>
      </c>
      <c r="I115" s="80">
        <v>3.7037037037037037E-5</v>
      </c>
      <c r="J115" s="80">
        <v>3.5604629629629632E-2</v>
      </c>
      <c r="K115">
        <v>199</v>
      </c>
    </row>
    <row r="116" spans="1:11" x14ac:dyDescent="0.25">
      <c r="A116" s="1">
        <f t="shared" si="6"/>
        <v>220</v>
      </c>
      <c r="B116" s="26" t="e">
        <f t="shared" si="7"/>
        <v>#VALUE!</v>
      </c>
      <c r="C116" s="59">
        <f t="shared" si="8"/>
        <v>3.5671874999999999E-2</v>
      </c>
      <c r="H116" s="63">
        <v>115</v>
      </c>
      <c r="I116" s="80">
        <v>6.7245370370370384E-5</v>
      </c>
      <c r="J116" s="80">
        <v>3.5671874999999999E-2</v>
      </c>
      <c r="K116">
        <v>220</v>
      </c>
    </row>
    <row r="117" spans="1:11" x14ac:dyDescent="0.25">
      <c r="A117" s="1">
        <f t="shared" si="6"/>
        <v>57</v>
      </c>
      <c r="B117" s="26" t="e">
        <f t="shared" si="7"/>
        <v>#VALUE!</v>
      </c>
      <c r="C117" s="59">
        <f t="shared" si="8"/>
        <v>3.5707175925925927E-2</v>
      </c>
      <c r="H117" s="63">
        <v>116</v>
      </c>
      <c r="I117" s="80">
        <v>3.5185185185185182E-5</v>
      </c>
      <c r="J117" s="80">
        <v>3.5707175925925927E-2</v>
      </c>
      <c r="K117">
        <v>57</v>
      </c>
    </row>
    <row r="118" spans="1:11" x14ac:dyDescent="0.25">
      <c r="A118" s="1">
        <f t="shared" si="6"/>
        <v>134</v>
      </c>
      <c r="B118" s="26" t="e">
        <f t="shared" si="7"/>
        <v>#VALUE!</v>
      </c>
      <c r="C118" s="59">
        <f t="shared" si="8"/>
        <v>3.6183564814814821E-2</v>
      </c>
      <c r="H118" s="63">
        <v>117</v>
      </c>
      <c r="I118" s="80">
        <v>4.7627314814814814E-4</v>
      </c>
      <c r="J118" s="80">
        <v>3.6183564814814821E-2</v>
      </c>
      <c r="K118">
        <v>134</v>
      </c>
    </row>
    <row r="119" spans="1:11" x14ac:dyDescent="0.25">
      <c r="A119" s="1">
        <f t="shared" si="6"/>
        <v>63</v>
      </c>
      <c r="B119" s="26" t="e">
        <f t="shared" si="7"/>
        <v>#VALUE!</v>
      </c>
      <c r="C119" s="59">
        <f t="shared" si="8"/>
        <v>3.6663541666666667E-2</v>
      </c>
      <c r="H119" s="63">
        <v>118</v>
      </c>
      <c r="I119" s="80">
        <v>4.7997685185185182E-4</v>
      </c>
      <c r="J119" s="80">
        <v>3.6663541666666667E-2</v>
      </c>
      <c r="K119">
        <v>63</v>
      </c>
    </row>
    <row r="120" spans="1:11" x14ac:dyDescent="0.25">
      <c r="A120" s="1">
        <f t="shared" si="6"/>
        <v>104</v>
      </c>
      <c r="B120" s="26" t="e">
        <f t="shared" si="7"/>
        <v>#VALUE!</v>
      </c>
      <c r="C120" s="59">
        <f t="shared" si="8"/>
        <v>3.6742361111111115E-2</v>
      </c>
      <c r="H120" s="63">
        <v>119</v>
      </c>
      <c r="I120" s="80">
        <v>7.8819444444444442E-5</v>
      </c>
      <c r="J120" s="80">
        <v>3.6742361111111115E-2</v>
      </c>
      <c r="K120">
        <v>104</v>
      </c>
    </row>
    <row r="121" spans="1:11" x14ac:dyDescent="0.25">
      <c r="A121" s="1">
        <f t="shared" si="6"/>
        <v>1</v>
      </c>
      <c r="B121" s="26" t="e">
        <f t="shared" si="7"/>
        <v>#VALUE!</v>
      </c>
      <c r="C121" s="59">
        <f t="shared" si="8"/>
        <v>3.6883449074074072E-2</v>
      </c>
      <c r="H121" s="63">
        <v>120</v>
      </c>
      <c r="I121" s="80">
        <v>1.4097222222222221E-4</v>
      </c>
      <c r="J121" s="80">
        <v>3.6883449074074072E-2</v>
      </c>
      <c r="K121">
        <v>1</v>
      </c>
    </row>
    <row r="122" spans="1:11" x14ac:dyDescent="0.25">
      <c r="A122" s="1">
        <f t="shared" si="6"/>
        <v>240</v>
      </c>
      <c r="B122" s="26" t="e">
        <f t="shared" si="7"/>
        <v>#VALUE!</v>
      </c>
      <c r="C122" s="59">
        <f t="shared" si="8"/>
        <v>3.7206134259259262E-2</v>
      </c>
      <c r="H122" s="63">
        <v>121</v>
      </c>
      <c r="I122" s="80">
        <v>3.2268518518518518E-4</v>
      </c>
      <c r="J122" s="80">
        <v>3.7206134259259262E-2</v>
      </c>
      <c r="K122">
        <v>240</v>
      </c>
    </row>
    <row r="123" spans="1:11" x14ac:dyDescent="0.25">
      <c r="A123" s="1">
        <f t="shared" si="6"/>
        <v>239</v>
      </c>
      <c r="B123" s="26" t="e">
        <f t="shared" si="7"/>
        <v>#VALUE!</v>
      </c>
      <c r="C123" s="59">
        <f t="shared" si="8"/>
        <v>3.7211921296296295E-2</v>
      </c>
      <c r="H123" s="63">
        <v>122</v>
      </c>
      <c r="I123" s="80">
        <v>5.7870370370370367E-6</v>
      </c>
      <c r="J123" s="80">
        <v>3.7211921296296295E-2</v>
      </c>
      <c r="K123">
        <v>239</v>
      </c>
    </row>
    <row r="124" spans="1:11" x14ac:dyDescent="0.25">
      <c r="A124" s="1">
        <f t="shared" si="6"/>
        <v>102</v>
      </c>
      <c r="B124" s="26" t="e">
        <f t="shared" si="7"/>
        <v>#VALUE!</v>
      </c>
      <c r="C124" s="59">
        <f t="shared" si="8"/>
        <v>3.8082986111111113E-2</v>
      </c>
      <c r="H124" s="63">
        <v>123</v>
      </c>
      <c r="I124" s="80">
        <v>8.7094907407407401E-4</v>
      </c>
      <c r="J124" s="80">
        <v>3.8082986111111113E-2</v>
      </c>
      <c r="K124">
        <v>102</v>
      </c>
    </row>
    <row r="125" spans="1:11" x14ac:dyDescent="0.25">
      <c r="A125" s="1">
        <f t="shared" si="6"/>
        <v>242</v>
      </c>
      <c r="B125" s="26" t="e">
        <f t="shared" si="7"/>
        <v>#VALUE!</v>
      </c>
      <c r="C125" s="59">
        <f t="shared" si="8"/>
        <v>3.8087731481481486E-2</v>
      </c>
      <c r="H125" s="63">
        <v>124</v>
      </c>
      <c r="I125" s="80">
        <v>4.7453703703703696E-6</v>
      </c>
      <c r="J125" s="80">
        <v>3.8087731481481486E-2</v>
      </c>
      <c r="K125">
        <v>242</v>
      </c>
    </row>
    <row r="126" spans="1:11" x14ac:dyDescent="0.25">
      <c r="A126" s="1">
        <f t="shared" si="6"/>
        <v>225</v>
      </c>
      <c r="B126" s="26" t="e">
        <f t="shared" si="7"/>
        <v>#VALUE!</v>
      </c>
      <c r="C126" s="59">
        <f t="shared" si="8"/>
        <v>3.8418402777777777E-2</v>
      </c>
      <c r="H126" s="63">
        <v>125</v>
      </c>
      <c r="I126" s="80">
        <v>3.306712962962963E-4</v>
      </c>
      <c r="J126" s="80">
        <v>3.8418402777777777E-2</v>
      </c>
      <c r="K126">
        <v>225</v>
      </c>
    </row>
    <row r="127" spans="1:11" x14ac:dyDescent="0.25">
      <c r="A127" s="1">
        <f t="shared" si="6"/>
        <v>22</v>
      </c>
      <c r="B127" s="26" t="e">
        <f t="shared" si="7"/>
        <v>#VALUE!</v>
      </c>
      <c r="C127" s="59">
        <f t="shared" si="8"/>
        <v>3.9350694444444445E-2</v>
      </c>
      <c r="H127" s="63">
        <v>126</v>
      </c>
      <c r="I127" s="80">
        <v>9.3217592592592603E-4</v>
      </c>
      <c r="J127" s="80">
        <v>3.9350694444444445E-2</v>
      </c>
      <c r="K127">
        <v>22</v>
      </c>
    </row>
    <row r="128" spans="1:11" x14ac:dyDescent="0.25">
      <c r="A128" s="1">
        <f t="shared" si="6"/>
        <v>211</v>
      </c>
      <c r="B128" s="26" t="e">
        <f t="shared" si="7"/>
        <v>#VALUE!</v>
      </c>
      <c r="C128" s="59">
        <f t="shared" si="8"/>
        <v>3.9841319444444447E-2</v>
      </c>
      <c r="H128" s="63">
        <v>127</v>
      </c>
      <c r="I128" s="80">
        <v>4.9062500000000007E-4</v>
      </c>
      <c r="J128" s="80">
        <v>3.9841319444444447E-2</v>
      </c>
      <c r="K128">
        <v>211</v>
      </c>
    </row>
    <row r="129" spans="1:14" x14ac:dyDescent="0.25">
      <c r="A129" s="1">
        <f t="shared" si="6"/>
        <v>7</v>
      </c>
      <c r="B129" s="26" t="e">
        <f t="shared" si="7"/>
        <v>#VALUE!</v>
      </c>
      <c r="C129" s="59">
        <f t="shared" si="8"/>
        <v>4.1251041666666662E-2</v>
      </c>
      <c r="H129" s="63">
        <v>128</v>
      </c>
      <c r="I129" s="80">
        <v>1.4096064814814815E-3</v>
      </c>
      <c r="J129" s="80">
        <v>4.1251041666666662E-2</v>
      </c>
      <c r="K129">
        <v>7</v>
      </c>
    </row>
    <row r="130" spans="1:14" x14ac:dyDescent="0.25">
      <c r="A130" s="1">
        <f t="shared" si="6"/>
        <v>228</v>
      </c>
      <c r="B130" s="26" t="e">
        <f t="shared" si="7"/>
        <v>#VALUE!</v>
      </c>
      <c r="C130" s="59">
        <f t="shared" si="8"/>
        <v>4.3080208333333335E-2</v>
      </c>
      <c r="H130" s="63">
        <v>129</v>
      </c>
      <c r="I130" s="80">
        <v>1.8291666666666667E-3</v>
      </c>
      <c r="J130" s="80">
        <v>4.3080208333333335E-2</v>
      </c>
      <c r="K130">
        <v>228</v>
      </c>
    </row>
    <row r="131" spans="1:14" x14ac:dyDescent="0.25">
      <c r="A131" s="1">
        <f t="shared" si="6"/>
        <v>194</v>
      </c>
      <c r="B131" s="26" t="e">
        <f t="shared" si="7"/>
        <v>#VALUE!</v>
      </c>
      <c r="C131" s="59">
        <f t="shared" si="8"/>
        <v>4.3083680555555559E-2</v>
      </c>
      <c r="H131" s="63">
        <v>130</v>
      </c>
      <c r="I131" s="80">
        <v>3.3564814814814811E-6</v>
      </c>
      <c r="J131" s="80">
        <v>4.3083680555555559E-2</v>
      </c>
      <c r="K131">
        <v>194</v>
      </c>
    </row>
    <row r="132" spans="1:14" x14ac:dyDescent="0.25">
      <c r="A132" s="1">
        <f t="shared" si="6"/>
        <v>55</v>
      </c>
      <c r="B132" s="26" t="e">
        <f t="shared" si="7"/>
        <v>#VALUE!</v>
      </c>
      <c r="C132" s="59">
        <f t="shared" si="8"/>
        <v>4.6388773148148148E-2</v>
      </c>
      <c r="H132" s="63">
        <v>131</v>
      </c>
      <c r="I132" s="80">
        <v>3.3050925925925925E-3</v>
      </c>
      <c r="J132" s="80">
        <v>4.6388773148148148E-2</v>
      </c>
      <c r="K132">
        <v>55</v>
      </c>
    </row>
    <row r="133" spans="1:14" x14ac:dyDescent="0.25">
      <c r="A133" s="1">
        <f t="shared" si="6"/>
        <v>157</v>
      </c>
      <c r="B133" s="26" t="e">
        <f t="shared" si="7"/>
        <v>#VALUE!</v>
      </c>
      <c r="C133" s="59">
        <f t="shared" si="8"/>
        <v>5.0493287037037038E-2</v>
      </c>
      <c r="H133" s="63">
        <v>132</v>
      </c>
      <c r="I133" s="80">
        <v>4.1043981481481478E-3</v>
      </c>
      <c r="J133" s="80">
        <v>5.0493287037037038E-2</v>
      </c>
      <c r="K133">
        <v>157</v>
      </c>
    </row>
    <row r="134" spans="1:14" x14ac:dyDescent="0.25">
      <c r="A134" s="1">
        <f t="shared" si="6"/>
        <v>201</v>
      </c>
      <c r="B134" s="26" t="e">
        <f t="shared" si="7"/>
        <v>#VALUE!</v>
      </c>
      <c r="C134" s="59">
        <f t="shared" si="8"/>
        <v>5.3414120370370376E-2</v>
      </c>
      <c r="H134" s="63">
        <v>133</v>
      </c>
      <c r="I134" s="80">
        <v>2.9050925925925928E-3</v>
      </c>
      <c r="J134" s="80">
        <v>5.3414120370370376E-2</v>
      </c>
      <c r="K134">
        <v>201</v>
      </c>
    </row>
    <row r="135" spans="1:14" x14ac:dyDescent="0.25">
      <c r="A135" s="1">
        <f t="shared" si="6"/>
        <v>0</v>
      </c>
      <c r="B135" s="26" t="e">
        <f t="shared" si="7"/>
        <v>#VALUE!</v>
      </c>
      <c r="C135" s="59">
        <f t="shared" si="8"/>
        <v>0</v>
      </c>
      <c r="H135" s="63">
        <v>134</v>
      </c>
      <c r="I135"/>
    </row>
    <row r="136" spans="1:14" x14ac:dyDescent="0.25">
      <c r="A136" s="1">
        <f t="shared" si="6"/>
        <v>0</v>
      </c>
      <c r="B136" s="26" t="e">
        <f t="shared" si="7"/>
        <v>#VALUE!</v>
      </c>
      <c r="C136" s="59">
        <f t="shared" si="8"/>
        <v>0</v>
      </c>
      <c r="H136" s="63">
        <v>135</v>
      </c>
      <c r="I136"/>
    </row>
    <row r="137" spans="1:14" x14ac:dyDescent="0.25">
      <c r="A137" s="1">
        <f t="shared" si="6"/>
        <v>0</v>
      </c>
      <c r="B137" s="26" t="e">
        <f t="shared" si="7"/>
        <v>#VALUE!</v>
      </c>
      <c r="C137" s="59">
        <f t="shared" si="8"/>
        <v>0</v>
      </c>
      <c r="H137" s="63">
        <v>136</v>
      </c>
      <c r="I137"/>
    </row>
    <row r="138" spans="1:14" x14ac:dyDescent="0.25">
      <c r="A138" s="1">
        <f t="shared" si="6"/>
        <v>0</v>
      </c>
      <c r="B138" s="26" t="e">
        <f t="shared" si="7"/>
        <v>#VALUE!</v>
      </c>
      <c r="C138" s="59">
        <f t="shared" si="8"/>
        <v>0</v>
      </c>
      <c r="H138" s="63">
        <v>137</v>
      </c>
      <c r="I138"/>
    </row>
    <row r="139" spans="1:14" x14ac:dyDescent="0.25">
      <c r="A139" s="1">
        <f t="shared" si="6"/>
        <v>0</v>
      </c>
      <c r="B139" s="26" t="e">
        <f t="shared" si="7"/>
        <v>#VALUE!</v>
      </c>
      <c r="C139" s="59">
        <f t="shared" si="8"/>
        <v>0</v>
      </c>
      <c r="H139" s="63">
        <v>138</v>
      </c>
      <c r="I139"/>
    </row>
    <row r="140" spans="1:14" x14ac:dyDescent="0.25">
      <c r="A140" s="1">
        <f t="shared" si="6"/>
        <v>0</v>
      </c>
      <c r="B140" s="26" t="e">
        <f t="shared" si="7"/>
        <v>#VALUE!</v>
      </c>
      <c r="C140" s="59">
        <f t="shared" si="8"/>
        <v>0</v>
      </c>
      <c r="H140" s="63">
        <v>139</v>
      </c>
      <c r="I140"/>
      <c r="N140" s="59"/>
    </row>
    <row r="141" spans="1:14" x14ac:dyDescent="0.25">
      <c r="A141" s="1">
        <f t="shared" si="6"/>
        <v>0</v>
      </c>
      <c r="B141" s="26" t="e">
        <f t="shared" si="7"/>
        <v>#VALUE!</v>
      </c>
      <c r="C141" s="59">
        <f t="shared" si="8"/>
        <v>0</v>
      </c>
      <c r="H141" s="63">
        <v>140</v>
      </c>
      <c r="I141"/>
    </row>
    <row r="142" spans="1:14" x14ac:dyDescent="0.25">
      <c r="A142" s="1">
        <f t="shared" si="6"/>
        <v>0</v>
      </c>
      <c r="B142" s="26" t="e">
        <f t="shared" si="7"/>
        <v>#VALUE!</v>
      </c>
      <c r="C142" s="59">
        <f t="shared" si="8"/>
        <v>0</v>
      </c>
      <c r="H142" s="63">
        <v>141</v>
      </c>
      <c r="I142"/>
    </row>
    <row r="143" spans="1:14" x14ac:dyDescent="0.25">
      <c r="A143" s="1">
        <f t="shared" si="6"/>
        <v>0</v>
      </c>
      <c r="B143" s="26" t="e">
        <f t="shared" si="7"/>
        <v>#VALUE!</v>
      </c>
      <c r="C143" s="59">
        <f t="shared" si="8"/>
        <v>0</v>
      </c>
      <c r="H143" s="63">
        <v>142</v>
      </c>
      <c r="I143"/>
    </row>
    <row r="144" spans="1:14" x14ac:dyDescent="0.25">
      <c r="A144" s="1">
        <f t="shared" si="6"/>
        <v>0</v>
      </c>
      <c r="B144" s="26" t="e">
        <f t="shared" si="7"/>
        <v>#VALUE!</v>
      </c>
      <c r="C144" s="59">
        <f t="shared" si="8"/>
        <v>0</v>
      </c>
      <c r="H144" s="63">
        <v>143</v>
      </c>
      <c r="I144"/>
    </row>
    <row r="145" spans="1:9" x14ac:dyDescent="0.25">
      <c r="A145" s="1">
        <f t="shared" si="6"/>
        <v>0</v>
      </c>
      <c r="B145" s="26" t="e">
        <f t="shared" si="7"/>
        <v>#VALUE!</v>
      </c>
      <c r="C145" s="59">
        <f t="shared" si="8"/>
        <v>0</v>
      </c>
      <c r="H145" s="63">
        <v>144</v>
      </c>
      <c r="I145"/>
    </row>
    <row r="146" spans="1:9" x14ac:dyDescent="0.25">
      <c r="A146" s="1">
        <f t="shared" si="6"/>
        <v>0</v>
      </c>
      <c r="B146" s="26" t="e">
        <f t="shared" si="7"/>
        <v>#VALUE!</v>
      </c>
      <c r="C146" s="59">
        <f t="shared" si="8"/>
        <v>0</v>
      </c>
      <c r="H146" s="63">
        <v>145</v>
      </c>
      <c r="I146"/>
    </row>
    <row r="147" spans="1:9" x14ac:dyDescent="0.25">
      <c r="A147" s="1">
        <f t="shared" si="6"/>
        <v>0</v>
      </c>
      <c r="B147" s="26" t="e">
        <f t="shared" si="7"/>
        <v>#VALUE!</v>
      </c>
      <c r="C147" s="59">
        <f t="shared" si="8"/>
        <v>0</v>
      </c>
      <c r="H147" s="63">
        <v>146</v>
      </c>
      <c r="I147"/>
    </row>
    <row r="148" spans="1:9" x14ac:dyDescent="0.25">
      <c r="A148" s="1">
        <f t="shared" si="6"/>
        <v>0</v>
      </c>
      <c r="B148" s="26" t="e">
        <f t="shared" si="7"/>
        <v>#VALUE!</v>
      </c>
      <c r="C148" s="59">
        <f t="shared" si="8"/>
        <v>0</v>
      </c>
      <c r="H148" s="63">
        <v>147</v>
      </c>
      <c r="I148"/>
    </row>
    <row r="149" spans="1:9" x14ac:dyDescent="0.25">
      <c r="A149" s="1">
        <f t="shared" si="6"/>
        <v>0</v>
      </c>
      <c r="B149" s="26" t="e">
        <f t="shared" si="7"/>
        <v>#VALUE!</v>
      </c>
      <c r="C149" s="59">
        <f t="shared" si="8"/>
        <v>0</v>
      </c>
      <c r="H149" s="63">
        <v>148</v>
      </c>
      <c r="I149"/>
    </row>
    <row r="150" spans="1:9" x14ac:dyDescent="0.25">
      <c r="A150" s="1">
        <f t="shared" si="6"/>
        <v>0</v>
      </c>
      <c r="B150" s="26" t="e">
        <f t="shared" si="7"/>
        <v>#VALUE!</v>
      </c>
      <c r="C150" s="59">
        <f t="shared" si="8"/>
        <v>0</v>
      </c>
      <c r="H150" s="63">
        <v>149</v>
      </c>
      <c r="I150"/>
    </row>
    <row r="151" spans="1:9" x14ac:dyDescent="0.25">
      <c r="A151" s="1">
        <f t="shared" si="6"/>
        <v>0</v>
      </c>
      <c r="B151" s="26" t="e">
        <f t="shared" si="7"/>
        <v>#VALUE!</v>
      </c>
      <c r="C151" s="59">
        <f t="shared" si="8"/>
        <v>0</v>
      </c>
      <c r="H151" s="63">
        <v>150</v>
      </c>
      <c r="I151"/>
    </row>
    <row r="152" spans="1:9" x14ac:dyDescent="0.25">
      <c r="A152" s="1">
        <f t="shared" si="6"/>
        <v>0</v>
      </c>
      <c r="B152" s="26" t="e">
        <f t="shared" si="7"/>
        <v>#VALUE!</v>
      </c>
      <c r="C152" s="59">
        <f t="shared" si="8"/>
        <v>0</v>
      </c>
      <c r="H152" s="63">
        <v>151</v>
      </c>
      <c r="I152"/>
    </row>
    <row r="153" spans="1:9" x14ac:dyDescent="0.25">
      <c r="A153" s="1">
        <f t="shared" si="6"/>
        <v>0</v>
      </c>
      <c r="B153" s="26" t="e">
        <f t="shared" si="7"/>
        <v>#VALUE!</v>
      </c>
      <c r="C153" s="59">
        <f t="shared" si="8"/>
        <v>0</v>
      </c>
      <c r="H153" s="63">
        <v>152</v>
      </c>
      <c r="I153"/>
    </row>
    <row r="154" spans="1:9" x14ac:dyDescent="0.25">
      <c r="A154" s="1">
        <f t="shared" si="6"/>
        <v>0</v>
      </c>
      <c r="B154" s="26" t="e">
        <f t="shared" si="7"/>
        <v>#VALUE!</v>
      </c>
      <c r="C154" s="59">
        <f t="shared" si="8"/>
        <v>0</v>
      </c>
      <c r="H154" s="63">
        <v>153</v>
      </c>
      <c r="I154"/>
    </row>
    <row r="155" spans="1:9" x14ac:dyDescent="0.25">
      <c r="A155" s="1">
        <f t="shared" si="6"/>
        <v>0</v>
      </c>
      <c r="B155" s="26" t="e">
        <f t="shared" si="7"/>
        <v>#VALUE!</v>
      </c>
      <c r="C155" s="59">
        <f t="shared" si="8"/>
        <v>0</v>
      </c>
      <c r="H155" s="63">
        <v>154</v>
      </c>
      <c r="I155"/>
    </row>
    <row r="156" spans="1:9" x14ac:dyDescent="0.25">
      <c r="A156" s="1">
        <f t="shared" si="6"/>
        <v>0</v>
      </c>
      <c r="B156" s="26" t="e">
        <f t="shared" si="7"/>
        <v>#VALUE!</v>
      </c>
      <c r="C156" s="59">
        <f t="shared" si="8"/>
        <v>0</v>
      </c>
      <c r="H156" s="63">
        <v>155</v>
      </c>
      <c r="I156"/>
    </row>
    <row r="157" spans="1:9" x14ac:dyDescent="0.25">
      <c r="A157" s="1">
        <f t="shared" si="6"/>
        <v>0</v>
      </c>
      <c r="B157" s="26" t="e">
        <f t="shared" si="7"/>
        <v>#VALUE!</v>
      </c>
      <c r="C157" s="59">
        <f t="shared" si="8"/>
        <v>0</v>
      </c>
      <c r="H157" s="63">
        <v>156</v>
      </c>
      <c r="I157"/>
    </row>
    <row r="158" spans="1:9" x14ac:dyDescent="0.25">
      <c r="A158" s="1">
        <f t="shared" si="6"/>
        <v>0</v>
      </c>
      <c r="B158" s="26" t="e">
        <f t="shared" si="7"/>
        <v>#VALUE!</v>
      </c>
      <c r="C158" s="59">
        <f t="shared" si="8"/>
        <v>0</v>
      </c>
      <c r="H158" s="63">
        <v>157</v>
      </c>
      <c r="I158"/>
    </row>
    <row r="159" spans="1:9" x14ac:dyDescent="0.25">
      <c r="A159" s="1">
        <f t="shared" si="6"/>
        <v>0</v>
      </c>
      <c r="B159" s="26" t="e">
        <f t="shared" si="7"/>
        <v>#VALUE!</v>
      </c>
      <c r="C159" s="59">
        <f t="shared" si="8"/>
        <v>0</v>
      </c>
      <c r="H159" s="63">
        <v>158</v>
      </c>
      <c r="I159"/>
    </row>
    <row r="160" spans="1:9" x14ac:dyDescent="0.25">
      <c r="A160" s="1">
        <f t="shared" si="6"/>
        <v>0</v>
      </c>
      <c r="B160" s="26" t="e">
        <f t="shared" si="7"/>
        <v>#VALUE!</v>
      </c>
      <c r="C160" s="59">
        <f t="shared" si="8"/>
        <v>0</v>
      </c>
      <c r="H160" s="63">
        <v>159</v>
      </c>
      <c r="I160"/>
    </row>
    <row r="161" spans="1:9" x14ac:dyDescent="0.25">
      <c r="A161" s="1">
        <f t="shared" si="6"/>
        <v>0</v>
      </c>
      <c r="B161" s="26" t="e">
        <f t="shared" si="7"/>
        <v>#VALUE!</v>
      </c>
      <c r="C161" s="59">
        <f t="shared" si="8"/>
        <v>0</v>
      </c>
      <c r="H161" s="63">
        <v>160</v>
      </c>
      <c r="I161"/>
    </row>
    <row r="162" spans="1:9" x14ac:dyDescent="0.25">
      <c r="A162" s="1">
        <f t="shared" si="6"/>
        <v>0</v>
      </c>
      <c r="B162" s="26" t="e">
        <f t="shared" si="7"/>
        <v>#VALUE!</v>
      </c>
      <c r="C162" s="59">
        <f t="shared" si="8"/>
        <v>0</v>
      </c>
      <c r="H162" s="63">
        <v>161</v>
      </c>
      <c r="I162"/>
    </row>
    <row r="163" spans="1:9" x14ac:dyDescent="0.25">
      <c r="A163" s="1">
        <f t="shared" si="6"/>
        <v>0</v>
      </c>
      <c r="B163" s="26" t="e">
        <f t="shared" si="7"/>
        <v>#VALUE!</v>
      </c>
      <c r="C163" s="59">
        <f t="shared" si="8"/>
        <v>0</v>
      </c>
      <c r="H163" s="63">
        <v>162</v>
      </c>
      <c r="I163"/>
    </row>
    <row r="164" spans="1:9" x14ac:dyDescent="0.25">
      <c r="A164" s="1">
        <f t="shared" si="6"/>
        <v>0</v>
      </c>
      <c r="B164" s="26" t="e">
        <f t="shared" si="7"/>
        <v>#VALUE!</v>
      </c>
      <c r="C164" s="59">
        <f t="shared" si="8"/>
        <v>0</v>
      </c>
      <c r="H164" s="63">
        <v>163</v>
      </c>
      <c r="I164"/>
    </row>
    <row r="165" spans="1:9" x14ac:dyDescent="0.25">
      <c r="A165" s="1">
        <f t="shared" si="6"/>
        <v>0</v>
      </c>
      <c r="B165" s="26" t="e">
        <f t="shared" si="7"/>
        <v>#VALUE!</v>
      </c>
      <c r="C165" s="59">
        <f t="shared" si="8"/>
        <v>0</v>
      </c>
      <c r="H165" s="63">
        <v>164</v>
      </c>
      <c r="I165"/>
    </row>
    <row r="166" spans="1:9" x14ac:dyDescent="0.25">
      <c r="A166" s="1">
        <f t="shared" si="6"/>
        <v>0</v>
      </c>
      <c r="B166" s="26" t="e">
        <f t="shared" si="7"/>
        <v>#VALUE!</v>
      </c>
      <c r="C166" s="59">
        <f t="shared" si="8"/>
        <v>0</v>
      </c>
      <c r="H166" s="63">
        <v>165</v>
      </c>
      <c r="I166"/>
    </row>
    <row r="167" spans="1:9" x14ac:dyDescent="0.25">
      <c r="A167" s="1">
        <f t="shared" si="6"/>
        <v>0</v>
      </c>
      <c r="B167" s="26" t="e">
        <f t="shared" si="7"/>
        <v>#VALUE!</v>
      </c>
      <c r="C167" s="59">
        <f t="shared" si="8"/>
        <v>0</v>
      </c>
      <c r="H167" s="63">
        <v>166</v>
      </c>
      <c r="I167"/>
    </row>
    <row r="168" spans="1:9" x14ac:dyDescent="0.25">
      <c r="A168" s="1">
        <f t="shared" si="6"/>
        <v>0</v>
      </c>
      <c r="B168" s="26" t="e">
        <f t="shared" si="7"/>
        <v>#VALUE!</v>
      </c>
      <c r="C168" s="59">
        <f t="shared" si="8"/>
        <v>0</v>
      </c>
      <c r="H168" s="63">
        <v>167</v>
      </c>
      <c r="I168"/>
    </row>
    <row r="169" spans="1:9" x14ac:dyDescent="0.25">
      <c r="A169" s="1">
        <f t="shared" si="6"/>
        <v>0</v>
      </c>
      <c r="B169" s="26" t="e">
        <f t="shared" si="7"/>
        <v>#VALUE!</v>
      </c>
      <c r="C169" s="59">
        <f t="shared" si="8"/>
        <v>0</v>
      </c>
      <c r="H169" s="63">
        <v>168</v>
      </c>
      <c r="I169"/>
    </row>
    <row r="170" spans="1:9" x14ac:dyDescent="0.25">
      <c r="A170" s="1">
        <f t="shared" si="6"/>
        <v>0</v>
      </c>
      <c r="B170" s="26" t="e">
        <f t="shared" si="7"/>
        <v>#VALUE!</v>
      </c>
      <c r="C170" s="59">
        <f t="shared" si="8"/>
        <v>0</v>
      </c>
      <c r="H170" s="63">
        <v>169</v>
      </c>
      <c r="I170"/>
    </row>
    <row r="171" spans="1:9" x14ac:dyDescent="0.25">
      <c r="A171" s="1">
        <f t="shared" si="6"/>
        <v>0</v>
      </c>
      <c r="B171" s="26" t="e">
        <f t="shared" si="7"/>
        <v>#VALUE!</v>
      </c>
      <c r="C171" s="59">
        <f t="shared" si="8"/>
        <v>0</v>
      </c>
      <c r="H171" s="63">
        <v>170</v>
      </c>
      <c r="I171"/>
    </row>
    <row r="172" spans="1:9" x14ac:dyDescent="0.25">
      <c r="A172" s="1">
        <f t="shared" si="6"/>
        <v>0</v>
      </c>
      <c r="B172" s="26" t="e">
        <f t="shared" si="7"/>
        <v>#VALUE!</v>
      </c>
      <c r="C172" s="59">
        <f t="shared" si="8"/>
        <v>0</v>
      </c>
      <c r="H172" s="63">
        <v>171</v>
      </c>
      <c r="I172"/>
    </row>
    <row r="173" spans="1:9" x14ac:dyDescent="0.25">
      <c r="A173" s="1">
        <f t="shared" si="6"/>
        <v>0</v>
      </c>
      <c r="B173" s="26" t="e">
        <f t="shared" si="7"/>
        <v>#VALUE!</v>
      </c>
      <c r="C173" s="59">
        <f t="shared" si="8"/>
        <v>0</v>
      </c>
      <c r="H173" s="63">
        <v>172</v>
      </c>
      <c r="I173"/>
    </row>
    <row r="174" spans="1:9" x14ac:dyDescent="0.25">
      <c r="A174" s="1">
        <f t="shared" si="6"/>
        <v>0</v>
      </c>
      <c r="B174" s="26" t="e">
        <f t="shared" si="7"/>
        <v>#VALUE!</v>
      </c>
      <c r="C174" s="59">
        <f t="shared" si="8"/>
        <v>0</v>
      </c>
      <c r="H174" s="63">
        <v>173</v>
      </c>
      <c r="I174"/>
    </row>
    <row r="175" spans="1:9" x14ac:dyDescent="0.25">
      <c r="A175" s="1">
        <f t="shared" si="6"/>
        <v>0</v>
      </c>
      <c r="B175" s="26" t="e">
        <f t="shared" si="7"/>
        <v>#VALUE!</v>
      </c>
      <c r="C175" s="59">
        <f t="shared" si="8"/>
        <v>0</v>
      </c>
      <c r="H175" s="63">
        <v>174</v>
      </c>
      <c r="I175"/>
    </row>
    <row r="176" spans="1:9" x14ac:dyDescent="0.25">
      <c r="A176" s="1">
        <f t="shared" si="6"/>
        <v>0</v>
      </c>
      <c r="B176" s="26" t="e">
        <f t="shared" si="7"/>
        <v>#VALUE!</v>
      </c>
      <c r="C176" s="59">
        <f t="shared" si="8"/>
        <v>0</v>
      </c>
      <c r="H176" s="63">
        <v>175</v>
      </c>
      <c r="I176"/>
    </row>
    <row r="177" spans="1:14" x14ac:dyDescent="0.25">
      <c r="A177" s="1">
        <f t="shared" si="6"/>
        <v>0</v>
      </c>
      <c r="B177" s="26" t="e">
        <f t="shared" si="7"/>
        <v>#VALUE!</v>
      </c>
      <c r="C177" s="59">
        <f t="shared" si="8"/>
        <v>0</v>
      </c>
      <c r="H177" s="63">
        <v>176</v>
      </c>
      <c r="I177"/>
      <c r="N177" s="59"/>
    </row>
    <row r="178" spans="1:14" x14ac:dyDescent="0.25">
      <c r="A178" s="1">
        <f t="shared" si="6"/>
        <v>0</v>
      </c>
      <c r="B178" s="26" t="e">
        <f t="shared" si="7"/>
        <v>#VALUE!</v>
      </c>
      <c r="C178" s="59">
        <f t="shared" si="8"/>
        <v>0</v>
      </c>
      <c r="H178" s="63">
        <v>177</v>
      </c>
      <c r="I178"/>
    </row>
    <row r="179" spans="1:14" x14ac:dyDescent="0.25">
      <c r="A179" s="1">
        <f t="shared" ref="A179:A188" si="9">K179</f>
        <v>0</v>
      </c>
      <c r="B179" s="26" t="e">
        <f t="shared" ref="B179:B188" si="10">VALUE(REPLACE(H179,1,5,""))</f>
        <v>#VALUE!</v>
      </c>
      <c r="C179" s="59">
        <f t="shared" ref="C179:C188" si="11">J179</f>
        <v>0</v>
      </c>
      <c r="H179" s="63">
        <v>178</v>
      </c>
      <c r="I179"/>
    </row>
    <row r="180" spans="1:14" x14ac:dyDescent="0.25">
      <c r="A180" s="1">
        <f t="shared" si="9"/>
        <v>0</v>
      </c>
      <c r="B180" s="26" t="e">
        <f t="shared" si="10"/>
        <v>#VALUE!</v>
      </c>
      <c r="C180" s="59">
        <f t="shared" si="11"/>
        <v>0</v>
      </c>
      <c r="H180" s="63">
        <v>179</v>
      </c>
      <c r="I180"/>
    </row>
    <row r="181" spans="1:14" x14ac:dyDescent="0.25">
      <c r="A181" s="1">
        <f t="shared" si="9"/>
        <v>0</v>
      </c>
      <c r="B181" s="26" t="e">
        <f t="shared" si="10"/>
        <v>#VALUE!</v>
      </c>
      <c r="C181" s="59">
        <f t="shared" si="11"/>
        <v>0</v>
      </c>
      <c r="H181" s="63">
        <v>180</v>
      </c>
      <c r="I181"/>
    </row>
    <row r="182" spans="1:14" x14ac:dyDescent="0.25">
      <c r="A182" s="1">
        <f t="shared" si="9"/>
        <v>0</v>
      </c>
      <c r="B182" s="26" t="e">
        <f t="shared" si="10"/>
        <v>#VALUE!</v>
      </c>
      <c r="C182" s="59">
        <f t="shared" si="11"/>
        <v>0</v>
      </c>
      <c r="H182" s="63">
        <v>181</v>
      </c>
      <c r="I182"/>
    </row>
    <row r="183" spans="1:14" x14ac:dyDescent="0.25">
      <c r="A183" s="1">
        <f t="shared" si="9"/>
        <v>0</v>
      </c>
      <c r="B183" s="26" t="e">
        <f t="shared" si="10"/>
        <v>#VALUE!</v>
      </c>
      <c r="C183" s="59">
        <f t="shared" si="11"/>
        <v>0</v>
      </c>
      <c r="H183" s="63">
        <v>182</v>
      </c>
      <c r="I183"/>
    </row>
    <row r="184" spans="1:14" x14ac:dyDescent="0.25">
      <c r="A184" s="1">
        <f t="shared" si="9"/>
        <v>0</v>
      </c>
      <c r="B184" s="26" t="e">
        <f t="shared" si="10"/>
        <v>#VALUE!</v>
      </c>
      <c r="C184" s="59">
        <f t="shared" si="11"/>
        <v>0</v>
      </c>
      <c r="H184" s="63">
        <v>183</v>
      </c>
      <c r="I184"/>
    </row>
    <row r="185" spans="1:14" x14ac:dyDescent="0.25">
      <c r="A185" s="1">
        <f t="shared" si="9"/>
        <v>0</v>
      </c>
      <c r="B185" s="26" t="e">
        <f t="shared" si="10"/>
        <v>#VALUE!</v>
      </c>
      <c r="C185" s="59">
        <f t="shared" si="11"/>
        <v>0</v>
      </c>
      <c r="H185" s="63">
        <v>184</v>
      </c>
      <c r="I185"/>
    </row>
    <row r="186" spans="1:14" x14ac:dyDescent="0.25">
      <c r="A186" s="1">
        <f t="shared" si="9"/>
        <v>0</v>
      </c>
      <c r="B186" s="26" t="e">
        <f t="shared" si="10"/>
        <v>#VALUE!</v>
      </c>
      <c r="C186" s="59">
        <f t="shared" si="11"/>
        <v>0</v>
      </c>
      <c r="H186" s="63">
        <v>185</v>
      </c>
      <c r="I186"/>
    </row>
    <row r="187" spans="1:14" x14ac:dyDescent="0.25">
      <c r="A187" s="1">
        <f t="shared" si="9"/>
        <v>0</v>
      </c>
      <c r="B187" s="26" t="e">
        <f t="shared" si="10"/>
        <v>#VALUE!</v>
      </c>
      <c r="C187" s="59">
        <f t="shared" si="11"/>
        <v>0</v>
      </c>
      <c r="H187" s="63">
        <v>186</v>
      </c>
      <c r="I187"/>
    </row>
    <row r="188" spans="1:14" ht="15.75" thickBot="1" x14ac:dyDescent="0.3">
      <c r="A188" s="1">
        <f t="shared" si="9"/>
        <v>0</v>
      </c>
      <c r="B188" s="26" t="e">
        <f t="shared" si="10"/>
        <v>#VALUE!</v>
      </c>
      <c r="C188" s="59">
        <f t="shared" si="11"/>
        <v>0</v>
      </c>
      <c r="H188" s="63">
        <v>187</v>
      </c>
      <c r="I188"/>
    </row>
    <row r="189" spans="1:14" ht="15.75" thickBot="1" x14ac:dyDescent="0.3">
      <c r="A189" s="1">
        <f t="shared" ref="A189:A210" si="12">K189</f>
        <v>0</v>
      </c>
      <c r="B189" s="26" t="e">
        <f>VALUE(REPLACE(#REF!,1,5,""))</f>
        <v>#REF!</v>
      </c>
      <c r="C189" s="59">
        <f t="shared" ref="C189:C194" si="13">J189</f>
        <v>0</v>
      </c>
      <c r="H189" s="63"/>
      <c r="I189"/>
      <c r="J189" s="73"/>
      <c r="K189" s="63"/>
    </row>
    <row r="190" spans="1:14" ht="15.75" thickBot="1" x14ac:dyDescent="0.3">
      <c r="A190" s="1">
        <f t="shared" si="12"/>
        <v>0</v>
      </c>
      <c r="B190" s="26" t="e">
        <f t="shared" ref="B190:B210" si="14">VALUE(REPLACE(H189,1,5,""))</f>
        <v>#VALUE!</v>
      </c>
      <c r="C190" s="59">
        <f t="shared" si="13"/>
        <v>0</v>
      </c>
      <c r="H190" s="63"/>
      <c r="I190"/>
      <c r="J190" s="73"/>
      <c r="K190" s="63"/>
    </row>
    <row r="191" spans="1:14" ht="15.75" thickBot="1" x14ac:dyDescent="0.3">
      <c r="A191" s="1">
        <f t="shared" si="12"/>
        <v>0</v>
      </c>
      <c r="B191" s="26" t="e">
        <f t="shared" si="14"/>
        <v>#VALUE!</v>
      </c>
      <c r="C191" s="59">
        <f t="shared" si="13"/>
        <v>0</v>
      </c>
      <c r="H191" s="63"/>
      <c r="I191"/>
      <c r="J191" s="73"/>
      <c r="K191" s="63"/>
    </row>
    <row r="192" spans="1:14" ht="15.75" thickBot="1" x14ac:dyDescent="0.3">
      <c r="A192" s="1">
        <f t="shared" si="12"/>
        <v>0</v>
      </c>
      <c r="B192" s="26" t="e">
        <f t="shared" si="14"/>
        <v>#VALUE!</v>
      </c>
      <c r="C192" s="59">
        <f t="shared" si="13"/>
        <v>0</v>
      </c>
      <c r="H192" s="63"/>
      <c r="I192"/>
      <c r="J192" s="73"/>
      <c r="K192" s="63"/>
    </row>
    <row r="193" spans="1:11" ht="15.75" thickBot="1" x14ac:dyDescent="0.3">
      <c r="A193" s="1">
        <f t="shared" si="12"/>
        <v>0</v>
      </c>
      <c r="B193" s="26" t="e">
        <f t="shared" si="14"/>
        <v>#VALUE!</v>
      </c>
      <c r="C193" s="59">
        <f t="shared" si="13"/>
        <v>0</v>
      </c>
      <c r="H193" s="63"/>
      <c r="I193"/>
      <c r="J193" s="73"/>
      <c r="K193" s="63"/>
    </row>
    <row r="194" spans="1:11" ht="15.75" thickBot="1" x14ac:dyDescent="0.3">
      <c r="A194" s="1">
        <f t="shared" si="12"/>
        <v>0</v>
      </c>
      <c r="B194" s="26" t="e">
        <f t="shared" si="14"/>
        <v>#VALUE!</v>
      </c>
      <c r="C194" s="59">
        <f t="shared" si="13"/>
        <v>0</v>
      </c>
      <c r="H194" s="63"/>
      <c r="I194"/>
      <c r="J194" s="73"/>
      <c r="K194" s="63"/>
    </row>
    <row r="195" spans="1:11" ht="15.75" thickBot="1" x14ac:dyDescent="0.3">
      <c r="A195" s="1">
        <f t="shared" si="12"/>
        <v>0</v>
      </c>
      <c r="B195" s="26" t="e">
        <f t="shared" si="14"/>
        <v>#VALUE!</v>
      </c>
      <c r="C195" s="59">
        <f t="shared" ref="C195:C258" si="15">J195</f>
        <v>0</v>
      </c>
      <c r="H195" s="63"/>
      <c r="I195"/>
      <c r="J195" s="73"/>
      <c r="K195" s="63"/>
    </row>
    <row r="196" spans="1:11" ht="15.75" thickBot="1" x14ac:dyDescent="0.3">
      <c r="A196" s="1">
        <f t="shared" si="12"/>
        <v>0</v>
      </c>
      <c r="B196" s="26" t="e">
        <f t="shared" si="14"/>
        <v>#VALUE!</v>
      </c>
      <c r="C196" s="59">
        <f t="shared" si="15"/>
        <v>0</v>
      </c>
      <c r="H196" s="63"/>
      <c r="I196"/>
      <c r="J196" s="73"/>
      <c r="K196" s="63"/>
    </row>
    <row r="197" spans="1:11" ht="15.75" thickBot="1" x14ac:dyDescent="0.3">
      <c r="A197" s="1">
        <f t="shared" si="12"/>
        <v>0</v>
      </c>
      <c r="B197" s="26" t="e">
        <f t="shared" si="14"/>
        <v>#VALUE!</v>
      </c>
      <c r="C197" s="59">
        <f t="shared" si="15"/>
        <v>0</v>
      </c>
      <c r="H197" s="63"/>
      <c r="I197"/>
      <c r="J197" s="73"/>
      <c r="K197" s="63"/>
    </row>
    <row r="198" spans="1:11" ht="15.75" thickBot="1" x14ac:dyDescent="0.3">
      <c r="A198" s="1">
        <f t="shared" si="12"/>
        <v>0</v>
      </c>
      <c r="B198" s="26" t="e">
        <f t="shared" si="14"/>
        <v>#VALUE!</v>
      </c>
      <c r="C198" s="59">
        <f t="shared" si="15"/>
        <v>0</v>
      </c>
      <c r="H198" s="63"/>
      <c r="I198"/>
      <c r="J198" s="73"/>
      <c r="K198" s="63"/>
    </row>
    <row r="199" spans="1:11" ht="15.75" thickBot="1" x14ac:dyDescent="0.3">
      <c r="A199" s="1">
        <f t="shared" si="12"/>
        <v>0</v>
      </c>
      <c r="B199" s="26" t="e">
        <f t="shared" si="14"/>
        <v>#VALUE!</v>
      </c>
      <c r="C199" s="59">
        <f t="shared" si="15"/>
        <v>0</v>
      </c>
      <c r="H199" s="63"/>
      <c r="I199"/>
      <c r="J199" s="73"/>
      <c r="K199" s="63"/>
    </row>
    <row r="200" spans="1:11" ht="15.75" thickBot="1" x14ac:dyDescent="0.3">
      <c r="A200" s="1">
        <f t="shared" si="12"/>
        <v>0</v>
      </c>
      <c r="B200" s="26" t="e">
        <f t="shared" si="14"/>
        <v>#VALUE!</v>
      </c>
      <c r="C200" s="59">
        <f t="shared" si="15"/>
        <v>0</v>
      </c>
      <c r="H200" s="63"/>
      <c r="I200"/>
      <c r="J200" s="73"/>
      <c r="K200" s="63"/>
    </row>
    <row r="201" spans="1:11" ht="15.75" thickBot="1" x14ac:dyDescent="0.3">
      <c r="A201" s="1">
        <f t="shared" si="12"/>
        <v>0</v>
      </c>
      <c r="B201" s="26" t="e">
        <f t="shared" si="14"/>
        <v>#VALUE!</v>
      </c>
      <c r="C201" s="59">
        <f t="shared" si="15"/>
        <v>0</v>
      </c>
      <c r="H201" s="63"/>
      <c r="I201"/>
      <c r="J201" s="73"/>
      <c r="K201" s="63"/>
    </row>
    <row r="202" spans="1:11" ht="15.75" thickBot="1" x14ac:dyDescent="0.3">
      <c r="A202" s="1">
        <f t="shared" si="12"/>
        <v>0</v>
      </c>
      <c r="B202" s="26" t="e">
        <f t="shared" si="14"/>
        <v>#VALUE!</v>
      </c>
      <c r="C202" s="59">
        <f t="shared" si="15"/>
        <v>0</v>
      </c>
      <c r="H202" s="63"/>
      <c r="I202"/>
      <c r="J202" s="73"/>
      <c r="K202" s="63"/>
    </row>
    <row r="203" spans="1:11" ht="15.75" thickBot="1" x14ac:dyDescent="0.3">
      <c r="A203" s="1">
        <f t="shared" si="12"/>
        <v>0</v>
      </c>
      <c r="B203" s="26" t="e">
        <f t="shared" si="14"/>
        <v>#VALUE!</v>
      </c>
      <c r="C203" s="59">
        <f t="shared" si="15"/>
        <v>0</v>
      </c>
      <c r="H203" s="63"/>
      <c r="I203"/>
      <c r="J203" s="73"/>
      <c r="K203" s="63"/>
    </row>
    <row r="204" spans="1:11" ht="15.75" thickBot="1" x14ac:dyDescent="0.3">
      <c r="A204" s="1">
        <f t="shared" si="12"/>
        <v>0</v>
      </c>
      <c r="B204" s="26" t="e">
        <f t="shared" si="14"/>
        <v>#VALUE!</v>
      </c>
      <c r="C204" s="59">
        <f t="shared" si="15"/>
        <v>0</v>
      </c>
      <c r="H204" s="63"/>
      <c r="I204"/>
      <c r="J204" s="73"/>
      <c r="K204" s="63"/>
    </row>
    <row r="205" spans="1:11" ht="15.75" thickBot="1" x14ac:dyDescent="0.3">
      <c r="A205" s="1">
        <f t="shared" si="12"/>
        <v>0</v>
      </c>
      <c r="B205" s="26" t="e">
        <f t="shared" si="14"/>
        <v>#VALUE!</v>
      </c>
      <c r="C205" s="59">
        <f t="shared" si="15"/>
        <v>0</v>
      </c>
      <c r="H205" s="63"/>
      <c r="I205"/>
      <c r="J205" s="73"/>
      <c r="K205" s="63"/>
    </row>
    <row r="206" spans="1:11" ht="15.75" thickBot="1" x14ac:dyDescent="0.3">
      <c r="A206" s="1">
        <f t="shared" si="12"/>
        <v>0</v>
      </c>
      <c r="B206" s="26" t="e">
        <f t="shared" si="14"/>
        <v>#VALUE!</v>
      </c>
      <c r="C206" s="59">
        <f t="shared" si="15"/>
        <v>0</v>
      </c>
      <c r="H206" s="63"/>
      <c r="I206"/>
      <c r="J206" s="73"/>
      <c r="K206" s="63"/>
    </row>
    <row r="207" spans="1:11" ht="15.75" thickBot="1" x14ac:dyDescent="0.3">
      <c r="A207" s="1">
        <f t="shared" si="12"/>
        <v>0</v>
      </c>
      <c r="B207" s="26" t="e">
        <f t="shared" si="14"/>
        <v>#VALUE!</v>
      </c>
      <c r="C207" s="59">
        <f t="shared" si="15"/>
        <v>0</v>
      </c>
      <c r="H207" s="63"/>
      <c r="I207"/>
      <c r="J207" s="73"/>
      <c r="K207" s="63"/>
    </row>
    <row r="208" spans="1:11" ht="15.75" thickBot="1" x14ac:dyDescent="0.3">
      <c r="A208" s="1">
        <f t="shared" si="12"/>
        <v>0</v>
      </c>
      <c r="B208" s="26" t="e">
        <f t="shared" si="14"/>
        <v>#VALUE!</v>
      </c>
      <c r="C208" s="59">
        <f t="shared" si="15"/>
        <v>0</v>
      </c>
      <c r="H208" s="63"/>
      <c r="I208"/>
      <c r="J208" s="73"/>
      <c r="K208" s="63"/>
    </row>
    <row r="209" spans="1:11" ht="15.75" thickBot="1" x14ac:dyDescent="0.3">
      <c r="A209" s="1">
        <f t="shared" si="12"/>
        <v>0</v>
      </c>
      <c r="B209" s="26" t="e">
        <f t="shared" si="14"/>
        <v>#VALUE!</v>
      </c>
      <c r="C209" s="59">
        <f t="shared" si="15"/>
        <v>0</v>
      </c>
      <c r="H209" s="63"/>
      <c r="I209"/>
      <c r="J209" s="73"/>
      <c r="K209" s="63"/>
    </row>
    <row r="210" spans="1:11" ht="15.75" thickBot="1" x14ac:dyDescent="0.3">
      <c r="A210" s="1">
        <f t="shared" si="12"/>
        <v>0</v>
      </c>
      <c r="B210" s="26" t="e">
        <f t="shared" si="14"/>
        <v>#VALUE!</v>
      </c>
      <c r="C210" s="59">
        <f t="shared" si="15"/>
        <v>0</v>
      </c>
      <c r="H210" s="63"/>
      <c r="I210"/>
      <c r="J210" s="73"/>
      <c r="K210" s="63"/>
    </row>
    <row r="211" spans="1:11" ht="15.75" thickBot="1" x14ac:dyDescent="0.3">
      <c r="A211" s="1">
        <f t="shared" ref="A211:A246" si="16">K211</f>
        <v>0</v>
      </c>
      <c r="B211" s="26" t="e">
        <f t="shared" ref="B211:B244" si="17">VALUE(REPLACE(H210,1,5,""))</f>
        <v>#VALUE!</v>
      </c>
      <c r="C211" s="59">
        <f t="shared" si="15"/>
        <v>0</v>
      </c>
      <c r="H211" s="63"/>
      <c r="I211"/>
      <c r="J211" s="73"/>
      <c r="K211" s="63"/>
    </row>
    <row r="212" spans="1:11" ht="15.75" thickBot="1" x14ac:dyDescent="0.3">
      <c r="A212" s="1">
        <f t="shared" si="16"/>
        <v>0</v>
      </c>
      <c r="B212" s="26" t="e">
        <f t="shared" si="17"/>
        <v>#VALUE!</v>
      </c>
      <c r="C212" s="59">
        <f t="shared" si="15"/>
        <v>0</v>
      </c>
      <c r="H212" s="63"/>
      <c r="I212"/>
      <c r="J212" s="73"/>
      <c r="K212" s="63"/>
    </row>
    <row r="213" spans="1:11" ht="15.75" thickBot="1" x14ac:dyDescent="0.3">
      <c r="A213" s="1">
        <f t="shared" si="16"/>
        <v>0</v>
      </c>
      <c r="B213" s="26" t="e">
        <f t="shared" si="17"/>
        <v>#VALUE!</v>
      </c>
      <c r="C213" s="59">
        <f t="shared" si="15"/>
        <v>0</v>
      </c>
      <c r="H213" s="63"/>
      <c r="I213"/>
      <c r="J213" s="73"/>
      <c r="K213" s="63"/>
    </row>
    <row r="214" spans="1:11" ht="15.75" thickBot="1" x14ac:dyDescent="0.3">
      <c r="A214" s="1">
        <f t="shared" si="16"/>
        <v>0</v>
      </c>
      <c r="B214" s="26" t="e">
        <f t="shared" si="17"/>
        <v>#VALUE!</v>
      </c>
      <c r="C214" s="59">
        <f t="shared" si="15"/>
        <v>0</v>
      </c>
      <c r="H214" s="63"/>
      <c r="I214"/>
      <c r="J214" s="73"/>
      <c r="K214" s="63"/>
    </row>
    <row r="215" spans="1:11" ht="15.75" thickBot="1" x14ac:dyDescent="0.3">
      <c r="A215" s="1">
        <f t="shared" si="16"/>
        <v>0</v>
      </c>
      <c r="B215" s="26" t="e">
        <f t="shared" si="17"/>
        <v>#VALUE!</v>
      </c>
      <c r="C215" s="59">
        <f t="shared" si="15"/>
        <v>0</v>
      </c>
      <c r="H215" s="63"/>
      <c r="I215"/>
      <c r="J215" s="73"/>
      <c r="K215" s="63"/>
    </row>
    <row r="216" spans="1:11" ht="15.75" thickBot="1" x14ac:dyDescent="0.3">
      <c r="A216" s="1">
        <f t="shared" si="16"/>
        <v>0</v>
      </c>
      <c r="B216" s="26" t="e">
        <f t="shared" si="17"/>
        <v>#VALUE!</v>
      </c>
      <c r="C216" s="59">
        <f t="shared" si="15"/>
        <v>0</v>
      </c>
      <c r="H216" s="63"/>
      <c r="I216"/>
      <c r="J216" s="73"/>
      <c r="K216" s="63"/>
    </row>
    <row r="217" spans="1:11" ht="15.75" thickBot="1" x14ac:dyDescent="0.3">
      <c r="A217" s="1">
        <f t="shared" si="16"/>
        <v>0</v>
      </c>
      <c r="B217" s="26" t="e">
        <f t="shared" si="17"/>
        <v>#VALUE!</v>
      </c>
      <c r="C217" s="59">
        <f t="shared" si="15"/>
        <v>0</v>
      </c>
      <c r="H217" s="63"/>
      <c r="I217"/>
      <c r="J217" s="73"/>
      <c r="K217" s="63"/>
    </row>
    <row r="218" spans="1:11" ht="15.75" thickBot="1" x14ac:dyDescent="0.3">
      <c r="A218" s="1">
        <f t="shared" si="16"/>
        <v>0</v>
      </c>
      <c r="B218" s="26" t="e">
        <f t="shared" si="17"/>
        <v>#VALUE!</v>
      </c>
      <c r="C218" s="59">
        <f t="shared" si="15"/>
        <v>0</v>
      </c>
      <c r="H218" s="63"/>
      <c r="I218"/>
      <c r="J218" s="73"/>
      <c r="K218" s="63"/>
    </row>
    <row r="219" spans="1:11" ht="15.75" thickBot="1" x14ac:dyDescent="0.3">
      <c r="A219" s="1">
        <f t="shared" si="16"/>
        <v>0</v>
      </c>
      <c r="B219" s="26" t="e">
        <f t="shared" si="17"/>
        <v>#VALUE!</v>
      </c>
      <c r="C219" s="59">
        <f t="shared" si="15"/>
        <v>0</v>
      </c>
      <c r="H219" s="63"/>
      <c r="I219"/>
      <c r="J219" s="73"/>
      <c r="K219" s="63"/>
    </row>
    <row r="220" spans="1:11" ht="15.75" thickBot="1" x14ac:dyDescent="0.3">
      <c r="A220" s="1">
        <f t="shared" si="16"/>
        <v>0</v>
      </c>
      <c r="B220" s="26" t="e">
        <f t="shared" si="17"/>
        <v>#VALUE!</v>
      </c>
      <c r="C220" s="59">
        <f t="shared" si="15"/>
        <v>0</v>
      </c>
      <c r="H220" s="63"/>
      <c r="I220"/>
      <c r="J220" s="73"/>
      <c r="K220" s="63"/>
    </row>
    <row r="221" spans="1:11" ht="15.75" thickBot="1" x14ac:dyDescent="0.3">
      <c r="A221" s="1">
        <f t="shared" si="16"/>
        <v>0</v>
      </c>
      <c r="B221" s="26" t="e">
        <f t="shared" si="17"/>
        <v>#VALUE!</v>
      </c>
      <c r="C221" s="59">
        <f t="shared" si="15"/>
        <v>0</v>
      </c>
      <c r="H221" s="63"/>
      <c r="I221"/>
      <c r="J221" s="73"/>
      <c r="K221" s="63"/>
    </row>
    <row r="222" spans="1:11" ht="15.75" thickBot="1" x14ac:dyDescent="0.3">
      <c r="A222" s="1">
        <f t="shared" si="16"/>
        <v>0</v>
      </c>
      <c r="B222" s="26" t="e">
        <f t="shared" si="17"/>
        <v>#VALUE!</v>
      </c>
      <c r="C222" s="59">
        <f t="shared" si="15"/>
        <v>0</v>
      </c>
      <c r="H222" s="63"/>
      <c r="I222"/>
      <c r="J222" s="73"/>
      <c r="K222" s="63"/>
    </row>
    <row r="223" spans="1:11" ht="15.75" thickBot="1" x14ac:dyDescent="0.3">
      <c r="A223" s="1">
        <f t="shared" si="16"/>
        <v>0</v>
      </c>
      <c r="B223" s="26" t="e">
        <f t="shared" si="17"/>
        <v>#VALUE!</v>
      </c>
      <c r="C223" s="59">
        <f t="shared" si="15"/>
        <v>0</v>
      </c>
      <c r="H223" s="63"/>
      <c r="I223"/>
      <c r="J223" s="73"/>
      <c r="K223" s="63"/>
    </row>
    <row r="224" spans="1:11" ht="15.75" thickBot="1" x14ac:dyDescent="0.3">
      <c r="A224" s="1">
        <f t="shared" si="16"/>
        <v>0</v>
      </c>
      <c r="B224" s="26" t="e">
        <f t="shared" si="17"/>
        <v>#VALUE!</v>
      </c>
      <c r="C224" s="59">
        <f t="shared" si="15"/>
        <v>0</v>
      </c>
      <c r="H224" s="63"/>
      <c r="I224"/>
      <c r="J224" s="73"/>
      <c r="K224" s="63"/>
    </row>
    <row r="225" spans="1:11" ht="15.75" thickBot="1" x14ac:dyDescent="0.3">
      <c r="A225" s="1">
        <f t="shared" si="16"/>
        <v>0</v>
      </c>
      <c r="B225" s="26" t="e">
        <f t="shared" si="17"/>
        <v>#VALUE!</v>
      </c>
      <c r="C225" s="59">
        <f t="shared" si="15"/>
        <v>0</v>
      </c>
      <c r="H225" s="63"/>
      <c r="I225"/>
      <c r="J225" s="73"/>
      <c r="K225" s="63"/>
    </row>
    <row r="226" spans="1:11" ht="15.75" thickBot="1" x14ac:dyDescent="0.3">
      <c r="A226" s="1">
        <f t="shared" si="16"/>
        <v>0</v>
      </c>
      <c r="B226" s="26" t="e">
        <f t="shared" si="17"/>
        <v>#VALUE!</v>
      </c>
      <c r="C226" s="59">
        <f t="shared" si="15"/>
        <v>0</v>
      </c>
      <c r="H226" s="63"/>
      <c r="I226"/>
      <c r="J226" s="73"/>
      <c r="K226" s="63"/>
    </row>
    <row r="227" spans="1:11" ht="15.75" thickBot="1" x14ac:dyDescent="0.3">
      <c r="A227" s="1">
        <f t="shared" si="16"/>
        <v>0</v>
      </c>
      <c r="B227" s="26" t="e">
        <f t="shared" si="17"/>
        <v>#VALUE!</v>
      </c>
      <c r="C227" s="59">
        <f t="shared" si="15"/>
        <v>0</v>
      </c>
      <c r="H227" s="63"/>
      <c r="I227"/>
      <c r="J227" s="73"/>
      <c r="K227" s="63"/>
    </row>
    <row r="228" spans="1:11" ht="15.75" thickBot="1" x14ac:dyDescent="0.3">
      <c r="A228" s="1">
        <f t="shared" si="16"/>
        <v>0</v>
      </c>
      <c r="B228" s="26" t="e">
        <f t="shared" si="17"/>
        <v>#VALUE!</v>
      </c>
      <c r="C228" s="59">
        <f t="shared" si="15"/>
        <v>0</v>
      </c>
      <c r="H228" s="63"/>
      <c r="I228"/>
      <c r="J228" s="73"/>
      <c r="K228" s="63"/>
    </row>
    <row r="229" spans="1:11" ht="15.75" thickBot="1" x14ac:dyDescent="0.3">
      <c r="A229" s="1">
        <f t="shared" si="16"/>
        <v>0</v>
      </c>
      <c r="B229" s="26" t="e">
        <f t="shared" si="17"/>
        <v>#VALUE!</v>
      </c>
      <c r="C229" s="59">
        <f t="shared" si="15"/>
        <v>0</v>
      </c>
      <c r="H229" s="63"/>
      <c r="I229"/>
      <c r="J229" s="73"/>
      <c r="K229" s="63"/>
    </row>
    <row r="230" spans="1:11" ht="15.75" thickBot="1" x14ac:dyDescent="0.3">
      <c r="A230" s="1">
        <f t="shared" si="16"/>
        <v>0</v>
      </c>
      <c r="B230" s="26" t="e">
        <f t="shared" si="17"/>
        <v>#VALUE!</v>
      </c>
      <c r="C230" s="59">
        <f t="shared" si="15"/>
        <v>0</v>
      </c>
      <c r="H230" s="63"/>
      <c r="I230"/>
      <c r="J230" s="73"/>
      <c r="K230" s="63"/>
    </row>
    <row r="231" spans="1:11" ht="15.75" thickBot="1" x14ac:dyDescent="0.3">
      <c r="A231" s="1">
        <f t="shared" si="16"/>
        <v>0</v>
      </c>
      <c r="B231" s="26" t="e">
        <f t="shared" si="17"/>
        <v>#VALUE!</v>
      </c>
      <c r="C231" s="59">
        <f t="shared" si="15"/>
        <v>0</v>
      </c>
      <c r="H231" s="63"/>
      <c r="I231"/>
      <c r="J231" s="73"/>
      <c r="K231" s="63"/>
    </row>
    <row r="232" spans="1:11" ht="15.75" thickBot="1" x14ac:dyDescent="0.3">
      <c r="A232" s="1">
        <f t="shared" si="16"/>
        <v>0</v>
      </c>
      <c r="B232" s="26" t="e">
        <f t="shared" si="17"/>
        <v>#VALUE!</v>
      </c>
      <c r="C232" s="59">
        <f t="shared" si="15"/>
        <v>0</v>
      </c>
      <c r="H232" s="63"/>
      <c r="I232"/>
      <c r="J232" s="73"/>
      <c r="K232" s="63"/>
    </row>
    <row r="233" spans="1:11" ht="15.75" thickBot="1" x14ac:dyDescent="0.3">
      <c r="A233" s="1">
        <f t="shared" si="16"/>
        <v>0</v>
      </c>
      <c r="B233" s="26" t="e">
        <f t="shared" si="17"/>
        <v>#VALUE!</v>
      </c>
      <c r="C233" s="59">
        <f t="shared" si="15"/>
        <v>0</v>
      </c>
      <c r="H233" s="63"/>
      <c r="I233"/>
      <c r="J233" s="73"/>
      <c r="K233" s="63"/>
    </row>
    <row r="234" spans="1:11" ht="15.75" thickBot="1" x14ac:dyDescent="0.3">
      <c r="A234" s="1">
        <f t="shared" si="16"/>
        <v>0</v>
      </c>
      <c r="B234" s="26" t="e">
        <f t="shared" si="17"/>
        <v>#VALUE!</v>
      </c>
      <c r="C234" s="59">
        <f t="shared" si="15"/>
        <v>0</v>
      </c>
      <c r="H234" s="63"/>
      <c r="I234"/>
      <c r="J234" s="73"/>
      <c r="K234" s="63"/>
    </row>
    <row r="235" spans="1:11" ht="15.75" thickBot="1" x14ac:dyDescent="0.3">
      <c r="A235" s="1">
        <f t="shared" si="16"/>
        <v>0</v>
      </c>
      <c r="B235" s="26" t="e">
        <f t="shared" si="17"/>
        <v>#VALUE!</v>
      </c>
      <c r="C235" s="59">
        <f t="shared" si="15"/>
        <v>0</v>
      </c>
      <c r="H235" s="63"/>
      <c r="I235"/>
      <c r="J235" s="73"/>
      <c r="K235" s="63"/>
    </row>
    <row r="236" spans="1:11" ht="15.75" thickBot="1" x14ac:dyDescent="0.3">
      <c r="A236" s="1">
        <f t="shared" si="16"/>
        <v>0</v>
      </c>
      <c r="B236" s="26" t="e">
        <f t="shared" si="17"/>
        <v>#VALUE!</v>
      </c>
      <c r="C236" s="59">
        <f t="shared" si="15"/>
        <v>0</v>
      </c>
      <c r="H236" s="63"/>
      <c r="I236"/>
      <c r="J236" s="73"/>
      <c r="K236" s="63"/>
    </row>
    <row r="237" spans="1:11" ht="15.75" thickBot="1" x14ac:dyDescent="0.3">
      <c r="A237" s="1">
        <f t="shared" si="16"/>
        <v>0</v>
      </c>
      <c r="B237" s="26" t="e">
        <f t="shared" si="17"/>
        <v>#VALUE!</v>
      </c>
      <c r="C237" s="59">
        <f t="shared" si="15"/>
        <v>0</v>
      </c>
      <c r="H237" s="63"/>
      <c r="I237"/>
      <c r="J237" s="73"/>
      <c r="K237" s="63"/>
    </row>
    <row r="238" spans="1:11" ht="15.75" thickBot="1" x14ac:dyDescent="0.3">
      <c r="A238" s="1">
        <f t="shared" si="16"/>
        <v>0</v>
      </c>
      <c r="B238" s="26" t="e">
        <f t="shared" si="17"/>
        <v>#VALUE!</v>
      </c>
      <c r="C238" s="59">
        <f t="shared" si="15"/>
        <v>0</v>
      </c>
      <c r="H238" s="63"/>
      <c r="I238"/>
      <c r="J238" s="73"/>
      <c r="K238" s="63"/>
    </row>
    <row r="239" spans="1:11" ht="15.75" thickBot="1" x14ac:dyDescent="0.3">
      <c r="A239" s="1">
        <f t="shared" si="16"/>
        <v>0</v>
      </c>
      <c r="B239" s="26" t="e">
        <f t="shared" si="17"/>
        <v>#VALUE!</v>
      </c>
      <c r="C239" s="59">
        <f t="shared" si="15"/>
        <v>0</v>
      </c>
      <c r="H239" s="63"/>
      <c r="I239"/>
      <c r="J239" s="73"/>
      <c r="K239" s="63"/>
    </row>
    <row r="240" spans="1:11" ht="15.75" thickBot="1" x14ac:dyDescent="0.3">
      <c r="A240" s="1">
        <f t="shared" si="16"/>
        <v>0</v>
      </c>
      <c r="B240" s="26" t="e">
        <f t="shared" si="17"/>
        <v>#VALUE!</v>
      </c>
      <c r="C240" s="59">
        <f t="shared" si="15"/>
        <v>0</v>
      </c>
      <c r="H240" s="63"/>
      <c r="I240"/>
      <c r="J240" s="73"/>
      <c r="K240" s="63"/>
    </row>
    <row r="241" spans="1:11" ht="15.75" thickBot="1" x14ac:dyDescent="0.3">
      <c r="A241" s="1">
        <f t="shared" si="16"/>
        <v>0</v>
      </c>
      <c r="B241" s="26" t="e">
        <f t="shared" si="17"/>
        <v>#VALUE!</v>
      </c>
      <c r="C241" s="59">
        <f t="shared" si="15"/>
        <v>0</v>
      </c>
      <c r="H241" s="63"/>
      <c r="I241"/>
      <c r="J241" s="73"/>
      <c r="K241" s="63"/>
    </row>
    <row r="242" spans="1:11" ht="15.75" thickBot="1" x14ac:dyDescent="0.3">
      <c r="A242" s="1">
        <f t="shared" si="16"/>
        <v>0</v>
      </c>
      <c r="B242" s="26" t="e">
        <f t="shared" si="17"/>
        <v>#VALUE!</v>
      </c>
      <c r="C242" s="59">
        <f t="shared" si="15"/>
        <v>0</v>
      </c>
      <c r="H242" s="63"/>
      <c r="I242"/>
      <c r="J242" s="73"/>
      <c r="K242" s="63"/>
    </row>
    <row r="243" spans="1:11" ht="15.75" thickBot="1" x14ac:dyDescent="0.3">
      <c r="A243" s="1">
        <f t="shared" si="16"/>
        <v>0</v>
      </c>
      <c r="B243" s="26" t="e">
        <f t="shared" si="17"/>
        <v>#VALUE!</v>
      </c>
      <c r="C243" s="59">
        <f t="shared" si="15"/>
        <v>0</v>
      </c>
      <c r="H243" s="63"/>
      <c r="I243"/>
      <c r="J243" s="73"/>
      <c r="K243" s="63"/>
    </row>
    <row r="244" spans="1:11" ht="15.75" thickBot="1" x14ac:dyDescent="0.3">
      <c r="A244" s="1">
        <f t="shared" si="16"/>
        <v>0</v>
      </c>
      <c r="B244" s="26" t="e">
        <f t="shared" si="17"/>
        <v>#VALUE!</v>
      </c>
      <c r="C244" s="59">
        <f t="shared" si="15"/>
        <v>0</v>
      </c>
      <c r="H244" s="63"/>
      <c r="I244"/>
      <c r="J244" s="73"/>
      <c r="K244" s="63"/>
    </row>
    <row r="245" spans="1:11" ht="15.75" thickBot="1" x14ac:dyDescent="0.3">
      <c r="A245" s="1">
        <f>K245</f>
        <v>0</v>
      </c>
      <c r="B245" s="26" t="e">
        <f>VALUE(REPLACE(H244,1,5,""))</f>
        <v>#VALUE!</v>
      </c>
      <c r="C245" s="59">
        <f t="shared" si="15"/>
        <v>0</v>
      </c>
      <c r="H245" s="63"/>
      <c r="I245"/>
      <c r="J245" s="73"/>
      <c r="K245" s="63"/>
    </row>
    <row r="246" spans="1:11" ht="15.75" thickBot="1" x14ac:dyDescent="0.3">
      <c r="A246" s="1">
        <f t="shared" si="16"/>
        <v>0</v>
      </c>
      <c r="B246" s="26" t="e">
        <f>VALUE(REPLACE(H245,1,5,""))</f>
        <v>#VALUE!</v>
      </c>
      <c r="C246" s="59">
        <f t="shared" si="15"/>
        <v>0</v>
      </c>
      <c r="H246" s="63"/>
      <c r="I246"/>
      <c r="J246" s="73"/>
      <c r="K246" s="63"/>
    </row>
    <row r="247" spans="1:11" ht="15.75" thickBot="1" x14ac:dyDescent="0.3">
      <c r="A247" s="1">
        <f>K247</f>
        <v>0</v>
      </c>
      <c r="B247" s="26" t="e">
        <f>VALUE(REPLACE(H246,1,5,""))</f>
        <v>#VALUE!</v>
      </c>
      <c r="C247" s="59">
        <f t="shared" si="15"/>
        <v>0</v>
      </c>
      <c r="H247" s="63"/>
      <c r="I247"/>
      <c r="J247" s="73"/>
      <c r="K247" s="63"/>
    </row>
    <row r="248" spans="1:11" ht="15.75" thickBot="1" x14ac:dyDescent="0.3">
      <c r="A248" s="1">
        <f>K248</f>
        <v>0</v>
      </c>
      <c r="B248" s="26" t="e">
        <f>VALUE(REPLACE(H247,1,5,""))</f>
        <v>#VALUE!</v>
      </c>
      <c r="C248" s="59">
        <f t="shared" si="15"/>
        <v>0</v>
      </c>
      <c r="H248" s="63"/>
      <c r="I248"/>
      <c r="J248" s="73"/>
      <c r="K248" s="63"/>
    </row>
    <row r="249" spans="1:11" ht="15.75" thickBot="1" x14ac:dyDescent="0.3">
      <c r="A249" s="1">
        <f>K249</f>
        <v>0</v>
      </c>
      <c r="B249" s="26" t="e">
        <f>VALUE(REPLACE(H248,1,5,""))</f>
        <v>#VALUE!</v>
      </c>
      <c r="C249" s="59">
        <f t="shared" si="15"/>
        <v>0</v>
      </c>
      <c r="H249" s="63"/>
      <c r="I249"/>
      <c r="J249" s="73"/>
      <c r="K249" s="63"/>
    </row>
    <row r="250" spans="1:11" ht="15.75" thickBot="1" x14ac:dyDescent="0.3">
      <c r="A250" s="1">
        <f t="shared" ref="A250:A256" si="18">K250</f>
        <v>0</v>
      </c>
      <c r="B250" s="26" t="e">
        <f t="shared" ref="B250:B256" si="19">VALUE(REPLACE(H249,1,5,""))</f>
        <v>#VALUE!</v>
      </c>
      <c r="C250" s="59">
        <f t="shared" si="15"/>
        <v>0</v>
      </c>
      <c r="H250" s="63"/>
      <c r="I250"/>
      <c r="J250" s="73"/>
      <c r="K250" s="63"/>
    </row>
    <row r="251" spans="1:11" ht="15.75" thickBot="1" x14ac:dyDescent="0.3">
      <c r="A251" s="1">
        <f t="shared" si="18"/>
        <v>0</v>
      </c>
      <c r="B251" s="26" t="e">
        <f t="shared" si="19"/>
        <v>#VALUE!</v>
      </c>
      <c r="C251" s="59">
        <f t="shared" si="15"/>
        <v>0</v>
      </c>
      <c r="H251" s="63"/>
      <c r="I251"/>
      <c r="J251" s="73"/>
      <c r="K251" s="63"/>
    </row>
    <row r="252" spans="1:11" ht="15.75" thickBot="1" x14ac:dyDescent="0.3">
      <c r="A252" s="1">
        <f t="shared" si="18"/>
        <v>0</v>
      </c>
      <c r="B252" s="26" t="e">
        <f t="shared" si="19"/>
        <v>#VALUE!</v>
      </c>
      <c r="C252" s="59">
        <f t="shared" si="15"/>
        <v>0</v>
      </c>
      <c r="H252" s="63"/>
      <c r="I252"/>
      <c r="J252" s="73"/>
      <c r="K252" s="63"/>
    </row>
    <row r="253" spans="1:11" ht="15.75" thickBot="1" x14ac:dyDescent="0.3">
      <c r="A253" s="1">
        <f t="shared" si="18"/>
        <v>0</v>
      </c>
      <c r="B253" s="26" t="e">
        <f t="shared" si="19"/>
        <v>#VALUE!</v>
      </c>
      <c r="C253" s="59">
        <f t="shared" si="15"/>
        <v>0</v>
      </c>
      <c r="H253" s="63"/>
      <c r="I253"/>
      <c r="J253" s="73"/>
      <c r="K253" s="63"/>
    </row>
    <row r="254" spans="1:11" ht="15.75" thickBot="1" x14ac:dyDescent="0.3">
      <c r="A254" s="1">
        <f t="shared" si="18"/>
        <v>0</v>
      </c>
      <c r="B254" s="26" t="e">
        <f t="shared" si="19"/>
        <v>#VALUE!</v>
      </c>
      <c r="C254" s="59">
        <f t="shared" si="15"/>
        <v>0</v>
      </c>
      <c r="H254" s="63"/>
      <c r="I254"/>
      <c r="J254" s="73"/>
      <c r="K254" s="63"/>
    </row>
    <row r="255" spans="1:11" ht="15.75" thickBot="1" x14ac:dyDescent="0.3">
      <c r="A255" s="1">
        <f t="shared" si="18"/>
        <v>0</v>
      </c>
      <c r="B255" s="26" t="e">
        <f t="shared" si="19"/>
        <v>#VALUE!</v>
      </c>
      <c r="C255" s="59">
        <f t="shared" si="15"/>
        <v>0</v>
      </c>
      <c r="H255" s="63"/>
      <c r="I255"/>
      <c r="J255" s="73"/>
      <c r="K255" s="63"/>
    </row>
    <row r="256" spans="1:11" ht="15.75" thickBot="1" x14ac:dyDescent="0.3">
      <c r="A256" s="1">
        <f t="shared" si="18"/>
        <v>0</v>
      </c>
      <c r="B256" s="26" t="e">
        <f t="shared" si="19"/>
        <v>#VALUE!</v>
      </c>
      <c r="C256" s="59">
        <f t="shared" si="15"/>
        <v>0</v>
      </c>
      <c r="H256" s="63"/>
      <c r="I256"/>
      <c r="J256" s="73"/>
      <c r="K256" s="63"/>
    </row>
    <row r="257" spans="1:11" ht="15.75" thickBot="1" x14ac:dyDescent="0.3">
      <c r="A257" s="1">
        <f>K257</f>
        <v>0</v>
      </c>
      <c r="B257" s="26" t="e">
        <f>VALUE(REPLACE(H256,1,5,""))</f>
        <v>#VALUE!</v>
      </c>
      <c r="C257" s="59">
        <f t="shared" si="15"/>
        <v>0</v>
      </c>
      <c r="H257" s="63"/>
      <c r="I257"/>
      <c r="J257" s="73"/>
      <c r="K257" s="63"/>
    </row>
    <row r="258" spans="1:11" ht="15.75" thickBot="1" x14ac:dyDescent="0.3">
      <c r="A258" s="1">
        <f>K258</f>
        <v>0</v>
      </c>
      <c r="B258" s="26" t="e">
        <f>VALUE(REPLACE(H257,1,5,""))</f>
        <v>#VALUE!</v>
      </c>
      <c r="C258" s="59">
        <f t="shared" si="15"/>
        <v>0</v>
      </c>
      <c r="H258" s="63"/>
      <c r="I258"/>
      <c r="J258" s="73"/>
      <c r="K258" s="63"/>
    </row>
    <row r="259" spans="1:11" ht="15.75" thickBot="1" x14ac:dyDescent="0.3">
      <c r="A259" s="1">
        <f>K259</f>
        <v>0</v>
      </c>
      <c r="B259" s="26" t="e">
        <f>VALUE(REPLACE(H258,1,5,""))</f>
        <v>#VALUE!</v>
      </c>
      <c r="C259" s="59">
        <f>J259</f>
        <v>0</v>
      </c>
      <c r="H259" s="63"/>
      <c r="I259"/>
      <c r="J259" s="73"/>
      <c r="K259" s="63"/>
    </row>
  </sheetData>
  <autoFilter ref="H1:K36">
    <sortState xmlns:xlrd2="http://schemas.microsoft.com/office/spreadsheetml/2017/richdata2" ref="H2:K36">
      <sortCondition ref="J1:J36"/>
    </sortState>
  </autoFilter>
  <phoneticPr fontId="5" type="noConversion"/>
  <conditionalFormatting sqref="K142:K174 K7:K103 K176:K259 K105:K115 K117:K140">
    <cfRule type="duplicateValues" dxfId="8" priority="11" stopIfTrue="1"/>
  </conditionalFormatting>
  <conditionalFormatting sqref="H2:H259">
    <cfRule type="duplicateValues" dxfId="7" priority="10" stopIfTrue="1"/>
  </conditionalFormatting>
  <conditionalFormatting sqref="K2:K6">
    <cfRule type="duplicateValues" dxfId="6" priority="6" stopIfTrue="1"/>
  </conditionalFormatting>
  <conditionalFormatting sqref="O177">
    <cfRule type="duplicateValues" dxfId="5" priority="5" stopIfTrue="1"/>
  </conditionalFormatting>
  <conditionalFormatting sqref="K175">
    <cfRule type="duplicateValues" dxfId="4" priority="4" stopIfTrue="1"/>
  </conditionalFormatting>
  <conditionalFormatting sqref="O140">
    <cfRule type="duplicateValues" dxfId="3" priority="3" stopIfTrue="1"/>
  </conditionalFormatting>
  <conditionalFormatting sqref="K141">
    <cfRule type="duplicateValues" dxfId="2" priority="2" stopIfTrue="1"/>
  </conditionalFormatting>
  <conditionalFormatting sqref="K116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opLeftCell="A118" workbookViewId="0">
      <selection activeCell="B4" sqref="B4:F143"/>
    </sheetView>
  </sheetViews>
  <sheetFormatPr defaultRowHeight="15" x14ac:dyDescent="0.25"/>
  <cols>
    <col min="2" max="2" width="11" customWidth="1"/>
    <col min="3" max="3" width="14.7109375" customWidth="1"/>
    <col min="4" max="4" width="26.42578125" customWidth="1"/>
    <col min="6" max="6" width="10.7109375" customWidth="1"/>
    <col min="8" max="8" width="12.42578125" customWidth="1"/>
  </cols>
  <sheetData>
    <row r="1" spans="1:8" ht="15.75" thickBot="1" x14ac:dyDescent="0.3"/>
    <row r="2" spans="1:8" ht="15.75" thickBot="1" x14ac:dyDescent="0.3">
      <c r="B2" s="50"/>
      <c r="C2" s="50"/>
      <c r="D2" s="50"/>
      <c r="E2" s="50"/>
      <c r="F2" s="50"/>
    </row>
    <row r="3" spans="1:8" ht="30.75" thickBot="1" x14ac:dyDescent="0.3">
      <c r="B3" s="60" t="s">
        <v>86</v>
      </c>
      <c r="C3" s="60" t="s">
        <v>87</v>
      </c>
      <c r="D3" s="60" t="s">
        <v>88</v>
      </c>
      <c r="E3" s="60" t="s">
        <v>90</v>
      </c>
      <c r="F3" s="60" t="s">
        <v>89</v>
      </c>
      <c r="G3" s="60" t="s">
        <v>142</v>
      </c>
      <c r="H3" s="60" t="s">
        <v>143</v>
      </c>
    </row>
    <row r="4" spans="1:8" ht="15.75" thickBot="1" x14ac:dyDescent="0.3">
      <c r="A4" s="63"/>
      <c r="B4" s="77" t="s">
        <v>253</v>
      </c>
      <c r="C4" s="77" t="s">
        <v>254</v>
      </c>
      <c r="D4" s="77" t="s">
        <v>255</v>
      </c>
      <c r="E4" s="77">
        <v>1968</v>
      </c>
      <c r="F4" s="77" t="s">
        <v>58</v>
      </c>
      <c r="G4" s="77">
        <v>0</v>
      </c>
      <c r="H4" s="78">
        <v>0</v>
      </c>
    </row>
    <row r="5" spans="1:8" ht="15.75" thickBot="1" x14ac:dyDescent="0.3">
      <c r="A5" s="63"/>
      <c r="B5" s="77" t="s">
        <v>77</v>
      </c>
      <c r="C5" s="77" t="s">
        <v>144</v>
      </c>
      <c r="D5" s="77" t="s">
        <v>256</v>
      </c>
      <c r="E5" s="77">
        <v>1964</v>
      </c>
      <c r="F5" s="77" t="s">
        <v>57</v>
      </c>
      <c r="G5" s="77">
        <v>0</v>
      </c>
      <c r="H5" s="78">
        <v>0</v>
      </c>
    </row>
    <row r="6" spans="1:8" ht="15.75" thickBot="1" x14ac:dyDescent="0.3">
      <c r="A6" s="63"/>
      <c r="B6" s="77" t="s">
        <v>121</v>
      </c>
      <c r="C6" s="77" t="s">
        <v>145</v>
      </c>
      <c r="D6" s="77" t="s">
        <v>15</v>
      </c>
      <c r="E6" s="77">
        <v>1999</v>
      </c>
      <c r="F6" s="77" t="s">
        <v>57</v>
      </c>
      <c r="G6" s="77">
        <v>0</v>
      </c>
      <c r="H6" s="78">
        <v>0</v>
      </c>
    </row>
    <row r="7" spans="1:8" ht="30.75" thickBot="1" x14ac:dyDescent="0.3">
      <c r="A7" s="63"/>
      <c r="B7" s="77" t="s">
        <v>146</v>
      </c>
      <c r="C7" s="77" t="s">
        <v>145</v>
      </c>
      <c r="D7" s="77" t="s">
        <v>15</v>
      </c>
      <c r="E7" s="77">
        <v>2001</v>
      </c>
      <c r="F7" s="77" t="s">
        <v>57</v>
      </c>
      <c r="G7" s="77">
        <v>0</v>
      </c>
      <c r="H7" s="78">
        <v>0</v>
      </c>
    </row>
    <row r="8" spans="1:8" ht="15.75" thickBot="1" x14ac:dyDescent="0.3">
      <c r="A8" s="63"/>
      <c r="B8" s="77" t="s">
        <v>106</v>
      </c>
      <c r="C8" s="77" t="s">
        <v>148</v>
      </c>
      <c r="D8" s="77" t="s">
        <v>257</v>
      </c>
      <c r="E8" s="77">
        <v>1987</v>
      </c>
      <c r="F8" s="77" t="s">
        <v>58</v>
      </c>
      <c r="G8" s="77">
        <v>0</v>
      </c>
      <c r="H8" s="78">
        <v>0</v>
      </c>
    </row>
    <row r="9" spans="1:8" ht="15.75" thickBot="1" x14ac:dyDescent="0.3">
      <c r="A9" s="63"/>
      <c r="B9" s="77" t="s">
        <v>216</v>
      </c>
      <c r="C9" s="77" t="s">
        <v>149</v>
      </c>
      <c r="D9" s="77" t="s">
        <v>258</v>
      </c>
      <c r="E9" s="77">
        <v>1984</v>
      </c>
      <c r="F9" s="77" t="s">
        <v>57</v>
      </c>
      <c r="G9" s="77">
        <v>0</v>
      </c>
      <c r="H9" s="78">
        <v>0</v>
      </c>
    </row>
    <row r="10" spans="1:8" ht="15.75" thickBot="1" x14ac:dyDescent="0.3">
      <c r="A10" s="63"/>
      <c r="B10" s="77" t="s">
        <v>34</v>
      </c>
      <c r="C10" s="77" t="s">
        <v>149</v>
      </c>
      <c r="D10" s="77" t="s">
        <v>97</v>
      </c>
      <c r="E10" s="77">
        <v>1981</v>
      </c>
      <c r="F10" s="77" t="s">
        <v>57</v>
      </c>
      <c r="G10" s="77">
        <v>0</v>
      </c>
      <c r="H10" s="78">
        <v>0</v>
      </c>
    </row>
    <row r="11" spans="1:8" ht="15.75" thickBot="1" x14ac:dyDescent="0.3">
      <c r="A11" s="63"/>
      <c r="B11" s="77" t="s">
        <v>21</v>
      </c>
      <c r="C11" s="77" t="s">
        <v>217</v>
      </c>
      <c r="D11" s="77" t="s">
        <v>15</v>
      </c>
      <c r="E11" s="77">
        <v>1964</v>
      </c>
      <c r="F11" s="77" t="s">
        <v>57</v>
      </c>
      <c r="G11" s="77">
        <v>0</v>
      </c>
      <c r="H11" s="78">
        <v>0</v>
      </c>
    </row>
    <row r="12" spans="1:8" ht="15.75" thickBot="1" x14ac:dyDescent="0.3">
      <c r="A12" s="63"/>
      <c r="B12" s="77" t="s">
        <v>59</v>
      </c>
      <c r="C12" s="77" t="s">
        <v>259</v>
      </c>
      <c r="D12" s="77" t="s">
        <v>260</v>
      </c>
      <c r="E12" s="77">
        <v>1966</v>
      </c>
      <c r="F12" s="77" t="s">
        <v>58</v>
      </c>
      <c r="G12" s="77">
        <v>0</v>
      </c>
      <c r="H12" s="78">
        <v>0</v>
      </c>
    </row>
    <row r="13" spans="1:8" ht="15.75" thickBot="1" x14ac:dyDescent="0.3">
      <c r="A13" s="63"/>
      <c r="B13" s="77" t="s">
        <v>206</v>
      </c>
      <c r="C13" s="77" t="s">
        <v>218</v>
      </c>
      <c r="D13" s="77" t="s">
        <v>219</v>
      </c>
      <c r="E13" s="77">
        <v>1989</v>
      </c>
      <c r="F13" s="77" t="s">
        <v>58</v>
      </c>
      <c r="G13" s="77">
        <v>0</v>
      </c>
      <c r="H13" s="78">
        <v>0</v>
      </c>
    </row>
    <row r="14" spans="1:8" ht="15.75" thickBot="1" x14ac:dyDescent="0.3">
      <c r="A14" s="63"/>
      <c r="B14" s="77" t="s">
        <v>220</v>
      </c>
      <c r="C14" s="77" t="s">
        <v>218</v>
      </c>
      <c r="D14" s="77" t="s">
        <v>261</v>
      </c>
      <c r="E14" s="77">
        <v>1982</v>
      </c>
      <c r="F14" s="77" t="s">
        <v>57</v>
      </c>
      <c r="G14" s="77">
        <v>0</v>
      </c>
      <c r="H14" s="78">
        <v>0</v>
      </c>
    </row>
    <row r="15" spans="1:8" ht="15.75" thickBot="1" x14ac:dyDescent="0.3">
      <c r="A15" s="63"/>
      <c r="B15" s="77" t="s">
        <v>30</v>
      </c>
      <c r="C15" s="77" t="s">
        <v>124</v>
      </c>
      <c r="D15" s="77" t="s">
        <v>15</v>
      </c>
      <c r="E15" s="77">
        <v>1970</v>
      </c>
      <c r="F15" s="77" t="s">
        <v>57</v>
      </c>
      <c r="G15" s="77">
        <v>0</v>
      </c>
      <c r="H15" s="78">
        <v>0</v>
      </c>
    </row>
    <row r="16" spans="1:8" ht="15.75" thickBot="1" x14ac:dyDescent="0.3">
      <c r="A16" s="63"/>
      <c r="B16" s="77" t="s">
        <v>152</v>
      </c>
      <c r="C16" s="77" t="s">
        <v>262</v>
      </c>
      <c r="D16" s="77" t="s">
        <v>185</v>
      </c>
      <c r="E16" s="77">
        <v>1986</v>
      </c>
      <c r="F16" s="77" t="s">
        <v>57</v>
      </c>
      <c r="G16" s="77">
        <v>0</v>
      </c>
      <c r="H16" s="78">
        <v>0</v>
      </c>
    </row>
    <row r="17" spans="1:8" ht="30.75" thickBot="1" x14ac:dyDescent="0.3">
      <c r="A17" s="63"/>
      <c r="B17" s="77" t="s">
        <v>196</v>
      </c>
      <c r="C17" s="77" t="s">
        <v>197</v>
      </c>
      <c r="D17" s="77" t="s">
        <v>263</v>
      </c>
      <c r="E17" s="77">
        <v>1959</v>
      </c>
      <c r="F17" s="77" t="s">
        <v>57</v>
      </c>
      <c r="G17" s="77">
        <v>0</v>
      </c>
      <c r="H17" s="78">
        <v>0</v>
      </c>
    </row>
    <row r="18" spans="1:8" ht="15.75" thickBot="1" x14ac:dyDescent="0.3">
      <c r="A18" s="63"/>
      <c r="B18" s="77" t="s">
        <v>107</v>
      </c>
      <c r="C18" s="77" t="s">
        <v>108</v>
      </c>
      <c r="D18" s="77" t="s">
        <v>102</v>
      </c>
      <c r="E18" s="77">
        <v>1992</v>
      </c>
      <c r="F18" s="77" t="s">
        <v>57</v>
      </c>
      <c r="G18" s="77">
        <v>0</v>
      </c>
      <c r="H18" s="78">
        <v>0</v>
      </c>
    </row>
    <row r="19" spans="1:8" ht="15.75" thickBot="1" x14ac:dyDescent="0.3">
      <c r="A19" s="63"/>
      <c r="B19" s="77" t="s">
        <v>264</v>
      </c>
      <c r="C19" s="77" t="s">
        <v>265</v>
      </c>
      <c r="D19" s="77" t="s">
        <v>266</v>
      </c>
      <c r="E19" s="77">
        <v>1994</v>
      </c>
      <c r="F19" s="77" t="s">
        <v>57</v>
      </c>
      <c r="G19" s="77">
        <v>0</v>
      </c>
      <c r="H19" s="78">
        <v>0</v>
      </c>
    </row>
    <row r="20" spans="1:8" ht="15.75" thickBot="1" x14ac:dyDescent="0.3">
      <c r="A20" s="63"/>
      <c r="B20" s="77" t="s">
        <v>153</v>
      </c>
      <c r="C20" s="77" t="s">
        <v>154</v>
      </c>
      <c r="D20" s="77" t="s">
        <v>133</v>
      </c>
      <c r="E20" s="77">
        <v>1997</v>
      </c>
      <c r="F20" s="77" t="s">
        <v>58</v>
      </c>
      <c r="G20" s="77">
        <v>0</v>
      </c>
      <c r="H20" s="78">
        <v>0</v>
      </c>
    </row>
    <row r="21" spans="1:8" ht="15.75" thickBot="1" x14ac:dyDescent="0.3">
      <c r="A21" s="63"/>
      <c r="B21" s="77" t="s">
        <v>117</v>
      </c>
      <c r="C21" s="77" t="s">
        <v>267</v>
      </c>
      <c r="D21" s="77" t="s">
        <v>268</v>
      </c>
      <c r="E21" s="77">
        <v>1978</v>
      </c>
      <c r="F21" s="77" t="s">
        <v>57</v>
      </c>
      <c r="G21" s="77">
        <v>0</v>
      </c>
      <c r="H21" s="78">
        <v>0</v>
      </c>
    </row>
    <row r="22" spans="1:8" ht="15.75" thickBot="1" x14ac:dyDescent="0.3">
      <c r="A22" s="63"/>
      <c r="B22" s="77" t="s">
        <v>56</v>
      </c>
      <c r="C22" s="77" t="s">
        <v>269</v>
      </c>
      <c r="D22" s="77" t="s">
        <v>185</v>
      </c>
      <c r="E22" s="77">
        <v>1989</v>
      </c>
      <c r="F22" s="77" t="s">
        <v>57</v>
      </c>
      <c r="G22" s="77">
        <v>0</v>
      </c>
      <c r="H22" s="78">
        <v>0</v>
      </c>
    </row>
    <row r="23" spans="1:8" ht="30.75" thickBot="1" x14ac:dyDescent="0.3">
      <c r="A23" s="63"/>
      <c r="B23" s="77" t="s">
        <v>80</v>
      </c>
      <c r="C23" s="77" t="s">
        <v>81</v>
      </c>
      <c r="D23" s="77" t="s">
        <v>91</v>
      </c>
      <c r="E23" s="77">
        <v>1966</v>
      </c>
      <c r="F23" s="77" t="s">
        <v>57</v>
      </c>
      <c r="G23" s="77">
        <v>0</v>
      </c>
      <c r="H23" s="78">
        <v>0</v>
      </c>
    </row>
    <row r="24" spans="1:8" ht="15.75" thickBot="1" x14ac:dyDescent="0.3">
      <c r="A24" s="63"/>
      <c r="B24" s="77" t="s">
        <v>54</v>
      </c>
      <c r="C24" s="77" t="s">
        <v>60</v>
      </c>
      <c r="D24" s="77" t="s">
        <v>61</v>
      </c>
      <c r="E24" s="77">
        <v>1986</v>
      </c>
      <c r="F24" s="77" t="s">
        <v>58</v>
      </c>
      <c r="G24" s="77">
        <v>0</v>
      </c>
      <c r="H24" s="78">
        <v>0</v>
      </c>
    </row>
    <row r="25" spans="1:8" ht="15.75" thickBot="1" x14ac:dyDescent="0.3">
      <c r="A25" s="63"/>
      <c r="B25" s="77" t="s">
        <v>270</v>
      </c>
      <c r="C25" s="77" t="s">
        <v>271</v>
      </c>
      <c r="D25" s="77" t="s">
        <v>272</v>
      </c>
      <c r="E25" s="77">
        <v>2009</v>
      </c>
      <c r="F25" s="77" t="s">
        <v>58</v>
      </c>
      <c r="G25" s="77">
        <v>0</v>
      </c>
      <c r="H25" s="78">
        <v>0</v>
      </c>
    </row>
    <row r="26" spans="1:8" ht="15.75" thickBot="1" x14ac:dyDescent="0.3">
      <c r="A26" s="63"/>
      <c r="B26" s="77" t="s">
        <v>273</v>
      </c>
      <c r="C26" s="77" t="s">
        <v>110</v>
      </c>
      <c r="D26" s="77" t="s">
        <v>272</v>
      </c>
      <c r="E26" s="77">
        <v>1979</v>
      </c>
      <c r="F26" s="77" t="s">
        <v>57</v>
      </c>
      <c r="G26" s="77">
        <v>0</v>
      </c>
      <c r="H26" s="78">
        <v>0</v>
      </c>
    </row>
    <row r="27" spans="1:8" ht="15.75" thickBot="1" x14ac:dyDescent="0.3">
      <c r="A27" s="63"/>
      <c r="B27" s="77" t="s">
        <v>33</v>
      </c>
      <c r="C27" s="77" t="s">
        <v>110</v>
      </c>
      <c r="D27" s="77" t="s">
        <v>15</v>
      </c>
      <c r="E27" s="77">
        <v>1980</v>
      </c>
      <c r="F27" s="77" t="s">
        <v>57</v>
      </c>
      <c r="G27" s="77">
        <v>0</v>
      </c>
      <c r="H27" s="78">
        <v>0</v>
      </c>
    </row>
    <row r="28" spans="1:8" ht="15.75" thickBot="1" x14ac:dyDescent="0.3">
      <c r="A28" s="63"/>
      <c r="B28" s="77" t="s">
        <v>274</v>
      </c>
      <c r="C28" s="77" t="s">
        <v>198</v>
      </c>
      <c r="D28" s="77" t="s">
        <v>97</v>
      </c>
      <c r="E28" s="77">
        <v>1980</v>
      </c>
      <c r="F28" s="77" t="s">
        <v>58</v>
      </c>
      <c r="G28" s="77">
        <v>0</v>
      </c>
      <c r="H28" s="78">
        <v>0</v>
      </c>
    </row>
    <row r="29" spans="1:8" ht="15.75" thickBot="1" x14ac:dyDescent="0.3">
      <c r="A29" s="63"/>
      <c r="B29" s="77" t="s">
        <v>106</v>
      </c>
      <c r="C29" s="77" t="s">
        <v>111</v>
      </c>
      <c r="D29" s="77" t="s">
        <v>15</v>
      </c>
      <c r="E29" s="77">
        <v>1991</v>
      </c>
      <c r="F29" s="77" t="s">
        <v>58</v>
      </c>
      <c r="G29" s="77">
        <v>0</v>
      </c>
      <c r="H29" s="78">
        <v>0</v>
      </c>
    </row>
    <row r="30" spans="1:8" ht="15.75" thickBot="1" x14ac:dyDescent="0.3">
      <c r="A30" s="63"/>
      <c r="B30" s="77" t="s">
        <v>6</v>
      </c>
      <c r="C30" s="77" t="s">
        <v>112</v>
      </c>
      <c r="D30" s="77" t="s">
        <v>62</v>
      </c>
      <c r="E30" s="77">
        <v>1992</v>
      </c>
      <c r="F30" s="77" t="s">
        <v>57</v>
      </c>
      <c r="G30" s="77">
        <v>0</v>
      </c>
      <c r="H30" s="78">
        <v>0</v>
      </c>
    </row>
    <row r="31" spans="1:8" ht="15.75" thickBot="1" x14ac:dyDescent="0.3">
      <c r="A31" s="63"/>
      <c r="B31" s="77" t="s">
        <v>117</v>
      </c>
      <c r="C31" s="77" t="s">
        <v>275</v>
      </c>
      <c r="D31" s="77" t="s">
        <v>190</v>
      </c>
      <c r="E31" s="77">
        <v>1984</v>
      </c>
      <c r="F31" s="77" t="s">
        <v>57</v>
      </c>
      <c r="G31" s="77">
        <v>0</v>
      </c>
      <c r="H31" s="78">
        <v>0</v>
      </c>
    </row>
    <row r="32" spans="1:8" ht="15.75" thickBot="1" x14ac:dyDescent="0.3">
      <c r="A32" s="63"/>
      <c r="B32" s="77" t="s">
        <v>128</v>
      </c>
      <c r="C32" s="77" t="s">
        <v>130</v>
      </c>
      <c r="D32" s="77" t="s">
        <v>156</v>
      </c>
      <c r="E32" s="77">
        <v>1993</v>
      </c>
      <c r="F32" s="77" t="s">
        <v>58</v>
      </c>
      <c r="G32" s="77">
        <v>0</v>
      </c>
      <c r="H32" s="78">
        <v>0</v>
      </c>
    </row>
    <row r="33" spans="1:8" ht="15.75" thickBot="1" x14ac:dyDescent="0.3">
      <c r="A33" s="63"/>
      <c r="B33" s="77" t="s">
        <v>28</v>
      </c>
      <c r="C33" s="77" t="s">
        <v>221</v>
      </c>
      <c r="D33" s="77" t="s">
        <v>222</v>
      </c>
      <c r="E33" s="77">
        <v>1980</v>
      </c>
      <c r="F33" s="77" t="s">
        <v>57</v>
      </c>
      <c r="G33" s="77">
        <v>0</v>
      </c>
      <c r="H33" s="78">
        <v>0</v>
      </c>
    </row>
    <row r="34" spans="1:8" ht="15.75" thickBot="1" x14ac:dyDescent="0.3">
      <c r="A34" s="63"/>
      <c r="B34" s="77" t="s">
        <v>107</v>
      </c>
      <c r="C34" s="77" t="s">
        <v>157</v>
      </c>
      <c r="D34" s="77" t="s">
        <v>276</v>
      </c>
      <c r="E34" s="77">
        <v>1991</v>
      </c>
      <c r="F34" s="77" t="s">
        <v>57</v>
      </c>
      <c r="G34" s="77">
        <v>0</v>
      </c>
      <c r="H34" s="78">
        <v>0</v>
      </c>
    </row>
    <row r="35" spans="1:8" ht="15.75" thickBot="1" x14ac:dyDescent="0.3">
      <c r="A35" s="63"/>
      <c r="B35" s="77" t="s">
        <v>129</v>
      </c>
      <c r="C35" s="77" t="s">
        <v>131</v>
      </c>
      <c r="D35" s="77" t="s">
        <v>62</v>
      </c>
      <c r="E35" s="77">
        <v>1986</v>
      </c>
      <c r="F35" s="77" t="s">
        <v>58</v>
      </c>
      <c r="G35" s="77">
        <v>0</v>
      </c>
      <c r="H35" s="78">
        <v>0</v>
      </c>
    </row>
    <row r="36" spans="1:8" ht="15.75" thickBot="1" x14ac:dyDescent="0.3">
      <c r="A36" s="63"/>
      <c r="B36" s="77" t="s">
        <v>126</v>
      </c>
      <c r="C36" s="77" t="s">
        <v>200</v>
      </c>
      <c r="D36" s="77" t="s">
        <v>277</v>
      </c>
      <c r="E36" s="77">
        <v>1979</v>
      </c>
      <c r="F36" s="77" t="s">
        <v>58</v>
      </c>
      <c r="G36" s="77">
        <v>0</v>
      </c>
      <c r="H36" s="78">
        <v>0</v>
      </c>
    </row>
    <row r="37" spans="1:8" ht="15.75" thickBot="1" x14ac:dyDescent="0.3">
      <c r="A37" s="63"/>
      <c r="B37" s="77" t="s">
        <v>278</v>
      </c>
      <c r="C37" s="77" t="s">
        <v>279</v>
      </c>
      <c r="D37" s="77" t="s">
        <v>97</v>
      </c>
      <c r="E37" s="77">
        <v>1988</v>
      </c>
      <c r="F37" s="77" t="s">
        <v>57</v>
      </c>
      <c r="G37" s="77">
        <v>0</v>
      </c>
      <c r="H37" s="78">
        <v>0</v>
      </c>
    </row>
    <row r="38" spans="1:8" ht="15.75" thickBot="1" x14ac:dyDescent="0.3">
      <c r="A38" s="63"/>
      <c r="B38" s="77" t="s">
        <v>151</v>
      </c>
      <c r="C38" s="77" t="s">
        <v>280</v>
      </c>
      <c r="D38" s="77" t="s">
        <v>281</v>
      </c>
      <c r="E38" s="77">
        <v>1999</v>
      </c>
      <c r="F38" s="77" t="s">
        <v>58</v>
      </c>
      <c r="G38" s="77">
        <v>0</v>
      </c>
      <c r="H38" s="78">
        <v>0</v>
      </c>
    </row>
    <row r="39" spans="1:8" ht="15.75" thickBot="1" x14ac:dyDescent="0.3">
      <c r="A39" s="63"/>
      <c r="B39" s="77" t="s">
        <v>30</v>
      </c>
      <c r="C39" s="77" t="s">
        <v>282</v>
      </c>
      <c r="D39" s="77" t="s">
        <v>15</v>
      </c>
      <c r="E39" s="77">
        <v>1976</v>
      </c>
      <c r="F39" s="77" t="s">
        <v>57</v>
      </c>
      <c r="G39" s="77">
        <v>0</v>
      </c>
      <c r="H39" s="78">
        <v>0</v>
      </c>
    </row>
    <row r="40" spans="1:8" ht="15.75" thickBot="1" x14ac:dyDescent="0.3">
      <c r="A40" s="63"/>
      <c r="B40" s="77" t="s">
        <v>283</v>
      </c>
      <c r="C40" s="77" t="s">
        <v>284</v>
      </c>
      <c r="D40" s="77" t="s">
        <v>285</v>
      </c>
      <c r="E40" s="77">
        <v>1991</v>
      </c>
      <c r="F40" s="77" t="s">
        <v>57</v>
      </c>
      <c r="G40" s="77">
        <v>0</v>
      </c>
      <c r="H40" s="78">
        <v>0</v>
      </c>
    </row>
    <row r="41" spans="1:8" ht="15.75" thickBot="1" x14ac:dyDescent="0.3">
      <c r="A41" s="63"/>
      <c r="B41" s="77" t="s">
        <v>26</v>
      </c>
      <c r="C41" s="77" t="s">
        <v>286</v>
      </c>
      <c r="D41" s="77" t="s">
        <v>287</v>
      </c>
      <c r="E41" s="77">
        <v>1992</v>
      </c>
      <c r="F41" s="77" t="s">
        <v>57</v>
      </c>
      <c r="G41" s="77">
        <v>0</v>
      </c>
      <c r="H41" s="78">
        <v>0</v>
      </c>
    </row>
    <row r="42" spans="1:8" ht="15.75" thickBot="1" x14ac:dyDescent="0.3">
      <c r="A42" s="63"/>
      <c r="B42" s="77" t="s">
        <v>68</v>
      </c>
      <c r="C42" s="77" t="s">
        <v>288</v>
      </c>
      <c r="D42" s="77" t="s">
        <v>289</v>
      </c>
      <c r="E42" s="77">
        <v>1975</v>
      </c>
      <c r="F42" s="77" t="s">
        <v>57</v>
      </c>
      <c r="G42" s="77">
        <v>0</v>
      </c>
      <c r="H42" s="78">
        <v>0</v>
      </c>
    </row>
    <row r="43" spans="1:8" ht="15.75" thickBot="1" x14ac:dyDescent="0.3">
      <c r="A43" s="63"/>
      <c r="B43" s="77" t="s">
        <v>54</v>
      </c>
      <c r="C43" s="77" t="s">
        <v>159</v>
      </c>
      <c r="D43" s="77" t="s">
        <v>290</v>
      </c>
      <c r="E43" s="77">
        <v>1995</v>
      </c>
      <c r="F43" s="77" t="s">
        <v>58</v>
      </c>
      <c r="G43" s="77">
        <v>0</v>
      </c>
      <c r="H43" s="78">
        <v>0</v>
      </c>
    </row>
    <row r="44" spans="1:8" ht="15.75" thickBot="1" x14ac:dyDescent="0.3">
      <c r="A44" s="63"/>
      <c r="B44" s="77" t="s">
        <v>93</v>
      </c>
      <c r="C44" s="77" t="s">
        <v>291</v>
      </c>
      <c r="D44" s="77" t="s">
        <v>62</v>
      </c>
      <c r="E44" s="77">
        <v>1988</v>
      </c>
      <c r="F44" s="77" t="s">
        <v>57</v>
      </c>
      <c r="G44" s="77">
        <v>0</v>
      </c>
      <c r="H44" s="78">
        <v>0</v>
      </c>
    </row>
    <row r="45" spans="1:8" ht="15.75" thickBot="1" x14ac:dyDescent="0.3">
      <c r="A45" s="63"/>
      <c r="B45" s="77" t="s">
        <v>99</v>
      </c>
      <c r="C45" s="77" t="s">
        <v>160</v>
      </c>
      <c r="D45" s="77" t="s">
        <v>190</v>
      </c>
      <c r="E45" s="77">
        <v>1979</v>
      </c>
      <c r="F45" s="77" t="s">
        <v>57</v>
      </c>
      <c r="G45" s="77">
        <v>0</v>
      </c>
      <c r="H45" s="78">
        <v>0</v>
      </c>
    </row>
    <row r="46" spans="1:8" ht="15.75" thickBot="1" x14ac:dyDescent="0.3">
      <c r="A46" s="63"/>
      <c r="B46" s="77" t="s">
        <v>292</v>
      </c>
      <c r="C46" s="77" t="s">
        <v>293</v>
      </c>
      <c r="D46" s="77" t="s">
        <v>97</v>
      </c>
      <c r="E46" s="77">
        <v>1989</v>
      </c>
      <c r="F46" s="77" t="s">
        <v>58</v>
      </c>
      <c r="G46" s="77">
        <v>0</v>
      </c>
      <c r="H46" s="78">
        <v>0</v>
      </c>
    </row>
    <row r="47" spans="1:8" ht="15.75" thickBot="1" x14ac:dyDescent="0.3">
      <c r="A47" s="63"/>
      <c r="B47" s="77" t="s">
        <v>63</v>
      </c>
      <c r="C47" s="77" t="s">
        <v>64</v>
      </c>
      <c r="D47" s="77" t="s">
        <v>15</v>
      </c>
      <c r="E47" s="77">
        <v>1970</v>
      </c>
      <c r="F47" s="77" t="s">
        <v>57</v>
      </c>
      <c r="G47" s="77">
        <v>0</v>
      </c>
      <c r="H47" s="78">
        <v>0</v>
      </c>
    </row>
    <row r="48" spans="1:8" ht="30.75" thickBot="1" x14ac:dyDescent="0.3">
      <c r="A48" s="63"/>
      <c r="B48" s="77" t="s">
        <v>6</v>
      </c>
      <c r="C48" s="77" t="s">
        <v>294</v>
      </c>
      <c r="D48" s="77" t="s">
        <v>223</v>
      </c>
      <c r="E48" s="77">
        <v>1987</v>
      </c>
      <c r="F48" s="77" t="s">
        <v>57</v>
      </c>
      <c r="G48" s="77">
        <v>0</v>
      </c>
      <c r="H48" s="78">
        <v>0</v>
      </c>
    </row>
    <row r="49" spans="1:8" ht="30.75" thickBot="1" x14ac:dyDescent="0.3">
      <c r="A49" s="63"/>
      <c r="B49" s="77" t="s">
        <v>295</v>
      </c>
      <c r="C49" s="77" t="s">
        <v>202</v>
      </c>
      <c r="D49" s="77" t="s">
        <v>296</v>
      </c>
      <c r="E49" s="77">
        <v>1963</v>
      </c>
      <c r="F49" s="77" t="s">
        <v>57</v>
      </c>
      <c r="G49" s="77">
        <v>0</v>
      </c>
      <c r="H49" s="78">
        <v>0</v>
      </c>
    </row>
    <row r="50" spans="1:8" ht="30.75" thickBot="1" x14ac:dyDescent="0.3">
      <c r="A50" s="63"/>
      <c r="B50" s="77" t="s">
        <v>21</v>
      </c>
      <c r="C50" s="77" t="s">
        <v>65</v>
      </c>
      <c r="D50" s="77" t="s">
        <v>95</v>
      </c>
      <c r="E50" s="77">
        <v>1957</v>
      </c>
      <c r="F50" s="77" t="s">
        <v>57</v>
      </c>
      <c r="G50" s="77">
        <v>0</v>
      </c>
      <c r="H50" s="78">
        <v>0</v>
      </c>
    </row>
    <row r="51" spans="1:8" ht="15.75" thickBot="1" x14ac:dyDescent="0.3">
      <c r="A51" s="63"/>
      <c r="B51" s="77" t="s">
        <v>297</v>
      </c>
      <c r="C51" s="77" t="s">
        <v>298</v>
      </c>
      <c r="D51" s="77" t="s">
        <v>299</v>
      </c>
      <c r="E51" s="77">
        <v>1993</v>
      </c>
      <c r="F51" s="77" t="s">
        <v>57</v>
      </c>
      <c r="G51" s="77">
        <v>0</v>
      </c>
      <c r="H51" s="78">
        <v>0</v>
      </c>
    </row>
    <row r="52" spans="1:8" ht="15.75" thickBot="1" x14ac:dyDescent="0.3">
      <c r="A52" s="63"/>
      <c r="B52" s="77" t="s">
        <v>122</v>
      </c>
      <c r="C52" s="77" t="s">
        <v>300</v>
      </c>
      <c r="D52" s="77" t="s">
        <v>96</v>
      </c>
      <c r="E52" s="77">
        <v>1978</v>
      </c>
      <c r="F52" s="77" t="s">
        <v>57</v>
      </c>
      <c r="G52" s="77">
        <v>0</v>
      </c>
      <c r="H52" s="78">
        <v>0</v>
      </c>
    </row>
    <row r="53" spans="1:8" ht="15.75" thickBot="1" x14ac:dyDescent="0.3">
      <c r="A53" s="63"/>
      <c r="B53" s="77" t="s">
        <v>5</v>
      </c>
      <c r="C53" s="77" t="s">
        <v>161</v>
      </c>
      <c r="D53" s="77" t="s">
        <v>301</v>
      </c>
      <c r="E53" s="77">
        <v>1979</v>
      </c>
      <c r="F53" s="77" t="s">
        <v>57</v>
      </c>
      <c r="G53" s="77">
        <v>0</v>
      </c>
      <c r="H53" s="78">
        <v>0</v>
      </c>
    </row>
    <row r="54" spans="1:8" ht="15.75" thickBot="1" x14ac:dyDescent="0.3">
      <c r="A54" s="63"/>
      <c r="B54" s="77" t="s">
        <v>203</v>
      </c>
      <c r="C54" s="77" t="s">
        <v>162</v>
      </c>
      <c r="D54" s="77" t="s">
        <v>15</v>
      </c>
      <c r="E54" s="77">
        <v>1964</v>
      </c>
      <c r="F54" s="77" t="s">
        <v>57</v>
      </c>
      <c r="G54" s="77">
        <v>0</v>
      </c>
      <c r="H54" s="78">
        <v>0</v>
      </c>
    </row>
    <row r="55" spans="1:8" ht="15.75" thickBot="1" x14ac:dyDescent="0.3">
      <c r="A55" s="63"/>
      <c r="B55" s="77" t="s">
        <v>163</v>
      </c>
      <c r="C55" s="77" t="s">
        <v>164</v>
      </c>
      <c r="D55" s="77" t="s">
        <v>175</v>
      </c>
      <c r="E55" s="77">
        <v>1973</v>
      </c>
      <c r="F55" s="77" t="s">
        <v>57</v>
      </c>
      <c r="G55" s="77">
        <v>0</v>
      </c>
      <c r="H55" s="78">
        <v>0</v>
      </c>
    </row>
    <row r="56" spans="1:8" ht="15.75" thickBot="1" x14ac:dyDescent="0.3">
      <c r="A56" s="63"/>
      <c r="B56" s="77" t="s">
        <v>125</v>
      </c>
      <c r="C56" s="77" t="s">
        <v>302</v>
      </c>
      <c r="D56" s="77" t="s">
        <v>303</v>
      </c>
      <c r="E56" s="77">
        <v>1988</v>
      </c>
      <c r="F56" s="77" t="s">
        <v>57</v>
      </c>
      <c r="G56" s="77">
        <v>0</v>
      </c>
      <c r="H56" s="78">
        <v>0</v>
      </c>
    </row>
    <row r="57" spans="1:8" ht="15.75" thickBot="1" x14ac:dyDescent="0.3">
      <c r="A57" s="63"/>
      <c r="B57" s="77" t="s">
        <v>30</v>
      </c>
      <c r="C57" s="77" t="s">
        <v>224</v>
      </c>
      <c r="D57" s="77" t="s">
        <v>225</v>
      </c>
      <c r="E57" s="77">
        <v>1968</v>
      </c>
      <c r="F57" s="77" t="s">
        <v>57</v>
      </c>
      <c r="G57" s="77">
        <v>0</v>
      </c>
      <c r="H57" s="78">
        <v>0</v>
      </c>
    </row>
    <row r="58" spans="1:8" ht="15.75" thickBot="1" x14ac:dyDescent="0.3">
      <c r="A58" s="63"/>
      <c r="B58" s="77" t="s">
        <v>304</v>
      </c>
      <c r="C58" s="77" t="s">
        <v>165</v>
      </c>
      <c r="D58" s="77" t="s">
        <v>166</v>
      </c>
      <c r="E58" s="77">
        <v>1969</v>
      </c>
      <c r="F58" s="77" t="s">
        <v>58</v>
      </c>
      <c r="G58" s="77">
        <v>0</v>
      </c>
      <c r="H58" s="78">
        <v>0</v>
      </c>
    </row>
    <row r="59" spans="1:8" ht="15.75" thickBot="1" x14ac:dyDescent="0.3">
      <c r="A59" s="63"/>
      <c r="B59" s="77" t="s">
        <v>117</v>
      </c>
      <c r="C59" s="77" t="s">
        <v>104</v>
      </c>
      <c r="D59" s="77" t="s">
        <v>15</v>
      </c>
      <c r="E59" s="77">
        <v>1982</v>
      </c>
      <c r="F59" s="77" t="s">
        <v>57</v>
      </c>
      <c r="G59" s="77">
        <v>0</v>
      </c>
      <c r="H59" s="78">
        <v>0</v>
      </c>
    </row>
    <row r="60" spans="1:8" ht="15.75" thickBot="1" x14ac:dyDescent="0.3">
      <c r="A60" s="63"/>
      <c r="B60" s="77" t="s">
        <v>6</v>
      </c>
      <c r="C60" s="77" t="s">
        <v>104</v>
      </c>
      <c r="D60" s="77" t="s">
        <v>97</v>
      </c>
      <c r="E60" s="77">
        <v>1978</v>
      </c>
      <c r="F60" s="77" t="s">
        <v>57</v>
      </c>
      <c r="G60" s="77">
        <v>0</v>
      </c>
      <c r="H60" s="78">
        <v>0</v>
      </c>
    </row>
    <row r="61" spans="1:8" ht="15.75" thickBot="1" x14ac:dyDescent="0.3">
      <c r="A61" s="63"/>
      <c r="B61" s="77" t="s">
        <v>33</v>
      </c>
      <c r="C61" s="77" t="s">
        <v>247</v>
      </c>
      <c r="D61" s="77" t="s">
        <v>15</v>
      </c>
      <c r="E61" s="77">
        <v>1987</v>
      </c>
      <c r="F61" s="77" t="s">
        <v>57</v>
      </c>
      <c r="G61" s="77">
        <v>0</v>
      </c>
      <c r="H61" s="78">
        <v>0</v>
      </c>
    </row>
    <row r="62" spans="1:8" ht="15.75" thickBot="1" x14ac:dyDescent="0.3">
      <c r="A62" s="63"/>
      <c r="B62" s="77" t="s">
        <v>305</v>
      </c>
      <c r="C62" s="77" t="s">
        <v>306</v>
      </c>
      <c r="D62" s="77" t="s">
        <v>307</v>
      </c>
      <c r="E62" s="77">
        <v>1980</v>
      </c>
      <c r="F62" s="77" t="s">
        <v>58</v>
      </c>
      <c r="G62" s="77">
        <v>0</v>
      </c>
      <c r="H62" s="78">
        <v>0</v>
      </c>
    </row>
    <row r="63" spans="1:8" ht="15.75" thickBot="1" x14ac:dyDescent="0.3">
      <c r="A63" s="63"/>
      <c r="B63" s="77" t="s">
        <v>109</v>
      </c>
      <c r="C63" s="77" t="s">
        <v>113</v>
      </c>
      <c r="D63" s="77" t="s">
        <v>308</v>
      </c>
      <c r="E63" s="77">
        <v>1992</v>
      </c>
      <c r="F63" s="77" t="s">
        <v>57</v>
      </c>
      <c r="G63" s="77">
        <v>0</v>
      </c>
      <c r="H63" s="78">
        <v>0</v>
      </c>
    </row>
    <row r="64" spans="1:8" ht="30.75" thickBot="1" x14ac:dyDescent="0.3">
      <c r="A64" s="63"/>
      <c r="B64" s="77" t="s">
        <v>28</v>
      </c>
      <c r="C64" s="77" t="s">
        <v>309</v>
      </c>
      <c r="D64" s="77" t="s">
        <v>310</v>
      </c>
      <c r="E64" s="77">
        <v>1975</v>
      </c>
      <c r="F64" s="77" t="s">
        <v>57</v>
      </c>
      <c r="G64" s="77">
        <v>0</v>
      </c>
      <c r="H64" s="78">
        <v>0</v>
      </c>
    </row>
    <row r="65" spans="1:8" ht="30.75" thickBot="1" x14ac:dyDescent="0.3">
      <c r="A65" s="63"/>
      <c r="B65" s="77" t="s">
        <v>117</v>
      </c>
      <c r="C65" s="77" t="s">
        <v>309</v>
      </c>
      <c r="D65" s="77" t="s">
        <v>311</v>
      </c>
      <c r="E65" s="77">
        <v>1999</v>
      </c>
      <c r="F65" s="77" t="s">
        <v>57</v>
      </c>
      <c r="G65" s="77">
        <v>0</v>
      </c>
      <c r="H65" s="78">
        <v>0</v>
      </c>
    </row>
    <row r="66" spans="1:8" ht="30.75" thickBot="1" x14ac:dyDescent="0.3">
      <c r="A66" s="63"/>
      <c r="B66" s="77" t="s">
        <v>5</v>
      </c>
      <c r="C66" s="77" t="s">
        <v>312</v>
      </c>
      <c r="D66" s="77" t="s">
        <v>313</v>
      </c>
      <c r="E66" s="77">
        <v>1965</v>
      </c>
      <c r="F66" s="77" t="s">
        <v>57</v>
      </c>
      <c r="G66" s="77">
        <v>0</v>
      </c>
      <c r="H66" s="78">
        <v>0</v>
      </c>
    </row>
    <row r="67" spans="1:8" ht="30.75" thickBot="1" x14ac:dyDescent="0.3">
      <c r="A67" s="63"/>
      <c r="B67" s="77" t="s">
        <v>84</v>
      </c>
      <c r="C67" s="77" t="s">
        <v>314</v>
      </c>
      <c r="D67" s="77" t="s">
        <v>204</v>
      </c>
      <c r="E67" s="77">
        <v>1973</v>
      </c>
      <c r="F67" s="77" t="s">
        <v>57</v>
      </c>
      <c r="G67" s="77">
        <v>0</v>
      </c>
      <c r="H67" s="78">
        <v>0</v>
      </c>
    </row>
    <row r="68" spans="1:8" ht="15.75" thickBot="1" x14ac:dyDescent="0.3">
      <c r="A68" s="63"/>
      <c r="B68" s="77" t="s">
        <v>85</v>
      </c>
      <c r="C68" s="77" t="s">
        <v>315</v>
      </c>
      <c r="D68" s="77" t="s">
        <v>15</v>
      </c>
      <c r="E68" s="77">
        <v>1956</v>
      </c>
      <c r="F68" s="77" t="s">
        <v>57</v>
      </c>
      <c r="G68" s="77">
        <v>0</v>
      </c>
      <c r="H68" s="78">
        <v>0</v>
      </c>
    </row>
    <row r="69" spans="1:8" ht="45.75" thickBot="1" x14ac:dyDescent="0.3">
      <c r="A69" s="63"/>
      <c r="B69" s="77" t="s">
        <v>94</v>
      </c>
      <c r="C69" s="77" t="s">
        <v>205</v>
      </c>
      <c r="D69" s="77" t="s">
        <v>226</v>
      </c>
      <c r="E69" s="77">
        <v>1994</v>
      </c>
      <c r="F69" s="77" t="s">
        <v>58</v>
      </c>
      <c r="G69" s="77">
        <v>0</v>
      </c>
      <c r="H69" s="78">
        <v>0</v>
      </c>
    </row>
    <row r="70" spans="1:8" ht="15.75" thickBot="1" x14ac:dyDescent="0.3">
      <c r="A70" s="63"/>
      <c r="B70" s="77" t="s">
        <v>107</v>
      </c>
      <c r="C70" s="77" t="s">
        <v>227</v>
      </c>
      <c r="D70" s="77" t="s">
        <v>15</v>
      </c>
      <c r="E70" s="77">
        <v>1985</v>
      </c>
      <c r="F70" s="77" t="s">
        <v>57</v>
      </c>
      <c r="G70" s="77">
        <v>0</v>
      </c>
      <c r="H70" s="78">
        <v>0</v>
      </c>
    </row>
    <row r="71" spans="1:8" ht="15.75" thickBot="1" x14ac:dyDescent="0.3">
      <c r="A71" s="63"/>
      <c r="B71" s="77" t="s">
        <v>186</v>
      </c>
      <c r="C71" s="77" t="s">
        <v>100</v>
      </c>
      <c r="D71" s="77" t="s">
        <v>102</v>
      </c>
      <c r="E71" s="77">
        <v>1974</v>
      </c>
      <c r="F71" s="77" t="s">
        <v>58</v>
      </c>
      <c r="G71" s="77">
        <v>0</v>
      </c>
      <c r="H71" s="78">
        <v>0</v>
      </c>
    </row>
    <row r="72" spans="1:8" ht="15.75" thickBot="1" x14ac:dyDescent="0.3">
      <c r="A72" s="63"/>
      <c r="B72" s="77" t="s">
        <v>70</v>
      </c>
      <c r="C72" s="77" t="s">
        <v>52</v>
      </c>
      <c r="D72" s="77" t="s">
        <v>316</v>
      </c>
      <c r="E72" s="77">
        <v>1981</v>
      </c>
      <c r="F72" s="77" t="s">
        <v>58</v>
      </c>
      <c r="G72" s="77">
        <v>0</v>
      </c>
      <c r="H72" s="78">
        <v>0</v>
      </c>
    </row>
    <row r="73" spans="1:8" ht="30.75" thickBot="1" x14ac:dyDescent="0.3">
      <c r="A73" s="63"/>
      <c r="B73" s="77" t="s">
        <v>6</v>
      </c>
      <c r="C73" s="77" t="s">
        <v>52</v>
      </c>
      <c r="D73" s="77" t="s">
        <v>317</v>
      </c>
      <c r="E73" s="77">
        <v>1979</v>
      </c>
      <c r="F73" s="77" t="s">
        <v>57</v>
      </c>
      <c r="G73" s="77">
        <v>0</v>
      </c>
      <c r="H73" s="78">
        <v>0</v>
      </c>
    </row>
    <row r="74" spans="1:8" ht="15.75" thickBot="1" x14ac:dyDescent="0.3">
      <c r="A74" s="63"/>
      <c r="B74" s="77" t="s">
        <v>92</v>
      </c>
      <c r="C74" s="77" t="s">
        <v>118</v>
      </c>
      <c r="D74" s="77" t="s">
        <v>228</v>
      </c>
      <c r="E74" s="77">
        <v>1983</v>
      </c>
      <c r="F74" s="77" t="s">
        <v>58</v>
      </c>
      <c r="G74" s="77">
        <v>0</v>
      </c>
      <c r="H74" s="78">
        <v>0</v>
      </c>
    </row>
    <row r="75" spans="1:8" ht="30.75" thickBot="1" x14ac:dyDescent="0.3">
      <c r="A75" s="63"/>
      <c r="B75" s="77" t="s">
        <v>25</v>
      </c>
      <c r="C75" s="77" t="s">
        <v>246</v>
      </c>
      <c r="D75" s="77" t="s">
        <v>248</v>
      </c>
      <c r="E75" s="77">
        <v>1979</v>
      </c>
      <c r="F75" s="77" t="s">
        <v>57</v>
      </c>
      <c r="G75" s="77">
        <v>0</v>
      </c>
      <c r="H75" s="78">
        <v>0</v>
      </c>
    </row>
    <row r="76" spans="1:8" ht="15.75" thickBot="1" x14ac:dyDescent="0.3">
      <c r="A76" s="63"/>
      <c r="B76" s="77" t="s">
        <v>152</v>
      </c>
      <c r="C76" s="77" t="s">
        <v>167</v>
      </c>
      <c r="D76" s="77" t="s">
        <v>168</v>
      </c>
      <c r="E76" s="77">
        <v>1987</v>
      </c>
      <c r="F76" s="77" t="s">
        <v>57</v>
      </c>
      <c r="G76" s="77">
        <v>0</v>
      </c>
      <c r="H76" s="78">
        <v>0</v>
      </c>
    </row>
    <row r="77" spans="1:8" ht="15.75" thickBot="1" x14ac:dyDescent="0.3">
      <c r="A77" s="63"/>
      <c r="B77" s="77" t="s">
        <v>26</v>
      </c>
      <c r="C77" s="77" t="s">
        <v>29</v>
      </c>
      <c r="D77" s="77" t="s">
        <v>193</v>
      </c>
      <c r="E77" s="77">
        <v>1983</v>
      </c>
      <c r="F77" s="77" t="s">
        <v>57</v>
      </c>
      <c r="G77" s="77">
        <v>0</v>
      </c>
      <c r="H77" s="78">
        <v>0</v>
      </c>
    </row>
    <row r="78" spans="1:8" ht="15.75" thickBot="1" x14ac:dyDescent="0.3">
      <c r="A78" s="63"/>
      <c r="B78" s="77" t="s">
        <v>66</v>
      </c>
      <c r="C78" s="77" t="s">
        <v>229</v>
      </c>
      <c r="D78" s="77" t="s">
        <v>230</v>
      </c>
      <c r="E78" s="77">
        <v>1982</v>
      </c>
      <c r="F78" s="77" t="s">
        <v>58</v>
      </c>
      <c r="G78" s="77">
        <v>0</v>
      </c>
      <c r="H78" s="78">
        <v>0</v>
      </c>
    </row>
    <row r="79" spans="1:8" ht="15.75" thickBot="1" x14ac:dyDescent="0.3">
      <c r="A79" s="63"/>
      <c r="B79" s="77" t="s">
        <v>30</v>
      </c>
      <c r="C79" s="77" t="s">
        <v>215</v>
      </c>
      <c r="D79" s="77" t="s">
        <v>15</v>
      </c>
      <c r="E79" s="77">
        <v>1986</v>
      </c>
      <c r="F79" s="77" t="s">
        <v>57</v>
      </c>
      <c r="G79" s="77">
        <v>0</v>
      </c>
      <c r="H79" s="78">
        <v>0</v>
      </c>
    </row>
    <row r="80" spans="1:8" ht="15.75" thickBot="1" x14ac:dyDescent="0.3">
      <c r="A80" s="63"/>
      <c r="B80" s="77" t="s">
        <v>66</v>
      </c>
      <c r="C80" s="77" t="s">
        <v>78</v>
      </c>
      <c r="D80" s="77" t="s">
        <v>114</v>
      </c>
      <c r="E80" s="77">
        <v>1982</v>
      </c>
      <c r="F80" s="77" t="s">
        <v>58</v>
      </c>
      <c r="G80" s="77">
        <v>0</v>
      </c>
      <c r="H80" s="78">
        <v>0</v>
      </c>
    </row>
    <row r="81" spans="1:8" ht="15.75" thickBot="1" x14ac:dyDescent="0.3">
      <c r="A81" s="63"/>
      <c r="B81" s="77" t="s">
        <v>28</v>
      </c>
      <c r="C81" s="77" t="s">
        <v>231</v>
      </c>
      <c r="D81" s="77" t="s">
        <v>15</v>
      </c>
      <c r="E81" s="77">
        <v>1990</v>
      </c>
      <c r="F81" s="77" t="s">
        <v>57</v>
      </c>
      <c r="G81" s="77">
        <v>0</v>
      </c>
      <c r="H81" s="78">
        <v>0</v>
      </c>
    </row>
    <row r="82" spans="1:8" ht="15.75" thickBot="1" x14ac:dyDescent="0.3">
      <c r="A82" s="63"/>
      <c r="B82" s="77" t="s">
        <v>21</v>
      </c>
      <c r="C82" s="77" t="s">
        <v>76</v>
      </c>
      <c r="D82" s="77" t="s">
        <v>170</v>
      </c>
      <c r="E82" s="77">
        <v>1994</v>
      </c>
      <c r="F82" s="77" t="s">
        <v>57</v>
      </c>
      <c r="G82" s="77">
        <v>0</v>
      </c>
      <c r="H82" s="78">
        <v>0</v>
      </c>
    </row>
    <row r="83" spans="1:8" ht="15.75" thickBot="1" x14ac:dyDescent="0.3">
      <c r="A83" s="63"/>
      <c r="B83" s="77" t="s">
        <v>79</v>
      </c>
      <c r="C83" s="77" t="s">
        <v>171</v>
      </c>
      <c r="D83" s="77" t="s">
        <v>318</v>
      </c>
      <c r="E83" s="77">
        <v>1983</v>
      </c>
      <c r="F83" s="77" t="s">
        <v>57</v>
      </c>
      <c r="G83" s="77">
        <v>0</v>
      </c>
      <c r="H83" s="78">
        <v>0</v>
      </c>
    </row>
    <row r="84" spans="1:8" ht="15.75" thickBot="1" x14ac:dyDescent="0.3">
      <c r="A84" s="63"/>
      <c r="B84" s="77" t="s">
        <v>55</v>
      </c>
      <c r="C84" s="77" t="s">
        <v>67</v>
      </c>
      <c r="D84" s="77" t="s">
        <v>82</v>
      </c>
      <c r="E84" s="77">
        <v>1967</v>
      </c>
      <c r="F84" s="77" t="s">
        <v>57</v>
      </c>
      <c r="G84" s="77">
        <v>0</v>
      </c>
      <c r="H84" s="78">
        <v>0</v>
      </c>
    </row>
    <row r="85" spans="1:8" ht="15.75" thickBot="1" x14ac:dyDescent="0.3">
      <c r="A85" s="63"/>
      <c r="B85" s="77" t="s">
        <v>69</v>
      </c>
      <c r="C85" s="77" t="s">
        <v>83</v>
      </c>
      <c r="D85" s="77" t="s">
        <v>82</v>
      </c>
      <c r="E85" s="77">
        <v>1968</v>
      </c>
      <c r="F85" s="77" t="s">
        <v>58</v>
      </c>
      <c r="G85" s="77">
        <v>0</v>
      </c>
      <c r="H85" s="78">
        <v>0</v>
      </c>
    </row>
    <row r="86" spans="1:8" ht="30.75" thickBot="1" x14ac:dyDescent="0.3">
      <c r="A86" s="63"/>
      <c r="B86" s="77" t="s">
        <v>242</v>
      </c>
      <c r="C86" s="77" t="s">
        <v>123</v>
      </c>
      <c r="D86" s="77" t="s">
        <v>319</v>
      </c>
      <c r="E86" s="77">
        <v>1988</v>
      </c>
      <c r="F86" s="77" t="s">
        <v>57</v>
      </c>
      <c r="G86" s="77">
        <v>0</v>
      </c>
      <c r="H86" s="78">
        <v>0</v>
      </c>
    </row>
    <row r="87" spans="1:8" ht="15.75" thickBot="1" x14ac:dyDescent="0.3">
      <c r="A87" s="63"/>
      <c r="B87" s="77" t="s">
        <v>172</v>
      </c>
      <c r="C87" s="77" t="s">
        <v>173</v>
      </c>
      <c r="D87" s="77" t="s">
        <v>15</v>
      </c>
      <c r="E87" s="77">
        <v>1997</v>
      </c>
      <c r="F87" s="77" t="s">
        <v>58</v>
      </c>
      <c r="G87" s="77">
        <v>0</v>
      </c>
      <c r="H87" s="78">
        <v>0</v>
      </c>
    </row>
    <row r="88" spans="1:8" ht="15.75" thickBot="1" x14ac:dyDescent="0.3">
      <c r="A88" s="63"/>
      <c r="B88" s="77" t="s">
        <v>28</v>
      </c>
      <c r="C88" s="77" t="s">
        <v>115</v>
      </c>
      <c r="D88" s="77" t="s">
        <v>119</v>
      </c>
      <c r="E88" s="77">
        <v>1979</v>
      </c>
      <c r="F88" s="77" t="s">
        <v>57</v>
      </c>
      <c r="G88" s="77">
        <v>0</v>
      </c>
      <c r="H88" s="78">
        <v>0</v>
      </c>
    </row>
    <row r="89" spans="1:8" ht="15.75" thickBot="1" x14ac:dyDescent="0.3">
      <c r="A89" s="63"/>
      <c r="B89" s="77" t="s">
        <v>5</v>
      </c>
      <c r="C89" s="77" t="s">
        <v>174</v>
      </c>
      <c r="D89" s="77" t="s">
        <v>192</v>
      </c>
      <c r="E89" s="77">
        <v>1972</v>
      </c>
      <c r="F89" s="77" t="s">
        <v>57</v>
      </c>
      <c r="G89" s="77">
        <v>0</v>
      </c>
      <c r="H89" s="78">
        <v>0</v>
      </c>
    </row>
    <row r="90" spans="1:8" ht="15.75" thickBot="1" x14ac:dyDescent="0.3">
      <c r="A90" s="63"/>
      <c r="B90" s="77" t="s">
        <v>56</v>
      </c>
      <c r="C90" s="77" t="s">
        <v>232</v>
      </c>
      <c r="D90" s="77" t="s">
        <v>320</v>
      </c>
      <c r="E90" s="77">
        <v>1989</v>
      </c>
      <c r="F90" s="77" t="s">
        <v>57</v>
      </c>
      <c r="G90" s="77">
        <v>0</v>
      </c>
      <c r="H90" s="78">
        <v>0</v>
      </c>
    </row>
    <row r="91" spans="1:8" ht="30.75" thickBot="1" x14ac:dyDescent="0.3">
      <c r="A91" s="63"/>
      <c r="B91" s="77" t="s">
        <v>105</v>
      </c>
      <c r="C91" s="77" t="s">
        <v>321</v>
      </c>
      <c r="D91" s="77" t="s">
        <v>322</v>
      </c>
      <c r="E91" s="77">
        <v>1975</v>
      </c>
      <c r="F91" s="77" t="s">
        <v>57</v>
      </c>
      <c r="G91" s="77">
        <v>0</v>
      </c>
      <c r="H91" s="78">
        <v>0</v>
      </c>
    </row>
    <row r="92" spans="1:8" ht="15.75" thickBot="1" x14ac:dyDescent="0.3">
      <c r="A92" s="63"/>
      <c r="B92" s="77" t="s">
        <v>30</v>
      </c>
      <c r="C92" s="77" t="s">
        <v>233</v>
      </c>
      <c r="D92" s="77" t="s">
        <v>97</v>
      </c>
      <c r="E92" s="77">
        <v>1981</v>
      </c>
      <c r="F92" s="77" t="s">
        <v>57</v>
      </c>
      <c r="G92" s="77">
        <v>0</v>
      </c>
      <c r="H92" s="78">
        <v>0</v>
      </c>
    </row>
    <row r="93" spans="1:8" ht="15.75" thickBot="1" x14ac:dyDescent="0.3">
      <c r="A93" s="63"/>
      <c r="B93" s="77" t="s">
        <v>70</v>
      </c>
      <c r="C93" s="77" t="s">
        <v>234</v>
      </c>
      <c r="D93" s="77" t="s">
        <v>72</v>
      </c>
      <c r="E93" s="77">
        <v>1978</v>
      </c>
      <c r="F93" s="77" t="s">
        <v>58</v>
      </c>
      <c r="G93" s="77">
        <v>0</v>
      </c>
      <c r="H93" s="78">
        <v>0</v>
      </c>
    </row>
    <row r="94" spans="1:8" ht="15.75" thickBot="1" x14ac:dyDescent="0.3">
      <c r="A94" s="63"/>
      <c r="B94" s="77" t="s">
        <v>323</v>
      </c>
      <c r="C94" s="77" t="s">
        <v>324</v>
      </c>
      <c r="D94" s="77" t="s">
        <v>325</v>
      </c>
      <c r="E94" s="77">
        <v>1962</v>
      </c>
      <c r="F94" s="77" t="s">
        <v>57</v>
      </c>
      <c r="G94" s="77">
        <v>0</v>
      </c>
      <c r="H94" s="78">
        <v>0</v>
      </c>
    </row>
    <row r="95" spans="1:8" ht="15.75" thickBot="1" x14ac:dyDescent="0.3">
      <c r="A95" s="63"/>
      <c r="B95" s="77" t="s">
        <v>69</v>
      </c>
      <c r="C95" s="77" t="s">
        <v>326</v>
      </c>
      <c r="D95" s="77" t="s">
        <v>327</v>
      </c>
      <c r="E95" s="77">
        <v>1977</v>
      </c>
      <c r="F95" s="77" t="s">
        <v>58</v>
      </c>
      <c r="G95" s="77">
        <v>0</v>
      </c>
      <c r="H95" s="78">
        <v>0</v>
      </c>
    </row>
    <row r="96" spans="1:8" ht="15.75" thickBot="1" x14ac:dyDescent="0.3">
      <c r="A96" s="63"/>
      <c r="B96" s="77" t="s">
        <v>152</v>
      </c>
      <c r="C96" s="77" t="s">
        <v>328</v>
      </c>
      <c r="D96" s="77" t="s">
        <v>329</v>
      </c>
      <c r="E96" s="77">
        <v>1992</v>
      </c>
      <c r="F96" s="77" t="s">
        <v>57</v>
      </c>
      <c r="G96" s="77">
        <v>0</v>
      </c>
      <c r="H96" s="78">
        <v>0</v>
      </c>
    </row>
    <row r="97" spans="1:8" ht="15.75" thickBot="1" x14ac:dyDescent="0.3">
      <c r="A97" s="63"/>
      <c r="B97" s="77" t="s">
        <v>201</v>
      </c>
      <c r="C97" s="77" t="s">
        <v>207</v>
      </c>
      <c r="D97" s="77" t="s">
        <v>155</v>
      </c>
      <c r="E97" s="77">
        <v>1979</v>
      </c>
      <c r="F97" s="77" t="s">
        <v>58</v>
      </c>
      <c r="G97" s="77">
        <v>0</v>
      </c>
      <c r="H97" s="78">
        <v>0</v>
      </c>
    </row>
    <row r="98" spans="1:8" ht="30.75" thickBot="1" x14ac:dyDescent="0.3">
      <c r="A98" s="63"/>
      <c r="B98" s="77" t="s">
        <v>176</v>
      </c>
      <c r="C98" s="77" t="s">
        <v>177</v>
      </c>
      <c r="D98" s="77" t="s">
        <v>330</v>
      </c>
      <c r="E98" s="77">
        <v>1968</v>
      </c>
      <c r="F98" s="77" t="s">
        <v>57</v>
      </c>
      <c r="G98" s="77">
        <v>0</v>
      </c>
      <c r="H98" s="78">
        <v>0</v>
      </c>
    </row>
    <row r="99" spans="1:8" ht="15.75" thickBot="1" x14ac:dyDescent="0.3">
      <c r="A99" s="63"/>
      <c r="B99" s="77" t="s">
        <v>25</v>
      </c>
      <c r="C99" s="77" t="s">
        <v>103</v>
      </c>
      <c r="D99" s="77" t="s">
        <v>62</v>
      </c>
      <c r="E99" s="77">
        <v>1985</v>
      </c>
      <c r="F99" s="77" t="s">
        <v>57</v>
      </c>
      <c r="G99" s="77">
        <v>0</v>
      </c>
      <c r="H99" s="78">
        <v>0</v>
      </c>
    </row>
    <row r="100" spans="1:8" ht="30.75" thickBot="1" x14ac:dyDescent="0.3">
      <c r="A100" s="63"/>
      <c r="B100" s="77" t="s">
        <v>331</v>
      </c>
      <c r="C100" s="77" t="s">
        <v>244</v>
      </c>
      <c r="D100" s="77" t="s">
        <v>332</v>
      </c>
      <c r="E100" s="77">
        <v>2005</v>
      </c>
      <c r="F100" s="77" t="s">
        <v>57</v>
      </c>
      <c r="G100" s="77">
        <v>0</v>
      </c>
      <c r="H100" s="78">
        <v>0</v>
      </c>
    </row>
    <row r="101" spans="1:8" ht="15.75" thickBot="1" x14ac:dyDescent="0.3">
      <c r="A101" s="63"/>
      <c r="B101" s="77" t="s">
        <v>208</v>
      </c>
      <c r="C101" s="77" t="s">
        <v>209</v>
      </c>
      <c r="D101" s="77" t="s">
        <v>210</v>
      </c>
      <c r="E101" s="77">
        <v>1992</v>
      </c>
      <c r="F101" s="77" t="s">
        <v>57</v>
      </c>
      <c r="G101" s="77">
        <v>0</v>
      </c>
      <c r="H101" s="78">
        <v>0</v>
      </c>
    </row>
    <row r="102" spans="1:8" ht="15.75" thickBot="1" x14ac:dyDescent="0.3">
      <c r="A102" s="63"/>
      <c r="B102" s="77" t="s">
        <v>75</v>
      </c>
      <c r="C102" s="77" t="s">
        <v>333</v>
      </c>
      <c r="D102" s="77" t="s">
        <v>15</v>
      </c>
      <c r="E102" s="77">
        <v>1978</v>
      </c>
      <c r="F102" s="77" t="s">
        <v>58</v>
      </c>
      <c r="G102" s="77">
        <v>0</v>
      </c>
      <c r="H102" s="78">
        <v>0</v>
      </c>
    </row>
    <row r="103" spans="1:8" ht="15.75" thickBot="1" x14ac:dyDescent="0.3">
      <c r="A103" s="63"/>
      <c r="B103" s="77" t="s">
        <v>334</v>
      </c>
      <c r="C103" s="77" t="s">
        <v>335</v>
      </c>
      <c r="D103" s="77" t="s">
        <v>336</v>
      </c>
      <c r="E103" s="77">
        <v>2003</v>
      </c>
      <c r="F103" s="77" t="s">
        <v>57</v>
      </c>
      <c r="G103" s="77">
        <v>0</v>
      </c>
      <c r="H103" s="78">
        <v>0</v>
      </c>
    </row>
    <row r="104" spans="1:8" ht="15.75" thickBot="1" x14ac:dyDescent="0.3">
      <c r="A104" s="63"/>
      <c r="B104" s="77" t="s">
        <v>152</v>
      </c>
      <c r="C104" s="77" t="s">
        <v>335</v>
      </c>
      <c r="D104" s="77" t="s">
        <v>337</v>
      </c>
      <c r="E104" s="77">
        <v>2003</v>
      </c>
      <c r="F104" s="77" t="s">
        <v>57</v>
      </c>
      <c r="G104" s="77">
        <v>0</v>
      </c>
      <c r="H104" s="78">
        <v>0</v>
      </c>
    </row>
    <row r="105" spans="1:8" ht="15.75" thickBot="1" x14ac:dyDescent="0.3">
      <c r="A105" s="63"/>
      <c r="B105" s="77" t="s">
        <v>26</v>
      </c>
      <c r="C105" s="77" t="s">
        <v>132</v>
      </c>
      <c r="D105" s="77" t="s">
        <v>134</v>
      </c>
      <c r="E105" s="77">
        <v>1989</v>
      </c>
      <c r="F105" s="77" t="s">
        <v>57</v>
      </c>
      <c r="G105" s="77">
        <v>0</v>
      </c>
      <c r="H105" s="78">
        <v>0</v>
      </c>
    </row>
    <row r="106" spans="1:8" ht="30.75" thickBot="1" x14ac:dyDescent="0.3">
      <c r="A106" s="63"/>
      <c r="B106" s="77" t="s">
        <v>34</v>
      </c>
      <c r="C106" s="77" t="s">
        <v>71</v>
      </c>
      <c r="D106" s="77" t="s">
        <v>120</v>
      </c>
      <c r="E106" s="77">
        <v>1977</v>
      </c>
      <c r="F106" s="77" t="s">
        <v>57</v>
      </c>
      <c r="G106" s="77">
        <v>0</v>
      </c>
      <c r="H106" s="78">
        <v>0</v>
      </c>
    </row>
    <row r="107" spans="1:8" ht="15.75" thickBot="1" x14ac:dyDescent="0.3">
      <c r="A107" s="63"/>
      <c r="B107" s="77" t="s">
        <v>338</v>
      </c>
      <c r="C107" s="77" t="s">
        <v>339</v>
      </c>
      <c r="D107" s="77" t="s">
        <v>15</v>
      </c>
      <c r="E107" s="77">
        <v>1995</v>
      </c>
      <c r="F107" s="77" t="s">
        <v>57</v>
      </c>
      <c r="G107" s="77">
        <v>0</v>
      </c>
      <c r="H107" s="78">
        <v>0</v>
      </c>
    </row>
    <row r="108" spans="1:8" ht="15.75" thickBot="1" x14ac:dyDescent="0.3">
      <c r="A108" s="63"/>
      <c r="B108" s="77" t="s">
        <v>33</v>
      </c>
      <c r="C108" s="77" t="s">
        <v>178</v>
      </c>
      <c r="D108" s="77" t="s">
        <v>15</v>
      </c>
      <c r="E108" s="77">
        <v>1988</v>
      </c>
      <c r="F108" s="77" t="s">
        <v>57</v>
      </c>
      <c r="G108" s="77">
        <v>0</v>
      </c>
      <c r="H108" s="78">
        <v>0</v>
      </c>
    </row>
    <row r="109" spans="1:8" ht="15.75" thickBot="1" x14ac:dyDescent="0.3">
      <c r="A109" s="63"/>
      <c r="B109" s="77" t="s">
        <v>138</v>
      </c>
      <c r="C109" s="77" t="s">
        <v>235</v>
      </c>
      <c r="D109" s="77" t="s">
        <v>340</v>
      </c>
      <c r="E109" s="77">
        <v>1983</v>
      </c>
      <c r="F109" s="77" t="s">
        <v>58</v>
      </c>
      <c r="G109" s="77">
        <v>0</v>
      </c>
      <c r="H109" s="78">
        <v>0</v>
      </c>
    </row>
    <row r="110" spans="1:8" ht="15.75" thickBot="1" x14ac:dyDescent="0.3">
      <c r="A110" s="63"/>
      <c r="B110" s="77" t="s">
        <v>33</v>
      </c>
      <c r="C110" s="77" t="s">
        <v>341</v>
      </c>
      <c r="D110" s="77" t="s">
        <v>342</v>
      </c>
      <c r="E110" s="77">
        <v>1984</v>
      </c>
      <c r="F110" s="77" t="s">
        <v>57</v>
      </c>
      <c r="G110" s="77">
        <v>0</v>
      </c>
      <c r="H110" s="78">
        <v>0</v>
      </c>
    </row>
    <row r="111" spans="1:8" ht="15.75" thickBot="1" x14ac:dyDescent="0.3">
      <c r="A111" s="63"/>
      <c r="B111" s="77" t="s">
        <v>94</v>
      </c>
      <c r="C111" s="77" t="s">
        <v>116</v>
      </c>
      <c r="D111" s="77" t="s">
        <v>236</v>
      </c>
      <c r="E111" s="77">
        <v>1980</v>
      </c>
      <c r="F111" s="77" t="s">
        <v>58</v>
      </c>
      <c r="G111" s="77">
        <v>0</v>
      </c>
      <c r="H111" s="78">
        <v>0</v>
      </c>
    </row>
    <row r="112" spans="1:8" ht="15.75" thickBot="1" x14ac:dyDescent="0.3">
      <c r="A112" s="63"/>
      <c r="B112" s="77" t="s">
        <v>30</v>
      </c>
      <c r="C112" s="77" t="s">
        <v>237</v>
      </c>
      <c r="D112" s="77" t="s">
        <v>343</v>
      </c>
      <c r="E112" s="77">
        <v>1978</v>
      </c>
      <c r="F112" s="77" t="s">
        <v>57</v>
      </c>
      <c r="G112" s="77">
        <v>0</v>
      </c>
      <c r="H112" s="78">
        <v>0</v>
      </c>
    </row>
    <row r="113" spans="1:8" ht="15.75" thickBot="1" x14ac:dyDescent="0.3">
      <c r="A113" s="63"/>
      <c r="B113" s="77" t="s">
        <v>203</v>
      </c>
      <c r="C113" s="77" t="s">
        <v>211</v>
      </c>
      <c r="D113" s="77" t="s">
        <v>344</v>
      </c>
      <c r="E113" s="77">
        <v>1985</v>
      </c>
      <c r="F113" s="77" t="s">
        <v>57</v>
      </c>
      <c r="G113" s="77">
        <v>0</v>
      </c>
      <c r="H113" s="78">
        <v>0</v>
      </c>
    </row>
    <row r="114" spans="1:8" ht="30.75" thickBot="1" x14ac:dyDescent="0.3">
      <c r="A114" s="63"/>
      <c r="B114" s="77" t="s">
        <v>28</v>
      </c>
      <c r="C114" s="77" t="s">
        <v>243</v>
      </c>
      <c r="D114" s="77" t="s">
        <v>345</v>
      </c>
      <c r="E114" s="77">
        <v>1983</v>
      </c>
      <c r="F114" s="77" t="s">
        <v>57</v>
      </c>
      <c r="G114" s="77">
        <v>0</v>
      </c>
      <c r="H114" s="78">
        <v>0</v>
      </c>
    </row>
    <row r="115" spans="1:8" ht="15.75" thickBot="1" x14ac:dyDescent="0.3">
      <c r="A115" s="63"/>
      <c r="B115" s="77" t="s">
        <v>30</v>
      </c>
      <c r="C115" s="77" t="s">
        <v>98</v>
      </c>
      <c r="D115" s="77" t="s">
        <v>346</v>
      </c>
      <c r="E115" s="77">
        <v>1985</v>
      </c>
      <c r="F115" s="77" t="s">
        <v>57</v>
      </c>
      <c r="G115" s="77">
        <v>0</v>
      </c>
      <c r="H115" s="78">
        <v>0</v>
      </c>
    </row>
    <row r="116" spans="1:8" ht="15.75" thickBot="1" x14ac:dyDescent="0.3">
      <c r="A116" s="63"/>
      <c r="B116" s="77" t="s">
        <v>195</v>
      </c>
      <c r="C116" s="77" t="s">
        <v>212</v>
      </c>
      <c r="D116" s="77" t="s">
        <v>185</v>
      </c>
      <c r="E116" s="77">
        <v>1998</v>
      </c>
      <c r="F116" s="77" t="s">
        <v>57</v>
      </c>
      <c r="G116" s="77">
        <v>0</v>
      </c>
      <c r="H116" s="78">
        <v>0</v>
      </c>
    </row>
    <row r="117" spans="1:8" ht="45.75" thickBot="1" x14ac:dyDescent="0.3">
      <c r="A117" s="63"/>
      <c r="B117" s="77" t="s">
        <v>127</v>
      </c>
      <c r="C117" s="77" t="s">
        <v>347</v>
      </c>
      <c r="D117" s="77" t="s">
        <v>348</v>
      </c>
      <c r="E117" s="77">
        <v>1993</v>
      </c>
      <c r="F117" s="77" t="s">
        <v>58</v>
      </c>
      <c r="G117" s="77">
        <v>0</v>
      </c>
      <c r="H117" s="78">
        <v>0</v>
      </c>
    </row>
    <row r="118" spans="1:8" ht="30.75" thickBot="1" x14ac:dyDescent="0.3">
      <c r="A118" s="63"/>
      <c r="B118" s="77" t="s">
        <v>147</v>
      </c>
      <c r="C118" s="77" t="s">
        <v>179</v>
      </c>
      <c r="D118" s="77" t="s">
        <v>137</v>
      </c>
      <c r="E118" s="77">
        <v>1994</v>
      </c>
      <c r="F118" s="77" t="s">
        <v>57</v>
      </c>
      <c r="G118" s="77">
        <v>0</v>
      </c>
      <c r="H118" s="78">
        <v>0</v>
      </c>
    </row>
    <row r="119" spans="1:8" ht="15.75" thickBot="1" x14ac:dyDescent="0.3">
      <c r="A119" s="63"/>
      <c r="B119" s="77" t="s">
        <v>180</v>
      </c>
      <c r="C119" s="77" t="s">
        <v>181</v>
      </c>
      <c r="D119" s="77" t="s">
        <v>158</v>
      </c>
      <c r="E119" s="77">
        <v>1993</v>
      </c>
      <c r="F119" s="77" t="s">
        <v>58</v>
      </c>
      <c r="G119" s="77">
        <v>0</v>
      </c>
      <c r="H119" s="78">
        <v>0</v>
      </c>
    </row>
    <row r="120" spans="1:8" ht="15.75" thickBot="1" x14ac:dyDescent="0.3">
      <c r="A120" s="63"/>
      <c r="B120" s="77" t="s">
        <v>151</v>
      </c>
      <c r="C120" s="77" t="s">
        <v>349</v>
      </c>
      <c r="D120" s="77" t="s">
        <v>15</v>
      </c>
      <c r="E120" s="77">
        <v>1996</v>
      </c>
      <c r="F120" s="77" t="s">
        <v>58</v>
      </c>
      <c r="G120" s="77">
        <v>0</v>
      </c>
      <c r="H120" s="78">
        <v>0</v>
      </c>
    </row>
    <row r="121" spans="1:8" ht="15.75" thickBot="1" x14ac:dyDescent="0.3">
      <c r="A121" s="63"/>
      <c r="B121" s="77" t="s">
        <v>79</v>
      </c>
      <c r="C121" s="77" t="s">
        <v>139</v>
      </c>
      <c r="D121" s="77" t="s">
        <v>238</v>
      </c>
      <c r="E121" s="77">
        <v>1988</v>
      </c>
      <c r="F121" s="77" t="s">
        <v>57</v>
      </c>
      <c r="G121" s="77">
        <v>0</v>
      </c>
      <c r="H121" s="78">
        <v>0</v>
      </c>
    </row>
    <row r="122" spans="1:8" ht="30.75" thickBot="1" x14ac:dyDescent="0.3">
      <c r="A122" s="63"/>
      <c r="B122" s="77" t="s">
        <v>117</v>
      </c>
      <c r="C122" s="77" t="s">
        <v>350</v>
      </c>
      <c r="D122" s="77" t="s">
        <v>351</v>
      </c>
      <c r="E122" s="77">
        <v>1979</v>
      </c>
      <c r="F122" s="77" t="s">
        <v>57</v>
      </c>
      <c r="G122" s="77">
        <v>0</v>
      </c>
      <c r="H122" s="78">
        <v>0</v>
      </c>
    </row>
    <row r="123" spans="1:8" ht="30.75" thickBot="1" x14ac:dyDescent="0.3">
      <c r="A123" s="63"/>
      <c r="B123" s="77" t="s">
        <v>30</v>
      </c>
      <c r="C123" s="77" t="s">
        <v>194</v>
      </c>
      <c r="D123" s="77" t="s">
        <v>213</v>
      </c>
      <c r="E123" s="77">
        <v>1986</v>
      </c>
      <c r="F123" s="77" t="s">
        <v>57</v>
      </c>
      <c r="G123" s="77">
        <v>0</v>
      </c>
      <c r="H123" s="78">
        <v>0</v>
      </c>
    </row>
    <row r="124" spans="1:8" ht="15.75" thickBot="1" x14ac:dyDescent="0.3">
      <c r="A124" s="63"/>
      <c r="B124" s="77" t="s">
        <v>121</v>
      </c>
      <c r="C124" s="77" t="s">
        <v>182</v>
      </c>
      <c r="D124" s="77" t="s">
        <v>53</v>
      </c>
      <c r="E124" s="77">
        <v>1981</v>
      </c>
      <c r="F124" s="77" t="s">
        <v>57</v>
      </c>
      <c r="G124" s="77">
        <v>0</v>
      </c>
      <c r="H124" s="78">
        <v>0</v>
      </c>
    </row>
    <row r="125" spans="1:8" ht="30.75" thickBot="1" x14ac:dyDescent="0.3">
      <c r="A125" s="63"/>
      <c r="B125" s="77" t="s">
        <v>152</v>
      </c>
      <c r="C125" s="77" t="s">
        <v>183</v>
      </c>
      <c r="D125" s="77" t="s">
        <v>184</v>
      </c>
      <c r="E125" s="77">
        <v>1985</v>
      </c>
      <c r="F125" s="77" t="s">
        <v>57</v>
      </c>
      <c r="G125" s="77">
        <v>0</v>
      </c>
      <c r="H125" s="78">
        <v>0</v>
      </c>
    </row>
    <row r="126" spans="1:8" ht="15.75" thickBot="1" x14ac:dyDescent="0.3">
      <c r="A126" s="63"/>
      <c r="B126" s="77" t="s">
        <v>85</v>
      </c>
      <c r="C126" s="77" t="s">
        <v>352</v>
      </c>
      <c r="D126" s="77" t="s">
        <v>353</v>
      </c>
      <c r="E126" s="77">
        <v>1977</v>
      </c>
      <c r="F126" s="77" t="s">
        <v>57</v>
      </c>
      <c r="G126" s="77">
        <v>0</v>
      </c>
      <c r="H126" s="78">
        <v>0</v>
      </c>
    </row>
    <row r="127" spans="1:8" ht="15.75" thickBot="1" x14ac:dyDescent="0.3">
      <c r="A127" s="63"/>
      <c r="B127" s="77" t="s">
        <v>6</v>
      </c>
      <c r="C127" s="77" t="s">
        <v>245</v>
      </c>
      <c r="D127" s="77" t="s">
        <v>354</v>
      </c>
      <c r="E127" s="77">
        <v>1974</v>
      </c>
      <c r="F127" s="77" t="s">
        <v>57</v>
      </c>
      <c r="G127" s="77">
        <v>0</v>
      </c>
      <c r="H127" s="78">
        <v>0</v>
      </c>
    </row>
    <row r="128" spans="1:8" ht="15.75" thickBot="1" x14ac:dyDescent="0.3">
      <c r="A128" s="63"/>
      <c r="B128" s="77" t="s">
        <v>151</v>
      </c>
      <c r="C128" s="77" t="s">
        <v>355</v>
      </c>
      <c r="D128" s="77" t="s">
        <v>356</v>
      </c>
      <c r="E128" s="77">
        <v>1983</v>
      </c>
      <c r="F128" s="77" t="s">
        <v>58</v>
      </c>
      <c r="G128" s="77">
        <v>0</v>
      </c>
      <c r="H128" s="78">
        <v>0</v>
      </c>
    </row>
    <row r="129" spans="1:8" ht="15.75" thickBot="1" x14ac:dyDescent="0.3">
      <c r="A129" s="63"/>
      <c r="B129" s="77" t="s">
        <v>99</v>
      </c>
      <c r="C129" s="77" t="s">
        <v>357</v>
      </c>
      <c r="D129" s="77" t="s">
        <v>185</v>
      </c>
      <c r="E129" s="77">
        <v>1978</v>
      </c>
      <c r="F129" s="77" t="s">
        <v>57</v>
      </c>
      <c r="G129" s="77">
        <v>0</v>
      </c>
      <c r="H129" s="78">
        <v>0</v>
      </c>
    </row>
    <row r="130" spans="1:8" ht="30.75" thickBot="1" x14ac:dyDescent="0.3">
      <c r="A130" s="63"/>
      <c r="B130" s="77" t="s">
        <v>28</v>
      </c>
      <c r="C130" s="77" t="s">
        <v>358</v>
      </c>
      <c r="D130" s="77" t="s">
        <v>359</v>
      </c>
      <c r="E130" s="77">
        <v>1972</v>
      </c>
      <c r="F130" s="77" t="s">
        <v>57</v>
      </c>
      <c r="G130" s="77">
        <v>0</v>
      </c>
      <c r="H130" s="78">
        <v>0</v>
      </c>
    </row>
    <row r="131" spans="1:8" ht="15.75" thickBot="1" x14ac:dyDescent="0.3">
      <c r="A131" s="63"/>
      <c r="B131" s="77" t="s">
        <v>199</v>
      </c>
      <c r="C131" s="77" t="s">
        <v>239</v>
      </c>
      <c r="D131" s="77" t="s">
        <v>360</v>
      </c>
      <c r="E131" s="77">
        <v>1988</v>
      </c>
      <c r="F131" s="77" t="s">
        <v>57</v>
      </c>
      <c r="G131" s="77">
        <v>0</v>
      </c>
      <c r="H131" s="78">
        <v>0</v>
      </c>
    </row>
    <row r="132" spans="1:8" ht="15.75" thickBot="1" x14ac:dyDescent="0.3">
      <c r="A132" s="63"/>
      <c r="B132" s="77" t="s">
        <v>100</v>
      </c>
      <c r="C132" s="77" t="s">
        <v>240</v>
      </c>
      <c r="D132" s="77" t="s">
        <v>361</v>
      </c>
      <c r="E132" s="77">
        <v>1988</v>
      </c>
      <c r="F132" s="77" t="s">
        <v>58</v>
      </c>
      <c r="G132" s="77">
        <v>0</v>
      </c>
      <c r="H132" s="78">
        <v>0</v>
      </c>
    </row>
    <row r="133" spans="1:8" ht="15.75" thickBot="1" x14ac:dyDescent="0.3">
      <c r="A133" s="63"/>
      <c r="B133" s="77" t="s">
        <v>362</v>
      </c>
      <c r="C133" s="77" t="s">
        <v>141</v>
      </c>
      <c r="D133" s="77" t="s">
        <v>214</v>
      </c>
      <c r="E133" s="77">
        <v>1981</v>
      </c>
      <c r="F133" s="77" t="s">
        <v>57</v>
      </c>
      <c r="G133" s="77">
        <v>0</v>
      </c>
      <c r="H133" s="78">
        <v>0</v>
      </c>
    </row>
    <row r="134" spans="1:8" ht="15.75" thickBot="1" x14ac:dyDescent="0.3">
      <c r="A134" s="63"/>
      <c r="B134" s="77" t="s">
        <v>150</v>
      </c>
      <c r="C134" s="77" t="s">
        <v>363</v>
      </c>
      <c r="D134" s="77" t="s">
        <v>364</v>
      </c>
      <c r="E134" s="77">
        <v>1971</v>
      </c>
      <c r="F134" s="77" t="s">
        <v>57</v>
      </c>
      <c r="G134" s="77">
        <v>0</v>
      </c>
      <c r="H134" s="78">
        <v>0</v>
      </c>
    </row>
    <row r="135" spans="1:8" ht="15.75" thickBot="1" x14ac:dyDescent="0.3">
      <c r="A135" s="63"/>
      <c r="B135" s="77" t="s">
        <v>136</v>
      </c>
      <c r="C135" s="77" t="s">
        <v>365</v>
      </c>
      <c r="D135" s="77" t="s">
        <v>187</v>
      </c>
      <c r="E135" s="77">
        <v>1959</v>
      </c>
      <c r="F135" s="77" t="s">
        <v>57</v>
      </c>
      <c r="G135" s="77">
        <v>0</v>
      </c>
      <c r="H135" s="78">
        <v>0</v>
      </c>
    </row>
    <row r="136" spans="1:8" ht="15.75" thickBot="1" x14ac:dyDescent="0.3">
      <c r="A136" s="63"/>
      <c r="B136" s="77" t="s">
        <v>201</v>
      </c>
      <c r="C136" s="77" t="s">
        <v>366</v>
      </c>
      <c r="D136" s="77" t="s">
        <v>187</v>
      </c>
      <c r="E136" s="77">
        <v>1960</v>
      </c>
      <c r="F136" s="77" t="s">
        <v>58</v>
      </c>
      <c r="G136" s="77">
        <v>0</v>
      </c>
      <c r="H136" s="78">
        <v>0</v>
      </c>
    </row>
    <row r="137" spans="1:8" ht="15.75" thickBot="1" x14ac:dyDescent="0.3">
      <c r="A137" s="63"/>
      <c r="B137" s="77" t="s">
        <v>93</v>
      </c>
      <c r="C137" s="77" t="s">
        <v>101</v>
      </c>
      <c r="D137" s="77" t="s">
        <v>367</v>
      </c>
      <c r="E137" s="77">
        <v>1984</v>
      </c>
      <c r="F137" s="77" t="s">
        <v>57</v>
      </c>
      <c r="G137" s="77">
        <v>0</v>
      </c>
      <c r="H137" s="78">
        <v>0</v>
      </c>
    </row>
    <row r="138" spans="1:8" ht="15.75" thickBot="1" x14ac:dyDescent="0.3">
      <c r="A138" s="63"/>
      <c r="B138" s="77" t="s">
        <v>107</v>
      </c>
      <c r="C138" s="77" t="s">
        <v>241</v>
      </c>
      <c r="D138" s="77" t="s">
        <v>15</v>
      </c>
      <c r="E138" s="77">
        <v>1985</v>
      </c>
      <c r="F138" s="77" t="s">
        <v>57</v>
      </c>
      <c r="G138" s="77">
        <v>0</v>
      </c>
      <c r="H138" s="78">
        <v>0</v>
      </c>
    </row>
    <row r="139" spans="1:8" ht="15.75" thickBot="1" x14ac:dyDescent="0.3">
      <c r="A139" s="63"/>
      <c r="B139" s="77" t="s">
        <v>99</v>
      </c>
      <c r="C139" s="77" t="s">
        <v>188</v>
      </c>
      <c r="D139" s="77" t="s">
        <v>368</v>
      </c>
      <c r="E139" s="77">
        <v>1986</v>
      </c>
      <c r="F139" s="77" t="s">
        <v>58</v>
      </c>
      <c r="G139" s="77">
        <v>0</v>
      </c>
      <c r="H139" s="78">
        <v>0</v>
      </c>
    </row>
    <row r="140" spans="1:8" ht="15.75" thickBot="1" x14ac:dyDescent="0.3">
      <c r="A140" s="63"/>
      <c r="B140" s="77" t="s">
        <v>169</v>
      </c>
      <c r="C140" s="77" t="s">
        <v>369</v>
      </c>
      <c r="D140" s="77" t="s">
        <v>368</v>
      </c>
      <c r="E140" s="77">
        <v>1990</v>
      </c>
      <c r="F140" s="77" t="s">
        <v>58</v>
      </c>
      <c r="G140" s="77">
        <v>0</v>
      </c>
      <c r="H140" s="78">
        <v>0</v>
      </c>
    </row>
    <row r="141" spans="1:8" ht="15.75" thickBot="1" x14ac:dyDescent="0.3">
      <c r="A141" s="63"/>
      <c r="B141" s="77" t="s">
        <v>75</v>
      </c>
      <c r="C141" s="77" t="s">
        <v>189</v>
      </c>
      <c r="D141" s="77" t="s">
        <v>228</v>
      </c>
      <c r="E141" s="77">
        <v>1984</v>
      </c>
      <c r="F141" s="77" t="s">
        <v>58</v>
      </c>
      <c r="G141" s="77">
        <v>0</v>
      </c>
      <c r="H141" s="78">
        <v>0</v>
      </c>
    </row>
    <row r="142" spans="1:8" ht="15.75" thickBot="1" x14ac:dyDescent="0.3">
      <c r="A142" s="63"/>
      <c r="B142" s="77" t="s">
        <v>79</v>
      </c>
      <c r="C142" s="77" t="s">
        <v>370</v>
      </c>
      <c r="D142" s="77" t="s">
        <v>371</v>
      </c>
      <c r="E142" s="77">
        <v>1982</v>
      </c>
      <c r="F142" s="77" t="s">
        <v>57</v>
      </c>
      <c r="G142" s="77">
        <v>0</v>
      </c>
      <c r="H142" s="78">
        <v>0</v>
      </c>
    </row>
    <row r="143" spans="1:8" ht="30.75" thickBot="1" x14ac:dyDescent="0.3">
      <c r="A143" s="63"/>
      <c r="B143" s="77" t="s">
        <v>140</v>
      </c>
      <c r="C143" s="77" t="s">
        <v>191</v>
      </c>
      <c r="D143" s="77" t="s">
        <v>135</v>
      </c>
      <c r="E143" s="77">
        <v>1972</v>
      </c>
      <c r="F143" s="77" t="s">
        <v>58</v>
      </c>
      <c r="G143" s="77">
        <v>0</v>
      </c>
      <c r="H143" s="78">
        <v>0</v>
      </c>
    </row>
    <row r="144" spans="1:8" ht="15.75" thickBot="1" x14ac:dyDescent="0.3">
      <c r="A144" s="63"/>
      <c r="B144" s="69"/>
      <c r="C144" s="69"/>
      <c r="D144" s="69"/>
      <c r="E144" s="69"/>
      <c r="F144" s="69"/>
      <c r="G144" s="69"/>
      <c r="H144" s="70"/>
    </row>
    <row r="145" spans="1:8" ht="15.75" thickBot="1" x14ac:dyDescent="0.3">
      <c r="A145" s="63"/>
      <c r="B145" s="69"/>
      <c r="C145" s="69"/>
      <c r="D145" s="69"/>
      <c r="E145" s="69"/>
      <c r="F145" s="69"/>
      <c r="G145" s="69"/>
      <c r="H145" s="70"/>
    </row>
    <row r="146" spans="1:8" ht="15.75" thickBot="1" x14ac:dyDescent="0.3">
      <c r="A146" s="63"/>
      <c r="B146" s="69"/>
      <c r="C146" s="69"/>
      <c r="D146" s="69"/>
      <c r="E146" s="69"/>
      <c r="F146" s="69"/>
      <c r="G146" s="69"/>
      <c r="H146" s="70"/>
    </row>
    <row r="147" spans="1:8" ht="15.75" thickBot="1" x14ac:dyDescent="0.3">
      <c r="A147" s="63"/>
      <c r="B147" s="69"/>
      <c r="C147" s="69"/>
      <c r="D147" s="69"/>
      <c r="E147" s="69"/>
      <c r="F147" s="69"/>
      <c r="G147" s="69"/>
      <c r="H147" s="70"/>
    </row>
    <row r="148" spans="1:8" ht="15.75" thickBot="1" x14ac:dyDescent="0.3">
      <c r="A148" s="63"/>
      <c r="B148" s="69"/>
      <c r="C148" s="69"/>
      <c r="D148" s="69"/>
      <c r="E148" s="69"/>
      <c r="F148" s="69"/>
      <c r="G148" s="69"/>
      <c r="H148" s="70"/>
    </row>
    <row r="149" spans="1:8" ht="15.75" thickBot="1" x14ac:dyDescent="0.3">
      <c r="A149" s="63"/>
      <c r="B149" s="69"/>
      <c r="C149" s="69"/>
      <c r="D149" s="69"/>
      <c r="E149" s="69"/>
      <c r="F149" s="69"/>
      <c r="G149" s="69"/>
      <c r="H149" s="70"/>
    </row>
    <row r="150" spans="1:8" ht="15.75" thickBot="1" x14ac:dyDescent="0.3">
      <c r="A150" s="63"/>
      <c r="B150" s="69"/>
      <c r="C150" s="69"/>
      <c r="D150" s="69"/>
      <c r="E150" s="69"/>
      <c r="F150" s="69"/>
      <c r="G150" s="69"/>
      <c r="H150" s="70"/>
    </row>
    <row r="151" spans="1:8" ht="15.75" thickBot="1" x14ac:dyDescent="0.3">
      <c r="A151" s="63"/>
      <c r="B151" s="69"/>
      <c r="C151" s="69"/>
      <c r="D151" s="69"/>
      <c r="E151" s="69"/>
      <c r="F151" s="69"/>
      <c r="G151" s="69"/>
      <c r="H151" s="70"/>
    </row>
    <row r="152" spans="1:8" ht="15.75" thickBot="1" x14ac:dyDescent="0.3">
      <c r="A152" s="63"/>
      <c r="B152" s="69"/>
      <c r="C152" s="69"/>
      <c r="D152" s="69"/>
      <c r="E152" s="69"/>
      <c r="F152" s="69"/>
      <c r="G152" s="69"/>
      <c r="H152" s="70"/>
    </row>
    <row r="153" spans="1:8" ht="15.75" thickBot="1" x14ac:dyDescent="0.3">
      <c r="A153" s="63"/>
      <c r="B153" s="69"/>
      <c r="C153" s="69"/>
      <c r="D153" s="69"/>
      <c r="E153" s="69"/>
      <c r="F153" s="69"/>
      <c r="G153" s="69"/>
      <c r="H153" s="70"/>
    </row>
    <row r="154" spans="1:8" ht="15.75" thickBot="1" x14ac:dyDescent="0.3">
      <c r="A154" s="63"/>
      <c r="B154" s="69"/>
      <c r="C154" s="69"/>
      <c r="D154" s="69"/>
      <c r="E154" s="69"/>
      <c r="F154" s="69"/>
      <c r="G154" s="69"/>
      <c r="H154" s="70"/>
    </row>
    <row r="155" spans="1:8" ht="15.75" thickBot="1" x14ac:dyDescent="0.3">
      <c r="A155" s="63"/>
      <c r="B155" s="69"/>
      <c r="C155" s="69"/>
      <c r="D155" s="69"/>
      <c r="E155" s="69"/>
      <c r="F155" s="69"/>
      <c r="G155" s="69"/>
      <c r="H155" s="70"/>
    </row>
    <row r="156" spans="1:8" ht="15.75" thickBot="1" x14ac:dyDescent="0.3">
      <c r="A156" s="63"/>
      <c r="B156" s="69"/>
      <c r="C156" s="69"/>
      <c r="D156" s="69"/>
      <c r="E156" s="69"/>
      <c r="F156" s="69"/>
      <c r="G156" s="69"/>
      <c r="H156" s="70"/>
    </row>
    <row r="157" spans="1:8" ht="15.75" thickBot="1" x14ac:dyDescent="0.3">
      <c r="A157" s="63"/>
      <c r="B157" s="69"/>
      <c r="C157" s="69"/>
      <c r="D157" s="69"/>
      <c r="E157" s="69"/>
      <c r="F157" s="69"/>
      <c r="G157" s="69"/>
      <c r="H157" s="70"/>
    </row>
    <row r="158" spans="1:8" ht="15.75" thickBot="1" x14ac:dyDescent="0.3">
      <c r="A158" s="63"/>
      <c r="B158" s="69"/>
      <c r="C158" s="69"/>
      <c r="D158" s="69"/>
      <c r="E158" s="69"/>
      <c r="F158" s="69"/>
      <c r="G158" s="69"/>
      <c r="H158" s="70"/>
    </row>
    <row r="159" spans="1:8" ht="15.75" thickBot="1" x14ac:dyDescent="0.3">
      <c r="A159" s="63"/>
      <c r="B159" s="69"/>
      <c r="C159" s="69"/>
      <c r="D159" s="69"/>
      <c r="E159" s="69"/>
      <c r="F159" s="69"/>
      <c r="G159" s="69"/>
      <c r="H159" s="70"/>
    </row>
    <row r="160" spans="1:8" ht="15.75" thickBot="1" x14ac:dyDescent="0.3">
      <c r="A160" s="63"/>
      <c r="B160" s="69"/>
      <c r="C160" s="69"/>
      <c r="D160" s="69"/>
      <c r="E160" s="69"/>
      <c r="F160" s="69"/>
      <c r="G160" s="69"/>
      <c r="H160" s="70"/>
    </row>
    <row r="161" spans="1:8" ht="15.75" thickBot="1" x14ac:dyDescent="0.3">
      <c r="A161" s="63"/>
      <c r="B161" s="69"/>
      <c r="C161" s="69"/>
      <c r="D161" s="69"/>
      <c r="E161" s="69"/>
      <c r="F161" s="69"/>
      <c r="G161" s="69"/>
      <c r="H161" s="70"/>
    </row>
    <row r="162" spans="1:8" ht="15.75" thickBot="1" x14ac:dyDescent="0.3">
      <c r="A162" s="63"/>
      <c r="B162" s="69"/>
      <c r="C162" s="69"/>
      <c r="D162" s="69"/>
      <c r="E162" s="69"/>
      <c r="F162" s="69"/>
      <c r="G162" s="69"/>
      <c r="H162" s="70"/>
    </row>
    <row r="163" spans="1:8" ht="15.75" thickBot="1" x14ac:dyDescent="0.3">
      <c r="A163" s="63"/>
      <c r="B163" s="69"/>
      <c r="C163" s="69"/>
      <c r="D163" s="69"/>
      <c r="E163" s="69"/>
      <c r="F163" s="69"/>
      <c r="G163" s="69"/>
      <c r="H163" s="70"/>
    </row>
    <row r="164" spans="1:8" ht="15.75" thickBot="1" x14ac:dyDescent="0.3">
      <c r="A164" s="63"/>
      <c r="B164" s="69"/>
      <c r="C164" s="69"/>
      <c r="D164" s="69"/>
      <c r="E164" s="69"/>
      <c r="F164" s="69"/>
      <c r="G164" s="69"/>
      <c r="H164" s="70"/>
    </row>
    <row r="165" spans="1:8" ht="15.75" thickBot="1" x14ac:dyDescent="0.3">
      <c r="A165" s="63"/>
      <c r="B165" s="69"/>
      <c r="C165" s="69"/>
      <c r="D165" s="69"/>
      <c r="E165" s="69"/>
      <c r="F165" s="69"/>
      <c r="G165" s="69"/>
      <c r="H165" s="70"/>
    </row>
    <row r="166" spans="1:8" ht="15.75" thickBot="1" x14ac:dyDescent="0.3">
      <c r="A166" s="63"/>
      <c r="B166" s="69"/>
      <c r="C166" s="69"/>
      <c r="D166" s="69"/>
      <c r="E166" s="69"/>
      <c r="F166" s="69"/>
      <c r="G166" s="69"/>
      <c r="H166" s="70"/>
    </row>
    <row r="167" spans="1:8" ht="15.75" thickBot="1" x14ac:dyDescent="0.3">
      <c r="A167" s="63"/>
      <c r="B167" s="69"/>
      <c r="C167" s="69"/>
      <c r="D167" s="69"/>
      <c r="E167" s="69"/>
      <c r="F167" s="69"/>
      <c r="G167" s="69"/>
      <c r="H167" s="70"/>
    </row>
    <row r="168" spans="1:8" ht="15.75" thickBot="1" x14ac:dyDescent="0.3">
      <c r="A168" s="63"/>
      <c r="B168" s="69"/>
      <c r="C168" s="69"/>
      <c r="D168" s="69"/>
      <c r="E168" s="69"/>
      <c r="F168" s="69"/>
      <c r="G168" s="69"/>
      <c r="H168" s="70"/>
    </row>
    <row r="169" spans="1:8" ht="15.75" thickBot="1" x14ac:dyDescent="0.3">
      <c r="A169" s="63"/>
      <c r="B169" s="69"/>
      <c r="C169" s="69"/>
      <c r="D169" s="69"/>
      <c r="E169" s="69"/>
      <c r="F169" s="69"/>
      <c r="G169" s="69"/>
      <c r="H169" s="70"/>
    </row>
    <row r="170" spans="1:8" ht="15.75" thickBot="1" x14ac:dyDescent="0.3">
      <c r="A170" s="63"/>
      <c r="B170" s="69"/>
      <c r="C170" s="69"/>
      <c r="D170" s="69"/>
      <c r="E170" s="69"/>
      <c r="F170" s="69"/>
      <c r="G170" s="69"/>
      <c r="H170" s="70"/>
    </row>
    <row r="171" spans="1:8" ht="15.75" thickBot="1" x14ac:dyDescent="0.3">
      <c r="A171" s="63"/>
      <c r="B171" s="69"/>
      <c r="C171" s="69"/>
      <c r="D171" s="69"/>
      <c r="E171" s="69"/>
      <c r="F171" s="69"/>
      <c r="G171" s="69"/>
      <c r="H171" s="70"/>
    </row>
    <row r="172" spans="1:8" ht="15.75" thickBot="1" x14ac:dyDescent="0.3">
      <c r="A172" s="63"/>
      <c r="B172" s="69"/>
      <c r="C172" s="69"/>
      <c r="D172" s="69"/>
      <c r="E172" s="69"/>
      <c r="F172" s="69"/>
      <c r="G172" s="69"/>
      <c r="H172" s="70"/>
    </row>
    <row r="173" spans="1:8" ht="15.75" thickBot="1" x14ac:dyDescent="0.3">
      <c r="A173" s="63"/>
      <c r="B173" s="69"/>
      <c r="C173" s="69"/>
      <c r="D173" s="69"/>
      <c r="E173" s="69"/>
      <c r="F173" s="69"/>
      <c r="G173" s="69"/>
      <c r="H173" s="70"/>
    </row>
    <row r="174" spans="1:8" ht="15.75" thickBot="1" x14ac:dyDescent="0.3">
      <c r="A174" s="63"/>
      <c r="B174" s="69"/>
      <c r="C174" s="69"/>
      <c r="D174" s="69"/>
      <c r="E174" s="69"/>
      <c r="F174" s="69"/>
      <c r="G174" s="69"/>
      <c r="H174" s="70"/>
    </row>
    <row r="175" spans="1:8" ht="15.75" thickBot="1" x14ac:dyDescent="0.3">
      <c r="A175" s="63"/>
      <c r="B175" s="69"/>
      <c r="C175" s="69"/>
      <c r="D175" s="69"/>
      <c r="E175" s="69"/>
      <c r="F175" s="69"/>
      <c r="G175" s="69"/>
      <c r="H175" s="70"/>
    </row>
    <row r="176" spans="1:8" ht="15.75" thickBot="1" x14ac:dyDescent="0.3">
      <c r="A176" s="63"/>
    </row>
    <row r="177" spans="1:8" ht="15.75" thickBot="1" x14ac:dyDescent="0.3">
      <c r="A177" s="63"/>
      <c r="B177" s="50"/>
      <c r="C177" s="50"/>
      <c r="D177" s="50"/>
      <c r="E177" s="50"/>
      <c r="F177" s="50"/>
      <c r="G177" s="50"/>
      <c r="H177" s="68"/>
    </row>
    <row r="178" spans="1:8" ht="15.75" thickBot="1" x14ac:dyDescent="0.3">
      <c r="A178" s="63"/>
      <c r="B178" s="50"/>
      <c r="C178" s="50"/>
      <c r="D178" s="50"/>
      <c r="E178" s="50"/>
      <c r="F178" s="50"/>
      <c r="G178" s="50"/>
      <c r="H178" s="68"/>
    </row>
    <row r="179" spans="1:8" ht="15.75" thickBot="1" x14ac:dyDescent="0.3">
      <c r="A179" s="63"/>
      <c r="B179" s="50"/>
      <c r="C179" s="50"/>
      <c r="D179" s="50"/>
      <c r="E179" s="50"/>
      <c r="F179" s="50"/>
      <c r="G179" s="50"/>
      <c r="H179" s="68"/>
    </row>
    <row r="180" spans="1:8" ht="15.75" thickBot="1" x14ac:dyDescent="0.3">
      <c r="A180" s="63"/>
      <c r="B180" s="50"/>
      <c r="C180" s="50"/>
      <c r="D180" s="50"/>
      <c r="E180" s="50"/>
      <c r="F180" s="50"/>
      <c r="G180" s="50"/>
      <c r="H180" s="68"/>
    </row>
    <row r="181" spans="1:8" ht="15.75" thickBot="1" x14ac:dyDescent="0.3">
      <c r="A181" s="63"/>
      <c r="B181" s="50"/>
      <c r="C181" s="50"/>
      <c r="D181" s="50"/>
      <c r="E181" s="50"/>
      <c r="F181" s="50"/>
      <c r="G181" s="50"/>
      <c r="H181" s="68"/>
    </row>
    <row r="182" spans="1:8" ht="15.75" thickBot="1" x14ac:dyDescent="0.3">
      <c r="A182" s="63"/>
      <c r="B182" s="50"/>
      <c r="C182" s="50"/>
      <c r="D182" s="50"/>
      <c r="E182" s="50"/>
      <c r="F182" s="50"/>
      <c r="G182" s="50"/>
      <c r="H182" s="68"/>
    </row>
    <row r="183" spans="1:8" ht="15.75" thickBot="1" x14ac:dyDescent="0.3">
      <c r="A183" s="63"/>
      <c r="B183" s="50"/>
      <c r="C183" s="50"/>
      <c r="D183" s="50"/>
      <c r="E183" s="50"/>
      <c r="F183" s="50"/>
      <c r="G183" s="50"/>
      <c r="H183" s="68"/>
    </row>
    <row r="184" spans="1:8" ht="15.75" thickBot="1" x14ac:dyDescent="0.3">
      <c r="A184" s="63"/>
      <c r="B184" s="50"/>
      <c r="C184" s="50"/>
      <c r="D184" s="50"/>
      <c r="E184" s="50"/>
      <c r="F184" s="50"/>
      <c r="G184" s="50"/>
      <c r="H184" s="68"/>
    </row>
    <row r="185" spans="1:8" ht="15.75" thickBot="1" x14ac:dyDescent="0.3">
      <c r="A185" s="63"/>
      <c r="B185" s="50"/>
      <c r="C185" s="50"/>
      <c r="D185" s="50"/>
      <c r="E185" s="50"/>
      <c r="F185" s="50"/>
      <c r="G185" s="50"/>
      <c r="H185" s="68"/>
    </row>
    <row r="186" spans="1:8" ht="15.75" thickBot="1" x14ac:dyDescent="0.3">
      <c r="A186" s="63"/>
      <c r="B186" s="50"/>
      <c r="C186" s="50"/>
      <c r="D186" s="50"/>
      <c r="E186" s="50"/>
      <c r="F186" s="50"/>
      <c r="G186" s="50"/>
      <c r="H186" s="68"/>
    </row>
    <row r="187" spans="1:8" ht="15.75" thickBot="1" x14ac:dyDescent="0.3">
      <c r="A187" s="63"/>
      <c r="B187" s="50"/>
      <c r="C187" s="50"/>
      <c r="D187" s="50"/>
      <c r="E187" s="50"/>
      <c r="F187" s="50"/>
      <c r="G187" s="50"/>
      <c r="H187" s="68"/>
    </row>
    <row r="188" spans="1:8" ht="15.75" thickBot="1" x14ac:dyDescent="0.3">
      <c r="A188" s="63"/>
      <c r="B188" s="50"/>
      <c r="C188" s="50"/>
      <c r="D188" s="50"/>
      <c r="E188" s="50"/>
      <c r="F188" s="50"/>
      <c r="G188" s="50"/>
      <c r="H188" s="68"/>
    </row>
    <row r="189" spans="1:8" ht="15.75" thickBot="1" x14ac:dyDescent="0.3">
      <c r="A189" s="63"/>
      <c r="B189" s="50"/>
      <c r="C189" s="50"/>
      <c r="D189" s="50"/>
      <c r="E189" s="50"/>
      <c r="F189" s="50"/>
      <c r="G189" s="50"/>
      <c r="H189" s="68"/>
    </row>
    <row r="190" spans="1:8" ht="15.75" thickBot="1" x14ac:dyDescent="0.3">
      <c r="A190" s="63"/>
      <c r="B190" s="50"/>
      <c r="C190" s="50"/>
      <c r="D190" s="50"/>
      <c r="E190" s="50"/>
      <c r="F190" s="50"/>
      <c r="G190" s="50"/>
      <c r="H190" s="68"/>
    </row>
    <row r="191" spans="1:8" ht="15.75" thickBot="1" x14ac:dyDescent="0.3">
      <c r="A191" s="63"/>
      <c r="B191" s="50"/>
      <c r="C191" s="50"/>
      <c r="D191" s="50"/>
      <c r="E191" s="50"/>
      <c r="F191" s="50"/>
      <c r="G191" s="50"/>
      <c r="H191" s="68"/>
    </row>
    <row r="192" spans="1:8" ht="15.75" thickBot="1" x14ac:dyDescent="0.3">
      <c r="A192" s="63"/>
      <c r="B192" s="50"/>
      <c r="C192" s="50"/>
      <c r="D192" s="50"/>
      <c r="E192" s="50"/>
      <c r="F192" s="50"/>
      <c r="G192" s="50"/>
      <c r="H192" s="68"/>
    </row>
    <row r="193" spans="1:8" ht="15.75" thickBot="1" x14ac:dyDescent="0.3">
      <c r="A193" s="63"/>
      <c r="B193" s="50"/>
      <c r="C193" s="50"/>
      <c r="D193" s="50"/>
      <c r="E193" s="50"/>
      <c r="F193" s="50"/>
      <c r="G193" s="50"/>
      <c r="H193" s="68"/>
    </row>
    <row r="194" spans="1:8" ht="15.75" thickBot="1" x14ac:dyDescent="0.3">
      <c r="A194" s="63"/>
      <c r="B194" s="50"/>
      <c r="C194" s="50"/>
      <c r="D194" s="50"/>
      <c r="E194" s="50"/>
      <c r="F194" s="50"/>
      <c r="G194" s="50"/>
      <c r="H194" s="68"/>
    </row>
    <row r="195" spans="1:8" ht="15.75" thickBot="1" x14ac:dyDescent="0.3">
      <c r="A195" s="63"/>
      <c r="B195" s="50"/>
      <c r="C195" s="50"/>
      <c r="D195" s="50"/>
      <c r="E195" s="50"/>
      <c r="F195" s="50"/>
      <c r="G195" s="50"/>
      <c r="H195" s="68"/>
    </row>
    <row r="196" spans="1:8" ht="15.75" thickBot="1" x14ac:dyDescent="0.3">
      <c r="A196" s="63"/>
      <c r="B196" s="50"/>
      <c r="C196" s="50"/>
      <c r="D196" s="50"/>
      <c r="E196" s="50"/>
      <c r="F196" s="50"/>
      <c r="G196" s="50"/>
      <c r="H196" s="68"/>
    </row>
    <row r="197" spans="1:8" ht="15.75" thickBot="1" x14ac:dyDescent="0.3">
      <c r="A197" s="63"/>
      <c r="B197" s="50"/>
      <c r="C197" s="50"/>
      <c r="D197" s="50"/>
      <c r="E197" s="50"/>
      <c r="F197" s="50"/>
      <c r="G197" s="50"/>
      <c r="H197" s="68"/>
    </row>
    <row r="198" spans="1:8" ht="15.75" thickBot="1" x14ac:dyDescent="0.3">
      <c r="A198" s="63"/>
      <c r="B198" s="50"/>
      <c r="C198" s="50"/>
      <c r="D198" s="50"/>
      <c r="E198" s="50"/>
      <c r="F198" s="50"/>
      <c r="G198" s="50"/>
      <c r="H198" s="68"/>
    </row>
    <row r="199" spans="1:8" ht="15.75" thickBot="1" x14ac:dyDescent="0.3">
      <c r="A199" s="63"/>
      <c r="B199" s="50"/>
      <c r="C199" s="50"/>
      <c r="D199" s="50"/>
      <c r="E199" s="50"/>
      <c r="F199" s="50"/>
      <c r="G199" s="50"/>
      <c r="H199" s="68"/>
    </row>
    <row r="200" spans="1:8" ht="15.75" thickBot="1" x14ac:dyDescent="0.3">
      <c r="A200" s="63"/>
      <c r="B200" s="50"/>
      <c r="C200" s="50"/>
      <c r="D200" s="50"/>
      <c r="E200" s="50"/>
      <c r="F200" s="50"/>
      <c r="G200" s="50"/>
      <c r="H200" s="68"/>
    </row>
    <row r="201" spans="1:8" ht="15.75" thickBot="1" x14ac:dyDescent="0.3">
      <c r="A201" s="63"/>
      <c r="B201" s="50"/>
      <c r="C201" s="50"/>
      <c r="D201" s="50"/>
      <c r="E201" s="50"/>
      <c r="F201" s="50"/>
      <c r="G201" s="50"/>
      <c r="H201" s="68"/>
    </row>
    <row r="202" spans="1:8" ht="15.75" thickBot="1" x14ac:dyDescent="0.3">
      <c r="A202" s="63"/>
      <c r="B202" s="50"/>
      <c r="C202" s="50"/>
      <c r="D202" s="50"/>
      <c r="E202" s="50"/>
      <c r="F202" s="50"/>
      <c r="G202" s="50"/>
      <c r="H202" s="68"/>
    </row>
    <row r="203" spans="1:8" ht="15.75" thickBot="1" x14ac:dyDescent="0.3">
      <c r="A203" s="63"/>
      <c r="B203" s="50"/>
      <c r="C203" s="50"/>
      <c r="D203" s="50"/>
      <c r="E203" s="50"/>
      <c r="F203" s="50"/>
      <c r="G203" s="50"/>
      <c r="H203" s="68"/>
    </row>
    <row r="204" spans="1:8" ht="15.75" thickBot="1" x14ac:dyDescent="0.3">
      <c r="A204" s="63"/>
      <c r="B204" s="50"/>
      <c r="C204" s="50"/>
      <c r="D204" s="50"/>
      <c r="E204" s="50"/>
      <c r="F204" s="50"/>
      <c r="G204" s="50"/>
      <c r="H204" s="68"/>
    </row>
    <row r="205" spans="1:8" ht="15.75" thickBot="1" x14ac:dyDescent="0.3">
      <c r="A205" s="63"/>
      <c r="B205" s="50"/>
      <c r="C205" s="50"/>
      <c r="D205" s="50"/>
      <c r="E205" s="50"/>
      <c r="F205" s="50"/>
      <c r="G205" s="50"/>
      <c r="H205" s="68"/>
    </row>
    <row r="206" spans="1:8" ht="15.75" thickBot="1" x14ac:dyDescent="0.3">
      <c r="A206" s="63"/>
      <c r="B206" s="50"/>
      <c r="C206" s="50"/>
      <c r="D206" s="50"/>
      <c r="E206" s="50"/>
      <c r="F206" s="50"/>
      <c r="G206" s="50"/>
      <c r="H206" s="68"/>
    </row>
    <row r="207" spans="1:8" ht="15.75" thickBot="1" x14ac:dyDescent="0.3">
      <c r="A207" s="63"/>
      <c r="B207" s="50"/>
      <c r="C207" s="50"/>
      <c r="D207" s="50"/>
      <c r="E207" s="50"/>
      <c r="F207" s="50"/>
      <c r="G207" s="50"/>
      <c r="H207" s="68"/>
    </row>
    <row r="208" spans="1:8" ht="15.75" thickBot="1" x14ac:dyDescent="0.3">
      <c r="A208" s="63"/>
      <c r="B208" s="50"/>
      <c r="C208" s="50"/>
      <c r="D208" s="50"/>
      <c r="E208" s="50"/>
      <c r="F208" s="50"/>
      <c r="G208" s="50"/>
      <c r="H208" s="68"/>
    </row>
    <row r="209" spans="1:8" ht="15.75" thickBot="1" x14ac:dyDescent="0.3">
      <c r="A209" s="63"/>
      <c r="B209" s="50"/>
      <c r="C209" s="50"/>
      <c r="D209" s="50"/>
      <c r="E209" s="50"/>
      <c r="F209" s="50"/>
      <c r="G209" s="50"/>
      <c r="H209" s="68"/>
    </row>
    <row r="210" spans="1:8" ht="15.75" thickBot="1" x14ac:dyDescent="0.3">
      <c r="A210" s="63"/>
      <c r="B210" s="50"/>
      <c r="C210" s="50"/>
      <c r="D210" s="50"/>
      <c r="E210" s="50"/>
      <c r="F210" s="50"/>
      <c r="G210" s="50"/>
      <c r="H210" s="68"/>
    </row>
    <row r="211" spans="1:8" ht="15.75" thickBot="1" x14ac:dyDescent="0.3">
      <c r="A211" s="63"/>
      <c r="B211" s="50"/>
      <c r="C211" s="50"/>
      <c r="D211" s="50"/>
      <c r="E211" s="50"/>
      <c r="F211" s="50"/>
      <c r="G211" s="50"/>
      <c r="H211" s="68"/>
    </row>
    <row r="212" spans="1:8" ht="15.75" thickBot="1" x14ac:dyDescent="0.3">
      <c r="A212" s="63"/>
      <c r="B212" s="50"/>
      <c r="C212" s="50"/>
      <c r="D212" s="50"/>
      <c r="E212" s="50"/>
      <c r="F212" s="50"/>
      <c r="G212" s="50"/>
      <c r="H212" s="68"/>
    </row>
    <row r="213" spans="1:8" ht="15.75" thickBot="1" x14ac:dyDescent="0.3">
      <c r="A213" s="63"/>
      <c r="B213" s="50"/>
      <c r="C213" s="50"/>
      <c r="D213" s="50"/>
      <c r="E213" s="50"/>
      <c r="F213" s="50"/>
      <c r="G213" s="50"/>
      <c r="H213" s="68"/>
    </row>
    <row r="214" spans="1:8" ht="15.75" thickBot="1" x14ac:dyDescent="0.3">
      <c r="A214" s="63"/>
      <c r="B214" s="50"/>
      <c r="C214" s="50"/>
      <c r="D214" s="50"/>
      <c r="E214" s="50"/>
      <c r="F214" s="50"/>
      <c r="G214" s="50"/>
      <c r="H214" s="68"/>
    </row>
    <row r="215" spans="1:8" ht="15.75" thickBot="1" x14ac:dyDescent="0.3">
      <c r="A215" s="63"/>
      <c r="B215" s="50"/>
      <c r="C215" s="50"/>
      <c r="D215" s="50"/>
      <c r="E215" s="50"/>
      <c r="F215" s="50"/>
      <c r="G215" s="50"/>
      <c r="H215" s="68"/>
    </row>
    <row r="216" spans="1:8" ht="15.75" thickBot="1" x14ac:dyDescent="0.3">
      <c r="A216" s="63"/>
      <c r="B216" s="50"/>
      <c r="C216" s="50"/>
      <c r="D216" s="50"/>
      <c r="E216" s="50"/>
      <c r="F216" s="50"/>
      <c r="G216" s="50"/>
      <c r="H216" s="68"/>
    </row>
    <row r="217" spans="1:8" ht="15.75" thickBot="1" x14ac:dyDescent="0.3">
      <c r="A217" s="63"/>
      <c r="B217" s="50"/>
      <c r="C217" s="50"/>
      <c r="D217" s="50"/>
      <c r="E217" s="50"/>
      <c r="F217" s="50"/>
      <c r="G217" s="50"/>
      <c r="H217" s="68"/>
    </row>
    <row r="218" spans="1:8" ht="15.75" thickBot="1" x14ac:dyDescent="0.3">
      <c r="A218" s="63"/>
      <c r="B218" s="50"/>
      <c r="C218" s="50"/>
      <c r="D218" s="50"/>
      <c r="E218" s="50"/>
      <c r="F218" s="50"/>
      <c r="G218" s="50"/>
      <c r="H218" s="68"/>
    </row>
    <row r="219" spans="1:8" ht="15.75" thickBot="1" x14ac:dyDescent="0.3">
      <c r="A219" s="63"/>
      <c r="B219" s="50"/>
      <c r="C219" s="50"/>
      <c r="D219" s="50"/>
      <c r="E219" s="50"/>
      <c r="F219" s="50"/>
      <c r="G219" s="50"/>
      <c r="H219" s="68"/>
    </row>
    <row r="220" spans="1:8" ht="15.75" thickBot="1" x14ac:dyDescent="0.3">
      <c r="A220" s="63"/>
      <c r="B220" s="50"/>
      <c r="C220" s="50"/>
      <c r="D220" s="50"/>
      <c r="E220" s="50"/>
      <c r="F220" s="50"/>
      <c r="G220" s="50"/>
      <c r="H220" s="68"/>
    </row>
    <row r="221" spans="1:8" ht="15.75" thickBot="1" x14ac:dyDescent="0.3">
      <c r="A221" s="63"/>
      <c r="B221" s="50"/>
      <c r="C221" s="50"/>
      <c r="D221" s="50"/>
      <c r="E221" s="50"/>
      <c r="F221" s="50"/>
      <c r="G221" s="50"/>
      <c r="H221" s="68"/>
    </row>
    <row r="222" spans="1:8" ht="15.75" thickBot="1" x14ac:dyDescent="0.3">
      <c r="A222" s="63"/>
      <c r="B222" s="50"/>
      <c r="C222" s="50"/>
      <c r="D222" s="50"/>
      <c r="E222" s="50"/>
      <c r="F222" s="50"/>
      <c r="G222" s="50"/>
      <c r="H222" s="68"/>
    </row>
    <row r="223" spans="1:8" ht="15.75" thickBot="1" x14ac:dyDescent="0.3">
      <c r="A223" s="63"/>
      <c r="B223" s="50"/>
      <c r="C223" s="50"/>
      <c r="D223" s="50"/>
      <c r="E223" s="50"/>
      <c r="F223" s="50"/>
      <c r="G223" s="50"/>
      <c r="H223" s="68"/>
    </row>
    <row r="224" spans="1:8" ht="15.75" thickBot="1" x14ac:dyDescent="0.3">
      <c r="A224" s="63"/>
      <c r="B224" s="50"/>
      <c r="C224" s="50"/>
      <c r="D224" s="50"/>
      <c r="E224" s="50"/>
      <c r="F224" s="50"/>
      <c r="G224" s="50"/>
      <c r="H224" s="68"/>
    </row>
    <row r="225" spans="1:8" ht="15.75" thickBot="1" x14ac:dyDescent="0.3">
      <c r="A225" s="63"/>
      <c r="B225" s="50"/>
      <c r="C225" s="50"/>
      <c r="D225" s="50"/>
      <c r="E225" s="50"/>
      <c r="F225" s="50"/>
      <c r="G225" s="50"/>
      <c r="H225" s="68"/>
    </row>
    <row r="226" spans="1:8" ht="15.75" thickBot="1" x14ac:dyDescent="0.3">
      <c r="A226" s="63"/>
      <c r="B226" s="50"/>
      <c r="C226" s="50"/>
      <c r="D226" s="50"/>
      <c r="E226" s="50"/>
      <c r="F226" s="50"/>
      <c r="G226" s="50"/>
      <c r="H226" s="68"/>
    </row>
    <row r="227" spans="1:8" ht="15.75" thickBot="1" x14ac:dyDescent="0.3">
      <c r="A227" s="63"/>
      <c r="B227" s="50"/>
      <c r="C227" s="50"/>
      <c r="D227" s="50"/>
      <c r="E227" s="50"/>
      <c r="F227" s="50"/>
      <c r="G227" s="50"/>
      <c r="H227" s="68"/>
    </row>
    <row r="228" spans="1:8" ht="15.75" thickBot="1" x14ac:dyDescent="0.3">
      <c r="A228" s="63"/>
      <c r="B228" s="50"/>
      <c r="C228" s="50"/>
      <c r="D228" s="50"/>
      <c r="E228" s="50"/>
      <c r="F228" s="50"/>
      <c r="G228" s="50"/>
      <c r="H228" s="68"/>
    </row>
    <row r="229" spans="1:8" ht="15.75" thickBot="1" x14ac:dyDescent="0.3">
      <c r="A229" s="63"/>
      <c r="B229" s="50"/>
      <c r="C229" s="50"/>
      <c r="D229" s="50"/>
      <c r="E229" s="50"/>
      <c r="F229" s="50"/>
      <c r="G229" s="50"/>
      <c r="H229" s="68"/>
    </row>
    <row r="230" spans="1:8" ht="15.75" thickBot="1" x14ac:dyDescent="0.3">
      <c r="A230" s="63"/>
      <c r="B230" s="50"/>
      <c r="C230" s="50"/>
      <c r="D230" s="50"/>
      <c r="E230" s="50"/>
      <c r="F230" s="50"/>
      <c r="G230" s="50"/>
      <c r="H230" s="68"/>
    </row>
    <row r="231" spans="1:8" ht="15.75" thickBot="1" x14ac:dyDescent="0.3">
      <c r="A231" s="63"/>
      <c r="B231" s="50"/>
      <c r="C231" s="50"/>
      <c r="D231" s="50"/>
      <c r="E231" s="50"/>
      <c r="F231" s="50"/>
      <c r="G231" s="50"/>
      <c r="H231" s="68"/>
    </row>
    <row r="232" spans="1:8" ht="15.75" thickBot="1" x14ac:dyDescent="0.3">
      <c r="A232" s="63"/>
      <c r="B232" s="50"/>
      <c r="C232" s="50"/>
      <c r="D232" s="50"/>
      <c r="E232" s="50"/>
      <c r="F232" s="50"/>
      <c r="G232" s="50"/>
      <c r="H232" s="68"/>
    </row>
    <row r="233" spans="1:8" ht="15.75" thickBot="1" x14ac:dyDescent="0.3">
      <c r="A233" s="63"/>
      <c r="B233" s="50"/>
      <c r="C233" s="50"/>
      <c r="D233" s="50"/>
      <c r="E233" s="50"/>
      <c r="F233" s="50"/>
      <c r="G233" s="50"/>
      <c r="H233" s="68"/>
    </row>
    <row r="234" spans="1:8" ht="15.75" thickBot="1" x14ac:dyDescent="0.3">
      <c r="A234" s="63"/>
      <c r="B234" s="50"/>
      <c r="C234" s="50"/>
      <c r="D234" s="50"/>
      <c r="E234" s="50"/>
      <c r="F234" s="50"/>
      <c r="G234" s="50"/>
      <c r="H234" s="68"/>
    </row>
    <row r="235" spans="1:8" ht="15.75" thickBot="1" x14ac:dyDescent="0.3">
      <c r="A235" s="63"/>
      <c r="B235" s="50"/>
      <c r="C235" s="50"/>
      <c r="D235" s="50"/>
      <c r="E235" s="50"/>
      <c r="F235" s="50"/>
      <c r="G235" s="50"/>
      <c r="H235" s="68"/>
    </row>
    <row r="236" spans="1:8" ht="15.75" thickBot="1" x14ac:dyDescent="0.3">
      <c r="A236" s="63"/>
      <c r="B236" s="50"/>
      <c r="C236" s="50"/>
      <c r="D236" s="50"/>
      <c r="E236" s="50"/>
      <c r="F236" s="50"/>
      <c r="G236" s="50"/>
      <c r="H236" s="68"/>
    </row>
    <row r="237" spans="1:8" ht="15.75" thickBot="1" x14ac:dyDescent="0.3">
      <c r="A237" s="63"/>
      <c r="B237" s="50"/>
      <c r="C237" s="50"/>
      <c r="D237" s="50"/>
      <c r="E237" s="50"/>
      <c r="F237" s="50"/>
      <c r="G237" s="50"/>
      <c r="H237" s="68"/>
    </row>
    <row r="238" spans="1:8" ht="15.75" thickBot="1" x14ac:dyDescent="0.3">
      <c r="A238" s="63"/>
      <c r="B238" s="50"/>
      <c r="C238" s="50"/>
      <c r="D238" s="50"/>
      <c r="E238" s="50"/>
      <c r="F238" s="50"/>
      <c r="G238" s="50"/>
      <c r="H238" s="68"/>
    </row>
    <row r="239" spans="1:8" ht="15.75" thickBot="1" x14ac:dyDescent="0.3">
      <c r="A239" s="63"/>
      <c r="B239" s="50"/>
      <c r="C239" s="50"/>
      <c r="D239" s="50"/>
      <c r="E239" s="50"/>
      <c r="F239" s="50"/>
      <c r="G239" s="50"/>
      <c r="H239" s="68"/>
    </row>
    <row r="240" spans="1:8" ht="15.75" thickBot="1" x14ac:dyDescent="0.3">
      <c r="A240" s="63"/>
      <c r="B240" s="50"/>
      <c r="C240" s="50"/>
      <c r="D240" s="50"/>
      <c r="E240" s="50"/>
      <c r="F240" s="50"/>
      <c r="G240" s="50"/>
      <c r="H240" s="68"/>
    </row>
    <row r="241" spans="1:8" ht="15.75" thickBot="1" x14ac:dyDescent="0.3">
      <c r="A241" s="63"/>
      <c r="B241" s="50"/>
      <c r="C241" s="50"/>
      <c r="D241" s="50"/>
      <c r="E241" s="50"/>
      <c r="F241" s="50"/>
      <c r="G241" s="50"/>
      <c r="H241" s="68"/>
    </row>
    <row r="242" spans="1:8" ht="15.75" thickBot="1" x14ac:dyDescent="0.3">
      <c r="A242" s="63"/>
      <c r="B242" s="50"/>
      <c r="C242" s="50"/>
      <c r="D242" s="50"/>
      <c r="E242" s="50"/>
      <c r="F242" s="50"/>
      <c r="G242" s="50"/>
      <c r="H242" s="68"/>
    </row>
    <row r="243" spans="1:8" ht="15.75" thickBot="1" x14ac:dyDescent="0.3">
      <c r="A243" s="63"/>
      <c r="B243" s="50"/>
      <c r="C243" s="50"/>
      <c r="D243" s="50"/>
      <c r="E243" s="50"/>
      <c r="F243" s="50"/>
      <c r="G243" s="50"/>
      <c r="H243" s="68"/>
    </row>
    <row r="244" spans="1:8" ht="15.75" thickBot="1" x14ac:dyDescent="0.3">
      <c r="A244" s="63"/>
      <c r="B244" s="50"/>
      <c r="C244" s="50"/>
      <c r="D244" s="50"/>
      <c r="E244" s="50"/>
      <c r="F244" s="50"/>
      <c r="G244" s="50"/>
      <c r="H244" s="68"/>
    </row>
    <row r="245" spans="1:8" ht="15.75" thickBot="1" x14ac:dyDescent="0.3">
      <c r="A245" s="63"/>
      <c r="B245" s="50"/>
      <c r="C245" s="50"/>
      <c r="D245" s="50"/>
      <c r="E245" s="50"/>
      <c r="F245" s="50"/>
      <c r="G245" s="50"/>
      <c r="H245" s="68"/>
    </row>
    <row r="246" spans="1:8" ht="15.75" thickBot="1" x14ac:dyDescent="0.3">
      <c r="A246" s="63"/>
      <c r="B246" s="50"/>
      <c r="C246" s="50"/>
      <c r="D246" s="50"/>
      <c r="E246" s="50"/>
      <c r="F246" s="50"/>
      <c r="G246" s="50"/>
      <c r="H246" s="68"/>
    </row>
    <row r="247" spans="1:8" ht="15.75" thickBot="1" x14ac:dyDescent="0.3">
      <c r="A247" s="63"/>
      <c r="B247" s="50"/>
      <c r="C247" s="50"/>
      <c r="D247" s="50"/>
      <c r="E247" s="50"/>
      <c r="F247" s="50"/>
      <c r="G247" s="50"/>
      <c r="H247" s="68"/>
    </row>
    <row r="248" spans="1:8" ht="15.75" thickBot="1" x14ac:dyDescent="0.3">
      <c r="A248" s="63"/>
      <c r="B248" s="50"/>
      <c r="C248" s="50"/>
      <c r="D248" s="50"/>
      <c r="E248" s="50"/>
      <c r="F248" s="50"/>
      <c r="G248" s="50"/>
      <c r="H248" s="68"/>
    </row>
    <row r="249" spans="1:8" ht="15.75" thickBot="1" x14ac:dyDescent="0.3">
      <c r="A249" s="63"/>
      <c r="B249" s="50"/>
      <c r="C249" s="50"/>
      <c r="D249" s="50"/>
      <c r="E249" s="50"/>
      <c r="F249" s="50"/>
      <c r="G249" s="50"/>
      <c r="H249" s="68"/>
    </row>
    <row r="250" spans="1:8" ht="15.75" thickBot="1" x14ac:dyDescent="0.3">
      <c r="A250" s="63"/>
      <c r="B250" s="50"/>
      <c r="C250" s="50"/>
      <c r="D250" s="50"/>
      <c r="E250" s="50"/>
      <c r="F250" s="50"/>
      <c r="G250" s="50"/>
      <c r="H250" s="68"/>
    </row>
    <row r="251" spans="1:8" ht="15.75" thickBot="1" x14ac:dyDescent="0.3">
      <c r="A251" s="63"/>
      <c r="B251" s="50"/>
      <c r="C251" s="50"/>
      <c r="D251" s="50"/>
      <c r="E251" s="50"/>
      <c r="F251" s="50"/>
      <c r="G251" s="50"/>
      <c r="H251" s="68"/>
    </row>
    <row r="252" spans="1:8" ht="15.75" thickBot="1" x14ac:dyDescent="0.3">
      <c r="A252" s="63"/>
      <c r="B252" s="50"/>
      <c r="C252" s="50"/>
      <c r="D252" s="50"/>
      <c r="E252" s="50"/>
      <c r="F252" s="50"/>
      <c r="G252" s="50"/>
      <c r="H252" s="68"/>
    </row>
    <row r="253" spans="1:8" ht="15.75" thickBot="1" x14ac:dyDescent="0.3">
      <c r="A253" s="63"/>
      <c r="B253" s="50"/>
      <c r="C253" s="50"/>
      <c r="D253" s="50"/>
      <c r="E253" s="50"/>
      <c r="F253" s="50"/>
      <c r="G253" s="50"/>
      <c r="H253" s="68"/>
    </row>
    <row r="254" spans="1:8" ht="15.75" thickBot="1" x14ac:dyDescent="0.3">
      <c r="A254" s="63"/>
      <c r="B254" s="50"/>
      <c r="C254" s="50"/>
      <c r="D254" s="50"/>
      <c r="E254" s="50"/>
      <c r="F254" s="50"/>
      <c r="G254" s="50"/>
      <c r="H254" s="68"/>
    </row>
    <row r="255" spans="1:8" ht="15.75" thickBot="1" x14ac:dyDescent="0.3">
      <c r="A255" s="63"/>
      <c r="B255" s="50"/>
      <c r="C255" s="50"/>
      <c r="D255" s="50"/>
      <c r="E255" s="50"/>
      <c r="F255" s="50"/>
      <c r="G255" s="50"/>
      <c r="H255" s="68"/>
    </row>
    <row r="256" spans="1:8" ht="15.75" thickBot="1" x14ac:dyDescent="0.3">
      <c r="A256" s="63"/>
      <c r="B256" s="50"/>
      <c r="C256" s="50"/>
      <c r="D256" s="50"/>
      <c r="E256" s="50"/>
      <c r="F256" s="50"/>
      <c r="G256" s="50"/>
      <c r="H256" s="68"/>
    </row>
    <row r="257" spans="1:8" ht="15.75" thickBot="1" x14ac:dyDescent="0.3">
      <c r="A257" s="63"/>
      <c r="B257" s="50"/>
      <c r="C257" s="50"/>
      <c r="D257" s="50"/>
      <c r="E257" s="50"/>
      <c r="F257" s="50"/>
      <c r="G257" s="50"/>
      <c r="H257" s="68"/>
    </row>
  </sheetData>
  <autoFilter ref="B3:H242">
    <sortState xmlns:xlrd2="http://schemas.microsoft.com/office/spreadsheetml/2017/richdata2" ref="B4:H242">
      <sortCondition ref="C3:C242"/>
    </sortState>
  </autoFilter>
  <conditionalFormatting sqref="A4:A257">
    <cfRule type="duplicateValues" dxfId="0" priority="7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48" sqref="A248"/>
    </sheetView>
  </sheetViews>
  <sheetFormatPr defaultRowHeight="15" x14ac:dyDescent="0.25"/>
  <sheetData/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3"/>
  <sheetViews>
    <sheetView workbookViewId="0">
      <selection activeCell="D134" sqref="C2:D134"/>
    </sheetView>
  </sheetViews>
  <sheetFormatPr defaultRowHeight="15" x14ac:dyDescent="0.25"/>
  <cols>
    <col min="2" max="2" width="11.7109375" customWidth="1"/>
    <col min="3" max="3" width="11.85546875" customWidth="1"/>
    <col min="4" max="4" width="12.140625" customWidth="1"/>
  </cols>
  <sheetData>
    <row r="1" spans="2:5" x14ac:dyDescent="0.25">
      <c r="B1" t="s">
        <v>249</v>
      </c>
      <c r="C1" t="s">
        <v>250</v>
      </c>
      <c r="D1" t="s">
        <v>58</v>
      </c>
      <c r="E1" t="s">
        <v>251</v>
      </c>
    </row>
    <row r="2" spans="2:5" x14ac:dyDescent="0.25">
      <c r="B2">
        <v>1</v>
      </c>
      <c r="C2" s="80">
        <v>2.072337962962963E-2</v>
      </c>
      <c r="D2" s="80">
        <v>2.072337962962963E-2</v>
      </c>
      <c r="E2">
        <v>8</v>
      </c>
    </row>
    <row r="3" spans="2:5" x14ac:dyDescent="0.25">
      <c r="B3">
        <v>2</v>
      </c>
      <c r="C3" s="80">
        <v>9.4606481481481484E-4</v>
      </c>
      <c r="D3" s="80">
        <v>2.1669444444444446E-2</v>
      </c>
      <c r="E3">
        <v>191</v>
      </c>
    </row>
    <row r="4" spans="2:5" x14ac:dyDescent="0.25">
      <c r="B4">
        <v>3</v>
      </c>
      <c r="C4" s="80">
        <v>1.7349537037037036E-3</v>
      </c>
      <c r="D4" s="80">
        <v>2.3404513888888891E-2</v>
      </c>
      <c r="E4">
        <v>232</v>
      </c>
    </row>
    <row r="5" spans="2:5" x14ac:dyDescent="0.25">
      <c r="B5">
        <v>4</v>
      </c>
      <c r="C5" s="80">
        <v>2.752314814814815E-4</v>
      </c>
      <c r="D5" s="80">
        <v>2.3679745370370372E-2</v>
      </c>
      <c r="E5">
        <v>197</v>
      </c>
    </row>
    <row r="6" spans="2:5" x14ac:dyDescent="0.25">
      <c r="B6">
        <v>5</v>
      </c>
      <c r="C6" s="80">
        <v>1.7523148148148151E-4</v>
      </c>
      <c r="D6" s="80">
        <v>2.3854976851851849E-2</v>
      </c>
      <c r="E6">
        <v>39</v>
      </c>
    </row>
    <row r="7" spans="2:5" x14ac:dyDescent="0.25">
      <c r="B7">
        <v>6</v>
      </c>
      <c r="C7" s="80">
        <v>2.2164351851851851E-4</v>
      </c>
      <c r="D7" s="80">
        <v>2.4076736111111108E-2</v>
      </c>
      <c r="E7">
        <v>189</v>
      </c>
    </row>
    <row r="8" spans="2:5" x14ac:dyDescent="0.25">
      <c r="B8">
        <v>7</v>
      </c>
      <c r="C8" s="80">
        <v>1.5543981481481482E-4</v>
      </c>
      <c r="D8" s="80">
        <v>2.4232291666666669E-2</v>
      </c>
      <c r="E8">
        <v>16</v>
      </c>
    </row>
    <row r="9" spans="2:5" x14ac:dyDescent="0.25">
      <c r="B9">
        <v>8</v>
      </c>
      <c r="C9" s="80">
        <v>2.1550925925925926E-4</v>
      </c>
      <c r="D9" s="80">
        <v>2.4447800925925925E-2</v>
      </c>
      <c r="E9">
        <v>53</v>
      </c>
    </row>
    <row r="10" spans="2:5" x14ac:dyDescent="0.25">
      <c r="B10">
        <v>9</v>
      </c>
      <c r="C10" s="80">
        <v>4.1666666666666665E-5</v>
      </c>
      <c r="D10" s="80">
        <v>2.4489583333333332E-2</v>
      </c>
      <c r="E10">
        <v>6</v>
      </c>
    </row>
    <row r="11" spans="2:5" x14ac:dyDescent="0.25">
      <c r="B11">
        <v>10</v>
      </c>
      <c r="C11" s="80">
        <v>3.6689814814814816E-5</v>
      </c>
      <c r="D11" s="80">
        <v>2.4526273148148148E-2</v>
      </c>
      <c r="E11">
        <v>95</v>
      </c>
    </row>
    <row r="12" spans="2:5" x14ac:dyDescent="0.25">
      <c r="B12">
        <v>11</v>
      </c>
      <c r="C12" s="80">
        <v>6.1458333333333327E-5</v>
      </c>
      <c r="D12" s="80">
        <v>2.4587731481481481E-2</v>
      </c>
      <c r="E12">
        <v>4</v>
      </c>
    </row>
    <row r="13" spans="2:5" x14ac:dyDescent="0.25">
      <c r="B13">
        <v>12</v>
      </c>
      <c r="C13" s="80">
        <v>3.2175925925925928E-5</v>
      </c>
      <c r="D13" s="80">
        <v>2.4619907407407406E-2</v>
      </c>
      <c r="E13">
        <v>110</v>
      </c>
    </row>
    <row r="14" spans="2:5" x14ac:dyDescent="0.25">
      <c r="B14">
        <v>13</v>
      </c>
      <c r="C14" s="80">
        <v>9.0277777777777791E-6</v>
      </c>
      <c r="D14" s="80">
        <v>2.4629050925925929E-2</v>
      </c>
      <c r="E14">
        <v>202</v>
      </c>
    </row>
    <row r="15" spans="2:5" x14ac:dyDescent="0.25">
      <c r="B15">
        <v>14</v>
      </c>
      <c r="C15" s="80">
        <v>9.8842592592592577E-5</v>
      </c>
      <c r="D15" s="80">
        <v>2.4727893518518521E-2</v>
      </c>
      <c r="E15">
        <v>196</v>
      </c>
    </row>
    <row r="16" spans="2:5" x14ac:dyDescent="0.25">
      <c r="B16">
        <v>15</v>
      </c>
      <c r="C16" s="80">
        <v>9.0277777777777791E-6</v>
      </c>
      <c r="D16" s="80">
        <v>2.4736921296296299E-2</v>
      </c>
      <c r="E16">
        <v>183</v>
      </c>
    </row>
    <row r="17" spans="2:5" x14ac:dyDescent="0.25">
      <c r="B17">
        <v>16</v>
      </c>
      <c r="C17" s="80">
        <v>9.4097222222222236E-5</v>
      </c>
      <c r="D17" s="80">
        <v>2.4831134259259258E-2</v>
      </c>
      <c r="E17">
        <v>48</v>
      </c>
    </row>
    <row r="18" spans="2:5" x14ac:dyDescent="0.25">
      <c r="B18">
        <v>17</v>
      </c>
      <c r="C18" s="80">
        <v>9.8379629629629631E-5</v>
      </c>
      <c r="D18" s="80">
        <v>2.492951388888889E-2</v>
      </c>
      <c r="E18">
        <v>149</v>
      </c>
    </row>
    <row r="19" spans="2:5" x14ac:dyDescent="0.25">
      <c r="B19">
        <v>18</v>
      </c>
      <c r="C19" s="80">
        <v>8.101851851851852E-6</v>
      </c>
      <c r="D19" s="80">
        <v>2.4937615740740743E-2</v>
      </c>
      <c r="E19">
        <v>190</v>
      </c>
    </row>
    <row r="20" spans="2:5" x14ac:dyDescent="0.25">
      <c r="B20">
        <v>19</v>
      </c>
      <c r="C20" s="80">
        <v>7.0717592592592598E-5</v>
      </c>
      <c r="D20" s="80">
        <v>2.500833333333333E-2</v>
      </c>
      <c r="E20">
        <v>192</v>
      </c>
    </row>
    <row r="21" spans="2:5" x14ac:dyDescent="0.25">
      <c r="B21">
        <v>20</v>
      </c>
      <c r="C21" s="80">
        <v>2.1238425925925928E-4</v>
      </c>
      <c r="D21" s="80">
        <v>2.5220717592592593E-2</v>
      </c>
      <c r="E21">
        <v>79</v>
      </c>
    </row>
    <row r="22" spans="2:5" x14ac:dyDescent="0.25">
      <c r="B22">
        <v>21</v>
      </c>
      <c r="C22" s="80">
        <v>6.087962962962962E-5</v>
      </c>
      <c r="D22" s="80">
        <v>2.5281712962962968E-2</v>
      </c>
      <c r="E22">
        <v>206</v>
      </c>
    </row>
    <row r="23" spans="2:5" x14ac:dyDescent="0.25">
      <c r="B23">
        <v>22</v>
      </c>
      <c r="C23" s="80">
        <v>2.0254629629629629E-5</v>
      </c>
      <c r="D23" s="80">
        <v>2.5302083333333336E-2</v>
      </c>
      <c r="E23">
        <v>129</v>
      </c>
    </row>
    <row r="24" spans="2:5" x14ac:dyDescent="0.25">
      <c r="B24">
        <v>23</v>
      </c>
      <c r="C24" s="80">
        <v>6.666666666666667E-5</v>
      </c>
      <c r="D24" s="80">
        <v>2.5368749999999999E-2</v>
      </c>
      <c r="E24">
        <v>10</v>
      </c>
    </row>
    <row r="25" spans="2:5" x14ac:dyDescent="0.25">
      <c r="B25">
        <v>24</v>
      </c>
      <c r="C25" s="80">
        <v>4.8611111111111113E-6</v>
      </c>
      <c r="D25" s="80">
        <v>2.5373611111111111E-2</v>
      </c>
      <c r="E25">
        <v>58</v>
      </c>
    </row>
    <row r="26" spans="2:5" x14ac:dyDescent="0.25">
      <c r="B26">
        <v>25</v>
      </c>
      <c r="C26" s="80">
        <v>2.0092592592592593E-4</v>
      </c>
      <c r="D26" s="80">
        <v>2.5574537037037038E-2</v>
      </c>
      <c r="E26">
        <v>207</v>
      </c>
    </row>
    <row r="27" spans="2:5" x14ac:dyDescent="0.25">
      <c r="B27">
        <v>26</v>
      </c>
      <c r="C27" s="80">
        <v>2.8472222222222223E-5</v>
      </c>
      <c r="D27" s="80">
        <v>2.5603125000000001E-2</v>
      </c>
      <c r="E27">
        <v>209</v>
      </c>
    </row>
    <row r="28" spans="2:5" x14ac:dyDescent="0.25">
      <c r="B28">
        <v>27</v>
      </c>
      <c r="C28" s="80">
        <v>2.6504629629629632E-5</v>
      </c>
      <c r="D28" s="80">
        <v>2.5629745370370369E-2</v>
      </c>
      <c r="E28">
        <v>15</v>
      </c>
    </row>
    <row r="29" spans="2:5" x14ac:dyDescent="0.25">
      <c r="B29">
        <v>28</v>
      </c>
      <c r="C29" s="80">
        <v>5.2546296296296304E-5</v>
      </c>
      <c r="D29" s="80">
        <v>2.5682407407407407E-2</v>
      </c>
      <c r="E29">
        <v>42</v>
      </c>
    </row>
    <row r="30" spans="2:5" x14ac:dyDescent="0.25">
      <c r="B30">
        <v>29</v>
      </c>
      <c r="C30" s="80">
        <v>8.240740740740741E-5</v>
      </c>
      <c r="D30" s="80">
        <v>2.576481481481482E-2</v>
      </c>
      <c r="E30">
        <v>193</v>
      </c>
    </row>
    <row r="31" spans="2:5" x14ac:dyDescent="0.25">
      <c r="B31">
        <v>30</v>
      </c>
      <c r="C31" s="80">
        <v>9.2708333333333328E-5</v>
      </c>
      <c r="D31" s="80">
        <v>2.5857638888888892E-2</v>
      </c>
      <c r="E31">
        <v>243</v>
      </c>
    </row>
    <row r="32" spans="2:5" x14ac:dyDescent="0.25">
      <c r="B32">
        <v>31</v>
      </c>
      <c r="C32" s="80">
        <v>1.8310185185185186E-4</v>
      </c>
      <c r="D32" s="80">
        <v>2.6040740740740739E-2</v>
      </c>
      <c r="E32">
        <v>72</v>
      </c>
    </row>
    <row r="33" spans="2:5" x14ac:dyDescent="0.25">
      <c r="B33">
        <v>32</v>
      </c>
      <c r="C33" s="80">
        <v>8.3449074074074071E-5</v>
      </c>
      <c r="D33" s="80">
        <v>2.6124305555555557E-2</v>
      </c>
      <c r="E33">
        <v>241</v>
      </c>
    </row>
    <row r="34" spans="2:5" x14ac:dyDescent="0.25">
      <c r="B34">
        <v>33</v>
      </c>
      <c r="C34" s="80">
        <v>1.0775462962962963E-4</v>
      </c>
      <c r="D34" s="80">
        <v>2.6232060185185185E-2</v>
      </c>
      <c r="E34">
        <v>131</v>
      </c>
    </row>
    <row r="35" spans="2:5" x14ac:dyDescent="0.25">
      <c r="B35">
        <v>34</v>
      </c>
      <c r="C35" s="80">
        <v>8.136574074074075E-5</v>
      </c>
      <c r="D35" s="80">
        <v>2.6313425925925924E-2</v>
      </c>
      <c r="E35">
        <v>74</v>
      </c>
    </row>
    <row r="36" spans="2:5" x14ac:dyDescent="0.25">
      <c r="B36">
        <v>35</v>
      </c>
      <c r="C36" s="80">
        <v>1.2268518518518519E-5</v>
      </c>
      <c r="D36" s="80">
        <v>2.6325810185185181E-2</v>
      </c>
      <c r="E36">
        <v>89</v>
      </c>
    </row>
    <row r="37" spans="2:5" x14ac:dyDescent="0.25">
      <c r="B37">
        <v>36</v>
      </c>
      <c r="C37" s="80">
        <v>1.7476851851851851E-5</v>
      </c>
      <c r="D37" s="80">
        <v>2.6343287037037037E-2</v>
      </c>
      <c r="E37">
        <v>23</v>
      </c>
    </row>
    <row r="38" spans="2:5" x14ac:dyDescent="0.25">
      <c r="B38">
        <v>37</v>
      </c>
      <c r="C38" s="80">
        <v>1.7476851851851851E-5</v>
      </c>
      <c r="D38" s="80">
        <v>2.6360879629629626E-2</v>
      </c>
      <c r="E38">
        <v>205</v>
      </c>
    </row>
    <row r="39" spans="2:5" x14ac:dyDescent="0.25">
      <c r="B39">
        <v>38</v>
      </c>
      <c r="C39" s="80">
        <v>3.2650462962962966E-4</v>
      </c>
      <c r="D39" s="80">
        <v>2.6687384259259261E-2</v>
      </c>
      <c r="E39">
        <v>46</v>
      </c>
    </row>
    <row r="40" spans="2:5" x14ac:dyDescent="0.25">
      <c r="B40">
        <v>39</v>
      </c>
      <c r="C40" s="80">
        <v>4.6064814814814807E-5</v>
      </c>
      <c r="D40" s="80">
        <v>2.6733449074074073E-2</v>
      </c>
      <c r="E40">
        <v>32</v>
      </c>
    </row>
    <row r="41" spans="2:5" x14ac:dyDescent="0.25">
      <c r="B41">
        <v>40</v>
      </c>
      <c r="C41" s="80">
        <v>3.1944444444444448E-5</v>
      </c>
      <c r="D41" s="80">
        <v>2.676550925925926E-2</v>
      </c>
      <c r="E41">
        <v>208</v>
      </c>
    </row>
    <row r="42" spans="2:5" x14ac:dyDescent="0.25">
      <c r="B42">
        <v>41</v>
      </c>
      <c r="C42" s="80">
        <v>5.4745370370370371E-5</v>
      </c>
      <c r="D42" s="80">
        <v>2.6820254629629628E-2</v>
      </c>
      <c r="E42">
        <v>195</v>
      </c>
    </row>
    <row r="43" spans="2:5" x14ac:dyDescent="0.25">
      <c r="B43">
        <v>42</v>
      </c>
      <c r="C43" s="80">
        <v>2.7025462962962967E-4</v>
      </c>
      <c r="D43" s="80">
        <v>2.7090625000000004E-2</v>
      </c>
      <c r="E43">
        <v>155</v>
      </c>
    </row>
    <row r="44" spans="2:5" x14ac:dyDescent="0.25">
      <c r="B44">
        <v>43</v>
      </c>
      <c r="C44" s="80">
        <v>1.967592592592593E-6</v>
      </c>
      <c r="D44" s="80">
        <v>2.7092708333333337E-2</v>
      </c>
      <c r="E44">
        <v>218</v>
      </c>
    </row>
    <row r="45" spans="2:5" x14ac:dyDescent="0.25">
      <c r="B45">
        <v>44</v>
      </c>
      <c r="C45" s="80">
        <v>6.9791666666666665E-5</v>
      </c>
      <c r="D45" s="80">
        <v>2.7162499999999996E-2</v>
      </c>
      <c r="E45">
        <v>226</v>
      </c>
    </row>
    <row r="46" spans="2:5" x14ac:dyDescent="0.25">
      <c r="B46">
        <v>45</v>
      </c>
      <c r="C46" s="80">
        <v>8.275462962962963E-5</v>
      </c>
      <c r="D46" s="80">
        <v>2.7245254629629633E-2</v>
      </c>
      <c r="E46">
        <v>178</v>
      </c>
    </row>
    <row r="47" spans="2:5" x14ac:dyDescent="0.25">
      <c r="B47">
        <v>46</v>
      </c>
      <c r="C47" s="80">
        <v>5.3472222222222224E-5</v>
      </c>
      <c r="D47" s="80">
        <v>2.729884259259259E-2</v>
      </c>
      <c r="E47">
        <v>222</v>
      </c>
    </row>
    <row r="48" spans="2:5" x14ac:dyDescent="0.25">
      <c r="B48">
        <v>47</v>
      </c>
      <c r="C48" s="80">
        <v>1.2962962962962964E-5</v>
      </c>
      <c r="D48" s="80">
        <v>2.7311805555555554E-2</v>
      </c>
      <c r="E48">
        <v>93</v>
      </c>
    </row>
    <row r="49" spans="2:5" x14ac:dyDescent="0.25">
      <c r="B49">
        <v>48</v>
      </c>
      <c r="C49" s="80">
        <v>8.5532407407407391E-5</v>
      </c>
      <c r="D49" s="80">
        <v>2.7397453703703705E-2</v>
      </c>
      <c r="E49">
        <v>141</v>
      </c>
    </row>
    <row r="50" spans="2:5" x14ac:dyDescent="0.25">
      <c r="B50">
        <v>49</v>
      </c>
      <c r="C50" s="80">
        <v>1.0428240740740741E-4</v>
      </c>
      <c r="D50" s="80">
        <v>2.7501736111111109E-2</v>
      </c>
      <c r="E50">
        <v>20</v>
      </c>
    </row>
    <row r="51" spans="2:5" x14ac:dyDescent="0.25">
      <c r="B51">
        <v>50</v>
      </c>
      <c r="C51" s="80">
        <v>1.6990740740740744E-4</v>
      </c>
      <c r="D51" s="80">
        <v>2.7671759259259257E-2</v>
      </c>
      <c r="E51">
        <v>121</v>
      </c>
    </row>
    <row r="52" spans="2:5" x14ac:dyDescent="0.25">
      <c r="B52">
        <v>51</v>
      </c>
      <c r="C52" s="80">
        <v>6.2731481481481481E-5</v>
      </c>
      <c r="D52" s="80">
        <v>2.7734490740740737E-2</v>
      </c>
      <c r="E52">
        <v>198</v>
      </c>
    </row>
    <row r="53" spans="2:5" x14ac:dyDescent="0.25">
      <c r="B53">
        <v>52</v>
      </c>
      <c r="C53" s="80">
        <v>3.5879629629629629E-5</v>
      </c>
      <c r="D53" s="80">
        <v>2.7770486111111114E-2</v>
      </c>
      <c r="E53">
        <v>214</v>
      </c>
    </row>
    <row r="54" spans="2:5" x14ac:dyDescent="0.25">
      <c r="B54">
        <v>53</v>
      </c>
      <c r="C54" s="80">
        <v>6.5972222222222221E-6</v>
      </c>
      <c r="D54" s="80">
        <v>2.7777199074074072E-2</v>
      </c>
      <c r="E54">
        <v>238</v>
      </c>
    </row>
    <row r="55" spans="2:5" x14ac:dyDescent="0.25">
      <c r="B55">
        <v>54</v>
      </c>
      <c r="C55" s="80">
        <v>1.1342592592592592E-5</v>
      </c>
      <c r="D55" s="80">
        <v>2.778854166666667E-2</v>
      </c>
      <c r="E55">
        <v>65</v>
      </c>
    </row>
    <row r="56" spans="2:5" x14ac:dyDescent="0.25">
      <c r="B56">
        <v>55</v>
      </c>
      <c r="C56" s="80">
        <v>3.9560185185185184E-4</v>
      </c>
      <c r="D56" s="80">
        <v>2.8184259259259256E-2</v>
      </c>
      <c r="E56">
        <v>221</v>
      </c>
    </row>
    <row r="57" spans="2:5" x14ac:dyDescent="0.25">
      <c r="B57">
        <v>56</v>
      </c>
      <c r="C57" s="80">
        <v>5.1851851851851857E-5</v>
      </c>
      <c r="D57" s="80">
        <v>2.8236111111111111E-2</v>
      </c>
      <c r="E57">
        <v>224</v>
      </c>
    </row>
    <row r="58" spans="2:5" x14ac:dyDescent="0.25">
      <c r="B58">
        <v>57</v>
      </c>
      <c r="C58" s="80">
        <v>2.3726851851851852E-4</v>
      </c>
      <c r="D58" s="80">
        <v>2.847337962962963E-2</v>
      </c>
      <c r="E58">
        <v>245</v>
      </c>
    </row>
    <row r="59" spans="2:5" x14ac:dyDescent="0.25">
      <c r="B59">
        <v>58</v>
      </c>
      <c r="C59" s="80">
        <v>2.7337962962962966E-4</v>
      </c>
      <c r="D59" s="80">
        <v>2.8746875000000002E-2</v>
      </c>
      <c r="E59">
        <v>64</v>
      </c>
    </row>
    <row r="60" spans="2:5" x14ac:dyDescent="0.25">
      <c r="B60">
        <v>59</v>
      </c>
      <c r="C60" s="80">
        <v>4.375E-5</v>
      </c>
      <c r="D60" s="80">
        <v>2.8790625E-2</v>
      </c>
      <c r="E60">
        <v>219</v>
      </c>
    </row>
    <row r="61" spans="2:5" x14ac:dyDescent="0.25">
      <c r="B61">
        <v>60</v>
      </c>
      <c r="C61" s="80">
        <v>5.8333333333333333E-5</v>
      </c>
      <c r="D61" s="80">
        <v>2.8849074074074079E-2</v>
      </c>
      <c r="E61">
        <v>24</v>
      </c>
    </row>
    <row r="62" spans="2:5" x14ac:dyDescent="0.25">
      <c r="B62">
        <v>61</v>
      </c>
      <c r="C62" s="80">
        <v>4.7106481481481488E-5</v>
      </c>
      <c r="D62" s="80">
        <v>2.8896180555555557E-2</v>
      </c>
      <c r="E62">
        <v>161</v>
      </c>
    </row>
    <row r="63" spans="2:5" x14ac:dyDescent="0.25">
      <c r="B63">
        <v>62</v>
      </c>
      <c r="C63" s="80">
        <v>5.3124999999999997E-5</v>
      </c>
      <c r="D63" s="80">
        <v>2.8949421296296299E-2</v>
      </c>
      <c r="E63">
        <v>47</v>
      </c>
    </row>
    <row r="64" spans="2:5" x14ac:dyDescent="0.25">
      <c r="B64">
        <v>63</v>
      </c>
      <c r="C64" s="80">
        <v>7.2337962962962972E-5</v>
      </c>
      <c r="D64" s="80">
        <v>2.9021759259259261E-2</v>
      </c>
      <c r="E64">
        <v>186</v>
      </c>
    </row>
    <row r="65" spans="2:5" x14ac:dyDescent="0.25">
      <c r="B65">
        <v>64</v>
      </c>
      <c r="C65" s="80">
        <v>1.0416666666666666E-5</v>
      </c>
      <c r="D65" s="80">
        <v>2.9032175925925927E-2</v>
      </c>
      <c r="E65">
        <v>99</v>
      </c>
    </row>
    <row r="66" spans="2:5" x14ac:dyDescent="0.25">
      <c r="B66">
        <v>65</v>
      </c>
      <c r="C66" s="80">
        <v>8.7152777777777779E-5</v>
      </c>
      <c r="D66" s="80">
        <v>2.9119444444444448E-2</v>
      </c>
      <c r="E66">
        <v>41</v>
      </c>
    </row>
    <row r="67" spans="2:5" x14ac:dyDescent="0.25">
      <c r="B67">
        <v>66</v>
      </c>
      <c r="C67" s="80">
        <v>5.7870370370370366E-5</v>
      </c>
      <c r="D67" s="80">
        <v>2.9177314814814812E-2</v>
      </c>
      <c r="E67">
        <v>227</v>
      </c>
    </row>
    <row r="68" spans="2:5" x14ac:dyDescent="0.25">
      <c r="B68">
        <v>67</v>
      </c>
      <c r="C68" s="80">
        <v>4.8032407407407408E-5</v>
      </c>
      <c r="D68" s="80">
        <v>2.9225347222222222E-2</v>
      </c>
      <c r="E68">
        <v>25</v>
      </c>
    </row>
    <row r="69" spans="2:5" x14ac:dyDescent="0.25">
      <c r="B69">
        <v>68</v>
      </c>
      <c r="C69" s="80">
        <v>2.9918981481481479E-4</v>
      </c>
      <c r="D69" s="80">
        <v>2.9524652777777782E-2</v>
      </c>
      <c r="E69">
        <v>204</v>
      </c>
    </row>
    <row r="70" spans="2:5" x14ac:dyDescent="0.25">
      <c r="B70">
        <v>69</v>
      </c>
      <c r="C70" s="80">
        <v>7.1412037037037039E-5</v>
      </c>
      <c r="D70" s="80">
        <v>2.9596064814814815E-2</v>
      </c>
      <c r="E70">
        <v>174</v>
      </c>
    </row>
    <row r="71" spans="2:5" x14ac:dyDescent="0.25">
      <c r="B71">
        <v>70</v>
      </c>
      <c r="C71" s="80">
        <v>4.7569444444444448E-5</v>
      </c>
      <c r="D71" s="80">
        <v>2.9643749999999996E-2</v>
      </c>
      <c r="E71">
        <v>244</v>
      </c>
    </row>
    <row r="72" spans="2:5" x14ac:dyDescent="0.25">
      <c r="B72">
        <v>71</v>
      </c>
      <c r="C72" s="80">
        <v>8.240740740740741E-5</v>
      </c>
      <c r="D72" s="80">
        <v>2.9726157407407406E-2</v>
      </c>
      <c r="E72">
        <v>116</v>
      </c>
    </row>
    <row r="73" spans="2:5" x14ac:dyDescent="0.25">
      <c r="B73">
        <v>72</v>
      </c>
      <c r="C73" s="80">
        <v>1.537037037037037E-4</v>
      </c>
      <c r="D73" s="80">
        <v>2.9879976851851852E-2</v>
      </c>
      <c r="E73">
        <v>83</v>
      </c>
    </row>
    <row r="74" spans="2:5" x14ac:dyDescent="0.25">
      <c r="B74">
        <v>73</v>
      </c>
      <c r="C74" s="80">
        <v>1.9155092592592593E-4</v>
      </c>
      <c r="D74" s="80">
        <v>3.0071527777777777E-2</v>
      </c>
      <c r="E74">
        <v>216</v>
      </c>
    </row>
    <row r="75" spans="2:5" x14ac:dyDescent="0.25">
      <c r="B75">
        <v>74</v>
      </c>
      <c r="C75" s="80">
        <v>3.9583333333333331E-5</v>
      </c>
      <c r="D75" s="80">
        <v>3.0111111111111113E-2</v>
      </c>
      <c r="E75">
        <v>213</v>
      </c>
    </row>
    <row r="76" spans="2:5" x14ac:dyDescent="0.25">
      <c r="B76">
        <v>75</v>
      </c>
      <c r="C76" s="80">
        <v>2.1296296296296293E-5</v>
      </c>
      <c r="D76" s="80">
        <v>3.0132523148148151E-2</v>
      </c>
      <c r="E76">
        <v>184</v>
      </c>
    </row>
    <row r="77" spans="2:5" x14ac:dyDescent="0.25">
      <c r="B77">
        <v>76</v>
      </c>
      <c r="C77" s="80">
        <v>1.7476851851851851E-5</v>
      </c>
      <c r="D77" s="80">
        <v>3.0149999999999996E-2</v>
      </c>
      <c r="E77">
        <v>212</v>
      </c>
    </row>
    <row r="78" spans="2:5" x14ac:dyDescent="0.25">
      <c r="B78">
        <v>77</v>
      </c>
      <c r="C78" s="80">
        <v>9.0277777777777774E-5</v>
      </c>
      <c r="D78" s="80">
        <v>3.0240393518518514E-2</v>
      </c>
      <c r="E78">
        <v>117</v>
      </c>
    </row>
    <row r="79" spans="2:5" x14ac:dyDescent="0.25">
      <c r="B79">
        <v>78</v>
      </c>
      <c r="C79" s="80">
        <v>2.0717592592592593E-5</v>
      </c>
      <c r="D79" s="80">
        <v>3.0261111111111114E-2</v>
      </c>
      <c r="E79">
        <v>215</v>
      </c>
    </row>
    <row r="80" spans="2:5" x14ac:dyDescent="0.25">
      <c r="B80">
        <v>79</v>
      </c>
      <c r="C80" s="80">
        <v>3.6759259259259259E-4</v>
      </c>
      <c r="D80" s="80">
        <v>3.0628819444444445E-2</v>
      </c>
      <c r="E80">
        <v>37</v>
      </c>
    </row>
    <row r="81" spans="2:5" x14ac:dyDescent="0.25">
      <c r="B81">
        <v>80</v>
      </c>
      <c r="C81" s="80">
        <v>2.2916666666666667E-5</v>
      </c>
      <c r="D81" s="80">
        <v>3.0651736111111109E-2</v>
      </c>
      <c r="E81">
        <v>233</v>
      </c>
    </row>
    <row r="82" spans="2:5" x14ac:dyDescent="0.25">
      <c r="B82">
        <v>81</v>
      </c>
      <c r="C82" s="80">
        <v>1.0254629629629629E-4</v>
      </c>
      <c r="D82" s="80">
        <v>3.0754398148148149E-2</v>
      </c>
      <c r="E82">
        <v>136</v>
      </c>
    </row>
    <row r="83" spans="2:5" x14ac:dyDescent="0.25">
      <c r="B83">
        <v>82</v>
      </c>
      <c r="C83" s="80">
        <v>7.2800925925925933E-5</v>
      </c>
      <c r="D83" s="80">
        <v>3.0827314814814818E-2</v>
      </c>
      <c r="E83">
        <v>237</v>
      </c>
    </row>
    <row r="84" spans="2:5" x14ac:dyDescent="0.25">
      <c r="B84">
        <v>83</v>
      </c>
      <c r="C84" s="80">
        <v>2.2129629629629634E-4</v>
      </c>
      <c r="D84" s="80">
        <v>3.104861111111111E-2</v>
      </c>
      <c r="E84">
        <v>235</v>
      </c>
    </row>
    <row r="85" spans="2:5" x14ac:dyDescent="0.25">
      <c r="B85">
        <v>84</v>
      </c>
      <c r="C85" s="80">
        <v>5.0810185185185176E-5</v>
      </c>
      <c r="D85" s="80">
        <v>3.1099421296296295E-2</v>
      </c>
      <c r="E85">
        <v>229</v>
      </c>
    </row>
    <row r="86" spans="2:5" x14ac:dyDescent="0.25">
      <c r="B86">
        <v>85</v>
      </c>
      <c r="C86" s="80">
        <v>1.2037037037037037E-5</v>
      </c>
      <c r="D86" s="80">
        <v>3.1111458333333331E-2</v>
      </c>
      <c r="E86">
        <v>52</v>
      </c>
    </row>
    <row r="87" spans="2:5" x14ac:dyDescent="0.25">
      <c r="B87">
        <v>86</v>
      </c>
      <c r="C87" s="80">
        <v>1.5162037037037038E-5</v>
      </c>
      <c r="D87" s="80">
        <v>3.1126736111111108E-2</v>
      </c>
      <c r="E87">
        <v>236</v>
      </c>
    </row>
    <row r="88" spans="2:5" x14ac:dyDescent="0.25">
      <c r="B88">
        <v>87</v>
      </c>
      <c r="C88" s="80">
        <v>2.0254629629629629E-5</v>
      </c>
      <c r="D88" s="80">
        <v>3.1146990740740742E-2</v>
      </c>
      <c r="E88">
        <v>210</v>
      </c>
    </row>
    <row r="89" spans="2:5" x14ac:dyDescent="0.25">
      <c r="B89">
        <v>88</v>
      </c>
      <c r="C89" s="80">
        <v>2.164351851851852E-5</v>
      </c>
      <c r="D89" s="80">
        <v>3.1168634259259257E-2</v>
      </c>
      <c r="E89">
        <v>188</v>
      </c>
    </row>
    <row r="90" spans="2:5" x14ac:dyDescent="0.25">
      <c r="B90">
        <v>89</v>
      </c>
      <c r="C90" s="80">
        <v>7.5231481481481492E-6</v>
      </c>
      <c r="D90" s="80">
        <v>3.1176273148148147E-2</v>
      </c>
      <c r="E90">
        <v>234</v>
      </c>
    </row>
    <row r="91" spans="2:5" x14ac:dyDescent="0.25">
      <c r="B91">
        <v>90</v>
      </c>
      <c r="C91" s="80">
        <v>1.3020833333333333E-4</v>
      </c>
      <c r="D91" s="80">
        <v>3.1306481481481484E-2</v>
      </c>
      <c r="E91">
        <v>56</v>
      </c>
    </row>
    <row r="92" spans="2:5" x14ac:dyDescent="0.25">
      <c r="B92">
        <v>91</v>
      </c>
      <c r="C92" s="80">
        <v>2.0995370370370371E-4</v>
      </c>
      <c r="D92" s="80">
        <v>3.1516435185185189E-2</v>
      </c>
      <c r="E92">
        <v>203</v>
      </c>
    </row>
    <row r="93" spans="2:5" x14ac:dyDescent="0.25">
      <c r="B93">
        <v>92</v>
      </c>
      <c r="C93" s="80">
        <v>1.5057870370370369E-4</v>
      </c>
      <c r="D93" s="80">
        <v>3.1667129629629635E-2</v>
      </c>
      <c r="E93">
        <v>187</v>
      </c>
    </row>
    <row r="94" spans="2:5" x14ac:dyDescent="0.25">
      <c r="B94">
        <v>93</v>
      </c>
      <c r="C94" s="80">
        <v>2.0601851851851853E-5</v>
      </c>
      <c r="D94" s="80">
        <v>3.1687731481481483E-2</v>
      </c>
      <c r="E94">
        <v>160</v>
      </c>
    </row>
    <row r="95" spans="2:5" x14ac:dyDescent="0.25">
      <c r="B95">
        <v>94</v>
      </c>
      <c r="C95" s="80">
        <v>3.9930555555555558E-5</v>
      </c>
      <c r="D95" s="80">
        <v>3.1727777777777778E-2</v>
      </c>
      <c r="E95">
        <v>230</v>
      </c>
    </row>
    <row r="96" spans="2:5" x14ac:dyDescent="0.25">
      <c r="B96">
        <v>95</v>
      </c>
      <c r="C96" s="80">
        <v>2.7430555555555552E-4</v>
      </c>
      <c r="D96" s="80">
        <v>3.2002083333333334E-2</v>
      </c>
      <c r="E96">
        <v>182</v>
      </c>
    </row>
    <row r="97" spans="2:10" x14ac:dyDescent="0.25">
      <c r="B97">
        <v>96</v>
      </c>
      <c r="C97" s="80">
        <v>7.1874999999999999E-5</v>
      </c>
      <c r="D97" s="80">
        <v>3.2074074074074074E-2</v>
      </c>
      <c r="E97">
        <v>166</v>
      </c>
    </row>
    <row r="98" spans="2:10" x14ac:dyDescent="0.25">
      <c r="B98">
        <v>97</v>
      </c>
      <c r="C98" s="80">
        <v>3.7500000000000003E-5</v>
      </c>
      <c r="D98" s="80">
        <v>3.2111689814814819E-2</v>
      </c>
      <c r="E98">
        <v>85</v>
      </c>
    </row>
    <row r="99" spans="2:10" x14ac:dyDescent="0.25">
      <c r="B99">
        <v>98</v>
      </c>
      <c r="C99" s="80">
        <v>2.7152777777777782E-4</v>
      </c>
      <c r="D99" s="80">
        <v>3.2383217592592592E-2</v>
      </c>
      <c r="E99">
        <v>9</v>
      </c>
    </row>
    <row r="100" spans="2:10" x14ac:dyDescent="0.25">
      <c r="B100">
        <v>99</v>
      </c>
      <c r="C100" s="80">
        <v>3.9236111111111111E-5</v>
      </c>
      <c r="D100" s="80">
        <v>3.2422569444444445E-2</v>
      </c>
      <c r="E100">
        <v>173</v>
      </c>
    </row>
    <row r="101" spans="2:10" x14ac:dyDescent="0.25">
      <c r="B101">
        <v>100</v>
      </c>
      <c r="C101" s="80">
        <v>3.6111111111111116E-5</v>
      </c>
      <c r="D101" s="80">
        <v>3.2458680555555557E-2</v>
      </c>
      <c r="E101">
        <v>223</v>
      </c>
    </row>
    <row r="102" spans="2:10" x14ac:dyDescent="0.25">
      <c r="B102">
        <v>101</v>
      </c>
      <c r="C102" s="80">
        <v>2.1782407407407406E-4</v>
      </c>
      <c r="D102" s="80">
        <v>3.2798726851851853E-2</v>
      </c>
      <c r="E102">
        <v>185</v>
      </c>
    </row>
    <row r="103" spans="2:10" x14ac:dyDescent="0.25">
      <c r="B103">
        <v>102</v>
      </c>
      <c r="C103" s="80">
        <v>1.7974537037037037E-4</v>
      </c>
      <c r="D103" s="80">
        <v>3.2978472222222222E-2</v>
      </c>
      <c r="E103">
        <v>133</v>
      </c>
    </row>
    <row r="104" spans="2:10" x14ac:dyDescent="0.25">
      <c r="B104">
        <v>103</v>
      </c>
      <c r="C104" s="80">
        <v>2.1516203703703704E-4</v>
      </c>
      <c r="D104" s="80">
        <v>3.319363425925926E-2</v>
      </c>
      <c r="E104">
        <v>94</v>
      </c>
    </row>
    <row r="105" spans="2:10" x14ac:dyDescent="0.25">
      <c r="B105">
        <v>104</v>
      </c>
      <c r="C105" s="80">
        <v>1.0138888888888889E-4</v>
      </c>
      <c r="D105" s="80">
        <v>3.3295138888888888E-2</v>
      </c>
      <c r="E105">
        <v>80</v>
      </c>
    </row>
    <row r="106" spans="2:10" x14ac:dyDescent="0.25">
      <c r="B106">
        <v>105</v>
      </c>
      <c r="C106" s="80">
        <v>1.4305555555555553E-4</v>
      </c>
      <c r="D106" s="80">
        <v>3.3438194444444451E-2</v>
      </c>
      <c r="E106">
        <v>144</v>
      </c>
    </row>
    <row r="107" spans="2:10" x14ac:dyDescent="0.25">
      <c r="B107">
        <v>106</v>
      </c>
      <c r="C107" s="80">
        <v>5.3495370370370372E-4</v>
      </c>
      <c r="D107" s="80">
        <v>3.3973148148148148E-2</v>
      </c>
      <c r="E107">
        <v>71</v>
      </c>
    </row>
    <row r="108" spans="2:10" x14ac:dyDescent="0.25">
      <c r="B108">
        <v>107</v>
      </c>
      <c r="C108" s="80">
        <v>2.3032407407407409E-4</v>
      </c>
      <c r="D108" s="80">
        <v>3.420358796296296E-2</v>
      </c>
      <c r="E108">
        <v>179</v>
      </c>
    </row>
    <row r="109" spans="2:10" x14ac:dyDescent="0.25">
      <c r="B109">
        <v>108</v>
      </c>
      <c r="C109" s="80">
        <v>3.8842592592592596E-4</v>
      </c>
      <c r="D109" s="80">
        <v>3.4592013888888891E-2</v>
      </c>
      <c r="E109">
        <v>200</v>
      </c>
    </row>
    <row r="110" spans="2:10" x14ac:dyDescent="0.25">
      <c r="B110">
        <v>109</v>
      </c>
      <c r="C110" s="80">
        <v>3.078703703703704E-4</v>
      </c>
      <c r="D110" s="80">
        <v>3.4899884259259259E-2</v>
      </c>
      <c r="E110">
        <v>217</v>
      </c>
    </row>
    <row r="111" spans="2:10" x14ac:dyDescent="0.25">
      <c r="B111">
        <v>110</v>
      </c>
      <c r="C111" s="80">
        <v>1.65625E-4</v>
      </c>
      <c r="D111" s="80">
        <v>3.5065509259259255E-2</v>
      </c>
      <c r="E111">
        <v>61</v>
      </c>
      <c r="J111" s="76"/>
    </row>
    <row r="112" spans="2:10" x14ac:dyDescent="0.25">
      <c r="B112">
        <v>111</v>
      </c>
      <c r="C112" s="80">
        <v>2.164351851851852E-5</v>
      </c>
      <c r="D112" s="80">
        <v>3.5087268518518518E-2</v>
      </c>
      <c r="E112">
        <v>62</v>
      </c>
    </row>
    <row r="113" spans="2:5" x14ac:dyDescent="0.25">
      <c r="B113">
        <v>112</v>
      </c>
      <c r="C113" s="80">
        <v>4.3634259259259261E-4</v>
      </c>
      <c r="D113" s="80">
        <v>3.552361111111111E-2</v>
      </c>
      <c r="E113">
        <v>143</v>
      </c>
    </row>
    <row r="114" spans="2:5" x14ac:dyDescent="0.25">
      <c r="B114">
        <v>113</v>
      </c>
      <c r="C114" s="80">
        <v>4.386574074074074E-5</v>
      </c>
      <c r="D114" s="80">
        <v>3.5567592592592595E-2</v>
      </c>
      <c r="E114">
        <v>231</v>
      </c>
    </row>
    <row r="115" spans="2:5" x14ac:dyDescent="0.25">
      <c r="B115">
        <v>114</v>
      </c>
      <c r="C115" s="80">
        <v>3.7037037037037037E-5</v>
      </c>
      <c r="D115" s="80">
        <v>3.5604629629629632E-2</v>
      </c>
      <c r="E115">
        <v>199</v>
      </c>
    </row>
    <row r="116" spans="2:5" x14ac:dyDescent="0.25">
      <c r="B116">
        <v>115</v>
      </c>
      <c r="C116" s="80">
        <v>6.7245370370370384E-5</v>
      </c>
      <c r="D116" s="80">
        <v>3.5671874999999999E-2</v>
      </c>
      <c r="E116">
        <v>220</v>
      </c>
    </row>
    <row r="117" spans="2:5" x14ac:dyDescent="0.25">
      <c r="B117">
        <v>116</v>
      </c>
      <c r="C117" s="80">
        <v>3.5185185185185182E-5</v>
      </c>
      <c r="D117" s="80">
        <v>3.5707175925925927E-2</v>
      </c>
      <c r="E117">
        <v>57</v>
      </c>
    </row>
    <row r="118" spans="2:5" x14ac:dyDescent="0.25">
      <c r="B118">
        <v>117</v>
      </c>
      <c r="C118" s="80">
        <v>4.7627314814814814E-4</v>
      </c>
      <c r="D118" s="80">
        <v>3.6183564814814821E-2</v>
      </c>
      <c r="E118">
        <v>134</v>
      </c>
    </row>
    <row r="119" spans="2:5" x14ac:dyDescent="0.25">
      <c r="B119">
        <v>118</v>
      </c>
      <c r="C119" s="80">
        <v>4.7997685185185182E-4</v>
      </c>
      <c r="D119" s="80">
        <v>3.6663541666666667E-2</v>
      </c>
      <c r="E119">
        <v>63</v>
      </c>
    </row>
    <row r="120" spans="2:5" x14ac:dyDescent="0.25">
      <c r="B120">
        <v>119</v>
      </c>
      <c r="C120" s="80">
        <v>7.8819444444444442E-5</v>
      </c>
      <c r="D120" s="80">
        <v>3.6742361111111115E-2</v>
      </c>
      <c r="E120">
        <v>104</v>
      </c>
    </row>
    <row r="121" spans="2:5" x14ac:dyDescent="0.25">
      <c r="B121">
        <v>120</v>
      </c>
      <c r="C121" s="80">
        <v>1.4097222222222221E-4</v>
      </c>
      <c r="D121" s="80">
        <v>3.6883449074074072E-2</v>
      </c>
      <c r="E121">
        <v>1</v>
      </c>
    </row>
    <row r="122" spans="2:5" x14ac:dyDescent="0.25">
      <c r="B122">
        <v>121</v>
      </c>
      <c r="C122" s="80">
        <v>3.2268518518518518E-4</v>
      </c>
      <c r="D122" s="80">
        <v>3.7206134259259262E-2</v>
      </c>
      <c r="E122">
        <v>240</v>
      </c>
    </row>
    <row r="123" spans="2:5" x14ac:dyDescent="0.25">
      <c r="B123">
        <v>122</v>
      </c>
      <c r="C123" s="80">
        <v>5.7870370370370367E-6</v>
      </c>
      <c r="D123" s="80">
        <v>3.7211921296296295E-2</v>
      </c>
      <c r="E123">
        <v>239</v>
      </c>
    </row>
    <row r="124" spans="2:5" x14ac:dyDescent="0.25">
      <c r="B124">
        <v>123</v>
      </c>
      <c r="C124" s="80">
        <v>8.7094907407407401E-4</v>
      </c>
      <c r="D124" s="80">
        <v>3.8082986111111113E-2</v>
      </c>
      <c r="E124">
        <v>102</v>
      </c>
    </row>
    <row r="125" spans="2:5" x14ac:dyDescent="0.25">
      <c r="B125">
        <v>124</v>
      </c>
      <c r="C125" s="80">
        <v>4.7453703703703696E-6</v>
      </c>
      <c r="D125" s="80">
        <v>3.8087731481481486E-2</v>
      </c>
      <c r="E125">
        <v>242</v>
      </c>
    </row>
    <row r="126" spans="2:5" x14ac:dyDescent="0.25">
      <c r="B126">
        <v>125</v>
      </c>
      <c r="C126" s="80">
        <v>3.306712962962963E-4</v>
      </c>
      <c r="D126" s="80">
        <v>3.8418402777777777E-2</v>
      </c>
      <c r="E126">
        <v>225</v>
      </c>
    </row>
    <row r="127" spans="2:5" x14ac:dyDescent="0.25">
      <c r="B127">
        <v>126</v>
      </c>
      <c r="C127" s="80">
        <v>9.3217592592592603E-4</v>
      </c>
      <c r="D127" s="80">
        <v>3.9350694444444445E-2</v>
      </c>
      <c r="E127">
        <v>22</v>
      </c>
    </row>
    <row r="128" spans="2:5" x14ac:dyDescent="0.25">
      <c r="B128">
        <v>127</v>
      </c>
      <c r="C128" s="80">
        <v>4.9062500000000007E-4</v>
      </c>
      <c r="D128" s="80">
        <v>3.9841319444444447E-2</v>
      </c>
      <c r="E128">
        <v>211</v>
      </c>
    </row>
    <row r="129" spans="2:5" x14ac:dyDescent="0.25">
      <c r="B129">
        <v>128</v>
      </c>
      <c r="C129" s="80">
        <v>1.4096064814814815E-3</v>
      </c>
      <c r="D129" s="80">
        <v>4.1251041666666662E-2</v>
      </c>
      <c r="E129">
        <v>7</v>
      </c>
    </row>
    <row r="130" spans="2:5" x14ac:dyDescent="0.25">
      <c r="B130">
        <v>129</v>
      </c>
      <c r="C130" s="80">
        <v>1.8291666666666667E-3</v>
      </c>
      <c r="D130" s="80">
        <v>4.3080208333333335E-2</v>
      </c>
      <c r="E130">
        <v>228</v>
      </c>
    </row>
    <row r="131" spans="2:5" x14ac:dyDescent="0.25">
      <c r="B131">
        <v>130</v>
      </c>
      <c r="C131" s="80">
        <v>3.3564814814814811E-6</v>
      </c>
      <c r="D131" s="80">
        <v>4.3083680555555559E-2</v>
      </c>
      <c r="E131">
        <v>194</v>
      </c>
    </row>
    <row r="132" spans="2:5" x14ac:dyDescent="0.25">
      <c r="B132">
        <v>131</v>
      </c>
      <c r="C132" s="80">
        <v>3.3050925925925925E-3</v>
      </c>
      <c r="D132" s="80">
        <v>4.6388773148148148E-2</v>
      </c>
      <c r="E132">
        <v>55</v>
      </c>
    </row>
    <row r="133" spans="2:5" x14ac:dyDescent="0.25">
      <c r="B133">
        <v>132</v>
      </c>
      <c r="C133" s="80">
        <v>4.1043981481481478E-3</v>
      </c>
      <c r="D133" s="80">
        <v>5.0493287037037038E-2</v>
      </c>
      <c r="E133">
        <v>157</v>
      </c>
    </row>
    <row r="134" spans="2:5" x14ac:dyDescent="0.25">
      <c r="B134">
        <v>133</v>
      </c>
      <c r="C134" s="80">
        <v>2.9050925925925928E-3</v>
      </c>
      <c r="D134" s="80">
        <v>5.3414120370370376E-2</v>
      </c>
      <c r="E134">
        <v>201</v>
      </c>
    </row>
    <row r="173" spans="6:6" x14ac:dyDescent="0.25">
      <c r="F173" s="53"/>
    </row>
  </sheetData>
  <autoFilter ref="B1:E186">
    <sortState xmlns:xlrd2="http://schemas.microsoft.com/office/spreadsheetml/2017/richdata2" ref="B2:E186">
      <sortCondition ref="B1:B186"/>
    </sortState>
  </autoFilter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2</vt:i4>
      </vt:variant>
    </vt:vector>
  </HeadingPairs>
  <TitlesOfParts>
    <vt:vector size="10" baseType="lpstr">
      <vt:lpstr>04.kolo prezetácia </vt:lpstr>
      <vt:lpstr>04.kolo výsledky  kat</vt:lpstr>
      <vt:lpstr>04.kolo výsledky </vt:lpstr>
      <vt:lpstr>Hárok1</vt:lpstr>
      <vt:lpstr>04.kolo stopky</vt:lpstr>
      <vt:lpstr>Hárok2</vt:lpstr>
      <vt:lpstr>kat</vt:lpstr>
      <vt:lpstr>Hárok3</vt:lpstr>
      <vt:lpstr>'04.kolo výsledky '!Oblasť_tlače</vt:lpstr>
      <vt:lpstr>'04.kolo výsledky  kat'!Oblasť_tlače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2021-07-14T20:21:22Z</dcterms:modified>
</cp:coreProperties>
</file>