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65344" windowWidth="15876" windowHeight="6528" activeTab="1"/>
  </bookViews>
  <sheets>
    <sheet name="09.kolo prezentácia" sheetId="1" r:id="rId1"/>
    <sheet name="09.kolo výsledky " sheetId="2" r:id="rId2"/>
    <sheet name="09.kolo výsledky  KAT" sheetId="3" r:id="rId3"/>
    <sheet name="09.kolo stopky" sheetId="4" r:id="rId4"/>
    <sheet name="Hárok1" sheetId="5" r:id="rId5"/>
    <sheet name="Hárok2" sheetId="6" r:id="rId6"/>
    <sheet name="Hárok3" sheetId="7" r:id="rId7"/>
  </sheets>
  <definedNames>
    <definedName name="_xlnm._FilterDatabase" localSheetId="0" hidden="1">'09.kolo prezentácia'!$A$1:$I$104</definedName>
    <definedName name="_xlnm._FilterDatabase" localSheetId="3" hidden="1">'09.kolo stopky'!$H$1:$K$36</definedName>
    <definedName name="_xlnm._FilterDatabase" localSheetId="4" hidden="1">'Hárok1'!$A$1:$C$151</definedName>
    <definedName name="_xlnm._FilterDatabase" localSheetId="6" hidden="1">'Hárok3'!$B$2:$D$138</definedName>
    <definedName name="Klub" localSheetId="3">#REF!</definedName>
    <definedName name="Klub" localSheetId="2">#REF!</definedName>
    <definedName name="Klub">#REF!</definedName>
    <definedName name="Meno" localSheetId="3">#REF!</definedName>
    <definedName name="Meno" localSheetId="2">#REF!</definedName>
    <definedName name="Meno">#REF!</definedName>
    <definedName name="_xlnm.Print_Area" localSheetId="0">'09.kolo prezentácia'!$A$1:$E$176</definedName>
    <definedName name="_xlnm.Print_Area" localSheetId="1">'09.kolo výsledky '!$A$1:$W$139</definedName>
    <definedName name="_xlnm.Print_Area" localSheetId="2">'09.kolo výsledky  KAT'!$A$1:$W$308</definedName>
    <definedName name="Priezvisko" localSheetId="3">#REF!</definedName>
    <definedName name="Priezvisko" localSheetId="2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<sst xmlns="http://schemas.openxmlformats.org/spreadsheetml/2006/main" count="1857" uniqueCount="649">
  <si>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</si>
  <si>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</si>
  <si>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</si>
  <si>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</si>
  <si>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</si>
  <si>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</si>
  <si>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</si>
  <si>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</si>
  <si>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</si>
  <si>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</si>
  <si>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</si>
  <si>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</si>
  <si>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</si>
  <si>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</si>
  <si>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</si>
  <si>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</si>
  <si>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</si>
  <si>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</si>
  <si>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</si>
  <si>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</si>
  <si>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</si>
  <si>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</si>
  <si>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Marián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</si>
  <si>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</si>
  <si>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</si>
  <si>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</si>
  <si>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</si>
  <si>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</si>
  <si>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</si>
  <si>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</si>
  <si>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</si>
  <si>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</si>
  <si>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Peter</t>
  </si>
  <si>
    <t>ᴓ čas na 1000m</t>
  </si>
  <si>
    <t>* vlož hodnoty zo súboru "vysledky 01,kolo,txt"</t>
  </si>
  <si>
    <t>Martin</t>
  </si>
  <si>
    <t>Juraj</t>
  </si>
  <si>
    <t>Trenčianska Teplá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</si>
  <si>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</si>
  <si>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</si>
  <si>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</si>
  <si>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</si>
  <si>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</si>
  <si>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</si>
  <si>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</si>
  <si>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</si>
  <si>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</si>
  <si>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</si>
  <si>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</si>
  <si>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</si>
  <si>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</si>
  <si>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</si>
  <si>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</si>
  <si>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</si>
  <si>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</si>
  <si>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Michaela</t>
  </si>
  <si>
    <t>Letko</t>
  </si>
  <si>
    <t>Jaroslav</t>
  </si>
  <si>
    <t>Nová Dubnica</t>
  </si>
  <si>
    <t>Helena</t>
  </si>
  <si>
    <t>Ondřej</t>
  </si>
  <si>
    <t>Tluka</t>
  </si>
  <si>
    <t>Ilava</t>
  </si>
  <si>
    <t>Drietoma</t>
  </si>
  <si>
    <t>Drahoslav</t>
  </si>
  <si>
    <t>Ivan</t>
  </si>
  <si>
    <t>M</t>
  </si>
  <si>
    <t>Z</t>
  </si>
  <si>
    <t>Blanka</t>
  </si>
  <si>
    <t>Chromeková</t>
  </si>
  <si>
    <t>Slawex runners / Slavičín</t>
  </si>
  <si>
    <t>Faltus</t>
  </si>
  <si>
    <t>Buď lepší / Trenčín</t>
  </si>
  <si>
    <t>Miloš</t>
  </si>
  <si>
    <t>Humera</t>
  </si>
  <si>
    <t>František</t>
  </si>
  <si>
    <t>Jackulík</t>
  </si>
  <si>
    <t>Jankech</t>
  </si>
  <si>
    <t>Dalibor</t>
  </si>
  <si>
    <t>Luprich</t>
  </si>
  <si>
    <t>bez me na / Trenčín</t>
  </si>
  <si>
    <t>Eva</t>
  </si>
  <si>
    <t>Masarik</t>
  </si>
  <si>
    <t>Radek</t>
  </si>
  <si>
    <t>Daniel</t>
  </si>
  <si>
    <t>Jana</t>
  </si>
  <si>
    <t>Pálešová</t>
  </si>
  <si>
    <t>Ivana</t>
  </si>
  <si>
    <t>Schiller</t>
  </si>
  <si>
    <t>Struhar</t>
  </si>
  <si>
    <t>Vertfein</t>
  </si>
  <si>
    <t>Printhouse.a.s / Bobot</t>
  </si>
  <si>
    <t>Žilková</t>
  </si>
  <si>
    <t>Trenčianske Teplice</t>
  </si>
  <si>
    <t>Liešťany</t>
  </si>
  <si>
    <t>Jakal</t>
  </si>
  <si>
    <t>Ženy C</t>
  </si>
  <si>
    <t xml:space="preserve">Meno </t>
  </si>
  <si>
    <t>Balaščáková</t>
  </si>
  <si>
    <t>Zuzana</t>
  </si>
  <si>
    <t>Martiš</t>
  </si>
  <si>
    <t>Šimko</t>
  </si>
  <si>
    <t>Bez me na / Trencin</t>
  </si>
  <si>
    <t>Trencin / Trencin</t>
  </si>
  <si>
    <t>Patricia</t>
  </si>
  <si>
    <t>Struharova</t>
  </si>
  <si>
    <t>Zlocha</t>
  </si>
  <si>
    <t>Lesaj</t>
  </si>
  <si>
    <t>Lesajová</t>
  </si>
  <si>
    <t>Ľubomír</t>
  </si>
  <si>
    <t>Vavruš</t>
  </si>
  <si>
    <t>Stiksa</t>
  </si>
  <si>
    <t>Vanek</t>
  </si>
  <si>
    <t>m</t>
  </si>
  <si>
    <t>Marian</t>
  </si>
  <si>
    <t>Adamkovic</t>
  </si>
  <si>
    <t>Petra</t>
  </si>
  <si>
    <t>Adam</t>
  </si>
  <si>
    <t>Ilavský</t>
  </si>
  <si>
    <t>Bežci Svinná / Svinná</t>
  </si>
  <si>
    <t>Jakal st.</t>
  </si>
  <si>
    <t>Kaňovský</t>
  </si>
  <si>
    <t>HoryZonty / Trenčín</t>
  </si>
  <si>
    <t>Trenč. Stankovce</t>
  </si>
  <si>
    <t>Chocholná</t>
  </si>
  <si>
    <t>00:00:00.31</t>
  </si>
  <si>
    <t>Bahelka</t>
  </si>
  <si>
    <t>Gekon / Trenčín</t>
  </si>
  <si>
    <t>Ilavský st</t>
  </si>
  <si>
    <t>Kadák</t>
  </si>
  <si>
    <t>Veľké Bierovce</t>
  </si>
  <si>
    <t>Anna</t>
  </si>
  <si>
    <t>Malá</t>
  </si>
  <si>
    <t>Vladimír</t>
  </si>
  <si>
    <t>Malý</t>
  </si>
  <si>
    <t>Marcinát</t>
  </si>
  <si>
    <t>Mareková</t>
  </si>
  <si>
    <t>Buď lepší / Soblahov</t>
  </si>
  <si>
    <t>Alica</t>
  </si>
  <si>
    <t>Otavová</t>
  </si>
  <si>
    <t>Sobek</t>
  </si>
  <si>
    <t>Michal</t>
  </si>
  <si>
    <t>Štefan</t>
  </si>
  <si>
    <t>Červenka</t>
  </si>
  <si>
    <t>Jogging klub DCA / Dubnica nad Váhom</t>
  </si>
  <si>
    <t>MAC DCA / Dubnica nad Vahom</t>
  </si>
  <si>
    <t>Radoslav</t>
  </si>
  <si>
    <t>Igor</t>
  </si>
  <si>
    <t>Karas</t>
  </si>
  <si>
    <t>Jan</t>
  </si>
  <si>
    <t>Bez me na / Skalka nad Váhom</t>
  </si>
  <si>
    <t>Málková</t>
  </si>
  <si>
    <t>Štvorlístok / Trenčín</t>
  </si>
  <si>
    <t>Masariková</t>
  </si>
  <si>
    <t>Mojto</t>
  </si>
  <si>
    <t>Buď lepší / Bohunice</t>
  </si>
  <si>
    <t>Nemčeková</t>
  </si>
  <si>
    <t>Staňáková</t>
  </si>
  <si>
    <t>Matky na úteku / Trenčín</t>
  </si>
  <si>
    <t>GEKONsport / Trenčín</t>
  </si>
  <si>
    <t>Zubo</t>
  </si>
  <si>
    <t>Jogging klub / Dubnica n/V</t>
  </si>
  <si>
    <t>Jozef</t>
  </si>
  <si>
    <t>Simona</t>
  </si>
  <si>
    <t>Pavel</t>
  </si>
  <si>
    <t>Radocha</t>
  </si>
  <si>
    <t>Repa</t>
  </si>
  <si>
    <t>Ondrejička</t>
  </si>
  <si>
    <t>Samek</t>
  </si>
  <si>
    <t>Kálnica</t>
  </si>
  <si>
    <t>00:00:00.43</t>
  </si>
  <si>
    <t>00:00:00.56</t>
  </si>
  <si>
    <t>00:00:03.87</t>
  </si>
  <si>
    <t>00:00:04.87</t>
  </si>
  <si>
    <t>00:00:00.93</t>
  </si>
  <si>
    <t>00:00:06.12</t>
  </si>
  <si>
    <t>00:00:05.62</t>
  </si>
  <si>
    <t>00:00:07.07</t>
  </si>
  <si>
    <t>00:00:07.89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</si>
  <si>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09.kolo</t>
    </r>
    <r>
      <rPr>
        <b/>
        <sz val="18"/>
        <color indexed="8"/>
        <rFont val="Calibri"/>
        <family val="2"/>
      </rPr>
      <t xml:space="preserve">, 10.11.2019, 6.000 m, </t>
    </r>
    <r>
      <rPr>
        <b/>
        <sz val="18"/>
        <color indexed="10"/>
        <rFont val="Calibri"/>
        <family val="2"/>
      </rPr>
      <t xml:space="preserve">Mníchová Lehota </t>
    </r>
  </si>
  <si>
    <t>MENO</t>
  </si>
  <si>
    <t>PRIEZVISKO</t>
  </si>
  <si>
    <t>Tim/Mesto</t>
  </si>
  <si>
    <t>POHLAVIE</t>
  </si>
  <si>
    <t>ROK</t>
  </si>
  <si>
    <t>Gekonsport / Bánovce nad Bebravou</t>
  </si>
  <si>
    <t>Adamkovica</t>
  </si>
  <si>
    <t>Gekonsport / Komna</t>
  </si>
  <si>
    <t>Ľudmila</t>
  </si>
  <si>
    <t>Balajová</t>
  </si>
  <si>
    <t>Ženy v behu / Mníchova Lehota</t>
  </si>
  <si>
    <t>Andrea</t>
  </si>
  <si>
    <t>Borovska</t>
  </si>
  <si>
    <t>sk bradlan brezova / brezova pod bradlom</t>
  </si>
  <si>
    <t>Bretschneiderová</t>
  </si>
  <si>
    <t>Jogging klub / Dubnica nad Váhom</t>
  </si>
  <si>
    <t>CyprianM</t>
  </si>
  <si>
    <t>MAC Dubnica nad Vahom / Dubnica nad Vahom</t>
  </si>
  <si>
    <t>Samuel</t>
  </si>
  <si>
    <t>Ďurčo</t>
  </si>
  <si>
    <t>Nitra</t>
  </si>
  <si>
    <t>MIlan</t>
  </si>
  <si>
    <t>Gašparovič</t>
  </si>
  <si>
    <t>ZTP Trenčín / Trenčín</t>
  </si>
  <si>
    <t>Marta</t>
  </si>
  <si>
    <t>Gatialova</t>
  </si>
  <si>
    <t>STG Prievidza / Prievidza</t>
  </si>
  <si>
    <t>Gomulecová</t>
  </si>
  <si>
    <t>Simona Gomulecová / Soblahov</t>
  </si>
  <si>
    <t>Lucia</t>
  </si>
  <si>
    <t>Hatalová</t>
  </si>
  <si>
    <t>Martinský klub medikov / Martin</t>
  </si>
  <si>
    <t>Jakub</t>
  </si>
  <si>
    <t>Hrmo</t>
  </si>
  <si>
    <t>Hudec</t>
  </si>
  <si>
    <t>Trenčín / Trenčianske Stankovce</t>
  </si>
  <si>
    <t>Jogging klub Dubnica / Dubnica n/V</t>
  </si>
  <si>
    <t>jogging klub Dubnica n/v / Dubnica n/v</t>
  </si>
  <si>
    <t>Drietoma-Brúsne / Drietoma</t>
  </si>
  <si>
    <t>Jančovič</t>
  </si>
  <si>
    <t>Piešťany</t>
  </si>
  <si>
    <t>Monika</t>
  </si>
  <si>
    <t>Jančovičová</t>
  </si>
  <si>
    <t>Darina</t>
  </si>
  <si>
    <t>Darina Jančovičová / Soblahov</t>
  </si>
  <si>
    <t>Klub bežcov a priateľov športu / Púchov</t>
  </si>
  <si>
    <t>Dubnica / Dubnica nad Váhom</t>
  </si>
  <si>
    <t>Laura</t>
  </si>
  <si>
    <t>Kendralová</t>
  </si>
  <si>
    <t>Laura Kendralova / Trenčianake Jastrabie</t>
  </si>
  <si>
    <t>Kopcan</t>
  </si>
  <si>
    <t>Banovce</t>
  </si>
  <si>
    <t>Kopčan</t>
  </si>
  <si>
    <t>Proefekt / Banovce Nad Bebravou</t>
  </si>
  <si>
    <t>Rasto</t>
  </si>
  <si>
    <t>Kovac</t>
  </si>
  <si>
    <t>Mnichova Lehota</t>
  </si>
  <si>
    <t>Klaudia</t>
  </si>
  <si>
    <t>Kovac Panovcikova</t>
  </si>
  <si>
    <t>Luprichová</t>
  </si>
  <si>
    <t>bez me na / Skalka nad Váhom</t>
  </si>
  <si>
    <t>Meško</t>
  </si>
  <si>
    <t>Milicka</t>
  </si>
  <si>
    <t>Slawex runners / Slavicin</t>
  </si>
  <si>
    <t>Mináriková</t>
  </si>
  <si>
    <t>Moncoľ</t>
  </si>
  <si>
    <t>Znojne dupy / Trenčín</t>
  </si>
  <si>
    <t>Zlatica</t>
  </si>
  <si>
    <t>Morawová</t>
  </si>
  <si>
    <t>Trenčín / Trenčín</t>
  </si>
  <si>
    <t>Novodvorský</t>
  </si>
  <si>
    <t>Ondrejičková Ivana</t>
  </si>
  <si>
    <t>ERVIN</t>
  </si>
  <si>
    <t>PALENIK</t>
  </si>
  <si>
    <t>bud lepsi / TRENCIN</t>
  </si>
  <si>
    <t>Trencin</t>
  </si>
  <si>
    <t>Sofian</t>
  </si>
  <si>
    <t>Bánovce nad Bebravou / Bánovce nad Bebravou</t>
  </si>
  <si>
    <t>Lukáš</t>
  </si>
  <si>
    <t>Kålnica</t>
  </si>
  <si>
    <t>Romana</t>
  </si>
  <si>
    <t>Skorvankova</t>
  </si>
  <si>
    <t>trencin / Trencin</t>
  </si>
  <si>
    <t>Staník</t>
  </si>
  <si>
    <t>Lysá pod Makytou</t>
  </si>
  <si>
    <t>Stoklasa</t>
  </si>
  <si>
    <t>Július</t>
  </si>
  <si>
    <t>Talian</t>
  </si>
  <si>
    <t>Mníchova Lehota</t>
  </si>
  <si>
    <t>Uhlár</t>
  </si>
  <si>
    <t>Vrbany</t>
  </si>
  <si>
    <t>Uhrecký</t>
  </si>
  <si>
    <t>Bez me na / Trenčín</t>
  </si>
  <si>
    <t>Branislav</t>
  </si>
  <si>
    <t>Ulbrich</t>
  </si>
  <si>
    <t>Adamovské Kochanovce</t>
  </si>
  <si>
    <t>Nis</t>
  </si>
  <si>
    <t>Vaculčiaková</t>
  </si>
  <si>
    <t>AO Partizánske</t>
  </si>
  <si>
    <t>Nia</t>
  </si>
  <si>
    <t>Malé Uherce</t>
  </si>
  <si>
    <t>Valková</t>
  </si>
  <si>
    <t>Matus</t>
  </si>
  <si>
    <t>Varačka</t>
  </si>
  <si>
    <t>Buď lepší / Beckov</t>
  </si>
  <si>
    <t>Lenka</t>
  </si>
  <si>
    <t>Varačkova</t>
  </si>
  <si>
    <t>Buď lepsi / Beckov</t>
  </si>
  <si>
    <t>Varhaník</t>
  </si>
  <si>
    <t>Malá Hradná</t>
  </si>
  <si>
    <t>jJan</t>
  </si>
  <si>
    <t>Varmuza</t>
  </si>
  <si>
    <t>margita</t>
  </si>
  <si>
    <t>Varmuzova</t>
  </si>
  <si>
    <t>Vavrík</t>
  </si>
  <si>
    <t>Vrana</t>
  </si>
  <si>
    <t>Konstantin</t>
  </si>
  <si>
    <t>Železov</t>
  </si>
  <si>
    <t>TURIEC.RUN / UKR</t>
  </si>
  <si>
    <t>Mirka</t>
  </si>
  <si>
    <t>ZICHOVÁ</t>
  </si>
  <si>
    <t>Jogging klub Dubnica nad Váhom / Dubnica nad Váhom</t>
  </si>
  <si>
    <t xml:space="preserve">Bánovce nad Bebravou </t>
  </si>
  <si>
    <t>Balaščák</t>
  </si>
  <si>
    <t>Kucharovič</t>
  </si>
  <si>
    <t>Nové Mesto nad Váhom</t>
  </si>
  <si>
    <t>Pavlacký</t>
  </si>
  <si>
    <t>Holička</t>
  </si>
  <si>
    <t>ferdinand</t>
  </si>
  <si>
    <t>Daňo</t>
  </si>
  <si>
    <t>Sedmerovec</t>
  </si>
  <si>
    <t xml:space="preserve">Stanislav </t>
  </si>
  <si>
    <t>Ďuriga</t>
  </si>
  <si>
    <t>Magdolen</t>
  </si>
  <si>
    <t>Chynorany</t>
  </si>
  <si>
    <t>Naďa</t>
  </si>
  <si>
    <t>Hájková</t>
  </si>
  <si>
    <t>Nikola</t>
  </si>
  <si>
    <t>Kocjanová</t>
  </si>
  <si>
    <t>Anita</t>
  </si>
  <si>
    <t>Stachová</t>
  </si>
  <si>
    <t>Sandra</t>
  </si>
  <si>
    <t>Vavrušová</t>
  </si>
  <si>
    <t>Trenčianske Jastrabie</t>
  </si>
  <si>
    <t>Barbora</t>
  </si>
  <si>
    <t>Gavendová</t>
  </si>
  <si>
    <t xml:space="preserve">Simona </t>
  </si>
  <si>
    <t>Zacharová</t>
  </si>
  <si>
    <t>Alena</t>
  </si>
  <si>
    <t>Čierniková</t>
  </si>
  <si>
    <t>Mia</t>
  </si>
  <si>
    <t>Spačeková</t>
  </si>
  <si>
    <t>Trenčianska Turná</t>
  </si>
  <si>
    <t xml:space="preserve">Katarína </t>
  </si>
  <si>
    <t>Bezeková</t>
  </si>
  <si>
    <t>Garajová</t>
  </si>
  <si>
    <t>Denisa</t>
  </si>
  <si>
    <t>Huláková</t>
  </si>
  <si>
    <t xml:space="preserve"> Ľadové medvede / Ostratice</t>
  </si>
  <si>
    <t>Ševčiková</t>
  </si>
  <si>
    <t>Mníchová Lehota</t>
  </si>
  <si>
    <t>00:00:00.80</t>
  </si>
  <si>
    <t>00:45:37.41</t>
  </si>
  <si>
    <t>00:45:36.61</t>
  </si>
  <si>
    <t>00:00:00.48</t>
  </si>
  <si>
    <t>00:45:16.38</t>
  </si>
  <si>
    <t>00:45:15.90</t>
  </si>
  <si>
    <t>00:02:07.30</t>
  </si>
  <si>
    <t>00:45:08.58</t>
  </si>
  <si>
    <t>00:01:32.52</t>
  </si>
  <si>
    <t>00:43:01.27</t>
  </si>
  <si>
    <t>00:00:30.53</t>
  </si>
  <si>
    <t>00:41:28.75</t>
  </si>
  <si>
    <t>00:00:01.99</t>
  </si>
  <si>
    <t>00:40:58.21</t>
  </si>
  <si>
    <t>00:00:39.11</t>
  </si>
  <si>
    <t>00:40:56.21</t>
  </si>
  <si>
    <t>00:00:30.41</t>
  </si>
  <si>
    <t>00:40:17.10</t>
  </si>
  <si>
    <t>00:00:08.43</t>
  </si>
  <si>
    <t>00:39:46.68</t>
  </si>
  <si>
    <t>00:00:33.05</t>
  </si>
  <si>
    <t>00:39:38.25</t>
  </si>
  <si>
    <t>00:00:10.36</t>
  </si>
  <si>
    <t>00:39:05.20</t>
  </si>
  <si>
    <t>00:00:27.25</t>
  </si>
  <si>
    <t>00:38:54.84</t>
  </si>
  <si>
    <t>00:00:22.89</t>
  </si>
  <si>
    <t>00:38:27.58</t>
  </si>
  <si>
    <t>00:38:04.69</t>
  </si>
  <si>
    <t>00:00:29.54</t>
  </si>
  <si>
    <t>00:38:04.13</t>
  </si>
  <si>
    <t>00:00:00.51</t>
  </si>
  <si>
    <t>00:37:34.58</t>
  </si>
  <si>
    <t>00:00:21.37</t>
  </si>
  <si>
    <t>00:37:34.06</t>
  </si>
  <si>
    <t>00:00:15.60</t>
  </si>
  <si>
    <t>00:37:12.69</t>
  </si>
  <si>
    <t>00:00:05.07</t>
  </si>
  <si>
    <t>00:36:57.08</t>
  </si>
  <si>
    <t>00:00:03.75</t>
  </si>
  <si>
    <t>00:36:52.00</t>
  </si>
  <si>
    <t>00:00:02.26</t>
  </si>
  <si>
    <t>00:36:48.25</t>
  </si>
  <si>
    <t>00:00:12.06</t>
  </si>
  <si>
    <t>00:36:45.99</t>
  </si>
  <si>
    <t>00:00:02.31</t>
  </si>
  <si>
    <t>00:36:33.92</t>
  </si>
  <si>
    <t>00:00:41.12</t>
  </si>
  <si>
    <t>00:36:31.61</t>
  </si>
  <si>
    <t>00:00:29.71</t>
  </si>
  <si>
    <t>00:35:50.48</t>
  </si>
  <si>
    <t>00:00:15.43</t>
  </si>
  <si>
    <t>00:35:20.77</t>
  </si>
  <si>
    <t>00:00:10.79</t>
  </si>
  <si>
    <t>00:35:05.33</t>
  </si>
  <si>
    <t>00:00:16.28</t>
  </si>
  <si>
    <t>00:34:54.53</t>
  </si>
  <si>
    <t>00:00:32.10</t>
  </si>
  <si>
    <t>00:34:38.25</t>
  </si>
  <si>
    <t>00:00:05.51</t>
  </si>
  <si>
    <t>00:34:06.14</t>
  </si>
  <si>
    <t>00:00:03.93</t>
  </si>
  <si>
    <t>00:34:00.63</t>
  </si>
  <si>
    <t>00:00:02.32</t>
  </si>
  <si>
    <t>00:33:56.69</t>
  </si>
  <si>
    <t>00:00:11.12</t>
  </si>
  <si>
    <t>00:33:54.36</t>
  </si>
  <si>
    <t>00:00:04.91</t>
  </si>
  <si>
    <t>00:33:43.23</t>
  </si>
  <si>
    <t>00:00:22.12</t>
  </si>
  <si>
    <t>00:33:38.32</t>
  </si>
  <si>
    <t>00:00:08.93</t>
  </si>
  <si>
    <t>00:33:16.19</t>
  </si>
  <si>
    <t>00:00:00.57</t>
  </si>
  <si>
    <t>00:33:07.25</t>
  </si>
  <si>
    <t>00:00:18.57</t>
  </si>
  <si>
    <t>00:33:06.67</t>
  </si>
  <si>
    <t>00:00:03.40</t>
  </si>
  <si>
    <t>00:32:48.09</t>
  </si>
  <si>
    <t>00:00:34.10</t>
  </si>
  <si>
    <t>00:32:44.69</t>
  </si>
  <si>
    <t>00:00:01.17</t>
  </si>
  <si>
    <t>00:32:10.58</t>
  </si>
  <si>
    <t>00:00:01.53</t>
  </si>
  <si>
    <t>00:32:09.41</t>
  </si>
  <si>
    <t>00:00:00.86</t>
  </si>
  <si>
    <t>00:32:07.88</t>
  </si>
  <si>
    <t>00:32:07.02</t>
  </si>
  <si>
    <t>00:00:15.68</t>
  </si>
  <si>
    <t>00:32:06.08</t>
  </si>
  <si>
    <t>00:00:04.68</t>
  </si>
  <si>
    <t>00:31:50.39</t>
  </si>
  <si>
    <t>00:00:05.81</t>
  </si>
  <si>
    <t>00:31:45.71</t>
  </si>
  <si>
    <t>00:00:08.01</t>
  </si>
  <si>
    <t>00:31:39.89</t>
  </si>
  <si>
    <t>00:00:00.68</t>
  </si>
  <si>
    <t>00:31:31.87</t>
  </si>
  <si>
    <t>00:00:02.82</t>
  </si>
  <si>
    <t>00:31:31.19</t>
  </si>
  <si>
    <t>00:00:03.25</t>
  </si>
  <si>
    <t>00:31:28.36</t>
  </si>
  <si>
    <t>00:00:01.12</t>
  </si>
  <si>
    <t>00:31:25.11</t>
  </si>
  <si>
    <t>00:31:23.98</t>
  </si>
  <si>
    <t>00:00:06.43</t>
  </si>
  <si>
    <t>00:31:23.55</t>
  </si>
  <si>
    <t>00:00:22.75</t>
  </si>
  <si>
    <t>00:31:17.11</t>
  </si>
  <si>
    <t>00:00:09.56</t>
  </si>
  <si>
    <t>00:30:54.35</t>
  </si>
  <si>
    <t>00:00:10.12</t>
  </si>
  <si>
    <t>00:30:44.79</t>
  </si>
  <si>
    <t>00:30:34.66</t>
  </si>
  <si>
    <t>00:00:06.31</t>
  </si>
  <si>
    <t>00:30:30.78</t>
  </si>
  <si>
    <t>00:00:00.42</t>
  </si>
  <si>
    <t>00:30:24.47</t>
  </si>
  <si>
    <t>00:30:24.05</t>
  </si>
  <si>
    <t>00:00:08.14</t>
  </si>
  <si>
    <t>00:30:23.53</t>
  </si>
  <si>
    <t>00:00:02.23</t>
  </si>
  <si>
    <t>00:30:15.39</t>
  </si>
  <si>
    <t>00:30:13.16</t>
  </si>
  <si>
    <t>00:30:10.85</t>
  </si>
  <si>
    <t>00:00:12.26</t>
  </si>
  <si>
    <t>00:30:09.91</t>
  </si>
  <si>
    <t>00:00:01.76</t>
  </si>
  <si>
    <t>00:29:57.64</t>
  </si>
  <si>
    <t>00:00:04.84</t>
  </si>
  <si>
    <t>00:29:55.88</t>
  </si>
  <si>
    <t>00:00:07.45</t>
  </si>
  <si>
    <t>00:29:51.03</t>
  </si>
  <si>
    <t>00:29:43.58</t>
  </si>
  <si>
    <t>00:29:43.10</t>
  </si>
  <si>
    <t>00:00:08.62</t>
  </si>
  <si>
    <t>00:29:42.58</t>
  </si>
  <si>
    <t>00:00:06.73</t>
  </si>
  <si>
    <t>00:29:33.96</t>
  </si>
  <si>
    <t>00:00:07.57</t>
  </si>
  <si>
    <t>00:29:27.22</t>
  </si>
  <si>
    <t>00:00:07.37</t>
  </si>
  <si>
    <t>00:29:19.64</t>
  </si>
  <si>
    <t>00:29:12.27</t>
  </si>
  <si>
    <t>00:00:05.68</t>
  </si>
  <si>
    <t>00:29:06.64</t>
  </si>
  <si>
    <t>00:00:00.29</t>
  </si>
  <si>
    <t>00:29:00.96</t>
  </si>
  <si>
    <t>00:29:00.66</t>
  </si>
  <si>
    <t>00:00:00.25</t>
  </si>
  <si>
    <t>00:28:58.33</t>
  </si>
  <si>
    <t>00:00:05.79</t>
  </si>
  <si>
    <t>00:28:58.08</t>
  </si>
  <si>
    <t>00:28:52.28</t>
  </si>
  <si>
    <t>00:00:01.31</t>
  </si>
  <si>
    <t>00:28:49.46</t>
  </si>
  <si>
    <t>00:00:00.23</t>
  </si>
  <si>
    <t>00:28:48.14</t>
  </si>
  <si>
    <t>00:28:47.91</t>
  </si>
  <si>
    <t>00:00:15.33</t>
  </si>
  <si>
    <t>00:28:40.83</t>
  </si>
  <si>
    <t>00:00:08.00</t>
  </si>
  <si>
    <t>00:28:25.49</t>
  </si>
  <si>
    <t>00:28:17.49</t>
  </si>
  <si>
    <t>00:00:08.06</t>
  </si>
  <si>
    <t>00:28:11.37</t>
  </si>
  <si>
    <t>00:00:02.06</t>
  </si>
  <si>
    <t>00:28:03.30</t>
  </si>
  <si>
    <t>00:00:01.56</t>
  </si>
  <si>
    <t>00:28:01.24</t>
  </si>
  <si>
    <t>00:00:00.37</t>
  </si>
  <si>
    <t>00:27:59.68</t>
  </si>
  <si>
    <t>00:27:59.30</t>
  </si>
  <si>
    <t>00:00:02.39</t>
  </si>
  <si>
    <t>00:27:58.88</t>
  </si>
  <si>
    <t>00:00:11.18</t>
  </si>
  <si>
    <t>00:27:56.49</t>
  </si>
  <si>
    <t>00:00:03.73</t>
  </si>
  <si>
    <t>00:27:45.30</t>
  </si>
  <si>
    <t>00:00:01.37</t>
  </si>
  <si>
    <t>00:27:41.57</t>
  </si>
  <si>
    <t>00:00:08.09</t>
  </si>
  <si>
    <t>00:27:40.19</t>
  </si>
  <si>
    <t>00:00:15.62</t>
  </si>
  <si>
    <t>00:27:32.10</t>
  </si>
  <si>
    <t>00:00:08.56</t>
  </si>
  <si>
    <t>00:27:16.48</t>
  </si>
  <si>
    <t>00:00:09.06</t>
  </si>
  <si>
    <t>00:27:07.92</t>
  </si>
  <si>
    <t>00:00:04.12</t>
  </si>
  <si>
    <t>00:26:58.85</t>
  </si>
  <si>
    <t>00:26:54.73</t>
  </si>
  <si>
    <t>00:00:02.68</t>
  </si>
  <si>
    <t>00:26:54.42</t>
  </si>
  <si>
    <t>00:00:01.60</t>
  </si>
  <si>
    <t>00:26:51.73</t>
  </si>
  <si>
    <t>00:00:07.70</t>
  </si>
  <si>
    <t>00:26:50.12</t>
  </si>
  <si>
    <t>00:26:42.41</t>
  </si>
  <si>
    <t>00:00:01.18</t>
  </si>
  <si>
    <t>00:26:34.52</t>
  </si>
  <si>
    <t>00:26:33.33</t>
  </si>
  <si>
    <t>00:00:04.26</t>
  </si>
  <si>
    <t>00:26:31.77</t>
  </si>
  <si>
    <t>00:26:27.51</t>
  </si>
  <si>
    <t>00:26:22.63</t>
  </si>
  <si>
    <t>00:00:02.93</t>
  </si>
  <si>
    <t>00:26:21.07</t>
  </si>
  <si>
    <t>00:00:05.99</t>
  </si>
  <si>
    <t>00:26:18.13</t>
  </si>
  <si>
    <t>00:00:03.34</t>
  </si>
  <si>
    <t>00:26:12.14</t>
  </si>
  <si>
    <t>00:00:01.50</t>
  </si>
  <si>
    <t>00:26:08.80</t>
  </si>
  <si>
    <t>00:00:18.04</t>
  </si>
  <si>
    <t>00:26:07.30</t>
  </si>
  <si>
    <t>00:00:05.89</t>
  </si>
  <si>
    <t>00:25:49.25</t>
  </si>
  <si>
    <t>00:00:01.67</t>
  </si>
  <si>
    <t>00:25:43.36</t>
  </si>
  <si>
    <t>00:00:15.50</t>
  </si>
  <si>
    <t>00:25:41.69</t>
  </si>
  <si>
    <t>00:00:03.06</t>
  </si>
  <si>
    <t>00:25:26.18</t>
  </si>
  <si>
    <t>00:00:06.54</t>
  </si>
  <si>
    <t>00:25:23.11</t>
  </si>
  <si>
    <t>00:25:16.57</t>
  </si>
  <si>
    <t>00:00:28.81</t>
  </si>
  <si>
    <t>00:25:15.88</t>
  </si>
  <si>
    <t>00:00:02.86</t>
  </si>
  <si>
    <t>00:24:47.07</t>
  </si>
  <si>
    <t>00:00:10.72</t>
  </si>
  <si>
    <t>00:24:44.21</t>
  </si>
  <si>
    <t>00:00:07.73</t>
  </si>
  <si>
    <t>00:24:33.49</t>
  </si>
  <si>
    <t>00:00:13.53</t>
  </si>
  <si>
    <t>00:24:25.75</t>
  </si>
  <si>
    <t>00:00:12.12</t>
  </si>
  <si>
    <t>00:24:12.22</t>
  </si>
  <si>
    <t>00:01:03.71</t>
  </si>
  <si>
    <t>00:24:00.10</t>
  </si>
  <si>
    <t>00:01:19.62</t>
  </si>
  <si>
    <t>00:22:56.38</t>
  </si>
  <si>
    <t>00:21:36.75</t>
  </si>
  <si>
    <t>Cyprian</t>
  </si>
  <si>
    <t>Kocaj</t>
  </si>
  <si>
    <t>Klimek</t>
  </si>
  <si>
    <t>Čachtice</t>
  </si>
  <si>
    <t>Hricko</t>
  </si>
  <si>
    <t>Svinná</t>
  </si>
  <si>
    <t>Hertl</t>
  </si>
  <si>
    <t>Hlávka</t>
  </si>
  <si>
    <t>Hulvátová</t>
  </si>
  <si>
    <t>Iveta</t>
  </si>
  <si>
    <t>Illo</t>
  </si>
  <si>
    <t>Dolná Poruba</t>
  </si>
  <si>
    <t>Ozorovce</t>
  </si>
  <si>
    <t>Grajcarík</t>
  </si>
  <si>
    <t>Marek</t>
  </si>
  <si>
    <t>Hiadlovský</t>
  </si>
  <si>
    <t>Tadeáš</t>
  </si>
  <si>
    <t>Dedík</t>
  </si>
  <si>
    <t>Erik</t>
  </si>
  <si>
    <t>MBK / Stará Turá</t>
  </si>
  <si>
    <t>Prekop</t>
  </si>
  <si>
    <t>Sopko</t>
  </si>
  <si>
    <t>Rudolf</t>
  </si>
  <si>
    <t>Kudla</t>
  </si>
  <si>
    <t>Sokol / Trenčín</t>
  </si>
  <si>
    <t>Kasala</t>
  </si>
  <si>
    <t>Hudáková</t>
  </si>
  <si>
    <t>Jitka</t>
  </si>
  <si>
    <t>Ďurikam team / Trenčín</t>
  </si>
  <si>
    <t>Fabo</t>
  </si>
  <si>
    <t>Beták</t>
  </si>
  <si>
    <t>Ťapajna</t>
  </si>
  <si>
    <t>Šaray</t>
  </si>
  <si>
    <t>Stehlík</t>
  </si>
  <si>
    <t>Kutiš</t>
  </si>
  <si>
    <t>Prusy</t>
  </si>
  <si>
    <t>Súkeník</t>
  </si>
  <si>
    <t>Patrik</t>
  </si>
  <si>
    <t>Makový</t>
  </si>
  <si>
    <t>Kováč</t>
  </si>
  <si>
    <t>Adame</t>
  </si>
  <si>
    <t>Kšinná</t>
  </si>
  <si>
    <t>Minárechová</t>
  </si>
  <si>
    <t>Horňák</t>
  </si>
  <si>
    <t>Slezáček</t>
  </si>
  <si>
    <t>Trenčianska Turná - Hámre</t>
  </si>
  <si>
    <t>Golian</t>
  </si>
  <si>
    <t>Kňažek</t>
  </si>
  <si>
    <t>Bezový</t>
  </si>
  <si>
    <t>Alexander</t>
  </si>
  <si>
    <t>AXB sport servis / Trenčín</t>
  </si>
  <si>
    <t xml:space="preserve">Spaček </t>
  </si>
  <si>
    <t>X</t>
  </si>
  <si>
    <t>V</t>
  </si>
  <si>
    <t>B</t>
  </si>
  <si>
    <t>Ondrejičková</t>
  </si>
  <si>
    <t>01:02:13.60</t>
  </si>
  <si>
    <t>01:02:35.58</t>
  </si>
  <si>
    <t>00:00:07.29</t>
  </si>
  <si>
    <t>00:00:20.02</t>
  </si>
  <si>
    <t>00:16:36.02</t>
  </si>
  <si>
    <t>00:00:22.20</t>
  </si>
  <si>
    <t>z</t>
  </si>
  <si>
    <t>C297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</si>
</sst>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7"/>
      <color indexed="29"/>
      <name val="Trebuchet MS"/>
      <family val="2"/>
    </font>
    <font>
      <b/>
      <sz val="7"/>
      <color indexed="23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7"/>
      <color rgb="FFF96A4D"/>
      <name val="Trebuchet MS"/>
      <family val="2"/>
    </font>
    <font>
      <b/>
      <sz val="7"/>
      <color rgb="FF5C5B5B"/>
      <name val="Trebuchet MS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1" fontId="43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8" fillId="8" borderId="17" xfId="0" applyFont="1" applyFill="1" applyBorder="1" applyAlignment="1">
      <alignment horizontal="center"/>
    </xf>
    <xf numFmtId="0" fontId="58" fillId="8" borderId="18" xfId="0" applyNumberFormat="1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 vertical="center" wrapText="1"/>
    </xf>
    <xf numFmtId="0" fontId="58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48.emf" /><Relationship Id="rId3" Type="http://schemas.openxmlformats.org/officeDocument/2006/relationships/image" Target="../media/image50.emf" /><Relationship Id="rId4" Type="http://schemas.openxmlformats.org/officeDocument/2006/relationships/image" Target="../media/image52.emf" /><Relationship Id="rId5" Type="http://schemas.openxmlformats.org/officeDocument/2006/relationships/image" Target="../media/image53.emf" /><Relationship Id="rId6" Type="http://schemas.openxmlformats.org/officeDocument/2006/relationships/image" Target="../media/image54.emf" /><Relationship Id="rId7" Type="http://schemas.openxmlformats.org/officeDocument/2006/relationships/image" Target="../media/image5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219</xdr:row>
      <xdr:rowOff>0</xdr:rowOff>
    </xdr:from>
    <xdr:to>
      <xdr:col>23</xdr:col>
      <xdr:colOff>9525</xdr:colOff>
      <xdr:row>236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35300"/>
          <a:ext cx="105727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23</xdr:col>
      <xdr:colOff>9525</xdr:colOff>
      <xdr:row>250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54800"/>
          <a:ext cx="105727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23</xdr:col>
      <xdr:colOff>9525</xdr:colOff>
      <xdr:row>293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593800"/>
          <a:ext cx="105727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28575</xdr:rowOff>
    </xdr:from>
    <xdr:to>
      <xdr:col>12</xdr:col>
      <xdr:colOff>0</xdr:colOff>
      <xdr:row>306</xdr:row>
      <xdr:rowOff>180975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0432375"/>
          <a:ext cx="105632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23</xdr:col>
      <xdr:colOff>9525</xdr:colOff>
      <xdr:row>216</xdr:row>
      <xdr:rowOff>152400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448800"/>
          <a:ext cx="1057275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104775</xdr:rowOff>
    </xdr:from>
    <xdr:to>
      <xdr:col>12</xdr:col>
      <xdr:colOff>0</xdr:colOff>
      <xdr:row>185</xdr:row>
      <xdr:rowOff>66675</xdr:rowOff>
    </xdr:to>
    <xdr:pic>
      <xdr:nvPicPr>
        <xdr:cNvPr id="6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67075"/>
          <a:ext cx="1056322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23</xdr:col>
      <xdr:colOff>9525</xdr:colOff>
      <xdr:row>273</xdr:row>
      <xdr:rowOff>152400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021800"/>
          <a:ext cx="105727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>
  <autoFilter ref="K1:M9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>
  <autoFilter ref="O1:Q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53" totalsRowShown="0">
  <autoFilter ref="A3:W153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50" name="Tabuľka5151" displayName="Tabuľka5151" ref="A3:W153" totalsRowShown="0">
  <autoFilter ref="A3:W153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zoomScale="80" zoomScaleNormal="80" zoomScalePageLayoutView="0" workbookViewId="0" topLeftCell="A1">
      <pane ySplit="1" topLeftCell="A71" activePane="bottomLeft" state="frozen"/>
      <selection pane="topLeft" activeCell="A1" sqref="A1"/>
      <selection pane="bottomLeft" activeCell="A91" sqref="A91"/>
    </sheetView>
  </sheetViews>
  <sheetFormatPr defaultColWidth="9.140625" defaultRowHeight="15"/>
  <cols>
    <col min="1" max="1" width="9.7109375" style="3" customWidth="1"/>
    <col min="2" max="2" width="13.57421875" style="5" customWidth="1"/>
    <col min="3" max="3" width="22.00390625" style="5" bestFit="1" customWidth="1"/>
    <col min="4" max="4" width="46.7109375" style="5" customWidth="1"/>
    <col min="5" max="5" width="6.57421875" style="3" bestFit="1" customWidth="1"/>
    <col min="6" max="6" width="8.7109375" style="3" bestFit="1" customWidth="1"/>
    <col min="7" max="7" width="13.7109375" style="5" bestFit="1" customWidth="1"/>
    <col min="8" max="8" width="33.8515625" style="5" customWidth="1"/>
    <col min="9" max="9" width="23.7109375" style="5" bestFit="1" customWidth="1"/>
    <col min="10" max="10" width="9.140625" style="9" customWidth="1"/>
    <col min="11" max="11" width="15.140625" style="9" bestFit="1" customWidth="1"/>
    <col min="12" max="14" width="9.140625" style="9" customWidth="1"/>
    <col min="15" max="15" width="15.140625" style="9" bestFit="1" customWidth="1"/>
    <col min="16" max="16384" width="9.140625" style="9" customWidth="1"/>
  </cols>
  <sheetData>
    <row r="1" spans="1:17" s="8" customFormat="1" ht="39.75" customHeight="1">
      <c r="A1" s="42" t="s">
        <v>0</v>
      </c>
      <c r="B1" s="42" t="s">
        <v>1</v>
      </c>
      <c r="C1" s="42" t="s">
        <v>2</v>
      </c>
      <c r="D1" s="42" t="s">
        <v>9</v>
      </c>
      <c r="E1" s="42" t="s">
        <v>3</v>
      </c>
      <c r="F1" s="42" t="s">
        <v>49</v>
      </c>
      <c r="G1" s="42" t="s">
        <v>4</v>
      </c>
      <c r="H1" s="42" t="s">
        <v>53</v>
      </c>
      <c r="I1" s="42" t="s">
        <v>54</v>
      </c>
      <c r="K1" s="8" t="s">
        <v>38</v>
      </c>
      <c r="L1" s="8" t="s">
        <v>40</v>
      </c>
      <c r="M1" s="8" t="s">
        <v>41</v>
      </c>
      <c r="O1" s="8" t="s">
        <v>38</v>
      </c>
      <c r="P1" s="8" t="s">
        <v>40</v>
      </c>
      <c r="Q1" s="8" t="s">
        <v>41</v>
      </c>
    </row>
    <row r="2" spans="1:17" ht="15.75" customHeight="1">
      <c r="A2" s="52">
        <v>40</v>
      </c>
      <c r="B2" s="5" t="s">
        <v>22</v>
      </c>
      <c r="C2" s="5" t="s">
        <v>115</v>
      </c>
      <c r="D2" s="5" t="s">
        <v>185</v>
      </c>
      <c r="E2" s="3">
        <v>1964</v>
      </c>
      <c r="F2" s="3" t="s">
        <v>66</v>
      </c>
      <c r="G2" s="53" t="str">
        <f>IF(F2="m",LOOKUP(E2,'09.kolo prezentácia'!$L$2:$L$9,'09.kolo prezentácia'!$K$2:$K$9),LOOKUP(E2,'09.kolo prezentácia'!$P$2:$P$4,'09.kolo prezentácia'!$O$2:$O$4))</f>
        <v>Muži D</v>
      </c>
      <c r="K2" s="9" t="s">
        <v>45</v>
      </c>
      <c r="L2" s="9">
        <v>1900</v>
      </c>
      <c r="M2" s="9">
        <v>1959</v>
      </c>
      <c r="O2" s="44" t="s">
        <v>96</v>
      </c>
      <c r="P2" s="9">
        <v>1900</v>
      </c>
      <c r="Q2" s="9">
        <v>1973</v>
      </c>
    </row>
    <row r="3" spans="1:17" ht="15.75" customHeight="1">
      <c r="A3" s="52">
        <v>41</v>
      </c>
      <c r="B3" s="5" t="s">
        <v>116</v>
      </c>
      <c r="C3" s="5" t="s">
        <v>186</v>
      </c>
      <c r="D3" s="5" t="s">
        <v>187</v>
      </c>
      <c r="E3" s="3">
        <v>1978</v>
      </c>
      <c r="F3" s="3" t="s">
        <v>67</v>
      </c>
      <c r="G3" s="53" t="str">
        <f>IF(F3="m",LOOKUP(E3,'09.kolo prezentácia'!$L$2:$L$9,'09.kolo prezentácia'!$K$2:$K$9),LOOKUP(E3,'09.kolo prezentácia'!$P$2:$P$4,'09.kolo prezentácia'!$O$2:$O$4))</f>
        <v>Ženy B</v>
      </c>
      <c r="H3" s="13"/>
      <c r="I3" s="13"/>
      <c r="K3" s="9" t="s">
        <v>44</v>
      </c>
      <c r="L3" s="9">
        <v>1960</v>
      </c>
      <c r="M3" s="9">
        <v>1969</v>
      </c>
      <c r="O3" s="44" t="s">
        <v>47</v>
      </c>
      <c r="P3" s="9">
        <v>1974</v>
      </c>
      <c r="Q3" s="9">
        <v>1983</v>
      </c>
    </row>
    <row r="4" spans="1:17" ht="15.75" customHeight="1">
      <c r="A4" s="52">
        <v>298</v>
      </c>
      <c r="B4" s="5" t="s">
        <v>117</v>
      </c>
      <c r="C4" s="5" t="s">
        <v>126</v>
      </c>
      <c r="D4" s="5" t="s">
        <v>63</v>
      </c>
      <c r="E4" s="3">
        <v>2001</v>
      </c>
      <c r="F4" s="3" t="s">
        <v>66</v>
      </c>
      <c r="G4" s="53" t="str">
        <f>IF(F4="m",LOOKUP(E4,'09.kolo prezentácia'!$L$2:$L$9,'09.kolo prezentácia'!$K$2:$K$9),LOOKUP(E4,'09.kolo prezentácia'!$P$2:$P$4,'09.kolo prezentácia'!$O$2:$O$4))</f>
        <v>Muži A</v>
      </c>
      <c r="H4" s="13"/>
      <c r="I4" s="13"/>
      <c r="K4" s="9" t="s">
        <v>43</v>
      </c>
      <c r="L4" s="9">
        <v>1970</v>
      </c>
      <c r="M4" s="9">
        <v>1979</v>
      </c>
      <c r="O4" s="44" t="s">
        <v>46</v>
      </c>
      <c r="P4" s="9">
        <v>1984</v>
      </c>
      <c r="Q4" s="9">
        <v>2019</v>
      </c>
    </row>
    <row r="5" spans="1:13" ht="15.75" customHeight="1">
      <c r="A5" s="3">
        <v>151</v>
      </c>
      <c r="B5" s="5" t="s">
        <v>23</v>
      </c>
      <c r="C5" s="5" t="s">
        <v>303</v>
      </c>
      <c r="D5" s="5" t="s">
        <v>159</v>
      </c>
      <c r="E5" s="3">
        <v>1964</v>
      </c>
      <c r="F5" s="3" t="s">
        <v>66</v>
      </c>
      <c r="G5" s="53" t="str">
        <f>IF(F5="m",LOOKUP(E5,'09.kolo prezentácia'!$L$2:$L$9,'09.kolo prezentácia'!$K$2:$K$9),LOOKUP(E5,'09.kolo prezentácia'!$P$2:$P$4,'09.kolo prezentácia'!$O$2:$O$4))</f>
        <v>Muži D</v>
      </c>
      <c r="K5" s="9" t="s">
        <v>42</v>
      </c>
      <c r="L5" s="9">
        <v>1980</v>
      </c>
      <c r="M5" s="9">
        <v>1989</v>
      </c>
    </row>
    <row r="6" spans="1:9" ht="15.75" customHeight="1">
      <c r="A6" s="3">
        <v>378</v>
      </c>
      <c r="B6" s="5" t="s">
        <v>81</v>
      </c>
      <c r="C6" s="5" t="s">
        <v>334</v>
      </c>
      <c r="D6" s="5" t="s">
        <v>597</v>
      </c>
      <c r="E6" s="3">
        <v>1979</v>
      </c>
      <c r="F6" s="3" t="s">
        <v>67</v>
      </c>
      <c r="G6" s="53" t="str">
        <f>IF(F6="m",LOOKUP(E6,'09.kolo prezentácia'!$L$2:$L$9,'09.kolo prezentácia'!$K$2:$K$9),LOOKUP(E6,'09.kolo prezentácia'!$P$2:$P$4,'09.kolo prezentácia'!$O$2:$O$4))</f>
        <v>Ženy B</v>
      </c>
      <c r="H6" s="13"/>
      <c r="I6" s="13"/>
    </row>
    <row r="7" spans="1:13" ht="15.75" customHeight="1">
      <c r="A7" s="52">
        <v>388</v>
      </c>
      <c r="B7" s="5" t="s">
        <v>191</v>
      </c>
      <c r="C7" s="5" t="s">
        <v>192</v>
      </c>
      <c r="D7" s="5" t="s">
        <v>193</v>
      </c>
      <c r="E7" s="3">
        <v>1979</v>
      </c>
      <c r="F7" s="3" t="s">
        <v>67</v>
      </c>
      <c r="G7" s="53" t="str">
        <f>IF(F7="m",LOOKUP(E7,'09.kolo prezentácia'!$L$2:$L$9,'09.kolo prezentácia'!$K$2:$K$9),LOOKUP(E7,'09.kolo prezentácia'!$P$2:$P$4,'09.kolo prezentácia'!$O$2:$O$4))</f>
        <v>Ženy B</v>
      </c>
      <c r="H7" s="13"/>
      <c r="K7" s="9" t="s">
        <v>39</v>
      </c>
      <c r="L7" s="9">
        <v>1990</v>
      </c>
      <c r="M7" s="9">
        <v>2019</v>
      </c>
    </row>
    <row r="8" spans="1:13" ht="15.75" customHeight="1">
      <c r="A8" s="52">
        <v>392</v>
      </c>
      <c r="B8" s="5" t="s">
        <v>138</v>
      </c>
      <c r="C8" s="5" t="s">
        <v>194</v>
      </c>
      <c r="D8" s="5" t="s">
        <v>63</v>
      </c>
      <c r="E8" s="3">
        <v>1994</v>
      </c>
      <c r="F8" s="3" t="s">
        <v>67</v>
      </c>
      <c r="G8" s="53" t="str">
        <f>IF(F8="m",LOOKUP(E8,'09.kolo prezentácia'!$L$2:$L$9,'09.kolo prezentácia'!$K$2:$K$9),LOOKUP(E8,'09.kolo prezentácia'!$P$2:$P$4,'09.kolo prezentácia'!$O$2:$O$4))</f>
        <v>Ženy A</v>
      </c>
      <c r="K8" s="44"/>
      <c r="L8" s="44"/>
      <c r="M8" s="44"/>
    </row>
    <row r="9" spans="1:7" ht="15.75" customHeight="1">
      <c r="A9" s="52">
        <v>2</v>
      </c>
      <c r="B9" s="5" t="s">
        <v>114</v>
      </c>
      <c r="C9" s="5" t="s">
        <v>585</v>
      </c>
      <c r="D9" s="5" t="s">
        <v>145</v>
      </c>
      <c r="E9" s="3">
        <v>1947</v>
      </c>
      <c r="F9" s="3" t="s">
        <v>66</v>
      </c>
      <c r="G9" s="53" t="str">
        <f>IF(F9="m",LOOKUP(E9,'09.kolo prezentácia'!$L$2:$L$9,'09.kolo prezentácia'!$K$2:$K$9),LOOKUP(E9,'09.kolo prezentácia'!$P$2:$P$4,'09.kolo prezentácia'!$O$2:$O$4))</f>
        <v>Muži E</v>
      </c>
    </row>
    <row r="10" spans="1:8" ht="15.75" customHeight="1">
      <c r="A10" s="52">
        <v>412</v>
      </c>
      <c r="B10" s="5" t="s">
        <v>142</v>
      </c>
      <c r="C10" s="5" t="s">
        <v>143</v>
      </c>
      <c r="D10" s="5" t="s">
        <v>195</v>
      </c>
      <c r="E10" s="3">
        <v>1966</v>
      </c>
      <c r="F10" s="3" t="s">
        <v>66</v>
      </c>
      <c r="G10" s="53" t="str">
        <f>IF(F10="m",LOOKUP(E10,'09.kolo prezentácia'!$L$2:$L$9,'09.kolo prezentácia'!$K$2:$K$9),LOOKUP(E10,'09.kolo prezentácia'!$P$2:$P$4,'09.kolo prezentácia'!$O$2:$O$4))</f>
        <v>Muži D</v>
      </c>
      <c r="H10" s="13"/>
    </row>
    <row r="11" spans="1:9" s="44" customFormat="1" ht="15.75" customHeight="1">
      <c r="A11" s="3">
        <v>430</v>
      </c>
      <c r="B11" s="5" t="s">
        <v>328</v>
      </c>
      <c r="C11" s="5" t="s">
        <v>329</v>
      </c>
      <c r="D11" s="5" t="s">
        <v>62</v>
      </c>
      <c r="E11" s="3">
        <v>1997</v>
      </c>
      <c r="F11" s="3" t="s">
        <v>67</v>
      </c>
      <c r="G11" s="53" t="str">
        <f>IF(F11="m",LOOKUP(E11,'09.kolo prezentácia'!$L$2:$L$9,'09.kolo prezentácia'!$K$2:$K$9),LOOKUP(E11,'09.kolo prezentácia'!$P$2:$P$4,'09.kolo prezentácia'!$O$2:$O$4))</f>
        <v>Ženy A</v>
      </c>
      <c r="H11" s="13"/>
      <c r="I11" s="13"/>
    </row>
    <row r="12" spans="1:9" ht="15.75" customHeight="1">
      <c r="A12" s="3">
        <v>416</v>
      </c>
      <c r="B12" s="5" t="s">
        <v>308</v>
      </c>
      <c r="C12" s="5" t="s">
        <v>309</v>
      </c>
      <c r="D12" s="5" t="s">
        <v>310</v>
      </c>
      <c r="E12" s="3">
        <v>1963</v>
      </c>
      <c r="F12" s="3" t="s">
        <v>66</v>
      </c>
      <c r="G12" s="53" t="str">
        <f>IF(F12="m",LOOKUP(E12,'09.kolo prezentácia'!$L$2:$L$9,'09.kolo prezentácia'!$K$2:$K$9),LOOKUP(E12,'09.kolo prezentácia'!$P$2:$P$4,'09.kolo prezentácia'!$O$2:$O$4))</f>
        <v>Muži D</v>
      </c>
      <c r="H12" s="13"/>
      <c r="I12" s="13"/>
    </row>
    <row r="13" spans="1:9" ht="15.75" customHeight="1">
      <c r="A13" s="3">
        <v>418</v>
      </c>
      <c r="B13" s="5" t="s">
        <v>311</v>
      </c>
      <c r="C13" s="5" t="s">
        <v>312</v>
      </c>
      <c r="D13" s="5" t="s">
        <v>16</v>
      </c>
      <c r="E13" s="3">
        <v>1961</v>
      </c>
      <c r="F13" s="3" t="s">
        <v>66</v>
      </c>
      <c r="G13" s="53" t="str">
        <f>IF(F13="m",LOOKUP(E13,'09.kolo prezentácia'!$L$2:$L$9,'09.kolo prezentácia'!$K$2:$K$9),LOOKUP(E13,'09.kolo prezentácia'!$P$2:$P$4,'09.kolo prezentácia'!$O$2:$O$4))</f>
        <v>Muži D</v>
      </c>
      <c r="H13" s="13"/>
      <c r="I13" s="13"/>
    </row>
    <row r="14" spans="1:9" ht="15.75" customHeight="1">
      <c r="A14" s="52">
        <v>156</v>
      </c>
      <c r="B14" s="5" t="s">
        <v>6</v>
      </c>
      <c r="C14" s="5" t="s">
        <v>71</v>
      </c>
      <c r="D14" s="5" t="s">
        <v>62</v>
      </c>
      <c r="E14" s="3">
        <v>1988</v>
      </c>
      <c r="F14" s="3" t="s">
        <v>66</v>
      </c>
      <c r="G14" s="53" t="str">
        <f>IF(F14="m",LOOKUP(E14,'09.kolo prezentácia'!$L$2:$L$9,'09.kolo prezentácia'!$K$2:$K$9),LOOKUP(E14,'09.kolo prezentácia'!$P$2:$P$4,'09.kolo prezentácia'!$O$2:$O$4))</f>
        <v>Muži B</v>
      </c>
      <c r="H14" s="13"/>
      <c r="I14" s="50"/>
    </row>
    <row r="15" spans="1:9" ht="15.75" customHeight="1">
      <c r="A15" s="3">
        <v>142</v>
      </c>
      <c r="B15" s="5" t="s">
        <v>333</v>
      </c>
      <c r="C15" s="5" t="s">
        <v>335</v>
      </c>
      <c r="D15" s="5" t="s">
        <v>80</v>
      </c>
      <c r="E15" s="3">
        <v>1979</v>
      </c>
      <c r="F15" s="3" t="s">
        <v>67</v>
      </c>
      <c r="G15" s="53" t="str">
        <f>IF(F15="m",LOOKUP(E15,'09.kolo prezentácia'!$L$2:$L$9,'09.kolo prezentácia'!$K$2:$K$9),LOOKUP(E15,'09.kolo prezentácia'!$P$2:$P$4,'09.kolo prezentácia'!$O$2:$O$4))</f>
        <v>Ženy B</v>
      </c>
      <c r="H15" s="13"/>
      <c r="I15" s="13"/>
    </row>
    <row r="16" spans="1:7" ht="15.75" customHeight="1">
      <c r="A16" s="52">
        <v>398</v>
      </c>
      <c r="B16" s="5" t="s">
        <v>201</v>
      </c>
      <c r="C16" s="5" t="s">
        <v>202</v>
      </c>
      <c r="D16" s="5" t="s">
        <v>203</v>
      </c>
      <c r="E16" s="3">
        <v>1964</v>
      </c>
      <c r="F16" s="3" t="s">
        <v>66</v>
      </c>
      <c r="G16" s="53" t="str">
        <f>IF(F16="m",LOOKUP(E16,'09.kolo prezentácia'!$L$2:$L$9,'09.kolo prezentácia'!$K$2:$K$9),LOOKUP(E16,'09.kolo prezentácia'!$P$2:$P$4,'09.kolo prezentácia'!$O$2:$O$4))</f>
        <v>Muži D</v>
      </c>
    </row>
    <row r="17" spans="1:7" ht="15.75" customHeight="1">
      <c r="A17" s="52">
        <v>352</v>
      </c>
      <c r="B17" s="5" t="s">
        <v>204</v>
      </c>
      <c r="C17" s="5" t="s">
        <v>205</v>
      </c>
      <c r="D17" s="5" t="s">
        <v>206</v>
      </c>
      <c r="E17" s="3">
        <v>1986</v>
      </c>
      <c r="F17" s="3" t="s">
        <v>67</v>
      </c>
      <c r="G17" s="53" t="str">
        <f>IF(F17="m",LOOKUP(E17,'09.kolo prezentácia'!$L$2:$L$9,'09.kolo prezentácia'!$K$2:$K$9),LOOKUP(E17,'09.kolo prezentácia'!$P$2:$P$4,'09.kolo prezentácia'!$O$2:$O$4))</f>
        <v>Ženy A</v>
      </c>
    </row>
    <row r="18" spans="1:9" ht="15.75" customHeight="1">
      <c r="A18" s="3">
        <v>18</v>
      </c>
      <c r="B18" s="5" t="s">
        <v>324</v>
      </c>
      <c r="C18" s="5" t="s">
        <v>325</v>
      </c>
      <c r="D18" s="5" t="s">
        <v>16</v>
      </c>
      <c r="E18" s="3">
        <v>1999</v>
      </c>
      <c r="F18" s="3" t="s">
        <v>67</v>
      </c>
      <c r="G18" s="53" t="str">
        <f>IF(F18="m",LOOKUP(E18,'09.kolo prezentácia'!$L$2:$L$9,'09.kolo prezentácia'!$K$2:$K$9),LOOKUP(E18,'09.kolo prezentácia'!$P$2:$P$4,'09.kolo prezentácia'!$O$2:$O$4))</f>
        <v>Ženy A</v>
      </c>
      <c r="H18" s="13"/>
      <c r="I18" s="13"/>
    </row>
    <row r="19" spans="1:9" s="44" customFormat="1" ht="15.75" customHeight="1">
      <c r="A19" s="3">
        <v>433</v>
      </c>
      <c r="B19" s="5" t="s">
        <v>315</v>
      </c>
      <c r="C19" s="5" t="s">
        <v>316</v>
      </c>
      <c r="D19" s="5" t="s">
        <v>268</v>
      </c>
      <c r="E19" s="3">
        <v>1984</v>
      </c>
      <c r="F19" s="3" t="s">
        <v>67</v>
      </c>
      <c r="G19" s="53" t="str">
        <f>IF(F19="m",LOOKUP(E19,'09.kolo prezentácia'!$L$2:$L$9,'09.kolo prezentácia'!$K$2:$K$9),LOOKUP(E19,'09.kolo prezentácia'!$P$2:$P$4,'09.kolo prezentácia'!$O$2:$O$4))</f>
        <v>Ženy A</v>
      </c>
      <c r="H19" s="5"/>
      <c r="I19" s="5"/>
    </row>
    <row r="20" spans="1:9" ht="15.75" customHeight="1">
      <c r="A20" s="52">
        <v>423</v>
      </c>
      <c r="B20" s="5" t="s">
        <v>209</v>
      </c>
      <c r="C20" s="5" t="s">
        <v>210</v>
      </c>
      <c r="D20" s="5" t="s">
        <v>211</v>
      </c>
      <c r="E20" s="3">
        <v>1997</v>
      </c>
      <c r="F20" s="3" t="s">
        <v>67</v>
      </c>
      <c r="G20" s="53" t="str">
        <f>IF(F20="m",LOOKUP(E20,'09.kolo prezentácia'!$L$2:$L$9,'09.kolo prezentácia'!$K$2:$K$9),LOOKUP(E20,'09.kolo prezentácia'!$P$2:$P$4,'09.kolo prezentácia'!$O$2:$O$4))</f>
        <v>Ženy A</v>
      </c>
      <c r="H20" s="13"/>
      <c r="I20" s="13"/>
    </row>
    <row r="21" spans="1:9" ht="15.75" customHeight="1">
      <c r="A21" s="3">
        <v>68</v>
      </c>
      <c r="B21" s="5" t="s">
        <v>28</v>
      </c>
      <c r="C21" s="5" t="s">
        <v>307</v>
      </c>
      <c r="D21" s="5" t="s">
        <v>302</v>
      </c>
      <c r="E21" s="3">
        <v>1962</v>
      </c>
      <c r="F21" s="3" t="s">
        <v>66</v>
      </c>
      <c r="G21" s="53" t="str">
        <f>IF(F21="m",LOOKUP(E21,'09.kolo prezentácia'!$L$2:$L$9,'09.kolo prezentácia'!$K$2:$K$9),LOOKUP(E21,'09.kolo prezentácia'!$P$2:$P$4,'09.kolo prezentácia'!$O$2:$O$4))</f>
        <v>Muži D</v>
      </c>
      <c r="H21" s="13"/>
      <c r="I21" s="13"/>
    </row>
    <row r="22" spans="1:9" ht="15.75" customHeight="1">
      <c r="A22" s="52">
        <v>49</v>
      </c>
      <c r="B22" s="5" t="s">
        <v>212</v>
      </c>
      <c r="C22" s="5" t="s">
        <v>213</v>
      </c>
      <c r="D22" s="5" t="s">
        <v>72</v>
      </c>
      <c r="E22" s="3">
        <v>1988</v>
      </c>
      <c r="F22" s="3" t="s">
        <v>66</v>
      </c>
      <c r="G22" s="53" t="str">
        <f>IF(F22="m",LOOKUP(E22,'09.kolo prezentácia'!$L$2:$L$9,'09.kolo prezentácia'!$K$2:$K$9),LOOKUP(E22,'09.kolo prezentácia'!$P$2:$P$4,'09.kolo prezentácia'!$O$2:$O$4))</f>
        <v>Muži B</v>
      </c>
      <c r="H22" s="13"/>
      <c r="I22" s="13"/>
    </row>
    <row r="23" spans="1:9" ht="15.75" customHeight="1">
      <c r="A23" s="52">
        <v>368</v>
      </c>
      <c r="B23" s="5" t="s">
        <v>6</v>
      </c>
      <c r="C23" s="5" t="s">
        <v>214</v>
      </c>
      <c r="D23" s="5" t="s">
        <v>215</v>
      </c>
      <c r="E23" s="3">
        <v>1948</v>
      </c>
      <c r="F23" s="3" t="s">
        <v>66</v>
      </c>
      <c r="G23" s="53" t="str">
        <f>IF(F23="m",LOOKUP(E23,'09.kolo prezentácia'!$L$2:$L$9,'09.kolo prezentácia'!$K$2:$K$9),LOOKUP(E23,'09.kolo prezentácia'!$P$2:$P$4,'09.kolo prezentácia'!$O$2:$O$4))</f>
        <v>Muži E</v>
      </c>
      <c r="H23" s="13"/>
      <c r="I23" s="13"/>
    </row>
    <row r="24" spans="1:7" ht="15.75" customHeight="1">
      <c r="A24" s="3">
        <v>280</v>
      </c>
      <c r="B24" s="5" t="s">
        <v>336</v>
      </c>
      <c r="C24" s="5" t="s">
        <v>337</v>
      </c>
      <c r="D24" s="5" t="s">
        <v>338</v>
      </c>
      <c r="E24" s="3">
        <v>1979</v>
      </c>
      <c r="F24" s="3" t="s">
        <v>67</v>
      </c>
      <c r="G24" s="53" t="str">
        <f>IF(F24="m",LOOKUP(E24,'09.kolo prezentácia'!$L$2:$L$9,'09.kolo prezentácia'!$K$2:$K$9),LOOKUP(E24,'09.kolo prezentácia'!$P$2:$P$4,'09.kolo prezentácia'!$O$2:$O$4))</f>
        <v>Ženy B</v>
      </c>
    </row>
    <row r="25" spans="1:9" ht="15.75" customHeight="1">
      <c r="A25" s="52">
        <v>350</v>
      </c>
      <c r="B25" s="5" t="s">
        <v>73</v>
      </c>
      <c r="C25" s="5" t="s">
        <v>74</v>
      </c>
      <c r="D25" s="5" t="s">
        <v>16</v>
      </c>
      <c r="E25" s="3">
        <v>1970</v>
      </c>
      <c r="F25" s="3" t="s">
        <v>66</v>
      </c>
      <c r="G25" s="53" t="str">
        <f>IF(F25="m",LOOKUP(E25,'09.kolo prezentácia'!$L$2:$L$9,'09.kolo prezentácia'!$K$2:$K$9),LOOKUP(E25,'09.kolo prezentácia'!$P$2:$P$4,'09.kolo prezentácia'!$O$2:$O$4))</f>
        <v>Muži C</v>
      </c>
      <c r="H25" s="13"/>
      <c r="I25" s="13"/>
    </row>
    <row r="26" spans="1:9" ht="15.75" customHeight="1">
      <c r="A26" s="52">
        <v>43</v>
      </c>
      <c r="B26" s="5" t="s">
        <v>59</v>
      </c>
      <c r="C26" s="5" t="s">
        <v>69</v>
      </c>
      <c r="D26" s="5" t="s">
        <v>70</v>
      </c>
      <c r="E26" s="3">
        <v>1986</v>
      </c>
      <c r="F26" s="3" t="s">
        <v>67</v>
      </c>
      <c r="G26" s="53" t="str">
        <f>IF(F26="m",LOOKUP(E26,'09.kolo prezentácia'!$L$2:$L$9,'09.kolo prezentácia'!$K$2:$K$9),LOOKUP(E26,'09.kolo prezentácia'!$P$2:$P$4,'09.kolo prezentácia'!$O$2:$O$4))</f>
        <v>Ženy A</v>
      </c>
      <c r="H26" s="13"/>
      <c r="I26" s="13"/>
    </row>
    <row r="27" spans="1:9" ht="15.75" customHeight="1">
      <c r="A27" s="52">
        <v>380</v>
      </c>
      <c r="B27" s="5" t="s">
        <v>7</v>
      </c>
      <c r="C27" s="5" t="s">
        <v>118</v>
      </c>
      <c r="D27" s="5" t="s">
        <v>216</v>
      </c>
      <c r="E27" s="3">
        <v>1987</v>
      </c>
      <c r="F27" s="3" t="s">
        <v>66</v>
      </c>
      <c r="G27" s="53" t="str">
        <f>IF(F27="m",LOOKUP(E27,'09.kolo prezentácia'!$L$2:$L$9,'09.kolo prezentácia'!$K$2:$K$9),LOOKUP(E27,'09.kolo prezentácia'!$P$2:$P$4,'09.kolo prezentácia'!$O$2:$O$4))</f>
        <v>Muži B</v>
      </c>
      <c r="H27" s="13"/>
      <c r="I27" s="13"/>
    </row>
    <row r="28" spans="1:9" ht="15.75" customHeight="1">
      <c r="A28" s="52">
        <v>33</v>
      </c>
      <c r="B28" s="5" t="s">
        <v>7</v>
      </c>
      <c r="C28" s="5" t="s">
        <v>128</v>
      </c>
      <c r="D28" s="5" t="s">
        <v>217</v>
      </c>
      <c r="E28" s="3">
        <v>1963</v>
      </c>
      <c r="F28" s="3" t="s">
        <v>66</v>
      </c>
      <c r="G28" s="53" t="str">
        <f>IF(F28="m",LOOKUP(E28,'09.kolo prezentácia'!$L$2:$L$9,'09.kolo prezentácia'!$K$2:$K$9),LOOKUP(E28,'09.kolo prezentácia'!$P$2:$P$4,'09.kolo prezentácia'!$O$2:$O$4))</f>
        <v>Muži D</v>
      </c>
      <c r="H28" s="13"/>
      <c r="I28" s="13"/>
    </row>
    <row r="29" spans="1:9" ht="15.75" customHeight="1">
      <c r="A29" s="3">
        <v>84</v>
      </c>
      <c r="B29" s="5" t="s">
        <v>75</v>
      </c>
      <c r="C29" s="5" t="s">
        <v>76</v>
      </c>
      <c r="D29" s="5" t="s">
        <v>218</v>
      </c>
      <c r="E29" s="3">
        <v>1978</v>
      </c>
      <c r="F29" s="3" t="s">
        <v>66</v>
      </c>
      <c r="G29" s="53" t="str">
        <f>IF(F29="m",LOOKUP(E29,'09.kolo prezentácia'!$L$2:$L$9,'09.kolo prezentácia'!$K$2:$K$9),LOOKUP(E29,'09.kolo prezentácia'!$P$2:$P$4,'09.kolo prezentácia'!$O$2:$O$4))</f>
        <v>Muži C</v>
      </c>
      <c r="H29" s="13"/>
      <c r="I29" s="13"/>
    </row>
    <row r="30" spans="1:9" ht="15.75" customHeight="1">
      <c r="A30" s="3">
        <v>56</v>
      </c>
      <c r="B30" s="5" t="s">
        <v>78</v>
      </c>
      <c r="C30" s="5" t="s">
        <v>95</v>
      </c>
      <c r="D30" s="5" t="s">
        <v>119</v>
      </c>
      <c r="E30" s="3">
        <v>2000</v>
      </c>
      <c r="F30" s="3" t="s">
        <v>66</v>
      </c>
      <c r="G30" s="53" t="str">
        <f>IF(F30="m",LOOKUP(E30,'09.kolo prezentácia'!$L$2:$L$9,'09.kolo prezentácia'!$K$2:$K$9),LOOKUP(E30,'09.kolo prezentácia'!$P$2:$P$4,'09.kolo prezentácia'!$O$2:$O$4))</f>
        <v>Muži A</v>
      </c>
      <c r="H30" s="13"/>
      <c r="I30" s="13"/>
    </row>
    <row r="31" spans="1:9" ht="15.75" customHeight="1">
      <c r="A31" s="3">
        <v>55</v>
      </c>
      <c r="B31" s="5" t="s">
        <v>78</v>
      </c>
      <c r="C31" s="5" t="s">
        <v>120</v>
      </c>
      <c r="D31" s="5" t="s">
        <v>119</v>
      </c>
      <c r="E31" s="3">
        <v>1975</v>
      </c>
      <c r="F31" s="3" t="s">
        <v>66</v>
      </c>
      <c r="G31" s="53" t="str">
        <f>IF(F31="m",LOOKUP(E31,'09.kolo prezentácia'!$L$2:$L$9,'09.kolo prezentácia'!$K$2:$K$9),LOOKUP(E31,'09.kolo prezentácia'!$P$2:$P$4,'09.kolo prezentácia'!$O$2:$O$4))</f>
        <v>Muži C</v>
      </c>
      <c r="H31" s="13"/>
      <c r="I31" s="50"/>
    </row>
    <row r="32" spans="1:9" ht="15.75" customHeight="1">
      <c r="A32" s="3">
        <v>375</v>
      </c>
      <c r="B32" s="5" t="s">
        <v>32</v>
      </c>
      <c r="C32" s="5" t="s">
        <v>219</v>
      </c>
      <c r="D32" s="5" t="s">
        <v>220</v>
      </c>
      <c r="E32" s="3">
        <v>1983</v>
      </c>
      <c r="F32" s="3" t="s">
        <v>66</v>
      </c>
      <c r="G32" s="53" t="str">
        <f>IF(F32="m",LOOKUP(E32,'09.kolo prezentácia'!$L$2:$L$9,'09.kolo prezentácia'!$K$2:$K$9),LOOKUP(E32,'09.kolo prezentácia'!$P$2:$P$4,'09.kolo prezentácia'!$O$2:$O$4))</f>
        <v>Muži B</v>
      </c>
      <c r="H32" s="13"/>
      <c r="I32" s="13"/>
    </row>
    <row r="33" spans="1:9" ht="15.75" customHeight="1">
      <c r="A33" s="3">
        <v>394</v>
      </c>
      <c r="B33" s="5" t="s">
        <v>223</v>
      </c>
      <c r="C33" s="5" t="s">
        <v>222</v>
      </c>
      <c r="D33" s="5" t="s">
        <v>224</v>
      </c>
      <c r="E33" s="3">
        <v>2000</v>
      </c>
      <c r="F33" s="3" t="s">
        <v>67</v>
      </c>
      <c r="G33" s="53" t="str">
        <f>IF(F33="m",LOOKUP(E33,'09.kolo prezentácia'!$L$2:$L$9,'09.kolo prezentácia'!$K$2:$K$9),LOOKUP(E33,'09.kolo prezentácia'!$P$2:$P$4,'09.kolo prezentácia'!$O$2:$O$4))</f>
        <v>Ženy A</v>
      </c>
      <c r="H33" s="13"/>
      <c r="I33" s="13"/>
    </row>
    <row r="34" spans="1:9" ht="15.75" customHeight="1">
      <c r="A34" s="3">
        <v>5</v>
      </c>
      <c r="B34" s="5" t="s">
        <v>23</v>
      </c>
      <c r="C34" s="5" t="s">
        <v>77</v>
      </c>
      <c r="D34" s="5" t="s">
        <v>225</v>
      </c>
      <c r="E34" s="3">
        <v>1957</v>
      </c>
      <c r="F34" s="3" t="s">
        <v>66</v>
      </c>
      <c r="G34" s="53" t="str">
        <f>IF(F34="m",LOOKUP(E34,'09.kolo prezentácia'!$L$2:$L$9,'09.kolo prezentácia'!$K$2:$K$9),LOOKUP(E34,'09.kolo prezentácia'!$P$2:$P$4,'09.kolo prezentácia'!$O$2:$O$4))</f>
        <v>Muži E</v>
      </c>
      <c r="H34" s="13"/>
      <c r="I34" s="50"/>
    </row>
    <row r="35" spans="1:7" ht="15.75" customHeight="1">
      <c r="A35" s="3">
        <v>404</v>
      </c>
      <c r="B35" s="5" t="s">
        <v>30</v>
      </c>
      <c r="C35" s="5" t="s">
        <v>129</v>
      </c>
      <c r="D35" s="5" t="s">
        <v>130</v>
      </c>
      <c r="E35" s="3">
        <v>2001</v>
      </c>
      <c r="F35" s="3" t="s">
        <v>66</v>
      </c>
      <c r="G35" s="53" t="str">
        <f>IF(F35="m",LOOKUP(E35,'09.kolo prezentácia'!$L$2:$L$9,'09.kolo prezentácia'!$K$2:$K$9),LOOKUP(E35,'09.kolo prezentácia'!$P$2:$P$4,'09.kolo prezentácia'!$O$2:$O$4))</f>
        <v>Muži A</v>
      </c>
    </row>
    <row r="36" spans="1:9" ht="15.75" customHeight="1">
      <c r="A36" s="3">
        <v>217</v>
      </c>
      <c r="B36" s="5" t="s">
        <v>32</v>
      </c>
      <c r="C36" s="5" t="s">
        <v>121</v>
      </c>
      <c r="D36" s="5" t="s">
        <v>63</v>
      </c>
      <c r="E36" s="3">
        <v>1978</v>
      </c>
      <c r="F36" s="3" t="s">
        <v>66</v>
      </c>
      <c r="G36" s="53" t="str">
        <f>IF(F36="m",LOOKUP(E36,'09.kolo prezentácia'!$L$2:$L$9,'09.kolo prezentácia'!$K$2:$K$9),LOOKUP(E36,'09.kolo prezentácia'!$P$2:$P$4,'09.kolo prezentácia'!$O$2:$O$4))</f>
        <v>Muži C</v>
      </c>
      <c r="H36" s="13"/>
      <c r="I36" s="13"/>
    </row>
    <row r="37" spans="1:9" ht="15.75" customHeight="1">
      <c r="A37" s="3">
        <v>383</v>
      </c>
      <c r="B37" s="5" t="s">
        <v>147</v>
      </c>
      <c r="C37" s="5" t="s">
        <v>148</v>
      </c>
      <c r="D37" s="5" t="s">
        <v>226</v>
      </c>
      <c r="E37" s="3">
        <v>1960</v>
      </c>
      <c r="F37" s="3" t="s">
        <v>66</v>
      </c>
      <c r="G37" s="53" t="str">
        <f>IF(F37="m",LOOKUP(E37,'09.kolo prezentácia'!$L$2:$L$9,'09.kolo prezentácia'!$K$2:$K$9),LOOKUP(E37,'09.kolo prezentácia'!$P$2:$P$4,'09.kolo prezentácia'!$O$2:$O$4))</f>
        <v>Muži D</v>
      </c>
      <c r="H37" s="13"/>
      <c r="I37" s="13"/>
    </row>
    <row r="38" spans="1:9" ht="15.75" customHeight="1">
      <c r="A38" s="3">
        <v>270</v>
      </c>
      <c r="B38" s="5" t="s">
        <v>317</v>
      </c>
      <c r="C38" s="5" t="s">
        <v>318</v>
      </c>
      <c r="D38" s="5" t="s">
        <v>58</v>
      </c>
      <c r="E38" s="3">
        <v>2009</v>
      </c>
      <c r="F38" s="3" t="s">
        <v>67</v>
      </c>
      <c r="G38" s="53" t="str">
        <f>IF(F38="m",LOOKUP(E38,'09.kolo prezentácia'!$L$2:$L$9,'09.kolo prezentácia'!$K$2:$K$9),LOOKUP(E38,'09.kolo prezentácia'!$P$2:$P$4,'09.kolo prezentácia'!$O$2:$O$4))</f>
        <v>Ženy A</v>
      </c>
      <c r="H38" s="13"/>
      <c r="I38" s="13"/>
    </row>
    <row r="39" spans="1:9" ht="15.75" customHeight="1">
      <c r="A39" s="3">
        <v>244</v>
      </c>
      <c r="B39" s="5" t="s">
        <v>333</v>
      </c>
      <c r="C39" s="5" t="s">
        <v>318</v>
      </c>
      <c r="D39" s="5" t="s">
        <v>58</v>
      </c>
      <c r="E39" s="3">
        <v>1977</v>
      </c>
      <c r="F39" s="3" t="s">
        <v>67</v>
      </c>
      <c r="G39" s="53" t="str">
        <f>IF(F39="m",LOOKUP(E39,'09.kolo prezentácia'!$L$2:$L$9,'09.kolo prezentácia'!$K$2:$K$9),LOOKUP(E39,'09.kolo prezentácia'!$P$2:$P$4,'09.kolo prezentácia'!$O$2:$O$4))</f>
        <v>Ženy B</v>
      </c>
      <c r="H39" s="13"/>
      <c r="I39" s="13"/>
    </row>
    <row r="40" spans="1:9" ht="15.75" customHeight="1">
      <c r="A40" s="52">
        <v>420</v>
      </c>
      <c r="B40" s="5" t="s">
        <v>234</v>
      </c>
      <c r="C40" s="5" t="s">
        <v>235</v>
      </c>
      <c r="D40" s="5" t="s">
        <v>236</v>
      </c>
      <c r="E40" s="3">
        <v>1980</v>
      </c>
      <c r="F40" s="3" t="s">
        <v>66</v>
      </c>
      <c r="G40" s="53" t="str">
        <f>IF(F40="m",LOOKUP(E40,'09.kolo prezentácia'!$L$2:$L$9,'09.kolo prezentácia'!$K$2:$K$9),LOOKUP(E40,'09.kolo prezentácia'!$P$2:$P$4,'09.kolo prezentácia'!$O$2:$O$4))</f>
        <v>Muži B</v>
      </c>
      <c r="H40" s="13"/>
      <c r="I40" s="50"/>
    </row>
    <row r="41" spans="1:7" ht="15.75" customHeight="1">
      <c r="A41" s="3">
        <v>419</v>
      </c>
      <c r="B41" s="5" t="s">
        <v>237</v>
      </c>
      <c r="C41" s="5" t="s">
        <v>238</v>
      </c>
      <c r="D41" s="5" t="s">
        <v>236</v>
      </c>
      <c r="E41" s="3">
        <v>1983</v>
      </c>
      <c r="F41" s="3" t="s">
        <v>67</v>
      </c>
      <c r="G41" s="53" t="str">
        <f>IF(F41="m",LOOKUP(E41,'09.kolo prezentácia'!$L$2:$L$9,'09.kolo prezentácia'!$K$2:$K$9),LOOKUP(E41,'09.kolo prezentácia'!$P$2:$P$4,'09.kolo prezentácia'!$O$2:$O$4))</f>
        <v>Ženy B</v>
      </c>
    </row>
    <row r="42" spans="1:9" ht="15.75" customHeight="1">
      <c r="A42" s="3">
        <v>385</v>
      </c>
      <c r="B42" s="5" t="s">
        <v>23</v>
      </c>
      <c r="C42" s="5" t="s">
        <v>304</v>
      </c>
      <c r="D42" s="5" t="s">
        <v>305</v>
      </c>
      <c r="E42" s="3">
        <v>1960</v>
      </c>
      <c r="F42" s="3" t="s">
        <v>66</v>
      </c>
      <c r="G42" s="53" t="str">
        <f>IF(F42="m",LOOKUP(E42,'09.kolo prezentácia'!$L$2:$L$9,'09.kolo prezentácia'!$K$2:$K$9),LOOKUP(E42,'09.kolo prezentácia'!$P$2:$P$4,'09.kolo prezentácia'!$O$2:$O$4))</f>
        <v>Muži D</v>
      </c>
      <c r="H42" s="13"/>
      <c r="I42" s="13"/>
    </row>
    <row r="43" spans="1:9" ht="15.75" customHeight="1">
      <c r="A43" s="3">
        <v>144</v>
      </c>
      <c r="B43" s="5" t="s">
        <v>35</v>
      </c>
      <c r="C43" s="5" t="s">
        <v>107</v>
      </c>
      <c r="D43" s="5" t="s">
        <v>122</v>
      </c>
      <c r="E43" s="3">
        <v>1975</v>
      </c>
      <c r="F43" s="3" t="s">
        <v>66</v>
      </c>
      <c r="G43" s="53" t="str">
        <f>IF(F43="m",LOOKUP(E43,'09.kolo prezentácia'!$L$2:$L$9,'09.kolo prezentácia'!$K$2:$K$9),LOOKUP(E43,'09.kolo prezentácia'!$P$2:$P$4,'09.kolo prezentácia'!$O$2:$O$4))</f>
        <v>Muži C</v>
      </c>
      <c r="H43" s="13"/>
      <c r="I43" s="13"/>
    </row>
    <row r="44" spans="1:9" ht="15.75" customHeight="1">
      <c r="A44" s="3">
        <v>143</v>
      </c>
      <c r="B44" s="5" t="s">
        <v>85</v>
      </c>
      <c r="C44" s="5" t="s">
        <v>108</v>
      </c>
      <c r="D44" s="5" t="s">
        <v>122</v>
      </c>
      <c r="E44" s="3">
        <v>1978</v>
      </c>
      <c r="F44" s="3" t="s">
        <v>67</v>
      </c>
      <c r="G44" s="53" t="str">
        <f>IF(F44="m",LOOKUP(E44,'09.kolo prezentácia'!$L$2:$L$9,'09.kolo prezentácia'!$K$2:$K$9),LOOKUP(E44,'09.kolo prezentácia'!$P$2:$P$4,'09.kolo prezentácia'!$O$2:$O$4))</f>
        <v>Ženy B</v>
      </c>
      <c r="H44" s="13"/>
      <c r="I44" s="13"/>
    </row>
    <row r="45" spans="1:9" ht="15.75" customHeight="1">
      <c r="A45" s="3">
        <v>390</v>
      </c>
      <c r="B45" s="5" t="s">
        <v>7</v>
      </c>
      <c r="C45" s="5" t="s">
        <v>56</v>
      </c>
      <c r="D45" s="5" t="s">
        <v>123</v>
      </c>
      <c r="E45" s="3">
        <v>1979</v>
      </c>
      <c r="F45" s="3" t="s">
        <v>66</v>
      </c>
      <c r="G45" s="53" t="str">
        <f>IF(F45="m",LOOKUP(E45,'09.kolo prezentácia'!$L$2:$L$9,'09.kolo prezentácia'!$K$2:$K$9),LOOKUP(E45,'09.kolo prezentácia'!$P$2:$P$4,'09.kolo prezentácia'!$O$2:$O$4))</f>
        <v>Muži C</v>
      </c>
      <c r="H45" s="13"/>
      <c r="I45" s="13"/>
    </row>
    <row r="46" spans="1:9" ht="15.75" customHeight="1">
      <c r="A46" s="3">
        <v>22</v>
      </c>
      <c r="B46" s="5" t="s">
        <v>27</v>
      </c>
      <c r="C46" s="5" t="s">
        <v>79</v>
      </c>
      <c r="D46" s="5" t="s">
        <v>150</v>
      </c>
      <c r="E46" s="3">
        <v>1979</v>
      </c>
      <c r="F46" s="3" t="s">
        <v>66</v>
      </c>
      <c r="G46" s="53" t="str">
        <f>IF(F46="m",LOOKUP(E46,'09.kolo prezentácia'!$L$2:$L$9,'09.kolo prezentácia'!$K$2:$K$9),LOOKUP(E46,'09.kolo prezentácia'!$P$2:$P$4,'09.kolo prezentácia'!$O$2:$O$4))</f>
        <v>Muži C</v>
      </c>
      <c r="H46" s="13"/>
      <c r="I46" s="13"/>
    </row>
    <row r="47" spans="1:8" ht="15.75" customHeight="1">
      <c r="A47" s="3">
        <v>71</v>
      </c>
      <c r="B47" s="5" t="s">
        <v>99</v>
      </c>
      <c r="C47" s="5" t="s">
        <v>239</v>
      </c>
      <c r="D47" s="5" t="s">
        <v>240</v>
      </c>
      <c r="E47" s="3">
        <v>1983</v>
      </c>
      <c r="F47" s="3" t="s">
        <v>67</v>
      </c>
      <c r="G47" s="53" t="str">
        <f>IF(F47="m",LOOKUP(E47,'09.kolo prezentácia'!$L$2:$L$9,'09.kolo prezentácia'!$K$2:$K$9),LOOKUP(E47,'09.kolo prezentácia'!$P$2:$P$4,'09.kolo prezentácia'!$O$2:$O$4))</f>
        <v>Ženy B</v>
      </c>
      <c r="H47" s="13"/>
    </row>
    <row r="48" spans="1:7" ht="15.75" customHeight="1">
      <c r="A48" s="3">
        <v>431</v>
      </c>
      <c r="B48" s="5" t="s">
        <v>109</v>
      </c>
      <c r="C48" s="5" t="s">
        <v>313</v>
      </c>
      <c r="D48" s="5" t="s">
        <v>314</v>
      </c>
      <c r="E48" s="3">
        <v>1964</v>
      </c>
      <c r="F48" s="3" t="s">
        <v>66</v>
      </c>
      <c r="G48" s="53" t="str">
        <f>IF(F48="m",LOOKUP(E48,'09.kolo prezentácia'!$L$2:$L$9,'09.kolo prezentácia'!$K$2:$K$9),LOOKUP(E48,'09.kolo prezentácia'!$P$2:$P$4,'09.kolo prezentácia'!$O$2:$O$4))</f>
        <v>Muži D</v>
      </c>
    </row>
    <row r="49" spans="1:9" ht="15.75" customHeight="1">
      <c r="A49" s="3">
        <v>240</v>
      </c>
      <c r="B49" s="5" t="s">
        <v>28</v>
      </c>
      <c r="C49" s="5" t="s">
        <v>31</v>
      </c>
      <c r="D49" s="5" t="s">
        <v>80</v>
      </c>
      <c r="E49" s="3">
        <v>1983</v>
      </c>
      <c r="F49" s="3" t="s">
        <v>66</v>
      </c>
      <c r="G49" s="53" t="str">
        <f>IF(F49="m",LOOKUP(E49,'09.kolo prezentácia'!$L$2:$L$9,'09.kolo prezentácia'!$K$2:$K$9),LOOKUP(E49,'09.kolo prezentácia'!$P$2:$P$4,'09.kolo prezentácia'!$O$2:$O$4))</f>
        <v>Muži B</v>
      </c>
      <c r="H49" s="13"/>
      <c r="I49" s="13"/>
    </row>
    <row r="50" spans="1:9" ht="15.75" customHeight="1">
      <c r="A50" s="3">
        <v>42</v>
      </c>
      <c r="B50" s="5" t="s">
        <v>81</v>
      </c>
      <c r="C50" s="5" t="s">
        <v>151</v>
      </c>
      <c r="D50" s="5" t="s">
        <v>70</v>
      </c>
      <c r="E50" s="3">
        <v>1982</v>
      </c>
      <c r="F50" s="3" t="s">
        <v>67</v>
      </c>
      <c r="G50" s="53" t="str">
        <f>IF(F50="m",LOOKUP(E50,'09.kolo prezentácia'!$L$2:$L$9,'09.kolo prezentácia'!$K$2:$K$9),LOOKUP(E50,'09.kolo prezentácia'!$P$2:$P$4,'09.kolo prezentácia'!$O$2:$O$4))</f>
        <v>Ženy B</v>
      </c>
      <c r="H50" s="13"/>
      <c r="I50" s="13"/>
    </row>
    <row r="51" spans="1:7" ht="15.75" customHeight="1">
      <c r="A51" s="3">
        <v>223</v>
      </c>
      <c r="B51" s="5" t="s">
        <v>32</v>
      </c>
      <c r="C51" s="5" t="s">
        <v>135</v>
      </c>
      <c r="D51" s="5" t="s">
        <v>72</v>
      </c>
      <c r="E51" s="3">
        <v>1986</v>
      </c>
      <c r="F51" s="3" t="s">
        <v>66</v>
      </c>
      <c r="G51" s="53" t="str">
        <f>IF(F51="m",LOOKUP(E51,'09.kolo prezentácia'!$L$2:$L$9,'09.kolo prezentácia'!$K$2:$K$9),LOOKUP(E51,'09.kolo prezentácia'!$P$2:$P$4,'09.kolo prezentácia'!$O$2:$O$4))</f>
        <v>Muži B</v>
      </c>
    </row>
    <row r="52" spans="1:8" ht="15.75" customHeight="1">
      <c r="A52" s="3">
        <v>63</v>
      </c>
      <c r="B52" s="5" t="s">
        <v>81</v>
      </c>
      <c r="C52" s="5" t="s">
        <v>136</v>
      </c>
      <c r="D52" s="5" t="s">
        <v>137</v>
      </c>
      <c r="E52" s="3">
        <v>1982</v>
      </c>
      <c r="F52" s="3" t="s">
        <v>67</v>
      </c>
      <c r="G52" s="53" t="str">
        <f>IF(F52="m",LOOKUP(E52,'09.kolo prezentácia'!$L$2:$L$9,'09.kolo prezentácia'!$K$2:$K$9),LOOKUP(E52,'09.kolo prezentácia'!$P$2:$P$4,'09.kolo prezentácia'!$O$2:$O$4))</f>
        <v>Ženy B</v>
      </c>
      <c r="H52" s="13"/>
    </row>
    <row r="53" spans="1:9" ht="15.75" customHeight="1">
      <c r="A53" s="3">
        <v>185</v>
      </c>
      <c r="B53" s="5" t="s">
        <v>23</v>
      </c>
      <c r="C53" s="5" t="s">
        <v>100</v>
      </c>
      <c r="D53" s="5" t="s">
        <v>16</v>
      </c>
      <c r="E53" s="3">
        <v>1994</v>
      </c>
      <c r="F53" s="3" t="s">
        <v>66</v>
      </c>
      <c r="G53" s="53" t="str">
        <f>IF(F53="m",LOOKUP(E53,'09.kolo prezentácia'!$L$2:$L$9,'09.kolo prezentácia'!$K$2:$K$9),LOOKUP(E53,'09.kolo prezentácia'!$P$2:$P$4,'09.kolo prezentácia'!$O$2:$O$4))</f>
        <v>Muži A</v>
      </c>
      <c r="H53" s="13"/>
      <c r="I53" s="13"/>
    </row>
    <row r="54" spans="1:9" ht="15.75" customHeight="1">
      <c r="A54" s="3">
        <v>400</v>
      </c>
      <c r="B54" s="5" t="s">
        <v>64</v>
      </c>
      <c r="C54" s="5" t="s">
        <v>82</v>
      </c>
      <c r="D54" s="5" t="s">
        <v>152</v>
      </c>
      <c r="E54" s="3">
        <v>1967</v>
      </c>
      <c r="F54" s="3" t="s">
        <v>66</v>
      </c>
      <c r="G54" s="53" t="str">
        <f>IF(F54="m",LOOKUP(E54,'09.kolo prezentácia'!$L$2:$L$9,'09.kolo prezentácia'!$K$2:$K$9),LOOKUP(E54,'09.kolo prezentácia'!$P$2:$P$4,'09.kolo prezentácia'!$O$2:$O$4))</f>
        <v>Muži D</v>
      </c>
      <c r="H54" s="13"/>
      <c r="I54" s="13"/>
    </row>
    <row r="55" spans="1:9" ht="15.75" customHeight="1">
      <c r="A55" s="3">
        <v>401</v>
      </c>
      <c r="B55" s="5" t="s">
        <v>85</v>
      </c>
      <c r="C55" s="5" t="s">
        <v>153</v>
      </c>
      <c r="D55" s="5" t="s">
        <v>152</v>
      </c>
      <c r="E55" s="3">
        <v>1968</v>
      </c>
      <c r="F55" s="3" t="s">
        <v>67</v>
      </c>
      <c r="G55" s="53" t="str">
        <f>IF(F55="m",LOOKUP(E55,'09.kolo prezentácia'!$L$2:$L$9,'09.kolo prezentácia'!$K$2:$K$9),LOOKUP(E55,'09.kolo prezentácia'!$P$2:$P$4,'09.kolo prezentácia'!$O$2:$O$4))</f>
        <v>Ženy C</v>
      </c>
      <c r="H55" s="13"/>
      <c r="I55" s="50"/>
    </row>
    <row r="56" spans="1:7" ht="15.75" customHeight="1">
      <c r="A56" s="3">
        <v>410</v>
      </c>
      <c r="B56" s="5" t="s">
        <v>147</v>
      </c>
      <c r="C56" s="5" t="s">
        <v>241</v>
      </c>
      <c r="D56" s="5" t="s">
        <v>16</v>
      </c>
      <c r="E56" s="3">
        <v>1986</v>
      </c>
      <c r="F56" s="3" t="s">
        <v>66</v>
      </c>
      <c r="G56" s="53" t="str">
        <f>IF(F56="m",LOOKUP(E56,'09.kolo prezentácia'!$L$2:$L$9,'09.kolo prezentácia'!$K$2:$K$9),LOOKUP(E56,'09.kolo prezentácia'!$P$2:$P$4,'09.kolo prezentácia'!$O$2:$O$4))</f>
        <v>Muži B</v>
      </c>
    </row>
    <row r="57" spans="1:9" ht="15.75" customHeight="1">
      <c r="A57" s="3">
        <v>45</v>
      </c>
      <c r="B57" s="5" t="s">
        <v>83</v>
      </c>
      <c r="C57" s="5" t="s">
        <v>242</v>
      </c>
      <c r="D57" s="5" t="s">
        <v>243</v>
      </c>
      <c r="E57" s="3">
        <v>2000</v>
      </c>
      <c r="F57" s="3" t="s">
        <v>66</v>
      </c>
      <c r="G57" s="53" t="str">
        <f>IF(F57="m",LOOKUP(E57,'09.kolo prezentácia'!$L$2:$L$9,'09.kolo prezentácia'!$K$2:$K$9),LOOKUP(E57,'09.kolo prezentácia'!$P$2:$P$4,'09.kolo prezentácia'!$O$2:$O$4))</f>
        <v>Muži A</v>
      </c>
      <c r="H57" s="13"/>
      <c r="I57" s="13"/>
    </row>
    <row r="58" spans="1:9" ht="15.75" customHeight="1">
      <c r="A58" s="3">
        <v>421</v>
      </c>
      <c r="B58" s="5" t="s">
        <v>209</v>
      </c>
      <c r="C58" s="5" t="s">
        <v>244</v>
      </c>
      <c r="D58" s="5" t="s">
        <v>190</v>
      </c>
      <c r="E58" s="3">
        <v>1986</v>
      </c>
      <c r="F58" s="3" t="s">
        <v>67</v>
      </c>
      <c r="G58" s="53" t="str">
        <f>IF(F58="m",LOOKUP(E58,'09.kolo prezentácia'!$L$2:$L$9,'09.kolo prezentácia'!$K$2:$K$9),LOOKUP(E58,'09.kolo prezentácia'!$P$2:$P$4,'09.kolo prezentácia'!$O$2:$O$4))</f>
        <v>Ženy A</v>
      </c>
      <c r="H58" s="13"/>
      <c r="I58" s="13"/>
    </row>
    <row r="59" spans="1:9" ht="15.75" customHeight="1">
      <c r="A59" s="3">
        <v>37</v>
      </c>
      <c r="B59" s="5" t="s">
        <v>65</v>
      </c>
      <c r="C59" s="5" t="s">
        <v>154</v>
      </c>
      <c r="D59" s="5" t="s">
        <v>155</v>
      </c>
      <c r="E59" s="3">
        <v>1989</v>
      </c>
      <c r="F59" s="3" t="s">
        <v>66</v>
      </c>
      <c r="G59" s="53" t="str">
        <f>IF(F59="m",LOOKUP(E59,'09.kolo prezentácia'!$L$2:$L$9,'09.kolo prezentácia'!$K$2:$K$9),LOOKUP(E59,'09.kolo prezentácia'!$P$2:$P$4,'09.kolo prezentácia'!$O$2:$O$4))</f>
        <v>Muži B</v>
      </c>
      <c r="H59" s="13"/>
      <c r="I59" s="13"/>
    </row>
    <row r="60" spans="1:9" ht="15.75" customHeight="1">
      <c r="A60" s="3">
        <v>428</v>
      </c>
      <c r="B60" s="5" t="s">
        <v>22</v>
      </c>
      <c r="C60" s="5" t="s">
        <v>245</v>
      </c>
      <c r="D60" s="5" t="s">
        <v>246</v>
      </c>
      <c r="E60" s="3">
        <v>1982</v>
      </c>
      <c r="F60" s="3" t="s">
        <v>66</v>
      </c>
      <c r="G60" s="53" t="str">
        <f>IF(F60="m",LOOKUP(E60,'09.kolo prezentácia'!$L$2:$L$9,'09.kolo prezentácia'!$K$2:$K$9),LOOKUP(E60,'09.kolo prezentácia'!$P$2:$P$4,'09.kolo prezentácia'!$O$2:$O$4))</f>
        <v>Muži B</v>
      </c>
      <c r="H60" s="13"/>
      <c r="I60" s="13"/>
    </row>
    <row r="61" spans="1:9" ht="15.75" customHeight="1">
      <c r="A61" s="3">
        <v>369</v>
      </c>
      <c r="B61" s="5" t="s">
        <v>138</v>
      </c>
      <c r="C61" s="5" t="s">
        <v>156</v>
      </c>
      <c r="D61" s="5" t="s">
        <v>226</v>
      </c>
      <c r="E61" s="3">
        <v>1964</v>
      </c>
      <c r="F61" s="3" t="s">
        <v>67</v>
      </c>
      <c r="G61" s="53" t="str">
        <f>IF(F61="m",LOOKUP(E61,'09.kolo prezentácia'!$L$2:$L$9,'09.kolo prezentácia'!$K$2:$K$9),LOOKUP(E61,'09.kolo prezentácia'!$P$2:$P$4,'09.kolo prezentácia'!$O$2:$O$4))</f>
        <v>Ženy C</v>
      </c>
      <c r="H61" s="13"/>
      <c r="I61" s="13"/>
    </row>
    <row r="62" spans="1:9" ht="15.75" customHeight="1">
      <c r="A62" s="3">
        <v>52</v>
      </c>
      <c r="B62" s="5" t="s">
        <v>84</v>
      </c>
      <c r="C62" s="5" t="s">
        <v>167</v>
      </c>
      <c r="D62" s="5" t="s">
        <v>94</v>
      </c>
      <c r="E62" s="3">
        <v>1974</v>
      </c>
      <c r="F62" s="3" t="s">
        <v>66</v>
      </c>
      <c r="G62" s="53" t="str">
        <f>IF(F62="m",LOOKUP(E62,'09.kolo prezentácia'!$L$2:$L$9,'09.kolo prezentácia'!$K$2:$K$9),LOOKUP(E62,'09.kolo prezentácia'!$P$2:$P$4,'09.kolo prezentácia'!$O$2:$O$4))</f>
        <v>Muži C</v>
      </c>
      <c r="H62" s="13"/>
      <c r="I62" s="13"/>
    </row>
    <row r="63" spans="1:9" ht="15.75" customHeight="1">
      <c r="A63" s="52">
        <v>51</v>
      </c>
      <c r="B63" s="5" t="s">
        <v>87</v>
      </c>
      <c r="C63" s="5" t="s">
        <v>640</v>
      </c>
      <c r="D63" s="5" t="s">
        <v>94</v>
      </c>
      <c r="E63" s="3">
        <v>1978</v>
      </c>
      <c r="F63" s="3" t="s">
        <v>67</v>
      </c>
      <c r="G63" s="53" t="str">
        <f>IF(F63="m",LOOKUP(E63,'09.kolo prezentácia'!$L$2:$L$9,'09.kolo prezentácia'!$K$2:$K$9),LOOKUP(E63,'09.kolo prezentácia'!$P$2:$P$4,'09.kolo prezentácia'!$O$2:$O$4))</f>
        <v>Ženy B</v>
      </c>
      <c r="H63" s="13"/>
      <c r="I63" s="13"/>
    </row>
    <row r="64" spans="1:9" ht="15.75" customHeight="1">
      <c r="A64" s="52">
        <v>297</v>
      </c>
      <c r="B64" s="5" t="s">
        <v>85</v>
      </c>
      <c r="C64" s="5" t="s">
        <v>139</v>
      </c>
      <c r="D64" s="5" t="s">
        <v>70</v>
      </c>
      <c r="E64" s="3">
        <v>1985</v>
      </c>
      <c r="F64" s="3" t="s">
        <v>67</v>
      </c>
      <c r="G64" s="53" t="str">
        <f>IF(F64="m",LOOKUP(E64,'09.kolo prezentácia'!$L$2:$L$9,'09.kolo prezentácia'!$K$2:$K$9),LOOKUP(E64,'09.kolo prezentácia'!$P$2:$P$4,'09.kolo prezentácia'!$O$2:$O$4))</f>
        <v>Ženy A</v>
      </c>
      <c r="H64" s="13"/>
      <c r="I64" s="13"/>
    </row>
    <row r="65" spans="1:9" ht="15.75" customHeight="1">
      <c r="A65" s="52">
        <v>32</v>
      </c>
      <c r="B65" s="5" t="s">
        <v>252</v>
      </c>
      <c r="C65" s="5" t="s">
        <v>253</v>
      </c>
      <c r="D65" s="5" t="s">
        <v>254</v>
      </c>
      <c r="E65" s="3">
        <v>1962</v>
      </c>
      <c r="F65" s="3" t="s">
        <v>66</v>
      </c>
      <c r="G65" s="53" t="str">
        <f>IF(F65="m",LOOKUP(E65,'09.kolo prezentácia'!$L$2:$L$9,'09.kolo prezentácia'!$K$2:$K$9),LOOKUP(E65,'09.kolo prezentácia'!$P$2:$P$4,'09.kolo prezentácia'!$O$2:$O$4))</f>
        <v>Muži D</v>
      </c>
      <c r="H65" s="13"/>
      <c r="I65" s="13"/>
    </row>
    <row r="66" spans="1:9" ht="15.75" customHeight="1">
      <c r="A66" s="52">
        <v>165</v>
      </c>
      <c r="B66" s="5" t="s">
        <v>85</v>
      </c>
      <c r="C66" s="5" t="s">
        <v>86</v>
      </c>
      <c r="D66" s="5" t="s">
        <v>63</v>
      </c>
      <c r="E66" s="3">
        <v>1977</v>
      </c>
      <c r="F66" s="3" t="s">
        <v>67</v>
      </c>
      <c r="G66" s="53" t="str">
        <f>IF(F66="m",LOOKUP(E66,'09.kolo prezentácia'!$L$2:$L$9,'09.kolo prezentácia'!$K$2:$K$9),LOOKUP(E66,'09.kolo prezentácia'!$P$2:$P$4,'09.kolo prezentácia'!$O$2:$O$4))</f>
        <v>Ženy B</v>
      </c>
      <c r="H66" s="13"/>
      <c r="I66" s="13"/>
    </row>
    <row r="67" spans="1:9" ht="15.75" customHeight="1">
      <c r="A67" s="3">
        <v>395</v>
      </c>
      <c r="B67" s="5" t="s">
        <v>57</v>
      </c>
      <c r="C67" s="5" t="s">
        <v>306</v>
      </c>
      <c r="D67" s="5" t="s">
        <v>93</v>
      </c>
      <c r="E67" s="3">
        <v>1962</v>
      </c>
      <c r="F67" s="3" t="s">
        <v>66</v>
      </c>
      <c r="G67" s="53" t="str">
        <f>IF(F67="m",LOOKUP(E67,'09.kolo prezentácia'!$L$2:$L$9,'09.kolo prezentácia'!$K$2:$K$9),LOOKUP(E67,'09.kolo prezentácia'!$P$2:$P$4,'09.kolo prezentácia'!$O$2:$O$4))</f>
        <v>Muži D</v>
      </c>
      <c r="H67" s="13"/>
      <c r="I67" s="13"/>
    </row>
    <row r="68" spans="1:9" ht="15.75" customHeight="1">
      <c r="A68" s="52">
        <v>333</v>
      </c>
      <c r="B68" s="5" t="s">
        <v>149</v>
      </c>
      <c r="C68" s="5" t="s">
        <v>165</v>
      </c>
      <c r="D68" s="5" t="s">
        <v>255</v>
      </c>
      <c r="E68" s="3">
        <v>1976</v>
      </c>
      <c r="F68" s="3" t="s">
        <v>66</v>
      </c>
      <c r="G68" s="53" t="str">
        <f>IF(F68="m",LOOKUP(E68,'09.kolo prezentácia'!$L$2:$L$9,'09.kolo prezentácia'!$K$2:$K$9),LOOKUP(E68,'09.kolo prezentácia'!$P$2:$P$4,'09.kolo prezentácia'!$O$2:$O$4))</f>
        <v>Muži C</v>
      </c>
      <c r="H68" s="13"/>
      <c r="I68" s="13"/>
    </row>
    <row r="69" spans="1:9" ht="15.75" customHeight="1">
      <c r="A69" s="52">
        <v>406</v>
      </c>
      <c r="B69" s="5" t="s">
        <v>256</v>
      </c>
      <c r="C69" s="5" t="s">
        <v>166</v>
      </c>
      <c r="D69" s="5" t="s">
        <v>302</v>
      </c>
      <c r="E69" s="3">
        <v>2005</v>
      </c>
      <c r="F69" s="3" t="s">
        <v>66</v>
      </c>
      <c r="G69" s="53" t="str">
        <f>IF(F69="m",LOOKUP(E69,'09.kolo prezentácia'!$L$2:$L$9,'09.kolo prezentácia'!$K$2:$K$9),LOOKUP(E69,'09.kolo prezentácia'!$P$2:$P$4,'09.kolo prezentácia'!$O$2:$O$4))</f>
        <v>Muži A</v>
      </c>
      <c r="H69" s="13"/>
      <c r="I69" s="13"/>
    </row>
    <row r="70" spans="1:9" ht="15.75" customHeight="1">
      <c r="A70" s="52">
        <v>417</v>
      </c>
      <c r="B70" s="5" t="s">
        <v>258</v>
      </c>
      <c r="C70" s="5" t="s">
        <v>168</v>
      </c>
      <c r="D70" s="5" t="s">
        <v>259</v>
      </c>
      <c r="E70" s="3">
        <v>2008</v>
      </c>
      <c r="F70" s="3" t="s">
        <v>66</v>
      </c>
      <c r="G70" s="53" t="str">
        <f>IF(F70="m",LOOKUP(E70,'09.kolo prezentácia'!$L$2:$L$9,'09.kolo prezentácia'!$K$2:$K$9),LOOKUP(E70,'09.kolo prezentácia'!$P$2:$P$4,'09.kolo prezentácia'!$O$2:$O$4))</f>
        <v>Muži A</v>
      </c>
      <c r="H70" s="13"/>
      <c r="I70" s="13"/>
    </row>
    <row r="71" spans="1:9" ht="15.75" customHeight="1">
      <c r="A71" s="52">
        <v>4</v>
      </c>
      <c r="B71" s="5" t="s">
        <v>109</v>
      </c>
      <c r="C71" s="5" t="s">
        <v>168</v>
      </c>
      <c r="D71" s="5" t="s">
        <v>169</v>
      </c>
      <c r="E71" s="3">
        <v>2003</v>
      </c>
      <c r="F71" s="3" t="s">
        <v>66</v>
      </c>
      <c r="G71" s="53" t="str">
        <f>IF(F71="m",LOOKUP(E71,'09.kolo prezentácia'!$L$2:$L$9,'09.kolo prezentácia'!$K$2:$K$9),LOOKUP(E71,'09.kolo prezentácia'!$P$2:$P$4,'09.kolo prezentácia'!$O$2:$O$4))</f>
        <v>Muži A</v>
      </c>
      <c r="H71" s="13"/>
      <c r="I71" s="13"/>
    </row>
    <row r="72" spans="1:9" ht="15.75" customHeight="1">
      <c r="A72" s="52">
        <v>74</v>
      </c>
      <c r="B72" s="5" t="s">
        <v>36</v>
      </c>
      <c r="C72" s="5" t="s">
        <v>88</v>
      </c>
      <c r="D72" s="5" t="s">
        <v>58</v>
      </c>
      <c r="E72" s="3">
        <v>1977</v>
      </c>
      <c r="F72" s="3" t="s">
        <v>66</v>
      </c>
      <c r="G72" s="53" t="str">
        <f>IF(F72="m",LOOKUP(E72,'09.kolo prezentácia'!$L$2:$L$9,'09.kolo prezentácia'!$K$2:$K$9),LOOKUP(E72,'09.kolo prezentácia'!$P$2:$P$4,'09.kolo prezentácia'!$O$2:$O$4))</f>
        <v>Muži C</v>
      </c>
      <c r="H72" s="13"/>
      <c r="I72" s="13"/>
    </row>
    <row r="73" spans="1:9" ht="15.75" customHeight="1">
      <c r="A73" s="52">
        <v>424</v>
      </c>
      <c r="B73" s="5" t="s">
        <v>260</v>
      </c>
      <c r="C73" s="5" t="s">
        <v>261</v>
      </c>
      <c r="D73" s="5" t="s">
        <v>262</v>
      </c>
      <c r="E73" s="3">
        <v>1995</v>
      </c>
      <c r="F73" s="3" t="s">
        <v>67</v>
      </c>
      <c r="G73" s="53" t="str">
        <f>IF(F73="m",LOOKUP(E73,'09.kolo prezentácia'!$L$2:$L$9,'09.kolo prezentácia'!$K$2:$K$9),LOOKUP(E73,'09.kolo prezentácia'!$P$2:$P$4,'09.kolo prezentácia'!$O$2:$O$4))</f>
        <v>Ženy A</v>
      </c>
      <c r="H73" s="13"/>
      <c r="I73" s="13"/>
    </row>
    <row r="74" spans="1:9" ht="15.75" customHeight="1">
      <c r="A74" s="52">
        <v>111</v>
      </c>
      <c r="B74" s="5" t="s">
        <v>32</v>
      </c>
      <c r="C74" s="5" t="s">
        <v>140</v>
      </c>
      <c r="D74" s="5" t="s">
        <v>102</v>
      </c>
      <c r="E74" s="3">
        <v>1978</v>
      </c>
      <c r="F74" s="3" t="s">
        <v>66</v>
      </c>
      <c r="G74" s="53" t="str">
        <f>IF(F74="m",LOOKUP(E74,'09.kolo prezentácia'!$L$2:$L$9,'09.kolo prezentácia'!$K$2:$K$9),LOOKUP(E74,'09.kolo prezentácia'!$P$2:$P$4,'09.kolo prezentácia'!$O$2:$O$4))</f>
        <v>Muži C</v>
      </c>
      <c r="H74" s="13"/>
      <c r="I74" s="13"/>
    </row>
    <row r="75" spans="1:8" ht="15.75" customHeight="1">
      <c r="A75" s="3">
        <v>435</v>
      </c>
      <c r="B75" s="5" t="s">
        <v>330</v>
      </c>
      <c r="C75" s="5" t="s">
        <v>331</v>
      </c>
      <c r="D75" s="5" t="s">
        <v>332</v>
      </c>
      <c r="E75" s="3">
        <v>2009</v>
      </c>
      <c r="F75" s="3" t="s">
        <v>67</v>
      </c>
      <c r="G75" s="53" t="str">
        <f>IF(F75="m",LOOKUP(E75,'09.kolo prezentácia'!$L$2:$L$9,'09.kolo prezentácia'!$K$2:$K$9),LOOKUP(E75,'09.kolo prezentácia'!$P$2:$P$4,'09.kolo prezentácia'!$O$2:$O$4))</f>
        <v>Ženy A</v>
      </c>
      <c r="H75" s="13"/>
    </row>
    <row r="76" spans="1:9" ht="15.75" customHeight="1">
      <c r="A76" s="3">
        <v>384</v>
      </c>
      <c r="B76" s="5" t="s">
        <v>319</v>
      </c>
      <c r="C76" s="5" t="s">
        <v>320</v>
      </c>
      <c r="D76" s="5" t="s">
        <v>305</v>
      </c>
      <c r="E76" s="3">
        <v>2001</v>
      </c>
      <c r="F76" s="3" t="s">
        <v>67</v>
      </c>
      <c r="G76" s="53" t="str">
        <f>IF(F76="m",LOOKUP(E76,'09.kolo prezentácia'!$L$2:$L$9,'09.kolo prezentácia'!$K$2:$K$9),LOOKUP(E76,'09.kolo prezentácia'!$P$2:$P$4,'09.kolo prezentácia'!$O$2:$O$4))</f>
        <v>Ženy A</v>
      </c>
      <c r="H76" s="13"/>
      <c r="I76" s="13"/>
    </row>
    <row r="77" spans="1:9" ht="15.75" customHeight="1">
      <c r="A77" s="52">
        <v>329</v>
      </c>
      <c r="B77" s="5" t="s">
        <v>99</v>
      </c>
      <c r="C77" s="5" t="s">
        <v>157</v>
      </c>
      <c r="D77" s="5" t="s">
        <v>158</v>
      </c>
      <c r="E77" s="3">
        <v>1986</v>
      </c>
      <c r="F77" s="3" t="s">
        <v>67</v>
      </c>
      <c r="G77" s="53" t="str">
        <f>IF(F77="m",LOOKUP(E77,'09.kolo prezentácia'!$L$2:$L$9,'09.kolo prezentácia'!$K$2:$K$9),LOOKUP(E77,'09.kolo prezentácia'!$P$2:$P$4,'09.kolo prezentácia'!$O$2:$O$4))</f>
        <v>Ženy A</v>
      </c>
      <c r="H77" s="13"/>
      <c r="I77" s="13"/>
    </row>
    <row r="78" spans="1:9" ht="15.75" customHeight="1">
      <c r="A78" s="52">
        <v>19</v>
      </c>
      <c r="B78" s="5" t="s">
        <v>30</v>
      </c>
      <c r="C78" s="5" t="s">
        <v>111</v>
      </c>
      <c r="D78" s="5" t="s">
        <v>93</v>
      </c>
      <c r="E78" s="3">
        <v>1983</v>
      </c>
      <c r="F78" s="3" t="s">
        <v>66</v>
      </c>
      <c r="G78" s="53" t="str">
        <f>IF(F78="m",LOOKUP(E78,'09.kolo prezentácia'!$L$2:$L$9,'09.kolo prezentácia'!$K$2:$K$9),LOOKUP(E78,'09.kolo prezentácia'!$P$2:$P$4,'09.kolo prezentácia'!$O$2:$O$4))</f>
        <v>Muži B</v>
      </c>
      <c r="H78" s="13"/>
      <c r="I78" s="13"/>
    </row>
    <row r="79" spans="1:9" ht="15.75" customHeight="1">
      <c r="A79" s="52">
        <v>120</v>
      </c>
      <c r="B79" s="5" t="s">
        <v>32</v>
      </c>
      <c r="C79" s="5" t="s">
        <v>265</v>
      </c>
      <c r="D79" s="5" t="s">
        <v>16</v>
      </c>
      <c r="E79" s="3">
        <v>1985</v>
      </c>
      <c r="F79" s="3" t="s">
        <v>66</v>
      </c>
      <c r="G79" s="53" t="str">
        <f>IF(F79="m",LOOKUP(E79,'09.kolo prezentácia'!$L$2:$L$9,'09.kolo prezentácia'!$K$2:$K$9),LOOKUP(E79,'09.kolo prezentácia'!$P$2:$P$4,'09.kolo prezentácia'!$O$2:$O$4))</f>
        <v>Muži B</v>
      </c>
      <c r="H79" s="13"/>
      <c r="I79" s="13"/>
    </row>
    <row r="80" spans="1:9" ht="15.75" customHeight="1">
      <c r="A80" s="52">
        <v>170</v>
      </c>
      <c r="B80" s="5" t="s">
        <v>57</v>
      </c>
      <c r="C80" s="5" t="s">
        <v>89</v>
      </c>
      <c r="D80" s="5" t="s">
        <v>103</v>
      </c>
      <c r="E80" s="3">
        <v>1983</v>
      </c>
      <c r="F80" s="3" t="s">
        <v>66</v>
      </c>
      <c r="G80" s="53" t="str">
        <f>IF(F80="m",LOOKUP(E80,'09.kolo prezentácia'!$L$2:$L$9,'09.kolo prezentácia'!$K$2:$K$9),LOOKUP(E80,'09.kolo prezentácia'!$P$2:$P$4,'09.kolo prezentácia'!$O$2:$O$4))</f>
        <v>Muži B</v>
      </c>
      <c r="H80" s="13"/>
      <c r="I80" s="13"/>
    </row>
    <row r="81" spans="1:7" ht="15.75" customHeight="1">
      <c r="A81" s="52">
        <v>169</v>
      </c>
      <c r="B81" s="5" t="s">
        <v>104</v>
      </c>
      <c r="C81" s="5" t="s">
        <v>105</v>
      </c>
      <c r="D81" s="5" t="s">
        <v>103</v>
      </c>
      <c r="E81" s="3">
        <v>1987</v>
      </c>
      <c r="F81" s="3" t="s">
        <v>67</v>
      </c>
      <c r="G81" s="53" t="str">
        <f>IF(F81="m",LOOKUP(E81,'09.kolo prezentácia'!$L$2:$L$9,'09.kolo prezentácia'!$K$2:$K$9),LOOKUP(E81,'09.kolo prezentácia'!$P$2:$P$4,'09.kolo prezentácia'!$O$2:$O$4))</f>
        <v>Ženy A</v>
      </c>
    </row>
    <row r="82" spans="1:9" ht="15.75" customHeight="1">
      <c r="A82" s="3">
        <v>409</v>
      </c>
      <c r="B82" s="5" t="s">
        <v>99</v>
      </c>
      <c r="C82" s="5" t="s">
        <v>339</v>
      </c>
      <c r="D82" s="5" t="s">
        <v>340</v>
      </c>
      <c r="E82" s="3">
        <v>1982</v>
      </c>
      <c r="F82" s="3" t="s">
        <v>67</v>
      </c>
      <c r="G82" s="53" t="str">
        <f>IF(F82="m",LOOKUP(E82,'09.kolo prezentácia'!$L$2:$L$9,'09.kolo prezentácia'!$K$2:$K$9),LOOKUP(E82,'09.kolo prezentácia'!$P$2:$P$4,'09.kolo prezentácia'!$O$2:$O$4))</f>
        <v>Ženy B</v>
      </c>
      <c r="H82" s="13"/>
      <c r="I82" s="13"/>
    </row>
    <row r="83" spans="1:9" ht="15.75" customHeight="1">
      <c r="A83" s="52">
        <v>3</v>
      </c>
      <c r="B83" s="5" t="s">
        <v>32</v>
      </c>
      <c r="C83" s="5" t="s">
        <v>101</v>
      </c>
      <c r="D83" s="5" t="s">
        <v>226</v>
      </c>
      <c r="E83" s="3">
        <v>1972</v>
      </c>
      <c r="F83" s="3" t="s">
        <v>66</v>
      </c>
      <c r="G83" s="53" t="str">
        <f>IF(F83="m",LOOKUP(E83,'09.kolo prezentácia'!$L$2:$L$9,'09.kolo prezentácia'!$K$2:$K$9),LOOKUP(E83,'09.kolo prezentácia'!$P$2:$P$4,'09.kolo prezentácia'!$O$2:$O$4))</f>
        <v>Muži C</v>
      </c>
      <c r="H83" s="13"/>
      <c r="I83" s="13"/>
    </row>
    <row r="84" spans="1:9" ht="15.75" customHeight="1">
      <c r="A84" s="52">
        <v>396</v>
      </c>
      <c r="B84" s="5" t="s">
        <v>266</v>
      </c>
      <c r="C84" s="5" t="s">
        <v>267</v>
      </c>
      <c r="D84" s="5" t="s">
        <v>268</v>
      </c>
      <c r="E84" s="3">
        <v>1983</v>
      </c>
      <c r="F84" s="3" t="s">
        <v>66</v>
      </c>
      <c r="G84" s="53" t="str">
        <f>IF(F84="m",LOOKUP(E84,'09.kolo prezentácia'!$L$2:$L$9,'09.kolo prezentácia'!$K$2:$K$9),LOOKUP(E84,'09.kolo prezentácia'!$P$2:$P$4,'09.kolo prezentácia'!$O$2:$O$4))</f>
        <v>Muži B</v>
      </c>
      <c r="H84" s="13"/>
      <c r="I84" s="13"/>
    </row>
    <row r="85" spans="1:9" ht="15.75" customHeight="1">
      <c r="A85" s="52">
        <v>397</v>
      </c>
      <c r="B85" s="5" t="s">
        <v>60</v>
      </c>
      <c r="C85" s="5" t="s">
        <v>61</v>
      </c>
      <c r="D85" s="5" t="s">
        <v>159</v>
      </c>
      <c r="E85" s="3">
        <v>1976</v>
      </c>
      <c r="F85" s="3" t="s">
        <v>66</v>
      </c>
      <c r="G85" s="53" t="str">
        <f>IF(F85="m",LOOKUP(E85,'09.kolo prezentácia'!$L$2:$L$9,'09.kolo prezentácia'!$K$2:$K$9),LOOKUP(E85,'09.kolo prezentácia'!$P$2:$P$4,'09.kolo prezentácia'!$O$2:$O$4))</f>
        <v>Muži C</v>
      </c>
      <c r="H85" s="13"/>
      <c r="I85" s="13"/>
    </row>
    <row r="86" spans="1:9" ht="15.75" customHeight="1">
      <c r="A86" s="3">
        <v>353</v>
      </c>
      <c r="B86" s="5" t="s">
        <v>7</v>
      </c>
      <c r="C86" s="5" t="s">
        <v>269</v>
      </c>
      <c r="D86" s="5" t="s">
        <v>270</v>
      </c>
      <c r="E86" s="3">
        <v>1974</v>
      </c>
      <c r="F86" s="3" t="s">
        <v>66</v>
      </c>
      <c r="G86" s="53" t="str">
        <f>IF(F86="m",LOOKUP(E86,'09.kolo prezentácia'!$L$2:$L$9,'09.kolo prezentácia'!$K$2:$K$9),LOOKUP(E86,'09.kolo prezentácia'!$P$2:$P$4,'09.kolo prezentácia'!$O$2:$O$4))</f>
        <v>Muži C</v>
      </c>
      <c r="H86" s="13"/>
      <c r="I86" s="13"/>
    </row>
    <row r="87" spans="1:9" ht="15.75" customHeight="1">
      <c r="A87" s="3">
        <v>112</v>
      </c>
      <c r="B87" s="5" t="s">
        <v>164</v>
      </c>
      <c r="C87" s="5" t="s">
        <v>271</v>
      </c>
      <c r="D87" s="5" t="s">
        <v>272</v>
      </c>
      <c r="E87" s="3">
        <v>1974</v>
      </c>
      <c r="F87" s="3" t="s">
        <v>66</v>
      </c>
      <c r="G87" s="53" t="str">
        <f>IF(F87="m",LOOKUP(E87,'09.kolo prezentácia'!$L$2:$L$9,'09.kolo prezentácia'!$K$2:$K$9),LOOKUP(E87,'09.kolo prezentácia'!$P$2:$P$4,'09.kolo prezentácia'!$O$2:$O$4))</f>
        <v>Muži C</v>
      </c>
      <c r="H87" s="13"/>
      <c r="I87" s="13"/>
    </row>
    <row r="88" spans="1:9" ht="15.75" customHeight="1">
      <c r="A88" s="3">
        <v>194</v>
      </c>
      <c r="B88" s="5" t="s">
        <v>273</v>
      </c>
      <c r="C88" s="5" t="s">
        <v>274</v>
      </c>
      <c r="D88" s="5" t="s">
        <v>275</v>
      </c>
      <c r="E88" s="3">
        <v>1978</v>
      </c>
      <c r="F88" s="3" t="s">
        <v>66</v>
      </c>
      <c r="G88" s="53" t="str">
        <f>IF(F88="m",LOOKUP(E88,'09.kolo prezentácia'!$L$2:$L$9,'09.kolo prezentácia'!$K$2:$K$9),LOOKUP(E88,'09.kolo prezentácia'!$P$2:$P$4,'09.kolo prezentácia'!$O$2:$O$4))</f>
        <v>Muži C</v>
      </c>
      <c r="H88" s="13"/>
      <c r="I88" s="13"/>
    </row>
    <row r="89" spans="1:9" ht="15.75" customHeight="1">
      <c r="A89" s="3">
        <v>26</v>
      </c>
      <c r="B89" s="5" t="s">
        <v>23</v>
      </c>
      <c r="C89" s="5" t="s">
        <v>112</v>
      </c>
      <c r="D89" s="5" t="s">
        <v>124</v>
      </c>
      <c r="E89" s="3">
        <v>1977</v>
      </c>
      <c r="F89" s="3" t="s">
        <v>66</v>
      </c>
      <c r="G89" s="53" t="str">
        <f>IF(F89="m",LOOKUP(E89,'09.kolo prezentácia'!$L$2:$L$9,'09.kolo prezentácia'!$K$2:$K$9),LOOKUP(E89,'09.kolo prezentácia'!$P$2:$P$4,'09.kolo prezentácia'!$O$2:$O$4))</f>
        <v>Muži C</v>
      </c>
      <c r="H89" s="13"/>
      <c r="I89" s="13"/>
    </row>
    <row r="90" spans="1:9" ht="15.75" customHeight="1">
      <c r="A90" s="3" t="s">
        <v>648</v>
      </c>
      <c r="B90" s="5" t="s">
        <v>282</v>
      </c>
      <c r="C90" s="5" t="s">
        <v>283</v>
      </c>
      <c r="D90" s="5" t="s">
        <v>284</v>
      </c>
      <c r="E90" s="3">
        <v>1988</v>
      </c>
      <c r="F90" s="3" t="s">
        <v>66</v>
      </c>
      <c r="G90" s="53" t="str">
        <f>IF(F90="m",LOOKUP(E90,'09.kolo prezentácia'!$L$2:$L$9,'09.kolo prezentácia'!$K$2:$K$9),LOOKUP(E90,'09.kolo prezentácia'!$P$2:$P$4,'09.kolo prezentácia'!$O$2:$O$4))</f>
        <v>Muži B</v>
      </c>
      <c r="H90" s="13"/>
      <c r="I90" s="13"/>
    </row>
    <row r="91" spans="1:7" ht="15.75" customHeight="1">
      <c r="A91" s="3">
        <v>304</v>
      </c>
      <c r="B91" s="5" t="s">
        <v>285</v>
      </c>
      <c r="C91" s="5" t="s">
        <v>286</v>
      </c>
      <c r="D91" s="5" t="s">
        <v>287</v>
      </c>
      <c r="E91" s="3">
        <v>1988</v>
      </c>
      <c r="F91" s="3" t="s">
        <v>67</v>
      </c>
      <c r="G91" s="53" t="str">
        <f>IF(F91="m",LOOKUP(E91,'09.kolo prezentácia'!$L$2:$L$9,'09.kolo prezentácia'!$K$2:$K$9),LOOKUP(E91,'09.kolo prezentácia'!$P$2:$P$4,'09.kolo prezentácia'!$O$2:$O$4))</f>
        <v>Ženy A</v>
      </c>
    </row>
    <row r="92" spans="1:7" ht="15.75" customHeight="1">
      <c r="A92" s="3">
        <v>387</v>
      </c>
      <c r="B92" s="5" t="s">
        <v>149</v>
      </c>
      <c r="C92" s="5" t="s">
        <v>291</v>
      </c>
      <c r="D92" s="5" t="s">
        <v>193</v>
      </c>
      <c r="E92" s="3">
        <v>1952</v>
      </c>
      <c r="F92" s="3" t="s">
        <v>66</v>
      </c>
      <c r="G92" s="53" t="str">
        <f>IF(F92="m",LOOKUP(E92,'09.kolo prezentácia'!$L$2:$L$9,'09.kolo prezentácia'!$K$2:$K$9),LOOKUP(E92,'09.kolo prezentácia'!$P$2:$P$4,'09.kolo prezentácia'!$O$2:$O$4))</f>
        <v>Muži E</v>
      </c>
    </row>
    <row r="93" spans="1:9" ht="15.75" customHeight="1">
      <c r="A93" s="3">
        <v>386</v>
      </c>
      <c r="B93" s="5" t="s">
        <v>292</v>
      </c>
      <c r="C93" s="5" t="s">
        <v>293</v>
      </c>
      <c r="D93" s="5" t="s">
        <v>193</v>
      </c>
      <c r="E93" s="3">
        <v>1953</v>
      </c>
      <c r="F93" s="3" t="s">
        <v>67</v>
      </c>
      <c r="G93" s="53" t="str">
        <f>IF(F93="m",LOOKUP(E93,'09.kolo prezentácia'!$L$2:$L$9,'09.kolo prezentácia'!$K$2:$K$9),LOOKUP(E93,'09.kolo prezentácia'!$P$2:$P$4,'09.kolo prezentácia'!$O$2:$O$4))</f>
        <v>Ženy C</v>
      </c>
      <c r="H93" s="13"/>
      <c r="I93" s="13"/>
    </row>
    <row r="94" spans="1:9" ht="15.75" customHeight="1">
      <c r="A94" s="3">
        <v>6</v>
      </c>
      <c r="B94" s="5" t="s">
        <v>109</v>
      </c>
      <c r="C94" s="5" t="s">
        <v>110</v>
      </c>
      <c r="D94" s="5" t="s">
        <v>249</v>
      </c>
      <c r="E94" s="3">
        <v>1974</v>
      </c>
      <c r="F94" s="3" t="s">
        <v>66</v>
      </c>
      <c r="G94" s="53" t="str">
        <f>IF(F94="m",LOOKUP(E94,'09.kolo prezentácia'!$L$2:$L$9,'09.kolo prezentácia'!$K$2:$K$9),LOOKUP(E94,'09.kolo prezentácia'!$P$2:$P$4,'09.kolo prezentácia'!$O$2:$O$4))</f>
        <v>Muži C</v>
      </c>
      <c r="H94" s="13"/>
      <c r="I94" s="13"/>
    </row>
    <row r="95" spans="1:9" ht="15.75" customHeight="1">
      <c r="A95" s="3">
        <v>403</v>
      </c>
      <c r="B95" s="5" t="s">
        <v>321</v>
      </c>
      <c r="C95" s="5" t="s">
        <v>322</v>
      </c>
      <c r="D95" s="5" t="s">
        <v>323</v>
      </c>
      <c r="E95" s="3">
        <v>2003</v>
      </c>
      <c r="F95" s="3" t="s">
        <v>67</v>
      </c>
      <c r="G95" s="53" t="str">
        <f>IF(F95="m",LOOKUP(E95,'09.kolo prezentácia'!$L$2:$L$9,'09.kolo prezentácia'!$K$2:$K$9),LOOKUP(E95,'09.kolo prezentácia'!$P$2:$P$4,'09.kolo prezentácia'!$O$2:$O$4))</f>
        <v>Ženy A</v>
      </c>
      <c r="H95" s="13"/>
      <c r="I95" s="13"/>
    </row>
    <row r="96" spans="1:9" ht="15.75" customHeight="1">
      <c r="A96" s="3">
        <v>85</v>
      </c>
      <c r="B96" s="5" t="s">
        <v>5</v>
      </c>
      <c r="C96" s="5" t="s">
        <v>90</v>
      </c>
      <c r="D96" s="5" t="s">
        <v>91</v>
      </c>
      <c r="E96" s="3">
        <v>1981</v>
      </c>
      <c r="F96" s="3" t="s">
        <v>66</v>
      </c>
      <c r="G96" s="53" t="str">
        <f>IF(F96="m",LOOKUP(E96,'09.kolo prezentácia'!$L$2:$L$9,'09.kolo prezentácia'!$K$2:$K$9),LOOKUP(E96,'09.kolo prezentácia'!$P$2:$P$4,'09.kolo prezentácia'!$O$2:$O$4))</f>
        <v>Muži B</v>
      </c>
      <c r="H96" s="13"/>
      <c r="I96" s="13"/>
    </row>
    <row r="97" spans="1:9" ht="15.75" customHeight="1">
      <c r="A97" s="3">
        <v>159</v>
      </c>
      <c r="B97" s="5" t="s">
        <v>212</v>
      </c>
      <c r="C97" s="5" t="s">
        <v>295</v>
      </c>
      <c r="D97" s="5" t="s">
        <v>159</v>
      </c>
      <c r="E97" s="3">
        <v>1984</v>
      </c>
      <c r="F97" s="3" t="s">
        <v>66</v>
      </c>
      <c r="G97" s="53" t="str">
        <f>IF(F97="m",LOOKUP(E97,'09.kolo prezentácia'!$L$2:$L$9,'09.kolo prezentácia'!$K$2:$K$9),LOOKUP(E97,'09.kolo prezentácia'!$P$2:$P$4,'09.kolo prezentácia'!$O$2:$O$4))</f>
        <v>Muži B</v>
      </c>
      <c r="H97" s="13"/>
      <c r="I97" s="13"/>
    </row>
    <row r="98" spans="1:9" ht="15.75" customHeight="1">
      <c r="A98" s="3">
        <v>17</v>
      </c>
      <c r="B98" s="5" t="s">
        <v>326</v>
      </c>
      <c r="C98" s="5" t="s">
        <v>327</v>
      </c>
      <c r="D98" s="5" t="s">
        <v>37</v>
      </c>
      <c r="E98" s="3">
        <v>1990</v>
      </c>
      <c r="F98" s="3" t="s">
        <v>67</v>
      </c>
      <c r="G98" s="53" t="str">
        <f>IF(F98="m",LOOKUP(E98,'09.kolo prezentácia'!$L$2:$L$9,'09.kolo prezentácia'!$K$2:$K$9),LOOKUP(E98,'09.kolo prezentácia'!$P$2:$P$4,'09.kolo prezentácia'!$O$2:$O$4))</f>
        <v>Ženy A</v>
      </c>
      <c r="H98" s="13"/>
      <c r="I98" s="13"/>
    </row>
    <row r="99" spans="1:7" ht="15.75" customHeight="1">
      <c r="A99" s="3">
        <v>413</v>
      </c>
      <c r="B99" s="5" t="s">
        <v>299</v>
      </c>
      <c r="C99" s="5" t="s">
        <v>300</v>
      </c>
      <c r="D99" s="5" t="s">
        <v>70</v>
      </c>
      <c r="E99" s="3">
        <v>1981</v>
      </c>
      <c r="F99" s="3" t="s">
        <v>67</v>
      </c>
      <c r="G99" s="53" t="str">
        <f>IF(F99="m",LOOKUP(E99,'09.kolo prezentácia'!$L$2:$L$9,'09.kolo prezentácia'!$K$2:$K$9),LOOKUP(E99,'09.kolo prezentácia'!$P$2:$P$4,'09.kolo prezentácia'!$O$2:$O$4))</f>
        <v>Ženy B</v>
      </c>
    </row>
    <row r="100" spans="1:7" ht="15.75" customHeight="1">
      <c r="A100" s="3">
        <v>152</v>
      </c>
      <c r="B100" s="5" t="s">
        <v>7</v>
      </c>
      <c r="C100" s="5" t="s">
        <v>106</v>
      </c>
      <c r="D100" s="5" t="s">
        <v>16</v>
      </c>
      <c r="E100" s="3">
        <v>1989</v>
      </c>
      <c r="F100" s="3" t="s">
        <v>66</v>
      </c>
      <c r="G100" s="53" t="str">
        <f>IF(F100="m",LOOKUP(E100,'09.kolo prezentácia'!$L$2:$L$9,'09.kolo prezentácia'!$K$2:$K$9),LOOKUP(E100,'09.kolo prezentácia'!$P$2:$P$4,'09.kolo prezentácia'!$O$2:$O$4))</f>
        <v>Muži B</v>
      </c>
    </row>
    <row r="101" spans="1:9" ht="15.75" customHeight="1">
      <c r="A101" s="3">
        <v>50</v>
      </c>
      <c r="B101" s="5" t="s">
        <v>84</v>
      </c>
      <c r="C101" s="5" t="s">
        <v>160</v>
      </c>
      <c r="D101" s="5" t="s">
        <v>161</v>
      </c>
      <c r="E101" s="3">
        <v>1969</v>
      </c>
      <c r="F101" s="3" t="s">
        <v>66</v>
      </c>
      <c r="G101" s="53" t="str">
        <f>IF(F101="m",LOOKUP(E101,'09.kolo prezentácia'!$L$2:$L$9,'09.kolo prezentácia'!$K$2:$K$9),LOOKUP(E101,'09.kolo prezentácia'!$P$2:$P$4,'09.kolo prezentácia'!$O$2:$O$4))</f>
        <v>Muži D</v>
      </c>
      <c r="H101" s="13"/>
      <c r="I101" s="13"/>
    </row>
    <row r="102" spans="1:9" ht="15.75" customHeight="1">
      <c r="A102" s="3">
        <v>138</v>
      </c>
      <c r="B102" s="5" t="s">
        <v>55</v>
      </c>
      <c r="C102" s="5" t="s">
        <v>92</v>
      </c>
      <c r="D102" s="5" t="s">
        <v>144</v>
      </c>
      <c r="E102" s="3">
        <v>1972</v>
      </c>
      <c r="F102" s="3" t="s">
        <v>647</v>
      </c>
      <c r="G102" s="53" t="str">
        <f>IF(F102="m",LOOKUP(E102,'09.kolo prezentácia'!$L$2:$L$9,'09.kolo prezentácia'!$K$2:$K$9),LOOKUP(E102,'09.kolo prezentácia'!$P$2:$P$4,'09.kolo prezentácia'!$O$2:$O$4))</f>
        <v>Ženy C</v>
      </c>
      <c r="H102" s="13"/>
      <c r="I102" s="13"/>
    </row>
    <row r="103" spans="1:9" ht="15.75" customHeight="1">
      <c r="A103" s="3">
        <v>100</v>
      </c>
      <c r="B103" s="5" t="s">
        <v>35</v>
      </c>
      <c r="C103" s="5" t="s">
        <v>586</v>
      </c>
      <c r="D103" s="5" t="s">
        <v>16</v>
      </c>
      <c r="E103" s="3">
        <v>1987</v>
      </c>
      <c r="F103" s="3" t="s">
        <v>66</v>
      </c>
      <c r="G103" s="53" t="str">
        <f>IF(F103="m",LOOKUP(E103,'09.kolo prezentácia'!$L$2:$L$9,'09.kolo prezentácia'!$K$2:$K$9),LOOKUP(E103,'09.kolo prezentácia'!$P$2:$P$4,'09.kolo prezentácia'!$O$2:$O$4))</f>
        <v>Muži B</v>
      </c>
      <c r="H103" s="13"/>
      <c r="I103" s="13"/>
    </row>
    <row r="104" spans="1:9" ht="15.75" customHeight="1">
      <c r="A104" s="3">
        <v>285</v>
      </c>
      <c r="B104" s="5" t="s">
        <v>6</v>
      </c>
      <c r="C104" s="5" t="s">
        <v>587</v>
      </c>
      <c r="D104" s="5" t="s">
        <v>588</v>
      </c>
      <c r="E104" s="3">
        <v>1944</v>
      </c>
      <c r="F104" s="3" t="s">
        <v>66</v>
      </c>
      <c r="G104" s="53" t="str">
        <f>IF(F104="m",LOOKUP(E104,'09.kolo prezentácia'!$L$2:$L$9,'09.kolo prezentácia'!$K$2:$K$9),LOOKUP(E104,'09.kolo prezentácia'!$P$2:$P$4,'09.kolo prezentácia'!$O$2:$O$4))</f>
        <v>Muži E</v>
      </c>
      <c r="H104" s="13"/>
      <c r="I104" s="13"/>
    </row>
    <row r="105" spans="1:7" ht="15.75" customHeight="1">
      <c r="A105" s="3">
        <v>273</v>
      </c>
      <c r="B105" s="5" t="s">
        <v>27</v>
      </c>
      <c r="C105" s="5" t="s">
        <v>589</v>
      </c>
      <c r="D105" s="5" t="s">
        <v>590</v>
      </c>
      <c r="E105" s="3">
        <v>1971</v>
      </c>
      <c r="F105" s="3" t="s">
        <v>66</v>
      </c>
      <c r="G105" s="53" t="str">
        <f>IF(F105="m",LOOKUP(E105,'09.kolo prezentácia'!$L$2:$L$9,'09.kolo prezentácia'!$K$2:$K$9),LOOKUP(E105,'09.kolo prezentácia'!$P$2:$P$4,'09.kolo prezentácia'!$O$2:$O$4))</f>
        <v>Muži C</v>
      </c>
    </row>
    <row r="106" spans="1:7" ht="15.75" customHeight="1">
      <c r="A106" s="3">
        <v>296</v>
      </c>
      <c r="B106" s="5" t="s">
        <v>28</v>
      </c>
      <c r="C106" s="5" t="s">
        <v>591</v>
      </c>
      <c r="D106" s="5" t="s">
        <v>590</v>
      </c>
      <c r="E106" s="3">
        <v>1974</v>
      </c>
      <c r="F106" s="3" t="s">
        <v>66</v>
      </c>
      <c r="G106" s="53" t="str">
        <f>IF(F106="m",LOOKUP(E106,'09.kolo prezentácia'!$L$2:$L$9,'09.kolo prezentácia'!$K$2:$K$9),LOOKUP(E106,'09.kolo prezentácia'!$P$2:$P$4,'09.kolo prezentácia'!$O$2:$O$4))</f>
        <v>Muži C</v>
      </c>
    </row>
    <row r="107" spans="1:7" ht="15.75" customHeight="1">
      <c r="A107" s="3">
        <v>372</v>
      </c>
      <c r="B107" s="5" t="s">
        <v>162</v>
      </c>
      <c r="C107" s="5" t="s">
        <v>592</v>
      </c>
      <c r="D107" s="5" t="s">
        <v>62</v>
      </c>
      <c r="E107" s="3">
        <v>1951</v>
      </c>
      <c r="F107" s="3" t="s">
        <v>66</v>
      </c>
      <c r="G107" s="53" t="str">
        <f>IF(F107="m",LOOKUP(E107,'09.kolo prezentácia'!$L$2:$L$9,'09.kolo prezentácia'!$K$2:$K$9),LOOKUP(E107,'09.kolo prezentácia'!$P$2:$P$4,'09.kolo prezentácia'!$O$2:$O$4))</f>
        <v>Muži E</v>
      </c>
    </row>
    <row r="108" spans="1:7" ht="15.75" customHeight="1">
      <c r="A108" s="3">
        <v>39</v>
      </c>
      <c r="B108" s="5" t="s">
        <v>594</v>
      </c>
      <c r="C108" s="5" t="s">
        <v>593</v>
      </c>
      <c r="D108" s="5" t="s">
        <v>144</v>
      </c>
      <c r="E108" s="3">
        <v>1970</v>
      </c>
      <c r="F108" s="3" t="s">
        <v>67</v>
      </c>
      <c r="G108" s="53" t="str">
        <f>IF(F108="m",LOOKUP(E108,'09.kolo prezentácia'!$L$2:$L$9,'09.kolo prezentácia'!$K$2:$K$9),LOOKUP(E108,'09.kolo prezentácia'!$P$2:$P$4,'09.kolo prezentácia'!$O$2:$O$4))</f>
        <v>Ženy C</v>
      </c>
    </row>
    <row r="109" spans="1:7" ht="15.75" customHeight="1">
      <c r="A109" s="3">
        <v>377</v>
      </c>
      <c r="B109" s="5" t="s">
        <v>162</v>
      </c>
      <c r="C109" s="5" t="s">
        <v>595</v>
      </c>
      <c r="D109" s="5" t="s">
        <v>596</v>
      </c>
      <c r="E109" s="3">
        <v>1995</v>
      </c>
      <c r="F109" s="3" t="s">
        <v>66</v>
      </c>
      <c r="G109" s="53" t="str">
        <f>IF(F109="m",LOOKUP(E109,'09.kolo prezentácia'!$L$2:$L$9,'09.kolo prezentácia'!$K$2:$K$9),LOOKUP(E109,'09.kolo prezentácia'!$P$2:$P$4,'09.kolo prezentácia'!$O$2:$O$4))</f>
        <v>Muži A</v>
      </c>
    </row>
    <row r="110" spans="1:7" ht="15.75" customHeight="1">
      <c r="A110" s="3">
        <v>379</v>
      </c>
      <c r="B110" s="5" t="s">
        <v>599</v>
      </c>
      <c r="C110" s="5" t="s">
        <v>598</v>
      </c>
      <c r="D110" s="5" t="s">
        <v>305</v>
      </c>
      <c r="E110" s="3">
        <v>1976</v>
      </c>
      <c r="F110" s="3" t="s">
        <v>66</v>
      </c>
      <c r="G110" s="53" t="str">
        <f>IF(F110="m",LOOKUP(E110,'09.kolo prezentácia'!$L$2:$L$9,'09.kolo prezentácia'!$K$2:$K$9),LOOKUP(E110,'09.kolo prezentácia'!$P$2:$P$4,'09.kolo prezentácia'!$O$2:$O$4))</f>
        <v>Muži C</v>
      </c>
    </row>
    <row r="111" spans="1:7" ht="15.75" customHeight="1">
      <c r="A111" s="3">
        <v>381</v>
      </c>
      <c r="B111" s="5" t="s">
        <v>30</v>
      </c>
      <c r="C111" s="5" t="s">
        <v>598</v>
      </c>
      <c r="D111" s="5" t="s">
        <v>305</v>
      </c>
      <c r="E111" s="3">
        <v>2004</v>
      </c>
      <c r="F111" s="3" t="s">
        <v>66</v>
      </c>
      <c r="G111" s="53" t="str">
        <f>IF(F111="m",LOOKUP(E111,'09.kolo prezentácia'!$L$2:$L$9,'09.kolo prezentácia'!$K$2:$K$9),LOOKUP(E111,'09.kolo prezentácia'!$P$2:$P$4,'09.kolo prezentácia'!$O$2:$O$4))</f>
        <v>Muži A</v>
      </c>
    </row>
    <row r="112" spans="1:7" ht="15.75" customHeight="1">
      <c r="A112" s="3">
        <v>382</v>
      </c>
      <c r="B112" s="5" t="s">
        <v>601</v>
      </c>
      <c r="C112" s="5" t="s">
        <v>600</v>
      </c>
      <c r="D112" s="5" t="s">
        <v>305</v>
      </c>
      <c r="E112" s="3">
        <v>2003</v>
      </c>
      <c r="F112" s="3" t="s">
        <v>66</v>
      </c>
      <c r="G112" s="53" t="str">
        <f>IF(F112="m",LOOKUP(E112,'09.kolo prezentácia'!$L$2:$L$9,'09.kolo prezentácia'!$K$2:$K$9),LOOKUP(E112,'09.kolo prezentácia'!$P$2:$P$4,'09.kolo prezentácia'!$O$2:$O$4))</f>
        <v>Muži A</v>
      </c>
    </row>
    <row r="113" spans="1:7" ht="15.75" customHeight="1">
      <c r="A113" s="3">
        <v>389</v>
      </c>
      <c r="B113" s="5" t="s">
        <v>603</v>
      </c>
      <c r="C113" s="5" t="s">
        <v>602</v>
      </c>
      <c r="D113" s="5" t="s">
        <v>604</v>
      </c>
      <c r="E113" s="3">
        <v>1976</v>
      </c>
      <c r="F113" s="3" t="s">
        <v>66</v>
      </c>
      <c r="G113" s="53" t="str">
        <f>IF(F113="m",LOOKUP(E113,'09.kolo prezentácia'!$L$2:$L$9,'09.kolo prezentácia'!$K$2:$K$9),LOOKUP(E113,'09.kolo prezentácia'!$P$2:$P$4,'09.kolo prezentácia'!$O$2:$O$4))</f>
        <v>Muži C</v>
      </c>
    </row>
    <row r="114" spans="1:7" ht="15.75" customHeight="1">
      <c r="A114" s="3">
        <v>36</v>
      </c>
      <c r="B114" s="5" t="s">
        <v>27</v>
      </c>
      <c r="C114" s="5" t="s">
        <v>605</v>
      </c>
      <c r="D114" s="5" t="s">
        <v>72</v>
      </c>
      <c r="E114" s="3">
        <v>1985</v>
      </c>
      <c r="F114" s="3" t="s">
        <v>66</v>
      </c>
      <c r="G114" s="53" t="str">
        <f>IF(F114="m",LOOKUP(E114,'09.kolo prezentácia'!$L$2:$L$9,'09.kolo prezentácia'!$K$2:$K$9),LOOKUP(E114,'09.kolo prezentácia'!$P$2:$P$4,'09.kolo prezentácia'!$O$2:$O$4))</f>
        <v>Muži B</v>
      </c>
    </row>
    <row r="115" spans="1:7" ht="15.75" customHeight="1">
      <c r="A115" s="3">
        <v>391</v>
      </c>
      <c r="B115" s="5" t="s">
        <v>607</v>
      </c>
      <c r="C115" s="5" t="s">
        <v>606</v>
      </c>
      <c r="D115" s="5" t="s">
        <v>16</v>
      </c>
      <c r="E115" s="3">
        <v>1943</v>
      </c>
      <c r="F115" s="3" t="s">
        <v>66</v>
      </c>
      <c r="G115" s="53" t="str">
        <f>IF(F115="m",LOOKUP(E115,'09.kolo prezentácia'!$L$2:$L$9,'09.kolo prezentácia'!$K$2:$K$9),LOOKUP(E115,'09.kolo prezentácia'!$P$2:$P$4,'09.kolo prezentácia'!$O$2:$O$4))</f>
        <v>Muži E</v>
      </c>
    </row>
    <row r="116" spans="1:7" ht="15.75" customHeight="1">
      <c r="A116" s="3">
        <v>393</v>
      </c>
      <c r="B116" s="5" t="s">
        <v>162</v>
      </c>
      <c r="C116" s="5" t="s">
        <v>608</v>
      </c>
      <c r="D116" s="5" t="s">
        <v>609</v>
      </c>
      <c r="E116" s="3">
        <v>1947</v>
      </c>
      <c r="F116" s="3" t="s">
        <v>66</v>
      </c>
      <c r="G116" s="53" t="str">
        <f>IF(F116="m",LOOKUP(E116,'09.kolo prezentácia'!$L$2:$L$9,'09.kolo prezentácia'!$K$2:$K$9),LOOKUP(E116,'09.kolo prezentácia'!$P$2:$P$4,'09.kolo prezentácia'!$O$2:$O$4))</f>
        <v>Muži E</v>
      </c>
    </row>
    <row r="117" spans="1:7" ht="15.75" customHeight="1">
      <c r="A117" s="3">
        <v>399</v>
      </c>
      <c r="B117" s="5" t="s">
        <v>7</v>
      </c>
      <c r="C117" s="5" t="s">
        <v>610</v>
      </c>
      <c r="D117" s="5" t="s">
        <v>16</v>
      </c>
      <c r="E117" s="3">
        <v>1978</v>
      </c>
      <c r="F117" s="3" t="s">
        <v>66</v>
      </c>
      <c r="G117" s="53" t="str">
        <f>IF(F117="m",LOOKUP(E117,'09.kolo prezentácia'!$L$2:$L$9,'09.kolo prezentácia'!$K$2:$K$9),LOOKUP(E117,'09.kolo prezentácia'!$P$2:$P$4,'09.kolo prezentácia'!$O$2:$O$4))</f>
        <v>Muži C</v>
      </c>
    </row>
    <row r="118" spans="1:7" ht="15.75" customHeight="1">
      <c r="A118" s="3">
        <v>402</v>
      </c>
      <c r="B118" s="5" t="s">
        <v>258</v>
      </c>
      <c r="C118" s="5" t="s">
        <v>110</v>
      </c>
      <c r="D118" s="5" t="s">
        <v>323</v>
      </c>
      <c r="E118" s="3">
        <v>1984</v>
      </c>
      <c r="F118" s="3" t="s">
        <v>66</v>
      </c>
      <c r="G118" s="53" t="str">
        <f>IF(F118="m",LOOKUP(E118,'09.kolo prezentácia'!$L$2:$L$9,'09.kolo prezentácia'!$K$2:$K$9),LOOKUP(E118,'09.kolo prezentácia'!$P$2:$P$4,'09.kolo prezentácia'!$O$2:$O$4))</f>
        <v>Muži B</v>
      </c>
    </row>
    <row r="119" spans="1:7" ht="15.75" customHeight="1">
      <c r="A119" s="3">
        <v>405</v>
      </c>
      <c r="B119" s="5" t="s">
        <v>612</v>
      </c>
      <c r="C119" s="5" t="s">
        <v>611</v>
      </c>
      <c r="D119" s="5" t="s">
        <v>613</v>
      </c>
      <c r="E119" s="3">
        <v>1971</v>
      </c>
      <c r="F119" s="3" t="s">
        <v>67</v>
      </c>
      <c r="G119" s="53" t="str">
        <f>IF(F119="m",LOOKUP(E119,'09.kolo prezentácia'!$L$2:$L$9,'09.kolo prezentácia'!$K$2:$K$9),LOOKUP(E119,'09.kolo prezentácia'!$P$2:$P$4,'09.kolo prezentácia'!$O$2:$O$4))</f>
        <v>Ženy C</v>
      </c>
    </row>
    <row r="120" spans="1:7" ht="15.75" customHeight="1">
      <c r="A120" s="3">
        <v>407</v>
      </c>
      <c r="B120" s="5" t="s">
        <v>30</v>
      </c>
      <c r="C120" s="5" t="s">
        <v>614</v>
      </c>
      <c r="D120" s="5" t="s">
        <v>340</v>
      </c>
      <c r="E120" s="3">
        <v>1981</v>
      </c>
      <c r="F120" s="3" t="s">
        <v>66</v>
      </c>
      <c r="G120" s="53" t="str">
        <f>IF(F120="m",LOOKUP(E120,'09.kolo prezentácia'!$L$2:$L$9,'09.kolo prezentácia'!$K$2:$K$9),LOOKUP(E120,'09.kolo prezentácia'!$P$2:$P$4,'09.kolo prezentácia'!$O$2:$O$4))</f>
        <v>Muži B</v>
      </c>
    </row>
    <row r="121" spans="1:7" ht="15.75" customHeight="1">
      <c r="A121" s="3">
        <v>408</v>
      </c>
      <c r="B121" s="5" t="s">
        <v>599</v>
      </c>
      <c r="C121" s="5" t="s">
        <v>615</v>
      </c>
      <c r="D121" s="5" t="s">
        <v>340</v>
      </c>
      <c r="E121" s="3">
        <v>1981</v>
      </c>
      <c r="F121" s="3" t="s">
        <v>66</v>
      </c>
      <c r="G121" s="53" t="str">
        <f>IF(F121="m",LOOKUP(E121,'09.kolo prezentácia'!$L$2:$L$9,'09.kolo prezentácia'!$K$2:$K$9),LOOKUP(E121,'09.kolo prezentácia'!$P$2:$P$4,'09.kolo prezentácia'!$O$2:$O$4))</f>
        <v>Muži B</v>
      </c>
    </row>
    <row r="122" spans="1:7" ht="15.75" customHeight="1">
      <c r="A122" s="3">
        <v>65</v>
      </c>
      <c r="B122" s="5" t="s">
        <v>32</v>
      </c>
      <c r="C122" s="5" t="s">
        <v>616</v>
      </c>
      <c r="D122" s="5" t="s">
        <v>302</v>
      </c>
      <c r="E122" s="3">
        <v>1986</v>
      </c>
      <c r="F122" s="3" t="s">
        <v>66</v>
      </c>
      <c r="G122" s="53" t="str">
        <f>IF(F122="m",LOOKUP(E122,'09.kolo prezentácia'!$L$2:$L$9,'09.kolo prezentácia'!$K$2:$K$9),LOOKUP(E122,'09.kolo prezentácia'!$P$2:$P$4,'09.kolo prezentácia'!$O$2:$O$4))</f>
        <v>Muži B</v>
      </c>
    </row>
    <row r="123" spans="1:7" ht="15.75" customHeight="1">
      <c r="A123" s="3">
        <v>365</v>
      </c>
      <c r="B123" s="5" t="s">
        <v>28</v>
      </c>
      <c r="C123" s="5" t="s">
        <v>617</v>
      </c>
      <c r="D123" s="5" t="s">
        <v>302</v>
      </c>
      <c r="E123" s="3">
        <v>1989</v>
      </c>
      <c r="F123" s="3" t="s">
        <v>66</v>
      </c>
      <c r="G123" s="53" t="str">
        <f>IF(F123="m",LOOKUP(E123,'09.kolo prezentácia'!$L$2:$L$9,'09.kolo prezentácia'!$K$2:$K$9),LOOKUP(E123,'09.kolo prezentácia'!$P$2:$P$4,'09.kolo prezentácia'!$O$2:$O$4))</f>
        <v>Muži B</v>
      </c>
    </row>
    <row r="124" spans="1:7" ht="15.75" customHeight="1">
      <c r="A124" s="3">
        <v>411</v>
      </c>
      <c r="B124" s="5" t="s">
        <v>32</v>
      </c>
      <c r="C124" s="5" t="s">
        <v>618</v>
      </c>
      <c r="D124" s="5" t="s">
        <v>16</v>
      </c>
      <c r="E124" s="3">
        <v>1979</v>
      </c>
      <c r="F124" s="3" t="s">
        <v>66</v>
      </c>
      <c r="G124" s="53" t="str">
        <f>IF(F124="m",LOOKUP(E124,'09.kolo prezentácia'!$L$2:$L$9,'09.kolo prezentácia'!$K$2:$K$9),LOOKUP(E124,'09.kolo prezentácia'!$P$2:$P$4,'09.kolo prezentácia'!$O$2:$O$4))</f>
        <v>Muži C</v>
      </c>
    </row>
    <row r="125" spans="1:7" ht="15.75" customHeight="1">
      <c r="A125" s="3">
        <v>414</v>
      </c>
      <c r="B125" s="5" t="s">
        <v>6</v>
      </c>
      <c r="C125" s="5" t="s">
        <v>619</v>
      </c>
      <c r="D125" s="5" t="s">
        <v>620</v>
      </c>
      <c r="E125" s="3">
        <v>1976</v>
      </c>
      <c r="F125" s="3" t="s">
        <v>66</v>
      </c>
      <c r="G125" s="53" t="str">
        <f>IF(F125="m",LOOKUP(E125,'09.kolo prezentácia'!$L$2:$L$9,'09.kolo prezentácia'!$K$2:$K$9),LOOKUP(E125,'09.kolo prezentácia'!$P$2:$P$4,'09.kolo prezentácia'!$O$2:$O$4))</f>
        <v>Muži C</v>
      </c>
    </row>
    <row r="126" spans="1:7" ht="15.75" customHeight="1">
      <c r="A126" s="3">
        <v>415</v>
      </c>
      <c r="B126" s="5" t="s">
        <v>622</v>
      </c>
      <c r="C126" s="5" t="s">
        <v>621</v>
      </c>
      <c r="D126" s="5" t="s">
        <v>620</v>
      </c>
      <c r="E126" s="3">
        <v>1995</v>
      </c>
      <c r="F126" s="3" t="s">
        <v>66</v>
      </c>
      <c r="G126" s="53" t="str">
        <f>IF(F126="m",LOOKUP(E126,'09.kolo prezentácia'!$L$2:$L$9,'09.kolo prezentácia'!$K$2:$K$9),LOOKUP(E126,'09.kolo prezentácia'!$P$2:$P$4,'09.kolo prezentácia'!$O$2:$O$4))</f>
        <v>Muži A</v>
      </c>
    </row>
    <row r="127" spans="1:7" ht="15.75" customHeight="1">
      <c r="A127" s="3">
        <v>422</v>
      </c>
      <c r="B127" s="5" t="s">
        <v>36</v>
      </c>
      <c r="C127" s="5" t="s">
        <v>623</v>
      </c>
      <c r="D127" s="5" t="s">
        <v>302</v>
      </c>
      <c r="E127" s="3">
        <v>1985</v>
      </c>
      <c r="F127" s="3" t="s">
        <v>66</v>
      </c>
      <c r="G127" s="53" t="str">
        <f>IF(F127="m",LOOKUP(E127,'09.kolo prezentácia'!$L$2:$L$9,'09.kolo prezentácia'!$K$2:$K$9),LOOKUP(E127,'09.kolo prezentácia'!$P$2:$P$4,'09.kolo prezentácia'!$O$2:$O$4))</f>
        <v>Muži B</v>
      </c>
    </row>
    <row r="128" spans="1:7" ht="15.75" customHeight="1">
      <c r="A128" s="3">
        <v>95</v>
      </c>
      <c r="B128" s="5" t="s">
        <v>7</v>
      </c>
      <c r="C128" s="5" t="s">
        <v>624</v>
      </c>
      <c r="D128" s="5" t="s">
        <v>16</v>
      </c>
      <c r="E128" s="3">
        <v>1952</v>
      </c>
      <c r="F128" s="3" t="s">
        <v>66</v>
      </c>
      <c r="G128" s="53" t="str">
        <f>IF(F128="m",LOOKUP(E128,'09.kolo prezentácia'!$L$2:$L$9,'09.kolo prezentácia'!$K$2:$K$9),LOOKUP(E128,'09.kolo prezentácia'!$P$2:$P$4,'09.kolo prezentácia'!$O$2:$O$4))</f>
        <v>Muži E</v>
      </c>
    </row>
    <row r="129" spans="1:7" ht="15.75" customHeight="1">
      <c r="A129" s="3">
        <v>425</v>
      </c>
      <c r="B129" s="5" t="s">
        <v>109</v>
      </c>
      <c r="C129" s="5" t="s">
        <v>625</v>
      </c>
      <c r="D129" s="5" t="s">
        <v>626</v>
      </c>
      <c r="E129" s="3">
        <v>1980</v>
      </c>
      <c r="F129" s="3" t="s">
        <v>66</v>
      </c>
      <c r="G129" s="53" t="str">
        <f>IF(F129="m",LOOKUP(E129,'09.kolo prezentácia'!$L$2:$L$9,'09.kolo prezentácia'!$K$2:$K$9),LOOKUP(E129,'09.kolo prezentácia'!$P$2:$P$4,'09.kolo prezentácia'!$O$2:$O$4))</f>
        <v>Muži B</v>
      </c>
    </row>
    <row r="130" spans="1:7" ht="15.75" customHeight="1">
      <c r="A130" s="3">
        <v>426</v>
      </c>
      <c r="B130" s="5" t="s">
        <v>223</v>
      </c>
      <c r="C130" s="5" t="s">
        <v>627</v>
      </c>
      <c r="D130" s="5" t="s">
        <v>16</v>
      </c>
      <c r="E130" s="3">
        <v>1958</v>
      </c>
      <c r="F130" s="3" t="s">
        <v>67</v>
      </c>
      <c r="G130" s="53" t="str">
        <f>IF(F130="m",LOOKUP(E130,'09.kolo prezentácia'!$L$2:$L$9,'09.kolo prezentácia'!$K$2:$K$9),LOOKUP(E130,'09.kolo prezentácia'!$P$2:$P$4,'09.kolo prezentácia'!$O$2:$O$4))</f>
        <v>Ženy C</v>
      </c>
    </row>
    <row r="131" spans="1:7" ht="15.75" customHeight="1">
      <c r="A131" s="3">
        <v>427</v>
      </c>
      <c r="B131" s="5" t="s">
        <v>84</v>
      </c>
      <c r="C131" s="5" t="s">
        <v>628</v>
      </c>
      <c r="D131" s="5" t="s">
        <v>332</v>
      </c>
      <c r="E131" s="3">
        <v>1975</v>
      </c>
      <c r="F131" s="3" t="s">
        <v>66</v>
      </c>
      <c r="G131" s="53" t="str">
        <f>IF(F131="m",LOOKUP(E131,'09.kolo prezentácia'!$L$2:$L$9,'09.kolo prezentácia'!$K$2:$K$9),LOOKUP(E131,'09.kolo prezentácia'!$P$2:$P$4,'09.kolo prezentácia'!$O$2:$O$4))</f>
        <v>Muži C</v>
      </c>
    </row>
    <row r="132" spans="1:7" ht="15.75" customHeight="1">
      <c r="A132" s="3">
        <v>92</v>
      </c>
      <c r="B132" s="5" t="s">
        <v>35</v>
      </c>
      <c r="C132" s="5" t="s">
        <v>629</v>
      </c>
      <c r="D132" s="5" t="s">
        <v>630</v>
      </c>
      <c r="E132" s="3">
        <v>1984</v>
      </c>
      <c r="F132" s="3" t="s">
        <v>66</v>
      </c>
      <c r="G132" s="53" t="str">
        <f>IF(F132="m",LOOKUP(E132,'09.kolo prezentácia'!$L$2:$L$9,'09.kolo prezentácia'!$K$2:$K$9),LOOKUP(E132,'09.kolo prezentácia'!$P$2:$P$4,'09.kolo prezentácia'!$O$2:$O$4))</f>
        <v>Muži B</v>
      </c>
    </row>
    <row r="133" spans="1:7" ht="15.75" customHeight="1">
      <c r="A133" s="3">
        <v>128</v>
      </c>
      <c r="B133" s="5" t="s">
        <v>81</v>
      </c>
      <c r="C133" s="5" t="s">
        <v>325</v>
      </c>
      <c r="D133" s="5" t="s">
        <v>16</v>
      </c>
      <c r="E133" s="3">
        <v>1963</v>
      </c>
      <c r="F133" s="3" t="s">
        <v>67</v>
      </c>
      <c r="G133" s="53" t="str">
        <f>IF(F133="m",LOOKUP(E133,'09.kolo prezentácia'!$L$2:$L$9,'09.kolo prezentácia'!$K$2:$K$9),LOOKUP(E133,'09.kolo prezentácia'!$P$2:$P$4,'09.kolo prezentácia'!$O$2:$O$4))</f>
        <v>Ženy C</v>
      </c>
    </row>
    <row r="134" spans="1:7" ht="15.75" customHeight="1">
      <c r="A134" s="3">
        <v>429</v>
      </c>
      <c r="B134" s="5" t="s">
        <v>32</v>
      </c>
      <c r="C134" s="5" t="s">
        <v>631</v>
      </c>
      <c r="D134" s="5" t="s">
        <v>16</v>
      </c>
      <c r="E134" s="3">
        <v>1976</v>
      </c>
      <c r="F134" s="3" t="s">
        <v>66</v>
      </c>
      <c r="G134" s="53" t="str">
        <f>IF(F134="m",LOOKUP(E134,'09.kolo prezentácia'!$L$2:$L$9,'09.kolo prezentácia'!$K$2:$K$9),LOOKUP(E134,'09.kolo prezentácia'!$P$2:$P$4,'09.kolo prezentácia'!$O$2:$O$4))</f>
        <v>Muži C</v>
      </c>
    </row>
    <row r="135" spans="1:7" ht="15.75" customHeight="1">
      <c r="A135" s="3">
        <v>432</v>
      </c>
      <c r="B135" s="5" t="s">
        <v>141</v>
      </c>
      <c r="C135" s="5" t="s">
        <v>632</v>
      </c>
      <c r="D135" s="5" t="s">
        <v>268</v>
      </c>
      <c r="E135" s="3">
        <v>1971</v>
      </c>
      <c r="F135" s="3" t="s">
        <v>66</v>
      </c>
      <c r="G135" s="53" t="str">
        <f>IF(F135="m",LOOKUP(E135,'09.kolo prezentácia'!$L$2:$L$9,'09.kolo prezentácia'!$K$2:$K$9),LOOKUP(E135,'09.kolo prezentácia'!$P$2:$P$4,'09.kolo prezentácia'!$O$2:$O$4))</f>
        <v>Muži C</v>
      </c>
    </row>
    <row r="136" spans="1:7" ht="15.75" customHeight="1">
      <c r="A136" s="3">
        <v>434</v>
      </c>
      <c r="B136" s="5" t="s">
        <v>634</v>
      </c>
      <c r="C136" s="5" t="s">
        <v>633</v>
      </c>
      <c r="D136" s="5" t="s">
        <v>635</v>
      </c>
      <c r="E136" s="3">
        <v>1959</v>
      </c>
      <c r="F136" s="3" t="s">
        <v>66</v>
      </c>
      <c r="G136" s="53" t="str">
        <f>IF(F136="m",LOOKUP(E136,'09.kolo prezentácia'!$L$2:$L$9,'09.kolo prezentácia'!$K$2:$K$9),LOOKUP(E136,'09.kolo prezentácia'!$P$2:$P$4,'09.kolo prezentácia'!$O$2:$O$4))</f>
        <v>Muži E</v>
      </c>
    </row>
    <row r="137" spans="1:7" ht="15.75" customHeight="1">
      <c r="A137" s="3">
        <v>437</v>
      </c>
      <c r="B137" s="5" t="s">
        <v>164</v>
      </c>
      <c r="C137" s="5" t="s">
        <v>636</v>
      </c>
      <c r="D137" s="5" t="s">
        <v>332</v>
      </c>
      <c r="E137" s="3">
        <v>1971</v>
      </c>
      <c r="F137" s="3" t="s">
        <v>66</v>
      </c>
      <c r="G137" s="53" t="str">
        <f>IF(F137="m",LOOKUP(E137,'09.kolo prezentácia'!$L$2:$L$9,'09.kolo prezentácia'!$K$2:$K$9),LOOKUP(E137,'09.kolo prezentácia'!$P$2:$P$4,'09.kolo prezentácia'!$O$2:$O$4))</f>
        <v>Muži C</v>
      </c>
    </row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</sheetData>
  <sheetProtection/>
  <autoFilter ref="A1:I104">
    <sortState ref="A2:I137">
      <sortCondition sortBy="value" ref="C2:C137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:L139"/>
    </sheetView>
  </sheetViews>
  <sheetFormatPr defaultColWidth="9.140625" defaultRowHeight="15"/>
  <cols>
    <col min="1" max="1" width="15.8515625" style="1" customWidth="1"/>
    <col min="2" max="2" width="13.7109375" style="19" customWidth="1"/>
    <col min="3" max="3" width="8.140625" style="19" customWidth="1"/>
    <col min="4" max="4" width="10.421875" style="7" hidden="1" customWidth="1"/>
    <col min="5" max="5" width="15.281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7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59" t="s">
        <v>179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6" t="s">
        <v>13</v>
      </c>
      <c r="C3" s="36" t="s">
        <v>14</v>
      </c>
      <c r="D3" s="37" t="s">
        <v>1</v>
      </c>
      <c r="E3" s="11" t="s">
        <v>2</v>
      </c>
      <c r="F3" s="11" t="s">
        <v>97</v>
      </c>
      <c r="G3" s="11" t="s">
        <v>9</v>
      </c>
      <c r="H3" s="11" t="s">
        <v>3</v>
      </c>
      <c r="I3" s="11" t="s">
        <v>4</v>
      </c>
      <c r="J3" s="38" t="s">
        <v>8</v>
      </c>
      <c r="K3" s="39" t="s">
        <v>33</v>
      </c>
      <c r="L3" s="40" t="s">
        <v>10</v>
      </c>
      <c r="M3" s="28" t="s">
        <v>11</v>
      </c>
      <c r="N3" s="28" t="s">
        <v>15</v>
      </c>
      <c r="O3" s="28" t="s">
        <v>19</v>
      </c>
      <c r="P3" s="28" t="s">
        <v>18</v>
      </c>
      <c r="Q3" s="28" t="s">
        <v>17</v>
      </c>
      <c r="R3" s="28" t="s">
        <v>20</v>
      </c>
      <c r="S3" s="28" t="s">
        <v>21</v>
      </c>
      <c r="T3" s="28" t="s">
        <v>24</v>
      </c>
      <c r="U3" s="28" t="s">
        <v>26</v>
      </c>
      <c r="V3" s="28" t="s">
        <v>29</v>
      </c>
      <c r="W3" s="29" t="s">
        <v>12</v>
      </c>
      <c r="X3" s="11">
        <v>6</v>
      </c>
      <c r="Y3" s="43">
        <v>0.015008680555555556</v>
      </c>
    </row>
    <row r="4" spans="1:23" s="2" customFormat="1" ht="14.25">
      <c r="A4" s="22">
        <v>380</v>
      </c>
      <c r="B4" s="49">
        <v>1</v>
      </c>
      <c r="C4" s="49">
        <v>1</v>
      </c>
      <c r="D4" s="6" t="str">
        <f>VLOOKUP(A4,'09.kolo prezentácia'!$A$2:$G$181,2,FALSE)</f>
        <v>Miroslav</v>
      </c>
      <c r="E4" s="6" t="str">
        <f>VLOOKUP(A4,'09.kolo prezentácia'!$A$2:$G$181,3,FALSE)</f>
        <v>Ilavský</v>
      </c>
      <c r="F4" s="6" t="str">
        <f>CONCATENATE('09.kolo výsledky '!$D4," ",'09.kolo výsledky '!$E4)</f>
        <v>Miroslav Ilavský</v>
      </c>
      <c r="G4" s="6" t="str">
        <f>VLOOKUP(A4,'09.kolo prezentácia'!$A$2:$G$181,4,FALSE)</f>
        <v>Jogging klub Dubnica / Dubnica n/V</v>
      </c>
      <c r="H4" s="31">
        <f>VLOOKUP(A4,'09.kolo prezentácia'!$A$2:$G$181,5,FALSE)</f>
        <v>1987</v>
      </c>
      <c r="I4" s="32" t="str">
        <f>VLOOKUP(A4,'09.kolo prezentácia'!$A$2:$G$181,7,FALSE)</f>
        <v>Muži B</v>
      </c>
      <c r="J4" s="33" t="str">
        <f>VLOOKUP('09.kolo výsledky '!$A4,'09.kolo stopky'!A:C,3,FALSE)</f>
        <v>00:21:36,75</v>
      </c>
      <c r="K4" s="33">
        <f aca="true" t="shared" si="0" ref="K4:K35">J4/$X$3</f>
        <v>0.0025014467592592592</v>
      </c>
      <c r="L4" s="33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aca="true" t="shared" si="2" ref="W4:W35">SUM(M4:V4)</f>
        <v>0</v>
      </c>
    </row>
    <row r="5" spans="1:23" s="2" customFormat="1" ht="14.25">
      <c r="A5" s="22">
        <v>56</v>
      </c>
      <c r="B5" s="49">
        <v>2</v>
      </c>
      <c r="C5" s="49">
        <v>1</v>
      </c>
      <c r="D5" s="6" t="str">
        <f>VLOOKUP(A5,'09.kolo prezentácia'!$A$2:$G$181,2,FALSE)</f>
        <v>Dalibor</v>
      </c>
      <c r="E5" s="6" t="str">
        <f>VLOOKUP(A5,'09.kolo prezentácia'!$A$2:$G$181,3,FALSE)</f>
        <v>Jakal</v>
      </c>
      <c r="F5" s="5" t="str">
        <f>CONCATENATE('09.kolo výsledky '!$D5," ",'09.kolo výsledky '!$E5)</f>
        <v>Dalibor Jakal</v>
      </c>
      <c r="G5" s="6" t="str">
        <f>VLOOKUP(A5,'09.kolo prezentácia'!$A$2:$G$181,4,FALSE)</f>
        <v>Bežci Svinná / Svinná</v>
      </c>
      <c r="H5" s="31">
        <f>VLOOKUP(A5,'09.kolo prezentácia'!$A$2:$G$181,5,FALSE)</f>
        <v>2000</v>
      </c>
      <c r="I5" s="32" t="str">
        <f>VLOOKUP(A5,'09.kolo prezentácia'!$A$2:$G$181,7,FALSE)</f>
        <v>Muži A</v>
      </c>
      <c r="J5" s="21" t="str">
        <f>VLOOKUP('09.kolo výsledky '!$A5,'09.kolo stopky'!A:C,3,FALSE)</f>
        <v>00:22:56,38</v>
      </c>
      <c r="K5" s="21">
        <f t="shared" si="0"/>
        <v>0.0026550540123456787</v>
      </c>
      <c r="L5" s="21">
        <f t="shared" si="1"/>
        <v>0.0009216435185185161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2"/>
        <v>0</v>
      </c>
    </row>
    <row r="6" spans="1:23" s="2" customFormat="1" ht="14.25">
      <c r="A6" s="22">
        <v>381</v>
      </c>
      <c r="B6" s="49">
        <v>3</v>
      </c>
      <c r="C6" s="49">
        <v>2</v>
      </c>
      <c r="D6" s="6" t="str">
        <f>VLOOKUP(A6,'09.kolo prezentácia'!$A$2:$G$181,2,FALSE)</f>
        <v>Tomáš</v>
      </c>
      <c r="E6" s="6" t="str">
        <f>VLOOKUP(A6,'09.kolo prezentácia'!$A$2:$G$181,3,FALSE)</f>
        <v>Grajcarík</v>
      </c>
      <c r="F6" s="5" t="str">
        <f>CONCATENATE('09.kolo výsledky '!$D6," ",'09.kolo výsledky '!$E6)</f>
        <v>Tomáš Grajcarík</v>
      </c>
      <c r="G6" s="6" t="str">
        <f>VLOOKUP(A6,'09.kolo prezentácia'!$A$2:$G$181,4,FALSE)</f>
        <v>Nové Mesto nad Váhom</v>
      </c>
      <c r="H6" s="31">
        <f>VLOOKUP(A6,'09.kolo prezentácia'!$A$2:$G$181,5,FALSE)</f>
        <v>2004</v>
      </c>
      <c r="I6" s="32" t="str">
        <f>VLOOKUP(A6,'09.kolo prezentácia'!$A$2:$G$181,7,FALSE)</f>
        <v>Muži A</v>
      </c>
      <c r="J6" s="21" t="str">
        <f>VLOOKUP('09.kolo výsledky '!$A6,'09.kolo stopky'!A:C,3,FALSE)</f>
        <v>00:24:00,10</v>
      </c>
      <c r="K6" s="21">
        <f t="shared" si="0"/>
        <v>0.0027779706790123457</v>
      </c>
      <c r="L6" s="21">
        <f t="shared" si="1"/>
        <v>0.0016591435185185181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2"/>
        <v>0</v>
      </c>
    </row>
    <row r="7" spans="1:23" s="2" customFormat="1" ht="14.25">
      <c r="A7" s="22">
        <v>390</v>
      </c>
      <c r="B7" s="48">
        <v>4</v>
      </c>
      <c r="C7" s="49">
        <v>1</v>
      </c>
      <c r="D7" s="6" t="str">
        <f>VLOOKUP(A7,'09.kolo prezentácia'!$A$2:$G$181,2,FALSE)</f>
        <v>Miroslav</v>
      </c>
      <c r="E7" s="6" t="str">
        <f>VLOOKUP(A7,'09.kolo prezentácia'!$A$2:$G$181,3,FALSE)</f>
        <v>Letko</v>
      </c>
      <c r="F7" s="5" t="str">
        <f>CONCATENATE('09.kolo výsledky '!$D7," ",'09.kolo výsledky '!$E7)</f>
        <v>Miroslav Letko</v>
      </c>
      <c r="G7" s="6" t="str">
        <f>VLOOKUP(A7,'09.kolo prezentácia'!$A$2:$G$181,4,FALSE)</f>
        <v>Trenč. Stankovce</v>
      </c>
      <c r="H7" s="31">
        <f>VLOOKUP(A7,'09.kolo prezentácia'!$A$2:$G$181,5,FALSE)</f>
        <v>1979</v>
      </c>
      <c r="I7" s="32" t="str">
        <f>VLOOKUP(A7,'09.kolo prezentácia'!$A$2:$G$181,7,FALSE)</f>
        <v>Muži C</v>
      </c>
      <c r="J7" s="21" t="str">
        <f>VLOOKUP('09.kolo výsledky '!$A7,'09.kolo stopky'!A:C,3,FALSE)</f>
        <v>00:24:12,22</v>
      </c>
      <c r="K7" s="21">
        <f t="shared" si="0"/>
        <v>0.0028013503086419755</v>
      </c>
      <c r="L7" s="21">
        <f t="shared" si="1"/>
        <v>0.0017994212962962955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2"/>
        <v>0</v>
      </c>
    </row>
    <row r="8" spans="1:23" s="2" customFormat="1" ht="14.25">
      <c r="A8" s="22">
        <v>382</v>
      </c>
      <c r="B8" s="48">
        <v>5</v>
      </c>
      <c r="C8" s="49">
        <v>3</v>
      </c>
      <c r="D8" s="6" t="str">
        <f>VLOOKUP(A8,'09.kolo prezentácia'!$A$2:$G$181,2,FALSE)</f>
        <v>Tadeáš</v>
      </c>
      <c r="E8" s="6" t="str">
        <f>VLOOKUP(A8,'09.kolo prezentácia'!$A$2:$G$181,3,FALSE)</f>
        <v>Hiadlovský</v>
      </c>
      <c r="F8" s="5" t="str">
        <f>CONCATENATE('09.kolo výsledky '!$D8," ",'09.kolo výsledky '!$E8)</f>
        <v>Tadeáš Hiadlovský</v>
      </c>
      <c r="G8" s="6" t="str">
        <f>VLOOKUP(A8,'09.kolo prezentácia'!$A$2:$G$181,4,FALSE)</f>
        <v>Nové Mesto nad Váhom</v>
      </c>
      <c r="H8" s="31">
        <f>VLOOKUP(A8,'09.kolo prezentácia'!$A$2:$G$181,5,FALSE)</f>
        <v>2003</v>
      </c>
      <c r="I8" s="32" t="str">
        <f>VLOOKUP(A8,'09.kolo prezentácia'!$A$2:$G$181,7,FALSE)</f>
        <v>Muži A</v>
      </c>
      <c r="J8" s="21" t="str">
        <f>VLOOKUP('09.kolo výsledky '!$A8,'09.kolo stopky'!A:C,3,FALSE)</f>
        <v>00:24:25,75</v>
      </c>
      <c r="K8" s="21">
        <f t="shared" si="0"/>
        <v>0.0028274498456790126</v>
      </c>
      <c r="L8" s="21">
        <f t="shared" si="1"/>
        <v>0.00195601851851852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2"/>
        <v>0</v>
      </c>
    </row>
    <row r="9" spans="1:25" ht="14.25">
      <c r="A9" s="22">
        <v>156</v>
      </c>
      <c r="B9" s="48">
        <v>6</v>
      </c>
      <c r="C9" s="49">
        <v>2</v>
      </c>
      <c r="D9" s="6" t="str">
        <f>VLOOKUP(A9,'09.kolo prezentácia'!$A$2:$G$181,2,FALSE)</f>
        <v>Ján</v>
      </c>
      <c r="E9" s="6" t="str">
        <f>VLOOKUP(A9,'09.kolo prezentácia'!$A$2:$G$181,3,FALSE)</f>
        <v>Faltus</v>
      </c>
      <c r="F9" s="5" t="str">
        <f>CONCATENATE('09.kolo výsledky '!$D9," ",'09.kolo výsledky '!$E9)</f>
        <v>Ján Faltus</v>
      </c>
      <c r="G9" s="6" t="str">
        <f>VLOOKUP(A9,'09.kolo prezentácia'!$A$2:$G$181,4,FALSE)</f>
        <v>Ilava</v>
      </c>
      <c r="H9" s="31">
        <f>VLOOKUP(A9,'09.kolo prezentácia'!$A$2:$G$181,5,FALSE)</f>
        <v>1988</v>
      </c>
      <c r="I9" s="32" t="str">
        <f>VLOOKUP(A9,'09.kolo prezentácia'!$A$2:$G$181,7,FALSE)</f>
        <v>Muži B</v>
      </c>
      <c r="J9" s="21" t="str">
        <f>VLOOKUP('09.kolo výsledky '!$A9,'09.kolo stopky'!A:C,3,FALSE)</f>
        <v>00:24:33,49</v>
      </c>
      <c r="K9" s="21">
        <f t="shared" si="0"/>
        <v>0.002842380401234568</v>
      </c>
      <c r="L9" s="21">
        <f t="shared" si="1"/>
        <v>0.0020456018518518505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2"/>
        <v>0</v>
      </c>
      <c r="Y9"/>
    </row>
    <row r="10" spans="1:25" ht="14.25">
      <c r="A10" s="22">
        <v>112</v>
      </c>
      <c r="B10" s="48">
        <v>7</v>
      </c>
      <c r="C10" s="49">
        <v>2</v>
      </c>
      <c r="D10" s="6" t="str">
        <f>VLOOKUP(A10,'09.kolo prezentácia'!$A$2:$G$181,2,FALSE)</f>
        <v>Pavel</v>
      </c>
      <c r="E10" s="6" t="str">
        <f>VLOOKUP(A10,'09.kolo prezentácia'!$A$2:$G$181,3,FALSE)</f>
        <v>Uhrecký</v>
      </c>
      <c r="F10" s="5" t="str">
        <f>CONCATENATE('09.kolo výsledky '!$D10," ",'09.kolo výsledky '!$E10)</f>
        <v>Pavel Uhrecký</v>
      </c>
      <c r="G10" s="6" t="str">
        <f>VLOOKUP(A10,'09.kolo prezentácia'!$A$2:$G$181,4,FALSE)</f>
        <v>Bez me na / Trenčín</v>
      </c>
      <c r="H10" s="31">
        <f>VLOOKUP(A10,'09.kolo prezentácia'!$A$2:$G$181,5,FALSE)</f>
        <v>1974</v>
      </c>
      <c r="I10" s="32" t="str">
        <f>VLOOKUP(A10,'09.kolo prezentácia'!$A$2:$G$181,7,FALSE)</f>
        <v>Muži C</v>
      </c>
      <c r="J10" s="21" t="str">
        <f>VLOOKUP('09.kolo výsledky '!$A10,'09.kolo stopky'!A:C,3,FALSE)</f>
        <v>00:24:44,21</v>
      </c>
      <c r="K10" s="21">
        <f t="shared" si="0"/>
        <v>0.002863059413580247</v>
      </c>
      <c r="L10" s="21">
        <f t="shared" si="1"/>
        <v>0.0021696759259259256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2"/>
        <v>0</v>
      </c>
      <c r="Y10"/>
    </row>
    <row r="11" spans="1:25" ht="14.25">
      <c r="A11" s="22">
        <v>375</v>
      </c>
      <c r="B11" s="48">
        <v>8</v>
      </c>
      <c r="C11" s="49">
        <v>3</v>
      </c>
      <c r="D11" s="6" t="str">
        <f>VLOOKUP(A11,'09.kolo prezentácia'!$A$2:$G$181,2,FALSE)</f>
        <v>Peter</v>
      </c>
      <c r="E11" s="6" t="str">
        <f>VLOOKUP(A11,'09.kolo prezentácia'!$A$2:$G$181,3,FALSE)</f>
        <v>Jančovič</v>
      </c>
      <c r="F11" s="5" t="str">
        <f>CONCATENATE('09.kolo výsledky '!$D11," ",'09.kolo výsledky '!$E11)</f>
        <v>Peter Jančovič</v>
      </c>
      <c r="G11" s="6" t="str">
        <f>VLOOKUP(A11,'09.kolo prezentácia'!$A$2:$G$181,4,FALSE)</f>
        <v>Piešťany</v>
      </c>
      <c r="H11" s="31">
        <f>VLOOKUP(A11,'09.kolo prezentácia'!$A$2:$G$181,5,FALSE)</f>
        <v>1983</v>
      </c>
      <c r="I11" s="32" t="str">
        <f>VLOOKUP(A11,'09.kolo prezentácia'!$A$2:$G$181,7,FALSE)</f>
        <v>Muži B</v>
      </c>
      <c r="J11" s="21" t="str">
        <f>VLOOKUP('09.kolo výsledky '!$A11,'09.kolo stopky'!A:C,3,FALSE)</f>
        <v>00:24:47,07</v>
      </c>
      <c r="K11" s="21">
        <f t="shared" si="0"/>
        <v>0.0028685763888888893</v>
      </c>
      <c r="L11" s="21">
        <f t="shared" si="1"/>
        <v>0.002202777777777779</v>
      </c>
      <c r="M11" s="22"/>
      <c r="N11" s="45"/>
      <c r="O11" s="45"/>
      <c r="P11" s="45"/>
      <c r="Q11" s="45"/>
      <c r="R11" s="45"/>
      <c r="S11" s="45"/>
      <c r="T11" s="45"/>
      <c r="U11" s="45"/>
      <c r="V11" s="45"/>
      <c r="W11" s="27">
        <f t="shared" si="2"/>
        <v>0</v>
      </c>
      <c r="X11" s="46"/>
      <c r="Y11"/>
    </row>
    <row r="12" spans="1:25" ht="14.25">
      <c r="A12" s="22">
        <v>32</v>
      </c>
      <c r="B12" s="48">
        <v>9</v>
      </c>
      <c r="C12" s="49">
        <v>1</v>
      </c>
      <c r="D12" s="6" t="str">
        <f>VLOOKUP(A12,'09.kolo prezentácia'!$A$2:$G$181,2,FALSE)</f>
        <v>ERVIN</v>
      </c>
      <c r="E12" s="6" t="str">
        <f>VLOOKUP(A12,'09.kolo prezentácia'!$A$2:$G$181,3,FALSE)</f>
        <v>PALENIK</v>
      </c>
      <c r="F12" s="5" t="str">
        <f>CONCATENATE('09.kolo výsledky '!$D12," ",'09.kolo výsledky '!$E12)</f>
        <v>ERVIN PALENIK</v>
      </c>
      <c r="G12" s="6" t="str">
        <f>VLOOKUP(A12,'09.kolo prezentácia'!$A$2:$G$181,4,FALSE)</f>
        <v>bud lepsi / TRENCIN</v>
      </c>
      <c r="H12" s="31">
        <f>VLOOKUP(A12,'09.kolo prezentácia'!$A$2:$G$181,5,FALSE)</f>
        <v>1962</v>
      </c>
      <c r="I12" s="32" t="str">
        <f>VLOOKUP(A12,'09.kolo prezentácia'!$A$2:$G$181,7,FALSE)</f>
        <v>Muži D</v>
      </c>
      <c r="J12" s="21" t="str">
        <f>VLOOKUP('09.kolo výsledky '!$A12,'09.kolo stopky'!A:C,3,FALSE)</f>
        <v>00:25:15,88</v>
      </c>
      <c r="K12" s="21">
        <f t="shared" si="0"/>
        <v>0.0029241512345679014</v>
      </c>
      <c r="L12" s="21">
        <f t="shared" si="1"/>
        <v>0.002536226851851852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2"/>
        <v>0</v>
      </c>
      <c r="Y12"/>
    </row>
    <row r="13" spans="1:25" ht="14.25">
      <c r="A13" s="22">
        <v>410</v>
      </c>
      <c r="B13" s="48">
        <v>10</v>
      </c>
      <c r="C13" s="54">
        <v>4</v>
      </c>
      <c r="D13" s="6" t="str">
        <f>VLOOKUP(A13,'09.kolo prezentácia'!$A$2:$G$181,2,FALSE)</f>
        <v>Igor</v>
      </c>
      <c r="E13" s="6" t="str">
        <f>VLOOKUP(A13,'09.kolo prezentácia'!$A$2:$G$181,3,FALSE)</f>
        <v>Meško</v>
      </c>
      <c r="F13" s="5" t="str">
        <f>CONCATENATE('09.kolo výsledky '!$D13," ",'09.kolo výsledky '!$E13)</f>
        <v>Igor Meško</v>
      </c>
      <c r="G13" s="6" t="str">
        <f>VLOOKUP(A13,'09.kolo prezentácia'!$A$2:$G$181,4,FALSE)</f>
        <v>Trenčín</v>
      </c>
      <c r="H13" s="31">
        <f>VLOOKUP(A13,'09.kolo prezentácia'!$A$2:$G$181,5,FALSE)</f>
        <v>1986</v>
      </c>
      <c r="I13" s="32" t="str">
        <f>VLOOKUP(A13,'09.kolo prezentácia'!$A$2:$G$181,7,FALSE)</f>
        <v>Muži B</v>
      </c>
      <c r="J13" s="21" t="str">
        <f>VLOOKUP('09.kolo výsledky '!$A13,'09.kolo stopky'!A:C,3,FALSE)</f>
        <v>00:25:16,57</v>
      </c>
      <c r="K13" s="21">
        <f t="shared" si="0"/>
        <v>0.00292548225308642</v>
      </c>
      <c r="L13" s="21">
        <f t="shared" si="1"/>
        <v>0.0025442129629629634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2"/>
        <v>0</v>
      </c>
      <c r="Y13"/>
    </row>
    <row r="14" spans="1:25" ht="14.25">
      <c r="A14" s="22">
        <v>85</v>
      </c>
      <c r="B14" s="48">
        <v>11</v>
      </c>
      <c r="C14" s="54">
        <v>5</v>
      </c>
      <c r="D14" s="6" t="str">
        <f>VLOOKUP(A14,'09.kolo prezentácia'!$A$2:$G$181,2,FALSE)</f>
        <v>Dušan</v>
      </c>
      <c r="E14" s="6" t="str">
        <f>VLOOKUP(A14,'09.kolo prezentácia'!$A$2:$G$181,3,FALSE)</f>
        <v>Vertfein</v>
      </c>
      <c r="F14" s="5" t="str">
        <f>CONCATENATE('09.kolo výsledky '!$D14," ",'09.kolo výsledky '!$E14)</f>
        <v>Dušan Vertfein</v>
      </c>
      <c r="G14" s="6" t="str">
        <f>VLOOKUP(A14,'09.kolo prezentácia'!$A$2:$G$181,4,FALSE)</f>
        <v>Printhouse.a.s / Bobot</v>
      </c>
      <c r="H14" s="31">
        <f>VLOOKUP(A14,'09.kolo prezentácia'!$A$2:$G$181,5,FALSE)</f>
        <v>1981</v>
      </c>
      <c r="I14" s="32" t="str">
        <f>VLOOKUP(A14,'09.kolo prezentácia'!$A$2:$G$181,7,FALSE)</f>
        <v>Muži B</v>
      </c>
      <c r="J14" s="21" t="str">
        <f>VLOOKUP('09.kolo výsledky '!$A14,'09.kolo stopky'!A:C,3,FALSE)</f>
        <v>00:25:23,11</v>
      </c>
      <c r="K14" s="21">
        <f t="shared" si="0"/>
        <v>0.0029380979938271605</v>
      </c>
      <c r="L14" s="21">
        <f t="shared" si="1"/>
        <v>0.0026199074074074076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2"/>
        <v>0</v>
      </c>
      <c r="Y14"/>
    </row>
    <row r="15" spans="1:25" ht="14.25">
      <c r="A15" s="22">
        <v>418</v>
      </c>
      <c r="B15" s="48">
        <v>12</v>
      </c>
      <c r="C15" s="49">
        <v>2</v>
      </c>
      <c r="D15" s="6" t="str">
        <f>VLOOKUP(A15,'09.kolo prezentácia'!$A$2:$G$181,2,FALSE)</f>
        <v>Stanislav </v>
      </c>
      <c r="E15" s="6" t="str">
        <f>VLOOKUP(A15,'09.kolo prezentácia'!$A$2:$G$181,3,FALSE)</f>
        <v>Ďuriga</v>
      </c>
      <c r="F15" s="5" t="str">
        <f>CONCATENATE('09.kolo výsledky '!$D15," ",'09.kolo výsledky '!$E15)</f>
        <v>Stanislav  Ďuriga</v>
      </c>
      <c r="G15" s="6" t="str">
        <f>VLOOKUP(A15,'09.kolo prezentácia'!$A$2:$G$181,4,FALSE)</f>
        <v>Trenčín</v>
      </c>
      <c r="H15" s="31">
        <f>VLOOKUP(A15,'09.kolo prezentácia'!$A$2:$G$181,5,FALSE)</f>
        <v>1961</v>
      </c>
      <c r="I15" s="32" t="str">
        <f>VLOOKUP(A15,'09.kolo prezentácia'!$A$2:$G$181,7,FALSE)</f>
        <v>Muži D</v>
      </c>
      <c r="J15" s="21" t="str">
        <f>VLOOKUP('09.kolo výsledky '!$A15,'09.kolo stopky'!A:C,3,FALSE)</f>
        <v>00:25:26,18</v>
      </c>
      <c r="K15" s="21">
        <f t="shared" si="0"/>
        <v>0.0029440200617283953</v>
      </c>
      <c r="L15" s="21">
        <f t="shared" si="1"/>
        <v>0.0026554398148148153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2"/>
        <v>0</v>
      </c>
      <c r="Y15"/>
    </row>
    <row r="16" spans="1:25" ht="14.25">
      <c r="A16" s="22">
        <v>22</v>
      </c>
      <c r="B16" s="48">
        <v>13</v>
      </c>
      <c r="C16" s="49">
        <v>3</v>
      </c>
      <c r="D16" s="6" t="str">
        <f>VLOOKUP(A16,'09.kolo prezentácia'!$A$2:$G$181,2,FALSE)</f>
        <v>Andrej</v>
      </c>
      <c r="E16" s="6" t="str">
        <f>VLOOKUP(A16,'09.kolo prezentácia'!$A$2:$G$181,3,FALSE)</f>
        <v>Luprich</v>
      </c>
      <c r="F16" s="5" t="str">
        <f>CONCATENATE('09.kolo výsledky '!$D16," ",'09.kolo výsledky '!$E16)</f>
        <v>Andrej Luprich</v>
      </c>
      <c r="G16" s="6" t="str">
        <f>VLOOKUP(A16,'09.kolo prezentácia'!$A$2:$G$181,4,FALSE)</f>
        <v>Bez me na / Skalka nad Váhom</v>
      </c>
      <c r="H16" s="31">
        <f>VLOOKUP(A16,'09.kolo prezentácia'!$A$2:$G$181,5,FALSE)</f>
        <v>1979</v>
      </c>
      <c r="I16" s="32" t="str">
        <f>VLOOKUP(A16,'09.kolo prezentácia'!$A$2:$G$181,7,FALSE)</f>
        <v>Muži C</v>
      </c>
      <c r="J16" s="21" t="str">
        <f>VLOOKUP('09.kolo výsledky '!$A16,'09.kolo stopky'!A:C,3,FALSE)</f>
        <v>00:25:41,69</v>
      </c>
      <c r="K16" s="21">
        <f t="shared" si="0"/>
        <v>0.0029739390432098763</v>
      </c>
      <c r="L16" s="21">
        <f t="shared" si="1"/>
        <v>0.0028349537037037006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2"/>
        <v>0</v>
      </c>
      <c r="Y16"/>
    </row>
    <row r="17" spans="1:25" ht="14.25">
      <c r="A17" s="22">
        <v>111</v>
      </c>
      <c r="B17" s="48">
        <v>14</v>
      </c>
      <c r="C17" s="54">
        <v>4</v>
      </c>
      <c r="D17" s="6" t="str">
        <f>VLOOKUP(A17,'09.kolo prezentácia'!$A$2:$G$181,2,FALSE)</f>
        <v>Peter</v>
      </c>
      <c r="E17" s="6" t="str">
        <f>VLOOKUP(A17,'09.kolo prezentácia'!$A$2:$G$181,3,FALSE)</f>
        <v>Sobek</v>
      </c>
      <c r="F17" s="5" t="str">
        <f>CONCATENATE('09.kolo výsledky '!$D17," ",'09.kolo výsledky '!$E17)</f>
        <v>Peter Sobek</v>
      </c>
      <c r="G17" s="6" t="str">
        <f>VLOOKUP(A17,'09.kolo prezentácia'!$A$2:$G$181,4,FALSE)</f>
        <v>Bez me na / Trencin</v>
      </c>
      <c r="H17" s="31">
        <f>VLOOKUP(A17,'09.kolo prezentácia'!$A$2:$G$181,5,FALSE)</f>
        <v>1978</v>
      </c>
      <c r="I17" s="32" t="str">
        <f>VLOOKUP(A17,'09.kolo prezentácia'!$A$2:$G$181,7,FALSE)</f>
        <v>Muži C</v>
      </c>
      <c r="J17" s="21" t="str">
        <f>VLOOKUP('09.kolo výsledky '!$A17,'09.kolo stopky'!A:C,3,FALSE)</f>
        <v>00:25:43,36</v>
      </c>
      <c r="K17" s="21">
        <f t="shared" si="0"/>
        <v>0.0029771604938271605</v>
      </c>
      <c r="L17" s="21">
        <f t="shared" si="1"/>
        <v>0.002854282407407406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2"/>
        <v>0</v>
      </c>
      <c r="Y17"/>
    </row>
    <row r="18" spans="1:25" ht="14.25">
      <c r="A18" s="22">
        <v>389</v>
      </c>
      <c r="B18" s="48">
        <v>15</v>
      </c>
      <c r="C18" s="54">
        <v>5</v>
      </c>
      <c r="D18" s="6" t="str">
        <f>VLOOKUP(A18,'09.kolo prezentácia'!$A$2:$G$181,2,FALSE)</f>
        <v>Erik</v>
      </c>
      <c r="E18" s="6" t="str">
        <f>VLOOKUP(A18,'09.kolo prezentácia'!$A$2:$G$181,3,FALSE)</f>
        <v>Dedík</v>
      </c>
      <c r="F18" s="5" t="str">
        <f>CONCATENATE('09.kolo výsledky '!$D18," ",'09.kolo výsledky '!$E18)</f>
        <v>Erik Dedík</v>
      </c>
      <c r="G18" s="6" t="str">
        <f>VLOOKUP(A18,'09.kolo prezentácia'!$A$2:$G$181,4,FALSE)</f>
        <v>MBK / Stará Turá</v>
      </c>
      <c r="H18" s="31">
        <f>VLOOKUP(A18,'09.kolo prezentácia'!$A$2:$G$181,5,FALSE)</f>
        <v>1976</v>
      </c>
      <c r="I18" s="32" t="str">
        <f>VLOOKUP(A18,'09.kolo prezentácia'!$A$2:$G$181,7,FALSE)</f>
        <v>Muži C</v>
      </c>
      <c r="J18" s="21" t="str">
        <f>VLOOKUP('09.kolo výsledky '!$A18,'09.kolo stopky'!A:C,3,FALSE)</f>
        <v>00:25:49,25</v>
      </c>
      <c r="K18" s="21">
        <f t="shared" si="0"/>
        <v>0.0029885223765432098</v>
      </c>
      <c r="L18" s="21">
        <f t="shared" si="1"/>
        <v>0.0029224537037037014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2"/>
        <v>0</v>
      </c>
      <c r="Y18"/>
    </row>
    <row r="19" spans="1:25" ht="14.25">
      <c r="A19" s="22">
        <v>411</v>
      </c>
      <c r="B19" s="48">
        <v>16</v>
      </c>
      <c r="C19" s="54">
        <v>6</v>
      </c>
      <c r="D19" s="6" t="str">
        <f>VLOOKUP(A19,'09.kolo prezentácia'!$A$2:$G$181,2,FALSE)</f>
        <v>Peter</v>
      </c>
      <c r="E19" s="6" t="str">
        <f>VLOOKUP(A19,'09.kolo prezentácia'!$A$2:$G$181,3,FALSE)</f>
        <v>Stehlík</v>
      </c>
      <c r="F19" s="5" t="str">
        <f>CONCATENATE('09.kolo výsledky '!$D19," ",'09.kolo výsledky '!$E19)</f>
        <v>Peter Stehlík</v>
      </c>
      <c r="G19" s="6" t="str">
        <f>VLOOKUP(A19,'09.kolo prezentácia'!$A$2:$G$181,4,FALSE)</f>
        <v>Trenčín</v>
      </c>
      <c r="H19" s="31">
        <f>VLOOKUP(A19,'09.kolo prezentácia'!$A$2:$G$181,5,FALSE)</f>
        <v>1979</v>
      </c>
      <c r="I19" s="32" t="str">
        <f>VLOOKUP(A19,'09.kolo prezentácia'!$A$2:$G$181,7,FALSE)</f>
        <v>Muži C</v>
      </c>
      <c r="J19" s="21" t="str">
        <f>VLOOKUP('09.kolo výsledky '!$A19,'09.kolo stopky'!A:C,3,FALSE)</f>
        <v>00:26:07,30</v>
      </c>
      <c r="K19" s="21">
        <f t="shared" si="0"/>
        <v>0.003023341049382716</v>
      </c>
      <c r="L19" s="21">
        <f t="shared" si="1"/>
        <v>0.00313136574074074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2"/>
        <v>0</v>
      </c>
      <c r="Y19"/>
    </row>
    <row r="20" spans="1:25" ht="14.25">
      <c r="A20" s="22">
        <v>397</v>
      </c>
      <c r="B20" s="48">
        <v>17</v>
      </c>
      <c r="C20" s="54">
        <v>7</v>
      </c>
      <c r="D20" s="6" t="str">
        <f>VLOOKUP(A20,'09.kolo prezentácia'!$A$2:$G$181,2,FALSE)</f>
        <v>Ondřej</v>
      </c>
      <c r="E20" s="6" t="str">
        <f>VLOOKUP(A20,'09.kolo prezentácia'!$A$2:$G$181,3,FALSE)</f>
        <v>Tluka</v>
      </c>
      <c r="F20" s="5" t="str">
        <f>CONCATENATE('09.kolo výsledky '!$D20," ",'09.kolo výsledky '!$E20)</f>
        <v>Ondřej Tluka</v>
      </c>
      <c r="G20" s="6" t="str">
        <f>VLOOKUP(A20,'09.kolo prezentácia'!$A$2:$G$181,4,FALSE)</f>
        <v>GEKONsport / Trenčín</v>
      </c>
      <c r="H20" s="31">
        <f>VLOOKUP(A20,'09.kolo prezentácia'!$A$2:$G$181,5,FALSE)</f>
        <v>1976</v>
      </c>
      <c r="I20" s="32" t="str">
        <f>VLOOKUP(A20,'09.kolo prezentácia'!$A$2:$G$181,7,FALSE)</f>
        <v>Muži C</v>
      </c>
      <c r="J20" s="21" t="str">
        <f>VLOOKUP('09.kolo výsledky '!$A20,'09.kolo stopky'!A:C,3,FALSE)</f>
        <v>00:26:08,80</v>
      </c>
      <c r="K20" s="21">
        <f t="shared" si="0"/>
        <v>0.003026234567901235</v>
      </c>
      <c r="L20" s="21">
        <f t="shared" si="1"/>
        <v>0.003148726851851854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2"/>
        <v>0</v>
      </c>
      <c r="Y20"/>
    </row>
    <row r="21" spans="1:25" ht="14.25">
      <c r="A21" s="22">
        <v>144</v>
      </c>
      <c r="B21" s="48">
        <v>18</v>
      </c>
      <c r="C21" s="54">
        <v>8</v>
      </c>
      <c r="D21" s="6" t="str">
        <f>VLOOKUP(A21,'09.kolo prezentácia'!$A$2:$G$181,2,FALSE)</f>
        <v>Martin</v>
      </c>
      <c r="E21" s="6" t="str">
        <f>VLOOKUP(A21,'09.kolo prezentácia'!$A$2:$G$181,3,FALSE)</f>
        <v>Lesaj</v>
      </c>
      <c r="F21" s="5" t="str">
        <f>CONCATENATE('09.kolo výsledky '!$D21," ",'09.kolo výsledky '!$E21)</f>
        <v>Martin Lesaj</v>
      </c>
      <c r="G21" s="6" t="str">
        <f>VLOOKUP(A21,'09.kolo prezentácia'!$A$2:$G$181,4,FALSE)</f>
        <v>HoryZonty / Trenčín</v>
      </c>
      <c r="H21" s="31">
        <f>VLOOKUP(A21,'09.kolo prezentácia'!$A$2:$G$181,5,FALSE)</f>
        <v>1975</v>
      </c>
      <c r="I21" s="32" t="str">
        <f>VLOOKUP(A21,'09.kolo prezentácia'!$A$2:$G$181,7,FALSE)</f>
        <v>Muži C</v>
      </c>
      <c r="J21" s="21" t="str">
        <f>VLOOKUP('09.kolo výsledky '!$A21,'09.kolo stopky'!A:C,3,FALSE)</f>
        <v>00:26:12,14</v>
      </c>
      <c r="K21" s="21">
        <f t="shared" si="0"/>
        <v>0.0030326774691358024</v>
      </c>
      <c r="L21" s="21">
        <f t="shared" si="1"/>
        <v>0.003187384259259258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2"/>
        <v>0</v>
      </c>
      <c r="Y21"/>
    </row>
    <row r="22" spans="1:25" ht="14.25">
      <c r="A22" s="22">
        <v>3</v>
      </c>
      <c r="B22" s="48">
        <v>19</v>
      </c>
      <c r="C22" s="54">
        <v>9</v>
      </c>
      <c r="D22" s="6" t="str">
        <f>VLOOKUP(A22,'09.kolo prezentácia'!$A$2:$G$181,2,FALSE)</f>
        <v>Peter</v>
      </c>
      <c r="E22" s="6" t="str">
        <f>VLOOKUP(A22,'09.kolo prezentácia'!$A$2:$G$181,3,FALSE)</f>
        <v>Šimko</v>
      </c>
      <c r="F22" s="6" t="str">
        <f>CONCATENATE('09.kolo výsledky '!$D22," ",'09.kolo výsledky '!$E22)</f>
        <v>Peter Šimko</v>
      </c>
      <c r="G22" s="6" t="str">
        <f>VLOOKUP(A22,'09.kolo prezentácia'!$A$2:$G$181,4,FALSE)</f>
        <v>Dubnica / Dubnica nad Váhom</v>
      </c>
      <c r="H22" s="31">
        <f>VLOOKUP(A22,'09.kolo prezentácia'!$A$2:$G$181,5,FALSE)</f>
        <v>1972</v>
      </c>
      <c r="I22" s="32" t="str">
        <f>VLOOKUP(A22,'09.kolo prezentácia'!$A$2:$G$181,7,FALSE)</f>
        <v>Muži C</v>
      </c>
      <c r="J22" s="33" t="str">
        <f>VLOOKUP('09.kolo výsledky '!$A22,'09.kolo stopky'!A:C,3,FALSE)</f>
        <v>00:26:18,13</v>
      </c>
      <c r="K22" s="33">
        <f t="shared" si="0"/>
        <v>0.0030442322530864203</v>
      </c>
      <c r="L22" s="33">
        <f t="shared" si="1"/>
        <v>0.0032567129629629647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2"/>
        <v>0</v>
      </c>
      <c r="Y22"/>
    </row>
    <row r="23" spans="1:25" ht="14.25">
      <c r="A23" s="22">
        <v>412</v>
      </c>
      <c r="B23" s="48">
        <v>20</v>
      </c>
      <c r="C23" s="49">
        <v>3</v>
      </c>
      <c r="D23" s="6" t="str">
        <f>VLOOKUP(A23,'09.kolo prezentácia'!$A$2:$G$181,2,FALSE)</f>
        <v>Štefan</v>
      </c>
      <c r="E23" s="6" t="str">
        <f>VLOOKUP(A23,'09.kolo prezentácia'!$A$2:$G$181,3,FALSE)</f>
        <v>Červenka</v>
      </c>
      <c r="F23" s="5" t="str">
        <f>CONCATENATE('09.kolo výsledky '!$D23," ",'09.kolo výsledky '!$E23)</f>
        <v>Štefan Červenka</v>
      </c>
      <c r="G23" s="6" t="str">
        <f>VLOOKUP(A23,'09.kolo prezentácia'!$A$2:$G$181,4,FALSE)</f>
        <v>Jogging klub / Dubnica nad Váhom</v>
      </c>
      <c r="H23" s="31">
        <f>VLOOKUP(A23,'09.kolo prezentácia'!$A$2:$G$181,5,FALSE)</f>
        <v>1966</v>
      </c>
      <c r="I23" s="32" t="str">
        <f>VLOOKUP(A23,'09.kolo prezentácia'!$A$2:$G$181,7,FALSE)</f>
        <v>Muži D</v>
      </c>
      <c r="J23" s="21" t="str">
        <f>VLOOKUP('09.kolo výsledky '!$A23,'09.kolo stopky'!A:C,3,FALSE)</f>
        <v>00:26:21,07</v>
      </c>
      <c r="K23" s="21">
        <f t="shared" si="0"/>
        <v>0.003049903549382716</v>
      </c>
      <c r="L23" s="21">
        <f t="shared" si="1"/>
        <v>0.00329074074074074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2"/>
        <v>0</v>
      </c>
      <c r="Y23"/>
    </row>
    <row r="24" spans="1:25" ht="14.25">
      <c r="A24" s="22">
        <v>50</v>
      </c>
      <c r="B24" s="48">
        <v>21</v>
      </c>
      <c r="C24" s="54">
        <v>4</v>
      </c>
      <c r="D24" s="6" t="str">
        <f>VLOOKUP(A24,'09.kolo prezentácia'!$A$2:$G$181,2,FALSE)</f>
        <v>Daniel</v>
      </c>
      <c r="E24" s="6" t="str">
        <f>VLOOKUP(A24,'09.kolo prezentácia'!$A$2:$G$181,3,FALSE)</f>
        <v>Zubo</v>
      </c>
      <c r="F24" s="5" t="str">
        <f>CONCATENATE('09.kolo výsledky '!$D24," ",'09.kolo výsledky '!$E24)</f>
        <v>Daniel Zubo</v>
      </c>
      <c r="G24" s="6" t="str">
        <f>VLOOKUP(A24,'09.kolo prezentácia'!$A$2:$G$181,4,FALSE)</f>
        <v>Jogging klub / Dubnica n/V</v>
      </c>
      <c r="H24" s="31">
        <f>VLOOKUP(A24,'09.kolo prezentácia'!$A$2:$G$181,5,FALSE)</f>
        <v>1969</v>
      </c>
      <c r="I24" s="32" t="str">
        <f>VLOOKUP(A24,'09.kolo prezentácia'!$A$2:$G$181,7,FALSE)</f>
        <v>Muži D</v>
      </c>
      <c r="J24" s="21" t="str">
        <f>VLOOKUP('09.kolo výsledky '!$A24,'09.kolo stopky'!A:C,3,FALSE)</f>
        <v>00:26:22,63</v>
      </c>
      <c r="K24" s="21">
        <f t="shared" si="0"/>
        <v>0.0030529128086419755</v>
      </c>
      <c r="L24" s="21">
        <f t="shared" si="1"/>
        <v>0.003308796296296296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2"/>
        <v>0</v>
      </c>
      <c r="Y24"/>
    </row>
    <row r="25" spans="1:25" ht="14.25">
      <c r="A25" s="22">
        <v>159</v>
      </c>
      <c r="B25" s="48">
        <v>22</v>
      </c>
      <c r="C25" s="54">
        <v>6</v>
      </c>
      <c r="D25" s="6" t="str">
        <f>VLOOKUP(A25,'09.kolo prezentácia'!$A$2:$G$181,2,FALSE)</f>
        <v>Jakub</v>
      </c>
      <c r="E25" s="6" t="str">
        <f>VLOOKUP(A25,'09.kolo prezentácia'!$A$2:$G$181,3,FALSE)</f>
        <v>Vrana</v>
      </c>
      <c r="F25" s="5" t="str">
        <f>CONCATENATE('09.kolo výsledky '!$D25," ",'09.kolo výsledky '!$E25)</f>
        <v>Jakub Vrana</v>
      </c>
      <c r="G25" s="6" t="str">
        <f>VLOOKUP(A25,'09.kolo prezentácia'!$A$2:$G$181,4,FALSE)</f>
        <v>GEKONsport / Trenčín</v>
      </c>
      <c r="H25" s="31">
        <f>VLOOKUP(A25,'09.kolo prezentácia'!$A$2:$G$181,5,FALSE)</f>
        <v>1984</v>
      </c>
      <c r="I25" s="32" t="str">
        <f>VLOOKUP(A25,'09.kolo prezentácia'!$A$2:$G$181,7,FALSE)</f>
        <v>Muži B</v>
      </c>
      <c r="J25" s="21" t="str">
        <f>VLOOKUP('09.kolo výsledky '!$A25,'09.kolo stopky'!A:C,3,FALSE)</f>
        <v>00:26:27,51</v>
      </c>
      <c r="K25" s="21">
        <f t="shared" si="0"/>
        <v>0.0030623263888888887</v>
      </c>
      <c r="L25" s="21">
        <f t="shared" si="1"/>
        <v>0.003365277777777776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2"/>
        <v>0</v>
      </c>
      <c r="Y25"/>
    </row>
    <row r="26" spans="1:25" ht="14.25">
      <c r="A26" s="22">
        <v>74</v>
      </c>
      <c r="B26" s="48">
        <v>23</v>
      </c>
      <c r="C26" s="54">
        <v>10</v>
      </c>
      <c r="D26" s="6" t="str">
        <f>VLOOKUP(A26,'09.kolo prezentácia'!$A$2:$G$181,2,FALSE)</f>
        <v>Juraj</v>
      </c>
      <c r="E26" s="6" t="str">
        <f>VLOOKUP(A26,'09.kolo prezentácia'!$A$2:$G$181,3,FALSE)</f>
        <v>Schiller</v>
      </c>
      <c r="F26" s="5" t="str">
        <f>CONCATENATE('09.kolo výsledky '!$D26," ",'09.kolo výsledky '!$E26)</f>
        <v>Juraj Schiller</v>
      </c>
      <c r="G26" s="6" t="str">
        <f>VLOOKUP(A26,'09.kolo prezentácia'!$A$2:$G$181,4,FALSE)</f>
        <v>Nová Dubnica</v>
      </c>
      <c r="H26" s="31">
        <f>VLOOKUP(A26,'09.kolo prezentácia'!$A$2:$G$181,5,FALSE)</f>
        <v>1977</v>
      </c>
      <c r="I26" s="32" t="str">
        <f>VLOOKUP(A26,'09.kolo prezentácia'!$A$2:$G$181,7,FALSE)</f>
        <v>Muži C</v>
      </c>
      <c r="J26" s="21" t="str">
        <f>VLOOKUP('09.kolo výsledky '!$A26,'09.kolo stopky'!A:C,3,FALSE)</f>
        <v>00:26:31,77</v>
      </c>
      <c r="K26" s="21">
        <f t="shared" si="0"/>
        <v>0.0030705439814814814</v>
      </c>
      <c r="L26" s="21">
        <f t="shared" si="1"/>
        <v>0.003414583333333332</v>
      </c>
      <c r="M26" s="22"/>
      <c r="N26" s="45"/>
      <c r="O26" s="45"/>
      <c r="P26" s="45"/>
      <c r="Q26" s="45"/>
      <c r="R26" s="45"/>
      <c r="S26" s="45"/>
      <c r="T26" s="45"/>
      <c r="U26" s="45"/>
      <c r="V26" s="45"/>
      <c r="W26" s="27">
        <f t="shared" si="2"/>
        <v>0</v>
      </c>
      <c r="Y26"/>
    </row>
    <row r="27" spans="1:25" ht="14.25">
      <c r="A27" s="22">
        <v>19</v>
      </c>
      <c r="B27" s="48">
        <v>24</v>
      </c>
      <c r="C27" s="54">
        <v>7</v>
      </c>
      <c r="D27" s="6" t="str">
        <f>VLOOKUP(A27,'09.kolo prezentácia'!$A$2:$G$181,2,FALSE)</f>
        <v>Tomáš</v>
      </c>
      <c r="E27" s="6" t="str">
        <f>VLOOKUP(A27,'09.kolo prezentácia'!$A$2:$G$181,3,FALSE)</f>
        <v>Stiksa</v>
      </c>
      <c r="F27" s="5" t="str">
        <f>CONCATENATE('09.kolo výsledky '!$D27," ",'09.kolo výsledky '!$E27)</f>
        <v>Tomáš Stiksa</v>
      </c>
      <c r="G27" s="6" t="str">
        <f>VLOOKUP(A27,'09.kolo prezentácia'!$A$2:$G$181,4,FALSE)</f>
        <v>Trenčianske Teplice</v>
      </c>
      <c r="H27" s="31">
        <f>VLOOKUP(A27,'09.kolo prezentácia'!$A$2:$G$181,5,FALSE)</f>
        <v>1983</v>
      </c>
      <c r="I27" s="32" t="str">
        <f>VLOOKUP(A27,'09.kolo prezentácia'!$A$2:$G$181,7,FALSE)</f>
        <v>Muži B</v>
      </c>
      <c r="J27" s="21" t="str">
        <f>VLOOKUP('09.kolo výsledky '!$A27,'09.kolo stopky'!A:C,3,FALSE)</f>
        <v>00:26:33,33</v>
      </c>
      <c r="K27" s="21">
        <f t="shared" si="0"/>
        <v>0.003073553240740741</v>
      </c>
      <c r="L27" s="21">
        <f t="shared" si="1"/>
        <v>0.003432638888888888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2"/>
        <v>0</v>
      </c>
      <c r="Y27"/>
    </row>
    <row r="28" spans="1:25" ht="14.25">
      <c r="A28" s="22">
        <v>384</v>
      </c>
      <c r="B28" s="48">
        <v>25</v>
      </c>
      <c r="C28" s="49">
        <v>1</v>
      </c>
      <c r="D28" s="6" t="str">
        <f>VLOOKUP(A28,'09.kolo prezentácia'!$A$2:$G$181,2,FALSE)</f>
        <v>Anita</v>
      </c>
      <c r="E28" s="6" t="str">
        <f>VLOOKUP(A28,'09.kolo prezentácia'!$A$2:$G$181,3,FALSE)</f>
        <v>Stachová</v>
      </c>
      <c r="F28" s="5" t="str">
        <f>CONCATENATE('09.kolo výsledky '!$D28," ",'09.kolo výsledky '!$E28)</f>
        <v>Anita Stachová</v>
      </c>
      <c r="G28" s="6" t="str">
        <f>VLOOKUP(A28,'09.kolo prezentácia'!$A$2:$G$181,4,FALSE)</f>
        <v>Nové Mesto nad Váhom</v>
      </c>
      <c r="H28" s="31">
        <f>VLOOKUP(A28,'09.kolo prezentácia'!$A$2:$G$181,5,FALSE)</f>
        <v>2001</v>
      </c>
      <c r="I28" s="32" t="str">
        <f>VLOOKUP(A28,'09.kolo prezentácia'!$A$2:$G$181,7,FALSE)</f>
        <v>Ženy A</v>
      </c>
      <c r="J28" s="21" t="str">
        <f>VLOOKUP('09.kolo výsledky '!$A28,'09.kolo stopky'!A:C,3,FALSE)</f>
        <v>00:26:34,52</v>
      </c>
      <c r="K28" s="21">
        <f t="shared" si="0"/>
        <v>0.0030758487654320987</v>
      </c>
      <c r="L28" s="21">
        <f t="shared" si="1"/>
        <v>0.003446412037037036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2"/>
        <v>0</v>
      </c>
      <c r="Y28"/>
    </row>
    <row r="29" spans="1:25" ht="14.25">
      <c r="A29" s="22">
        <v>52</v>
      </c>
      <c r="B29" s="48">
        <v>26</v>
      </c>
      <c r="C29" s="54">
        <v>11</v>
      </c>
      <c r="D29" s="6" t="str">
        <f>VLOOKUP(A29,'09.kolo prezentácia'!$A$2:$G$181,2,FALSE)</f>
        <v>Daniel</v>
      </c>
      <c r="E29" s="6" t="str">
        <f>VLOOKUP(A29,'09.kolo prezentácia'!$A$2:$G$181,3,FALSE)</f>
        <v>Ondrejička</v>
      </c>
      <c r="F29" s="5" t="str">
        <f>CONCATENATE('09.kolo výsledky '!$D29," ",'09.kolo výsledky '!$E29)</f>
        <v>Daniel Ondrejička</v>
      </c>
      <c r="G29" s="6" t="str">
        <f>VLOOKUP(A29,'09.kolo prezentácia'!$A$2:$G$181,4,FALSE)</f>
        <v>Liešťany</v>
      </c>
      <c r="H29" s="31">
        <f>VLOOKUP(A29,'09.kolo prezentácia'!$A$2:$G$181,5,FALSE)</f>
        <v>1974</v>
      </c>
      <c r="I29" s="32" t="str">
        <f>VLOOKUP(A29,'09.kolo prezentácia'!$A$2:$G$181,7,FALSE)</f>
        <v>Muži C</v>
      </c>
      <c r="J29" s="21" t="str">
        <f>VLOOKUP('09.kolo výsledky '!$A29,'09.kolo stopky'!A:C,3,FALSE)</f>
        <v>00:26:42,41</v>
      </c>
      <c r="K29" s="21">
        <f t="shared" si="0"/>
        <v>0.0030910686728395057</v>
      </c>
      <c r="L29" s="21">
        <f t="shared" si="1"/>
        <v>0.0035377314814814785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2"/>
        <v>0</v>
      </c>
      <c r="Y29"/>
    </row>
    <row r="30" spans="1:25" ht="14.25">
      <c r="A30" s="22">
        <v>5</v>
      </c>
      <c r="B30" s="48">
        <v>27</v>
      </c>
      <c r="C30" s="49">
        <v>1</v>
      </c>
      <c r="D30" s="6" t="str">
        <f>VLOOKUP(A30,'09.kolo prezentácia'!$A$2:$G$181,2,FALSE)</f>
        <v>Pavol</v>
      </c>
      <c r="E30" s="6" t="str">
        <f>VLOOKUP(A30,'09.kolo prezentácia'!$A$2:$G$181,3,FALSE)</f>
        <v>Jankech</v>
      </c>
      <c r="F30" s="5" t="str">
        <f>CONCATENATE('09.kolo výsledky '!$D30," ",'09.kolo výsledky '!$E30)</f>
        <v>Pavol Jankech</v>
      </c>
      <c r="G30" s="6" t="str">
        <f>VLOOKUP(A30,'09.kolo prezentácia'!$A$2:$G$181,4,FALSE)</f>
        <v>Klub bežcov a priateľov športu / Púchov</v>
      </c>
      <c r="H30" s="31">
        <f>VLOOKUP(A30,'09.kolo prezentácia'!$A$2:$G$181,5,FALSE)</f>
        <v>1957</v>
      </c>
      <c r="I30" s="32" t="str">
        <f>VLOOKUP(A30,'09.kolo prezentácia'!$A$2:$G$181,7,FALSE)</f>
        <v>Muži E</v>
      </c>
      <c r="J30" s="21" t="str">
        <f>VLOOKUP('09.kolo výsledky '!$A30,'09.kolo stopky'!A:C,3,FALSE)</f>
        <v>00:26:50,12</v>
      </c>
      <c r="K30" s="21">
        <f t="shared" si="0"/>
        <v>0.003105941358024691</v>
      </c>
      <c r="L30" s="21">
        <f t="shared" si="1"/>
        <v>0.0036269675925925914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2"/>
        <v>0</v>
      </c>
      <c r="Y30"/>
    </row>
    <row r="31" spans="1:25" ht="14.25">
      <c r="A31" s="22">
        <v>84</v>
      </c>
      <c r="B31" s="48">
        <v>28</v>
      </c>
      <c r="C31" s="54">
        <v>12</v>
      </c>
      <c r="D31" s="6" t="str">
        <f>VLOOKUP(A31,'09.kolo prezentácia'!$A$2:$G$181,2,FALSE)</f>
        <v>František</v>
      </c>
      <c r="E31" s="6" t="str">
        <f>VLOOKUP(A31,'09.kolo prezentácia'!$A$2:$G$181,3,FALSE)</f>
        <v>Jackulík</v>
      </c>
      <c r="F31" s="5" t="str">
        <f>CONCATENATE('09.kolo výsledky '!$D31," ",'09.kolo výsledky '!$E31)</f>
        <v>František Jackulík</v>
      </c>
      <c r="G31" s="6" t="str">
        <f>VLOOKUP(A31,'09.kolo prezentácia'!$A$2:$G$181,4,FALSE)</f>
        <v>Drietoma-Brúsne / Drietoma</v>
      </c>
      <c r="H31" s="31">
        <f>VLOOKUP(A31,'09.kolo prezentácia'!$A$2:$G$181,5,FALSE)</f>
        <v>1978</v>
      </c>
      <c r="I31" s="32" t="str">
        <f>VLOOKUP(A31,'09.kolo prezentácia'!$A$2:$G$181,7,FALSE)</f>
        <v>Muži C</v>
      </c>
      <c r="J31" s="21" t="str">
        <f>VLOOKUP('09.kolo výsledky '!$A31,'09.kolo stopky'!A:C,3,FALSE)</f>
        <v>00:26:51,73</v>
      </c>
      <c r="K31" s="21">
        <f t="shared" si="0"/>
        <v>0.0031090470679012347</v>
      </c>
      <c r="L31" s="21">
        <f t="shared" si="1"/>
        <v>0.0036456018518518513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2"/>
        <v>0</v>
      </c>
      <c r="Y31"/>
    </row>
    <row r="32" spans="1:25" ht="14.25">
      <c r="A32" s="22" t="s">
        <v>648</v>
      </c>
      <c r="B32" s="48">
        <v>29</v>
      </c>
      <c r="C32" s="58">
        <v>8</v>
      </c>
      <c r="D32" s="6" t="str">
        <f>VLOOKUP(A32,'09.kolo prezentácia'!$A$2:$G$181,2,FALSE)</f>
        <v>Matus</v>
      </c>
      <c r="E32" s="6" t="str">
        <f>VLOOKUP(A32,'09.kolo prezentácia'!$A$2:$G$181,3,FALSE)</f>
        <v>Varačka</v>
      </c>
      <c r="F32" s="5" t="str">
        <f>CONCATENATE('09.kolo výsledky '!$D32," ",'09.kolo výsledky '!$E32)</f>
        <v>Matus Varačka</v>
      </c>
      <c r="G32" s="6" t="str">
        <f>VLOOKUP(A32,'09.kolo prezentácia'!$A$2:$G$181,4,FALSE)</f>
        <v>Buď lepší / Beckov</v>
      </c>
      <c r="H32" s="31">
        <f>VLOOKUP(A32,'09.kolo prezentácia'!$A$2:$G$181,5,FALSE)</f>
        <v>1988</v>
      </c>
      <c r="I32" s="32" t="str">
        <f>VLOOKUP(A32,'09.kolo prezentácia'!$A$2:$G$181,7,FALSE)</f>
        <v>Muži B</v>
      </c>
      <c r="J32" s="21" t="str">
        <f>VLOOKUP('09.kolo výsledky '!$A32,'09.kolo stopky'!A:C,3,FALSE)</f>
        <v>00:26:54,42</v>
      </c>
      <c r="K32" s="21">
        <f t="shared" si="0"/>
        <v>0.003114236111111111</v>
      </c>
      <c r="L32" s="21">
        <f t="shared" si="1"/>
        <v>0.00367673611111111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2"/>
        <v>0</v>
      </c>
      <c r="Y32"/>
    </row>
    <row r="33" spans="1:25" ht="14.25">
      <c r="A33" s="22">
        <v>422</v>
      </c>
      <c r="B33" s="48">
        <v>30</v>
      </c>
      <c r="C33" s="54">
        <v>9</v>
      </c>
      <c r="D33" s="6" t="str">
        <f>VLOOKUP(A33,'09.kolo prezentácia'!$A$2:$G$181,2,FALSE)</f>
        <v>Juraj</v>
      </c>
      <c r="E33" s="6" t="str">
        <f>VLOOKUP(A33,'09.kolo prezentácia'!$A$2:$G$181,3,FALSE)</f>
        <v>Makový</v>
      </c>
      <c r="F33" s="6" t="str">
        <f>CONCATENATE('09.kolo výsledky '!$D33," ",'09.kolo výsledky '!$E33)</f>
        <v>Juraj Makový</v>
      </c>
      <c r="G33" s="6" t="str">
        <f>VLOOKUP(A33,'09.kolo prezentácia'!$A$2:$G$181,4,FALSE)</f>
        <v>Bánovce nad Bebravou </v>
      </c>
      <c r="H33" s="31">
        <f>VLOOKUP(A33,'09.kolo prezentácia'!$A$2:$G$181,5,FALSE)</f>
        <v>1985</v>
      </c>
      <c r="I33" s="32" t="str">
        <f>VLOOKUP(A33,'09.kolo prezentácia'!$A$2:$G$181,7,FALSE)</f>
        <v>Muži B</v>
      </c>
      <c r="J33" s="33" t="str">
        <f>VLOOKUP('09.kolo výsledky '!$A33,'09.kolo stopky'!A:C,3,FALSE)</f>
        <v>00:26:54,73</v>
      </c>
      <c r="K33" s="33">
        <f t="shared" si="0"/>
        <v>0.003114834104938272</v>
      </c>
      <c r="L33" s="33">
        <f t="shared" si="1"/>
        <v>0.0036803240740740754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2"/>
        <v>0</v>
      </c>
      <c r="Y33"/>
    </row>
    <row r="34" spans="1:25" ht="14.25">
      <c r="A34" s="22">
        <v>39</v>
      </c>
      <c r="B34" s="48">
        <v>31</v>
      </c>
      <c r="C34" s="49">
        <v>1</v>
      </c>
      <c r="D34" s="6" t="str">
        <f>VLOOKUP(A34,'09.kolo prezentácia'!$A$2:$G$181,2,FALSE)</f>
        <v>Iveta</v>
      </c>
      <c r="E34" s="6" t="str">
        <f>VLOOKUP(A34,'09.kolo prezentácia'!$A$2:$G$181,3,FALSE)</f>
        <v>Hulvátová</v>
      </c>
      <c r="F34" s="5" t="str">
        <f>CONCATENATE('09.kolo výsledky '!$D34," ",'09.kolo výsledky '!$E34)</f>
        <v>Iveta Hulvátová</v>
      </c>
      <c r="G34" s="6" t="str">
        <f>VLOOKUP(A34,'09.kolo prezentácia'!$A$2:$G$181,4,FALSE)</f>
        <v>Jogging klub DCA / Dubnica nad Váhom</v>
      </c>
      <c r="H34" s="31">
        <f>VLOOKUP(A34,'09.kolo prezentácia'!$A$2:$G$181,5,FALSE)</f>
        <v>1970</v>
      </c>
      <c r="I34" s="32" t="str">
        <f>VLOOKUP(A34,'09.kolo prezentácia'!$A$2:$G$181,7,FALSE)</f>
        <v>Ženy C</v>
      </c>
      <c r="J34" s="21" t="str">
        <f>VLOOKUP('09.kolo výsledky '!$A34,'09.kolo stopky'!A:C,3,FALSE)</f>
        <v>00:26:58,85</v>
      </c>
      <c r="K34" s="21">
        <f t="shared" si="0"/>
        <v>0.003122781635802469</v>
      </c>
      <c r="L34" s="21">
        <f t="shared" si="1"/>
        <v>0.0037280092592592573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2"/>
        <v>0</v>
      </c>
      <c r="Y34"/>
    </row>
    <row r="35" spans="1:25" ht="14.25">
      <c r="A35" s="22">
        <v>36</v>
      </c>
      <c r="B35" s="48">
        <v>32</v>
      </c>
      <c r="C35" s="54">
        <v>10</v>
      </c>
      <c r="D35" s="6" t="str">
        <f>VLOOKUP(A35,'09.kolo prezentácia'!$A$2:$G$181,2,FALSE)</f>
        <v>Andrej</v>
      </c>
      <c r="E35" s="6" t="str">
        <f>VLOOKUP(A35,'09.kolo prezentácia'!$A$2:$G$181,3,FALSE)</f>
        <v>Prekop</v>
      </c>
      <c r="F35" s="5" t="str">
        <f>CONCATENATE('09.kolo výsledky '!$D35," ",'09.kolo výsledky '!$E35)</f>
        <v>Andrej Prekop</v>
      </c>
      <c r="G35" s="6" t="str">
        <f>VLOOKUP(A35,'09.kolo prezentácia'!$A$2:$G$181,4,FALSE)</f>
        <v>Buď lepší / Trenčín</v>
      </c>
      <c r="H35" s="31">
        <f>VLOOKUP(A35,'09.kolo prezentácia'!$A$2:$G$181,5,FALSE)</f>
        <v>1985</v>
      </c>
      <c r="I35" s="32" t="str">
        <f>VLOOKUP(A35,'09.kolo prezentácia'!$A$2:$G$181,7,FALSE)</f>
        <v>Muži B</v>
      </c>
      <c r="J35" s="21" t="str">
        <f>VLOOKUP('09.kolo výsledky '!$A35,'09.kolo stopky'!A:C,3,FALSE)</f>
        <v>00:27:07,92</v>
      </c>
      <c r="K35" s="21">
        <f t="shared" si="0"/>
        <v>0.0031402777777777783</v>
      </c>
      <c r="L35" s="21">
        <f t="shared" si="1"/>
        <v>0.0038329861111111134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2"/>
        <v>0</v>
      </c>
      <c r="Y35"/>
    </row>
    <row r="36" spans="1:25" ht="14.25">
      <c r="A36" s="22">
        <v>298</v>
      </c>
      <c r="B36" s="48">
        <v>33</v>
      </c>
      <c r="C36" s="54">
        <v>4</v>
      </c>
      <c r="D36" s="6" t="str">
        <f>VLOOKUP(A36,'09.kolo prezentácia'!$A$2:$G$181,2,FALSE)</f>
        <v>Adam</v>
      </c>
      <c r="E36" s="6" t="str">
        <f>VLOOKUP(A36,'09.kolo prezentácia'!$A$2:$G$181,3,FALSE)</f>
        <v>Bahelka</v>
      </c>
      <c r="F36" s="5" t="str">
        <f>CONCATENATE('09.kolo výsledky '!$D36," ",'09.kolo výsledky '!$E36)</f>
        <v>Adam Bahelka</v>
      </c>
      <c r="G36" s="6" t="str">
        <f>VLOOKUP(A36,'09.kolo prezentácia'!$A$2:$G$181,4,FALSE)</f>
        <v>Drietoma</v>
      </c>
      <c r="H36" s="31">
        <f>VLOOKUP(A36,'09.kolo prezentácia'!$A$2:$G$181,5,FALSE)</f>
        <v>2001</v>
      </c>
      <c r="I36" s="32" t="str">
        <f>VLOOKUP(A36,'09.kolo prezentácia'!$A$2:$G$181,7,FALSE)</f>
        <v>Muži A</v>
      </c>
      <c r="J36" s="21" t="str">
        <f>VLOOKUP('09.kolo výsledky '!$A36,'09.kolo stopky'!A:C,3,FALSE)</f>
        <v>00:27:16,48</v>
      </c>
      <c r="K36" s="21">
        <f aca="true" t="shared" si="3" ref="K36:K67">J36/$X$3</f>
        <v>0.00315679012345679</v>
      </c>
      <c r="L36" s="21">
        <f aca="true" t="shared" si="4" ref="L36:L67">J36-$Y$3</f>
        <v>0.003932060185185184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aca="true" t="shared" si="5" ref="W36:W53">SUM(M36:V36)</f>
        <v>0</v>
      </c>
      <c r="Y36"/>
    </row>
    <row r="37" spans="1:25" ht="14.25">
      <c r="A37" s="22">
        <v>45</v>
      </c>
      <c r="B37" s="48">
        <v>34</v>
      </c>
      <c r="C37" s="54">
        <v>5</v>
      </c>
      <c r="D37" s="6" t="str">
        <f>VLOOKUP(A37,'09.kolo prezentácia'!$A$2:$G$181,2,FALSE)</f>
        <v>Radek</v>
      </c>
      <c r="E37" s="6" t="str">
        <f>VLOOKUP(A37,'09.kolo prezentácia'!$A$2:$G$181,3,FALSE)</f>
        <v>Milicka</v>
      </c>
      <c r="F37" s="5" t="str">
        <f>CONCATENATE('09.kolo výsledky '!$D37," ",'09.kolo výsledky '!$E37)</f>
        <v>Radek Milicka</v>
      </c>
      <c r="G37" s="6" t="str">
        <f>VLOOKUP(A37,'09.kolo prezentácia'!$A$2:$G$181,4,FALSE)</f>
        <v>Slawex runners / Slavicin</v>
      </c>
      <c r="H37" s="31">
        <f>VLOOKUP(A37,'09.kolo prezentácia'!$A$2:$G$181,5,FALSE)</f>
        <v>2000</v>
      </c>
      <c r="I37" s="32" t="str">
        <f>VLOOKUP(A37,'09.kolo prezentácia'!$A$2:$G$181,7,FALSE)</f>
        <v>Muži A</v>
      </c>
      <c r="J37" s="21" t="str">
        <f>VLOOKUP('09.kolo výsledky '!$A37,'09.kolo stopky'!A:C,3,FALSE)</f>
        <v>00:27:32,10</v>
      </c>
      <c r="K37" s="21">
        <f t="shared" si="3"/>
        <v>0.0031869212962962966</v>
      </c>
      <c r="L37" s="21">
        <f t="shared" si="4"/>
        <v>0.004112847222222223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5"/>
        <v>0</v>
      </c>
      <c r="X37" s="2"/>
      <c r="Y37"/>
    </row>
    <row r="38" spans="1:25" ht="14.25">
      <c r="A38" s="22">
        <v>429</v>
      </c>
      <c r="B38" s="48">
        <v>35</v>
      </c>
      <c r="C38" s="54">
        <v>13</v>
      </c>
      <c r="D38" s="6" t="str">
        <f>VLOOKUP(A38,'09.kolo prezentácia'!$A$2:$G$181,2,FALSE)</f>
        <v>Peter</v>
      </c>
      <c r="E38" s="6" t="str">
        <f>VLOOKUP(A38,'09.kolo prezentácia'!$A$2:$G$181,3,FALSE)</f>
        <v>Golian</v>
      </c>
      <c r="F38" s="5" t="str">
        <f>CONCATENATE('09.kolo výsledky '!$D38," ",'09.kolo výsledky '!$E38)</f>
        <v>Peter Golian</v>
      </c>
      <c r="G38" s="6" t="str">
        <f>VLOOKUP(A38,'09.kolo prezentácia'!$A$2:$G$181,4,FALSE)</f>
        <v>Trenčín</v>
      </c>
      <c r="H38" s="31">
        <f>VLOOKUP(A38,'09.kolo prezentácia'!$A$2:$G$181,5,FALSE)</f>
        <v>1976</v>
      </c>
      <c r="I38" s="32" t="str">
        <f>VLOOKUP(A38,'09.kolo prezentácia'!$A$2:$G$181,7,FALSE)</f>
        <v>Muži C</v>
      </c>
      <c r="J38" s="21" t="str">
        <f>VLOOKUP('09.kolo výsledky '!$A38,'09.kolo stopky'!A:C,3,FALSE)</f>
        <v>00:27:40,19</v>
      </c>
      <c r="K38" s="21">
        <f t="shared" si="3"/>
        <v>0.0032025270061728397</v>
      </c>
      <c r="L38" s="21">
        <f t="shared" si="4"/>
        <v>0.004206481481481481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5"/>
        <v>0</v>
      </c>
      <c r="X38" s="2"/>
      <c r="Y38"/>
    </row>
    <row r="39" spans="1:25" ht="14.25">
      <c r="A39" s="22">
        <v>152</v>
      </c>
      <c r="B39" s="48">
        <v>36</v>
      </c>
      <c r="C39" s="54">
        <v>11</v>
      </c>
      <c r="D39" s="6" t="str">
        <f>VLOOKUP(A39,'09.kolo prezentácia'!$A$2:$G$181,2,FALSE)</f>
        <v>Miroslav</v>
      </c>
      <c r="E39" s="6" t="str">
        <f>VLOOKUP(A39,'09.kolo prezentácia'!$A$2:$G$181,3,FALSE)</f>
        <v>Zlocha</v>
      </c>
      <c r="F39" s="5" t="str">
        <f>CONCATENATE('09.kolo výsledky '!$D39," ",'09.kolo výsledky '!$E39)</f>
        <v>Miroslav Zlocha</v>
      </c>
      <c r="G39" s="6" t="str">
        <f>VLOOKUP(A39,'09.kolo prezentácia'!$A$2:$G$181,4,FALSE)</f>
        <v>Trenčín</v>
      </c>
      <c r="H39" s="31">
        <f>VLOOKUP(A39,'09.kolo prezentácia'!$A$2:$G$181,5,FALSE)</f>
        <v>1989</v>
      </c>
      <c r="I39" s="32" t="str">
        <f>VLOOKUP(A39,'09.kolo prezentácia'!$A$2:$G$181,7,FALSE)</f>
        <v>Muži B</v>
      </c>
      <c r="J39" s="21" t="str">
        <f>VLOOKUP('09.kolo výsledky '!$A39,'09.kolo stopky'!A:C,3,FALSE)</f>
        <v>00:27:41,57</v>
      </c>
      <c r="K39" s="21">
        <f t="shared" si="3"/>
        <v>0.003205189043209877</v>
      </c>
      <c r="L39" s="21">
        <f t="shared" si="4"/>
        <v>0.004222453703703704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5"/>
        <v>0</v>
      </c>
      <c r="Y39"/>
    </row>
    <row r="40" spans="1:25" ht="14.25">
      <c r="A40" s="22">
        <v>217</v>
      </c>
      <c r="B40" s="48">
        <v>37</v>
      </c>
      <c r="C40" s="54">
        <v>14</v>
      </c>
      <c r="D40" s="6" t="str">
        <f>VLOOKUP(A40,'09.kolo prezentácia'!$A$2:$G$181,2,FALSE)</f>
        <v>Peter</v>
      </c>
      <c r="E40" s="6" t="str">
        <f>VLOOKUP(A40,'09.kolo prezentácia'!$A$2:$G$181,3,FALSE)</f>
        <v>Kaňovský</v>
      </c>
      <c r="F40" s="5" t="str">
        <f>CONCATENATE('09.kolo výsledky '!$D40," ",'09.kolo výsledky '!$E40)</f>
        <v>Peter Kaňovský</v>
      </c>
      <c r="G40" s="6" t="str">
        <f>VLOOKUP(A40,'09.kolo prezentácia'!$A$2:$G$181,4,FALSE)</f>
        <v>Drietoma</v>
      </c>
      <c r="H40" s="31">
        <f>VLOOKUP(A40,'09.kolo prezentácia'!$A$2:$G$181,5,FALSE)</f>
        <v>1978</v>
      </c>
      <c r="I40" s="32" t="str">
        <f>VLOOKUP(A40,'09.kolo prezentácia'!$A$2:$G$181,7,FALSE)</f>
        <v>Muži C</v>
      </c>
      <c r="J40" s="21" t="str">
        <f>VLOOKUP('09.kolo výsledky '!$A40,'09.kolo stopky'!A:C,3,FALSE)</f>
        <v>00:27:45,30</v>
      </c>
      <c r="K40" s="21">
        <f t="shared" si="3"/>
        <v>0.003212384259259259</v>
      </c>
      <c r="L40" s="21">
        <f t="shared" si="4"/>
        <v>0.004265624999999999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5"/>
        <v>0</v>
      </c>
      <c r="Y40"/>
    </row>
    <row r="41" spans="1:25" ht="14.25">
      <c r="A41" s="22">
        <v>49</v>
      </c>
      <c r="B41" s="48">
        <v>38</v>
      </c>
      <c r="C41" s="55">
        <v>12</v>
      </c>
      <c r="D41" s="6" t="str">
        <f>VLOOKUP(A41,'09.kolo prezentácia'!$A$2:$G$181,2,FALSE)</f>
        <v>Jakub</v>
      </c>
      <c r="E41" s="6" t="str">
        <f>VLOOKUP(A41,'09.kolo prezentácia'!$A$2:$G$181,3,FALSE)</f>
        <v>Hrmo</v>
      </c>
      <c r="F41" s="5" t="str">
        <f>CONCATENATE('09.kolo výsledky '!$D41," ",'09.kolo výsledky '!$E41)</f>
        <v>Jakub Hrmo</v>
      </c>
      <c r="G41" s="6" t="str">
        <f>VLOOKUP(A41,'09.kolo prezentácia'!$A$2:$G$181,4,FALSE)</f>
        <v>Buď lepší / Trenčín</v>
      </c>
      <c r="H41" s="31">
        <f>VLOOKUP(A41,'09.kolo prezentácia'!$A$2:$G$181,5,FALSE)</f>
        <v>1988</v>
      </c>
      <c r="I41" s="32" t="str">
        <f>VLOOKUP(A41,'09.kolo prezentácia'!$A$2:$G$181,7,FALSE)</f>
        <v>Muži B</v>
      </c>
      <c r="J41" s="21" t="str">
        <f>VLOOKUP('09.kolo výsledky '!$A41,'09.kolo stopky'!A:C,3,FALSE)</f>
        <v>00:27:56,49</v>
      </c>
      <c r="K41" s="21">
        <f t="shared" si="3"/>
        <v>0.0032339699074074076</v>
      </c>
      <c r="L41" s="21">
        <f t="shared" si="4"/>
        <v>0.004395138888888889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5"/>
        <v>0</v>
      </c>
      <c r="Y41"/>
    </row>
    <row r="42" spans="1:25" ht="14.25">
      <c r="A42" s="22">
        <v>185</v>
      </c>
      <c r="B42" s="48">
        <v>39</v>
      </c>
      <c r="C42" s="54">
        <v>6</v>
      </c>
      <c r="D42" s="6" t="str">
        <f>VLOOKUP(A42,'09.kolo prezentácia'!$A$2:$G$181,2,FALSE)</f>
        <v>Pavol</v>
      </c>
      <c r="E42" s="6" t="str">
        <f>VLOOKUP(A42,'09.kolo prezentácia'!$A$2:$G$181,3,FALSE)</f>
        <v>Martiš</v>
      </c>
      <c r="F42" s="5" t="str">
        <f>CONCATENATE('09.kolo výsledky '!$D42," ",'09.kolo výsledky '!$E42)</f>
        <v>Pavol Martiš</v>
      </c>
      <c r="G42" s="6" t="str">
        <f>VLOOKUP(A42,'09.kolo prezentácia'!$A$2:$G$181,4,FALSE)</f>
        <v>Trenčín</v>
      </c>
      <c r="H42" s="31">
        <f>VLOOKUP(A42,'09.kolo prezentácia'!$A$2:$G$181,5,FALSE)</f>
        <v>1994</v>
      </c>
      <c r="I42" s="32" t="str">
        <f>VLOOKUP(A42,'09.kolo prezentácia'!$A$2:$G$181,7,FALSE)</f>
        <v>Muži A</v>
      </c>
      <c r="J42" s="21" t="str">
        <f>VLOOKUP('09.kolo výsledky '!$A42,'09.kolo stopky'!A:C,3,FALSE)</f>
        <v>00:27:58,88</v>
      </c>
      <c r="K42" s="21">
        <f t="shared" si="3"/>
        <v>0.00323858024691358</v>
      </c>
      <c r="L42" s="21">
        <f t="shared" si="4"/>
        <v>0.004422800925925924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5"/>
        <v>0</v>
      </c>
      <c r="Y42"/>
    </row>
    <row r="43" spans="1:25" ht="14.25">
      <c r="A43" s="22">
        <v>353</v>
      </c>
      <c r="B43" s="48">
        <v>40</v>
      </c>
      <c r="C43" s="54">
        <v>15</v>
      </c>
      <c r="D43" s="6" t="str">
        <f>VLOOKUP(A43,'09.kolo prezentácia'!$A$2:$G$181,2,FALSE)</f>
        <v>Miroslav</v>
      </c>
      <c r="E43" s="6" t="str">
        <f>VLOOKUP(A43,'09.kolo prezentácia'!$A$2:$G$181,3,FALSE)</f>
        <v>Uhlár</v>
      </c>
      <c r="F43" s="5" t="str">
        <f>CONCATENATE('09.kolo výsledky '!$D43," ",'09.kolo výsledky '!$E43)</f>
        <v>Miroslav Uhlár</v>
      </c>
      <c r="G43" s="6" t="str">
        <f>VLOOKUP(A43,'09.kolo prezentácia'!$A$2:$G$181,4,FALSE)</f>
        <v>Vrbany</v>
      </c>
      <c r="H43" s="31">
        <f>VLOOKUP(A43,'09.kolo prezentácia'!$A$2:$G$181,5,FALSE)</f>
        <v>1974</v>
      </c>
      <c r="I43" s="32" t="str">
        <f>VLOOKUP(A43,'09.kolo prezentácia'!$A$2:$G$181,7,FALSE)</f>
        <v>Muži C</v>
      </c>
      <c r="J43" s="21" t="str">
        <f>VLOOKUP('09.kolo výsledky '!$A43,'09.kolo stopky'!A:C,3,FALSE)</f>
        <v>00:27:59,30</v>
      </c>
      <c r="K43" s="21">
        <f t="shared" si="3"/>
        <v>0.003239390432098765</v>
      </c>
      <c r="L43" s="21">
        <f t="shared" si="4"/>
        <v>0.0044276620370370355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5"/>
        <v>0</v>
      </c>
      <c r="Y43"/>
    </row>
    <row r="44" spans="1:25" ht="14.25">
      <c r="A44" s="22">
        <v>352</v>
      </c>
      <c r="B44" s="48">
        <v>41</v>
      </c>
      <c r="C44" s="49">
        <v>2</v>
      </c>
      <c r="D44" s="6" t="str">
        <f>VLOOKUP(A44,'09.kolo prezentácia'!$A$2:$G$181,2,FALSE)</f>
        <v>Marta</v>
      </c>
      <c r="E44" s="6" t="str">
        <f>VLOOKUP(A44,'09.kolo prezentácia'!$A$2:$G$181,3,FALSE)</f>
        <v>Gatialova</v>
      </c>
      <c r="F44" s="6" t="str">
        <f>CONCATENATE('09.kolo výsledky '!$D44," ",'09.kolo výsledky '!$E44)</f>
        <v>Marta Gatialova</v>
      </c>
      <c r="G44" s="6" t="str">
        <f>VLOOKUP(A44,'09.kolo prezentácia'!$A$2:$G$181,4,FALSE)</f>
        <v>STG Prievidza / Prievidza</v>
      </c>
      <c r="H44" s="31">
        <f>VLOOKUP(A44,'09.kolo prezentácia'!$A$2:$G$181,5,FALSE)</f>
        <v>1986</v>
      </c>
      <c r="I44" s="32" t="str">
        <f>VLOOKUP(A44,'09.kolo prezentácia'!$A$2:$G$181,7,FALSE)</f>
        <v>Ženy A</v>
      </c>
      <c r="J44" s="33" t="str">
        <f>VLOOKUP('09.kolo výsledky '!$A44,'09.kolo stopky'!A:C,3,FALSE)</f>
        <v>00:27:59,68</v>
      </c>
      <c r="K44" s="33">
        <f t="shared" si="3"/>
        <v>0.0032401234567901237</v>
      </c>
      <c r="L44" s="33">
        <f t="shared" si="4"/>
        <v>0.004432060185185185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5"/>
        <v>0</v>
      </c>
      <c r="Y44"/>
    </row>
    <row r="45" spans="1:25" ht="14.25">
      <c r="A45" s="22">
        <v>428</v>
      </c>
      <c r="B45" s="48">
        <v>42</v>
      </c>
      <c r="C45" s="54">
        <v>13</v>
      </c>
      <c r="D45" s="6" t="str">
        <f>VLOOKUP(A45,'09.kolo prezentácia'!$A$2:$G$181,2,FALSE)</f>
        <v>Marián</v>
      </c>
      <c r="E45" s="6" t="str">
        <f>VLOOKUP(A45,'09.kolo prezentácia'!$A$2:$G$181,3,FALSE)</f>
        <v>Moncoľ</v>
      </c>
      <c r="F45" s="5" t="str">
        <f>CONCATENATE('09.kolo výsledky '!$D45," ",'09.kolo výsledky '!$E45)</f>
        <v>Marián Moncoľ</v>
      </c>
      <c r="G45" s="6" t="str">
        <f>VLOOKUP(A45,'09.kolo prezentácia'!$A$2:$G$181,4,FALSE)</f>
        <v>Znojne dupy / Trenčín</v>
      </c>
      <c r="H45" s="31">
        <f>VLOOKUP(A45,'09.kolo prezentácia'!$A$2:$G$181,5,FALSE)</f>
        <v>1982</v>
      </c>
      <c r="I45" s="32" t="str">
        <f>VLOOKUP(A45,'09.kolo prezentácia'!$A$2:$G$181,7,FALSE)</f>
        <v>Muži B</v>
      </c>
      <c r="J45" s="21" t="str">
        <f>VLOOKUP('09.kolo výsledky '!$A45,'09.kolo stopky'!A:C,3,FALSE)</f>
        <v>00:28:01,24</v>
      </c>
      <c r="K45" s="21">
        <f t="shared" si="3"/>
        <v>0.0032431327160493827</v>
      </c>
      <c r="L45" s="21">
        <f t="shared" si="4"/>
        <v>0.004450115740740741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4">
        <f t="shared" si="5"/>
        <v>0</v>
      </c>
      <c r="Y45"/>
    </row>
    <row r="46" spans="1:25" ht="14.25">
      <c r="A46" s="22">
        <v>55</v>
      </c>
      <c r="B46" s="48">
        <v>43</v>
      </c>
      <c r="C46" s="54">
        <v>16</v>
      </c>
      <c r="D46" s="6" t="str">
        <f>VLOOKUP(A46,'09.kolo prezentácia'!$A$2:$G$181,2,FALSE)</f>
        <v>Dalibor</v>
      </c>
      <c r="E46" s="6" t="str">
        <f>VLOOKUP(A46,'09.kolo prezentácia'!$A$2:$G$181,3,FALSE)</f>
        <v>Jakal st.</v>
      </c>
      <c r="F46" s="6" t="str">
        <f>CONCATENATE('09.kolo výsledky '!$D46," ",'09.kolo výsledky '!$E46)</f>
        <v>Dalibor Jakal st.</v>
      </c>
      <c r="G46" s="6" t="str">
        <f>VLOOKUP(A46,'09.kolo prezentácia'!$A$2:$G$181,4,FALSE)</f>
        <v>Bežci Svinná / Svinná</v>
      </c>
      <c r="H46" s="31">
        <f>VLOOKUP(A46,'09.kolo prezentácia'!$A$2:$G$181,5,FALSE)</f>
        <v>1975</v>
      </c>
      <c r="I46" s="32" t="str">
        <f>VLOOKUP(A46,'09.kolo prezentácia'!$A$2:$G$181,7,FALSE)</f>
        <v>Muži C</v>
      </c>
      <c r="J46" s="33" t="str">
        <f>VLOOKUP('09.kolo výsledky '!$A46,'09.kolo stopky'!A:C,3,FALSE)</f>
        <v>00:28:03,30</v>
      </c>
      <c r="K46" s="33">
        <f t="shared" si="3"/>
        <v>0.0032471064814814815</v>
      </c>
      <c r="L46" s="33">
        <f t="shared" si="4"/>
        <v>0.004473958333333333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4">
        <f t="shared" si="5"/>
        <v>0</v>
      </c>
      <c r="Y46"/>
    </row>
    <row r="47" spans="1:25" ht="14.25">
      <c r="A47" s="22">
        <v>95</v>
      </c>
      <c r="B47" s="48">
        <v>44</v>
      </c>
      <c r="C47" s="49">
        <v>2</v>
      </c>
      <c r="D47" s="6" t="str">
        <f>VLOOKUP(A47,'09.kolo prezentácia'!$A$2:$G$181,2,FALSE)</f>
        <v>Miroslav</v>
      </c>
      <c r="E47" s="6" t="str">
        <f>VLOOKUP(A47,'09.kolo prezentácia'!$A$2:$G$181,3,FALSE)</f>
        <v>Kováč</v>
      </c>
      <c r="F47" s="6" t="str">
        <f>CONCATENATE('09.kolo výsledky '!$D47," ",'09.kolo výsledky '!$E47)</f>
        <v>Miroslav Kováč</v>
      </c>
      <c r="G47" s="6" t="str">
        <f>VLOOKUP(A47,'09.kolo prezentácia'!$A$2:$G$181,4,FALSE)</f>
        <v>Trenčín</v>
      </c>
      <c r="H47" s="31">
        <f>VLOOKUP(A47,'09.kolo prezentácia'!$A$2:$G$181,5,FALSE)</f>
        <v>1952</v>
      </c>
      <c r="I47" s="32" t="str">
        <f>VLOOKUP(A47,'09.kolo prezentácia'!$A$2:$G$181,7,FALSE)</f>
        <v>Muži E</v>
      </c>
      <c r="J47" s="33" t="str">
        <f>VLOOKUP('09.kolo výsledky '!$A47,'09.kolo stopky'!A:C,3,FALSE)</f>
        <v>00:28:11,37</v>
      </c>
      <c r="K47" s="33">
        <f t="shared" si="3"/>
        <v>0.0032626736111111107</v>
      </c>
      <c r="L47" s="33">
        <f t="shared" si="4"/>
        <v>0.004567361111111109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4">
        <f t="shared" si="5"/>
        <v>0</v>
      </c>
      <c r="Y47"/>
    </row>
    <row r="48" spans="1:25" ht="14.25">
      <c r="A48" s="22">
        <v>388</v>
      </c>
      <c r="B48" s="48">
        <v>45</v>
      </c>
      <c r="C48" s="49">
        <v>1</v>
      </c>
      <c r="D48" s="6" t="str">
        <f>VLOOKUP(A48,'09.kolo prezentácia'!$A$2:$G$181,2,FALSE)</f>
        <v>Andrea</v>
      </c>
      <c r="E48" s="6" t="str">
        <f>VLOOKUP(A48,'09.kolo prezentácia'!$A$2:$G$181,3,FALSE)</f>
        <v>Borovska</v>
      </c>
      <c r="F48" s="5" t="str">
        <f>CONCATENATE('09.kolo výsledky '!$D48," ",'09.kolo výsledky '!$E48)</f>
        <v>Andrea Borovska</v>
      </c>
      <c r="G48" s="6" t="str">
        <f>VLOOKUP(A48,'09.kolo prezentácia'!$A$2:$G$181,4,FALSE)</f>
        <v>sk bradlan brezova / brezova pod bradlom</v>
      </c>
      <c r="H48" s="31">
        <f>VLOOKUP(A48,'09.kolo prezentácia'!$A$2:$G$181,5,FALSE)</f>
        <v>1979</v>
      </c>
      <c r="I48" s="32" t="str">
        <f>VLOOKUP(A48,'09.kolo prezentácia'!$A$2:$G$181,7,FALSE)</f>
        <v>Ženy B</v>
      </c>
      <c r="J48" s="21" t="str">
        <f>VLOOKUP('09.kolo výsledky '!$A48,'09.kolo stopky'!A:C,3,FALSE)</f>
        <v>00:28:17,49</v>
      </c>
      <c r="K48" s="21">
        <f t="shared" si="3"/>
        <v>0.0032744791666666664</v>
      </c>
      <c r="L48" s="21">
        <f t="shared" si="4"/>
        <v>0.004638194444444441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4">
        <f t="shared" si="5"/>
        <v>0</v>
      </c>
      <c r="Y48"/>
    </row>
    <row r="49" spans="1:25" ht="14.25">
      <c r="A49" s="22">
        <v>399</v>
      </c>
      <c r="B49" s="48">
        <v>46</v>
      </c>
      <c r="C49" s="54">
        <v>17</v>
      </c>
      <c r="D49" s="6" t="str">
        <f>VLOOKUP(A49,'09.kolo prezentácia'!$A$2:$G$181,2,FALSE)</f>
        <v>Miroslav</v>
      </c>
      <c r="E49" s="6" t="str">
        <f>VLOOKUP(A49,'09.kolo prezentácia'!$A$2:$G$181,3,FALSE)</f>
        <v>Kasala</v>
      </c>
      <c r="F49" s="6" t="str">
        <f>CONCATENATE('09.kolo výsledky '!$D49," ",'09.kolo výsledky '!$E49)</f>
        <v>Miroslav Kasala</v>
      </c>
      <c r="G49" s="6" t="str">
        <f>VLOOKUP(A49,'09.kolo prezentácia'!$A$2:$G$181,4,FALSE)</f>
        <v>Trenčín</v>
      </c>
      <c r="H49" s="31">
        <f>VLOOKUP(A49,'09.kolo prezentácia'!$A$2:$G$181,5,FALSE)</f>
        <v>1978</v>
      </c>
      <c r="I49" s="32" t="str">
        <f>VLOOKUP(A49,'09.kolo prezentácia'!$A$2:$G$181,7,FALSE)</f>
        <v>Muži C</v>
      </c>
      <c r="J49" s="33" t="str">
        <f>VLOOKUP('09.kolo výsledky '!$A49,'09.kolo stopky'!A:C,3,FALSE)</f>
        <v>00:28:25,49</v>
      </c>
      <c r="K49" s="33">
        <f t="shared" si="3"/>
        <v>0.003289911265432099</v>
      </c>
      <c r="L49" s="33">
        <f t="shared" si="4"/>
        <v>0.004730787037037037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4">
        <f t="shared" si="5"/>
        <v>0</v>
      </c>
      <c r="Y49"/>
    </row>
    <row r="50" spans="1:25" ht="14.25">
      <c r="A50" s="22">
        <v>63</v>
      </c>
      <c r="B50" s="48">
        <v>47</v>
      </c>
      <c r="C50" s="49">
        <v>2</v>
      </c>
      <c r="D50" s="6" t="str">
        <f>VLOOKUP(A50,'09.kolo prezentácia'!$A$2:$G$181,2,FALSE)</f>
        <v>Eva</v>
      </c>
      <c r="E50" s="6" t="str">
        <f>VLOOKUP(A50,'09.kolo prezentácia'!$A$2:$G$181,3,FALSE)</f>
        <v>Mareková</v>
      </c>
      <c r="F50" s="5" t="str">
        <f>CONCATENATE('09.kolo výsledky '!$D50," ",'09.kolo výsledky '!$E50)</f>
        <v>Eva Mareková</v>
      </c>
      <c r="G50" s="6" t="str">
        <f>VLOOKUP(A50,'09.kolo prezentácia'!$A$2:$G$181,4,FALSE)</f>
        <v>Buď lepší / Soblahov</v>
      </c>
      <c r="H50" s="31">
        <f>VLOOKUP(A50,'09.kolo prezentácia'!$A$2:$G$181,5,FALSE)</f>
        <v>1982</v>
      </c>
      <c r="I50" s="32" t="str">
        <f>VLOOKUP(A50,'09.kolo prezentácia'!$A$2:$G$181,7,FALSE)</f>
        <v>Ženy B</v>
      </c>
      <c r="J50" s="21" t="str">
        <f>VLOOKUP('09.kolo výsledky '!$A50,'09.kolo stopky'!A:C,3,FALSE)</f>
        <v>00:28:40,83</v>
      </c>
      <c r="K50" s="21">
        <f t="shared" si="3"/>
        <v>0.0033195023148148146</v>
      </c>
      <c r="L50" s="21">
        <f t="shared" si="4"/>
        <v>0.0049083333333333305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4">
        <f t="shared" si="5"/>
        <v>0</v>
      </c>
      <c r="Y50"/>
    </row>
    <row r="51" spans="1:25" ht="14.25">
      <c r="A51" s="22">
        <v>414</v>
      </c>
      <c r="B51" s="48">
        <v>48</v>
      </c>
      <c r="C51" s="54">
        <v>18</v>
      </c>
      <c r="D51" s="6" t="str">
        <f>VLOOKUP(A51,'09.kolo prezentácia'!$A$2:$G$181,2,FALSE)</f>
        <v>Ján</v>
      </c>
      <c r="E51" s="6" t="str">
        <f>VLOOKUP(A51,'09.kolo prezentácia'!$A$2:$G$181,3,FALSE)</f>
        <v>Kutiš</v>
      </c>
      <c r="F51" s="6" t="str">
        <f>CONCATENATE('09.kolo výsledky '!$D51," ",'09.kolo výsledky '!$E51)</f>
        <v>Ján Kutiš</v>
      </c>
      <c r="G51" s="6" t="str">
        <f>VLOOKUP(A51,'09.kolo prezentácia'!$A$2:$G$181,4,FALSE)</f>
        <v>Prusy</v>
      </c>
      <c r="H51" s="31">
        <f>VLOOKUP(A51,'09.kolo prezentácia'!$A$2:$G$181,5,FALSE)</f>
        <v>1976</v>
      </c>
      <c r="I51" s="32" t="str">
        <f>VLOOKUP(A51,'09.kolo prezentácia'!$A$2:$G$181,7,FALSE)</f>
        <v>Muži C</v>
      </c>
      <c r="J51" s="33" t="str">
        <f>VLOOKUP('09.kolo výsledky '!$A51,'09.kolo stopky'!A:C,3,FALSE)</f>
        <v>00:28:47,91</v>
      </c>
      <c r="K51" s="33">
        <f t="shared" si="3"/>
        <v>0.003333159722222222</v>
      </c>
      <c r="L51" s="33">
        <f t="shared" si="4"/>
        <v>0.0049902777777777775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4">
        <f t="shared" si="5"/>
        <v>0</v>
      </c>
      <c r="Y51"/>
    </row>
    <row r="52" spans="1:25" ht="14.25">
      <c r="A52" s="22">
        <v>26</v>
      </c>
      <c r="B52" s="48">
        <v>49</v>
      </c>
      <c r="C52" s="54">
        <v>19</v>
      </c>
      <c r="D52" s="6" t="str">
        <f>VLOOKUP(A52,'09.kolo prezentácia'!$A$2:$G$181,2,FALSE)</f>
        <v>Pavol</v>
      </c>
      <c r="E52" s="6" t="str">
        <f>VLOOKUP(A52,'09.kolo prezentácia'!$A$2:$G$181,3,FALSE)</f>
        <v>Vanek</v>
      </c>
      <c r="F52" s="5" t="str">
        <f>CONCATENATE('09.kolo výsledky '!$D52," ",'09.kolo výsledky '!$E52)</f>
        <v>Pavol Vanek</v>
      </c>
      <c r="G52" s="6" t="str">
        <f>VLOOKUP(A52,'09.kolo prezentácia'!$A$2:$G$181,4,FALSE)</f>
        <v>Chocholná</v>
      </c>
      <c r="H52" s="31">
        <f>VLOOKUP(A52,'09.kolo prezentácia'!$A$2:$G$181,5,FALSE)</f>
        <v>1977</v>
      </c>
      <c r="I52" s="32" t="str">
        <f>VLOOKUP(A52,'09.kolo prezentácia'!$A$2:$G$181,7,FALSE)</f>
        <v>Muži C</v>
      </c>
      <c r="J52" s="21" t="str">
        <f>VLOOKUP('09.kolo výsledky '!$A52,'09.kolo stopky'!A:C,3,FALSE)</f>
        <v>00:28:48,14</v>
      </c>
      <c r="K52" s="21">
        <f t="shared" si="3"/>
        <v>0.0033336033950617286</v>
      </c>
      <c r="L52" s="21">
        <f t="shared" si="4"/>
        <v>0.004992939814814815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4">
        <f t="shared" si="5"/>
        <v>0</v>
      </c>
      <c r="Y52"/>
    </row>
    <row r="53" spans="1:25" ht="14.25">
      <c r="A53" s="22">
        <v>170</v>
      </c>
      <c r="B53" s="48">
        <v>50</v>
      </c>
      <c r="C53" s="54">
        <v>14</v>
      </c>
      <c r="D53" s="6" t="str">
        <f>VLOOKUP(A53,'09.kolo prezentácia'!$A$2:$G$181,2,FALSE)</f>
        <v>Jaroslav</v>
      </c>
      <c r="E53" s="6" t="str">
        <f>VLOOKUP(A53,'09.kolo prezentácia'!$A$2:$G$181,3,FALSE)</f>
        <v>Struhar</v>
      </c>
      <c r="F53" s="6" t="str">
        <f>CONCATENATE('09.kolo výsledky '!$D53," ",'09.kolo výsledky '!$E53)</f>
        <v>Jaroslav Struhar</v>
      </c>
      <c r="G53" s="6" t="str">
        <f>VLOOKUP(A53,'09.kolo prezentácia'!$A$2:$G$181,4,FALSE)</f>
        <v>Trencin / Trencin</v>
      </c>
      <c r="H53" s="31">
        <f>VLOOKUP(A53,'09.kolo prezentácia'!$A$2:$G$181,5,FALSE)</f>
        <v>1983</v>
      </c>
      <c r="I53" s="32" t="str">
        <f>VLOOKUP(A53,'09.kolo prezentácia'!$A$2:$G$181,7,FALSE)</f>
        <v>Muži B</v>
      </c>
      <c r="J53" s="33" t="str">
        <f>VLOOKUP('09.kolo výsledky '!$A53,'09.kolo stopky'!A:C,3,FALSE)</f>
        <v>00:28:49,46</v>
      </c>
      <c r="K53" s="33">
        <f t="shared" si="3"/>
        <v>0.0033361496913580247</v>
      </c>
      <c r="L53" s="33">
        <f t="shared" si="4"/>
        <v>0.005008217592592592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4">
        <f t="shared" si="5"/>
        <v>0</v>
      </c>
      <c r="Y53"/>
    </row>
    <row r="54" spans="1:25" ht="14.25">
      <c r="A54" s="22">
        <v>4</v>
      </c>
      <c r="B54" s="48">
        <v>51</v>
      </c>
      <c r="C54" s="54">
        <v>7</v>
      </c>
      <c r="D54" s="6" t="str">
        <f>VLOOKUP(A54,'09.kolo prezentácia'!$A$2:$G$181,2,FALSE)</f>
        <v>Ľubomír</v>
      </c>
      <c r="E54" s="6" t="str">
        <f>VLOOKUP(A54,'09.kolo prezentácia'!$A$2:$G$181,3,FALSE)</f>
        <v>Samek</v>
      </c>
      <c r="F54" s="6" t="str">
        <f>CONCATENATE('09.kolo výsledky '!$D54," ",'09.kolo výsledky '!$E54)</f>
        <v>Ľubomír Samek</v>
      </c>
      <c r="G54" s="6" t="str">
        <f>VLOOKUP(A54,'09.kolo prezentácia'!$A$2:$G$181,4,FALSE)</f>
        <v>Kálnica</v>
      </c>
      <c r="H54" s="31">
        <f>VLOOKUP(A54,'09.kolo prezentácia'!$A$2:$G$181,5,FALSE)</f>
        <v>2003</v>
      </c>
      <c r="I54" s="32" t="str">
        <f>VLOOKUP(A54,'09.kolo prezentácia'!$A$2:$G$181,7,FALSE)</f>
        <v>Muži A</v>
      </c>
      <c r="J54" s="33" t="str">
        <f>VLOOKUP('09.kolo výsledky '!$A54,'09.kolo stopky'!A:C,3,FALSE)</f>
        <v>00:28:52,28</v>
      </c>
      <c r="K54" s="33">
        <f t="shared" si="3"/>
        <v>0.003341589506172839</v>
      </c>
      <c r="L54" s="33">
        <f t="shared" si="4"/>
        <v>0.0050408564814814795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4"/>
      <c r="Y54"/>
    </row>
    <row r="55" spans="1:25" ht="14.25">
      <c r="A55" s="22">
        <v>423</v>
      </c>
      <c r="B55" s="48">
        <v>52</v>
      </c>
      <c r="C55" s="49">
        <v>3</v>
      </c>
      <c r="D55" s="6" t="str">
        <f>VLOOKUP(A55,'09.kolo prezentácia'!$A$2:$G$181,2,FALSE)</f>
        <v>Lucia</v>
      </c>
      <c r="E55" s="6" t="str">
        <f>VLOOKUP(A55,'09.kolo prezentácia'!$A$2:$G$181,3,FALSE)</f>
        <v>Hatalová</v>
      </c>
      <c r="F55" s="6" t="str">
        <f>CONCATENATE('09.kolo výsledky '!$D55," ",'09.kolo výsledky '!$E55)</f>
        <v>Lucia Hatalová</v>
      </c>
      <c r="G55" s="6" t="str">
        <f>VLOOKUP(A55,'09.kolo prezentácia'!$A$2:$G$181,4,FALSE)</f>
        <v>Martinský klub medikov / Martin</v>
      </c>
      <c r="H55" s="31">
        <f>VLOOKUP(A55,'09.kolo prezentácia'!$A$2:$G$181,5,FALSE)</f>
        <v>1997</v>
      </c>
      <c r="I55" s="32" t="str">
        <f>VLOOKUP(A55,'09.kolo prezentácia'!$A$2:$G$181,7,FALSE)</f>
        <v>Ženy A</v>
      </c>
      <c r="J55" s="33" t="str">
        <f>VLOOKUP('09.kolo výsledky '!$A55,'09.kolo stopky'!A:C,3,FALSE)</f>
        <v>00:28:58,08</v>
      </c>
      <c r="K55" s="33">
        <f t="shared" si="3"/>
        <v>0.003352777777777778</v>
      </c>
      <c r="L55" s="33">
        <f t="shared" si="4"/>
        <v>0.005107986111111112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4">
        <f aca="true" t="shared" si="6" ref="W55:W86">SUM(M55:V55)</f>
        <v>0</v>
      </c>
      <c r="Y55"/>
    </row>
    <row r="56" spans="1:25" ht="14.25">
      <c r="A56" s="22">
        <v>424</v>
      </c>
      <c r="B56" s="48">
        <v>53</v>
      </c>
      <c r="C56" s="54">
        <v>4</v>
      </c>
      <c r="D56" s="6" t="str">
        <f>VLOOKUP(A56,'09.kolo prezentácia'!$A$2:$G$181,2,FALSE)</f>
        <v>Romana</v>
      </c>
      <c r="E56" s="6" t="str">
        <f>VLOOKUP(A56,'09.kolo prezentácia'!$A$2:$G$181,3,FALSE)</f>
        <v>Skorvankova</v>
      </c>
      <c r="F56" s="6" t="str">
        <f>CONCATENATE('09.kolo výsledky '!$D56," ",'09.kolo výsledky '!$E56)</f>
        <v>Romana Skorvankova</v>
      </c>
      <c r="G56" s="6" t="str">
        <f>VLOOKUP(A56,'09.kolo prezentácia'!$A$2:$G$181,4,FALSE)</f>
        <v>trencin / Trencin</v>
      </c>
      <c r="H56" s="31">
        <f>VLOOKUP(A56,'09.kolo prezentácia'!$A$2:$G$181,5,FALSE)</f>
        <v>1995</v>
      </c>
      <c r="I56" s="32" t="str">
        <f>VLOOKUP(A56,'09.kolo prezentácia'!$A$2:$G$181,7,FALSE)</f>
        <v>Ženy A</v>
      </c>
      <c r="J56" s="33" t="str">
        <f>VLOOKUP('09.kolo výsledky '!$A56,'09.kolo stopky'!A:C,3,FALSE)</f>
        <v>00:28:58,33</v>
      </c>
      <c r="K56" s="33">
        <f t="shared" si="3"/>
        <v>0.0033532600308641973</v>
      </c>
      <c r="L56" s="33">
        <f t="shared" si="4"/>
        <v>0.005110879629629628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4">
        <f t="shared" si="6"/>
        <v>0</v>
      </c>
      <c r="Y56"/>
    </row>
    <row r="57" spans="1:25" ht="14.25">
      <c r="A57" s="22">
        <v>405</v>
      </c>
      <c r="B57" s="48">
        <v>54</v>
      </c>
      <c r="C57" s="49">
        <v>2</v>
      </c>
      <c r="D57" s="6" t="str">
        <f>VLOOKUP(A57,'09.kolo prezentácia'!$A$2:$G$181,2,FALSE)</f>
        <v>Jitka</v>
      </c>
      <c r="E57" s="6" t="str">
        <f>VLOOKUP(A57,'09.kolo prezentácia'!$A$2:$G$181,3,FALSE)</f>
        <v>Hudáková</v>
      </c>
      <c r="F57" s="6" t="str">
        <f>CONCATENATE('09.kolo výsledky '!$D57," ",'09.kolo výsledky '!$E57)</f>
        <v>Jitka Hudáková</v>
      </c>
      <c r="G57" s="6" t="str">
        <f>VLOOKUP(A57,'09.kolo prezentácia'!$A$2:$G$181,4,FALSE)</f>
        <v>Ďurikam team / Trenčín</v>
      </c>
      <c r="H57" s="31">
        <f>VLOOKUP(A57,'09.kolo prezentácia'!$A$2:$G$181,5,FALSE)</f>
        <v>1971</v>
      </c>
      <c r="I57" s="32" t="str">
        <f>VLOOKUP(A57,'09.kolo prezentácia'!$A$2:$G$181,7,FALSE)</f>
        <v>Ženy C</v>
      </c>
      <c r="J57" s="33" t="str">
        <f>VLOOKUP('09.kolo výsledky '!$A57,'09.kolo stopky'!A:C,3,FALSE)</f>
        <v>00:29:00,66</v>
      </c>
      <c r="K57" s="33">
        <f t="shared" si="3"/>
        <v>0.0033577546296296294</v>
      </c>
      <c r="L57" s="33">
        <f t="shared" si="4"/>
        <v>0.005137847222222221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4">
        <f t="shared" si="6"/>
        <v>0</v>
      </c>
      <c r="Y57"/>
    </row>
    <row r="58" spans="1:25" ht="14.25">
      <c r="A58" s="22">
        <v>270</v>
      </c>
      <c r="B58" s="48">
        <v>55</v>
      </c>
      <c r="C58" s="54">
        <v>5</v>
      </c>
      <c r="D58" s="6" t="str">
        <f>VLOOKUP(A58,'09.kolo prezentácia'!$A$2:$G$181,2,FALSE)</f>
        <v>Nikola</v>
      </c>
      <c r="E58" s="6" t="str">
        <f>VLOOKUP(A58,'09.kolo prezentácia'!$A$2:$G$181,3,FALSE)</f>
        <v>Kocjanová</v>
      </c>
      <c r="F58" s="6" t="str">
        <f>CONCATENATE('09.kolo výsledky '!$D58," ",'09.kolo výsledky '!$E58)</f>
        <v>Nikola Kocjanová</v>
      </c>
      <c r="G58" s="6" t="str">
        <f>VLOOKUP(A58,'09.kolo prezentácia'!$A$2:$G$181,4,FALSE)</f>
        <v>Nová Dubnica</v>
      </c>
      <c r="H58" s="31">
        <f>VLOOKUP(A58,'09.kolo prezentácia'!$A$2:$G$181,5,FALSE)</f>
        <v>2009</v>
      </c>
      <c r="I58" s="32" t="str">
        <f>VLOOKUP(A58,'09.kolo prezentácia'!$A$2:$G$181,7,FALSE)</f>
        <v>Ženy A</v>
      </c>
      <c r="J58" s="33" t="str">
        <f>VLOOKUP('09.kolo výsledky '!$A58,'09.kolo stopky'!A:C,3,FALSE)</f>
        <v>00:29:00,96</v>
      </c>
      <c r="K58" s="33">
        <f t="shared" si="3"/>
        <v>0.003358333333333333</v>
      </c>
      <c r="L58" s="33">
        <f t="shared" si="4"/>
        <v>0.005141319444444441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4">
        <f t="shared" si="6"/>
        <v>0</v>
      </c>
      <c r="Y58"/>
    </row>
    <row r="59" spans="1:25" ht="14.25">
      <c r="A59" s="22">
        <v>385</v>
      </c>
      <c r="B59" s="48">
        <v>56</v>
      </c>
      <c r="C59" s="48">
        <v>5</v>
      </c>
      <c r="D59" s="6" t="str">
        <f>VLOOKUP(A59,'09.kolo prezentácia'!$A$2:$G$181,2,FALSE)</f>
        <v>Pavol</v>
      </c>
      <c r="E59" s="6" t="str">
        <f>VLOOKUP(A59,'09.kolo prezentácia'!$A$2:$G$181,3,FALSE)</f>
        <v>Kucharovič</v>
      </c>
      <c r="F59" s="5" t="str">
        <f>CONCATENATE('09.kolo výsledky '!$D59," ",'09.kolo výsledky '!$E59)</f>
        <v>Pavol Kucharovič</v>
      </c>
      <c r="G59" s="6" t="str">
        <f>VLOOKUP(A59,'09.kolo prezentácia'!$A$2:$G$181,4,FALSE)</f>
        <v>Nové Mesto nad Váhom</v>
      </c>
      <c r="H59" s="31">
        <f>VLOOKUP(A59,'09.kolo prezentácia'!$A$2:$G$181,5,FALSE)</f>
        <v>1960</v>
      </c>
      <c r="I59" s="32" t="str">
        <f>VLOOKUP(A59,'09.kolo prezentácia'!$A$2:$G$181,7,FALSE)</f>
        <v>Muži D</v>
      </c>
      <c r="J59" s="21" t="str">
        <f>VLOOKUP('09.kolo výsledky '!$A59,'09.kolo stopky'!A:C,3,FALSE)</f>
        <v>00:29:06,64</v>
      </c>
      <c r="K59" s="21">
        <f t="shared" si="3"/>
        <v>0.00336929012345679</v>
      </c>
      <c r="L59" s="21">
        <f t="shared" si="4"/>
        <v>0.005207060185185183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4">
        <f t="shared" si="6"/>
        <v>0</v>
      </c>
      <c r="Y59"/>
    </row>
    <row r="60" spans="1:25" ht="14.25">
      <c r="A60" s="22">
        <v>142</v>
      </c>
      <c r="B60" s="48">
        <v>57</v>
      </c>
      <c r="C60" s="49">
        <v>3</v>
      </c>
      <c r="D60" s="6" t="str">
        <f>VLOOKUP(A60,'09.kolo prezentácia'!$A$2:$G$181,2,FALSE)</f>
        <v>Katarína </v>
      </c>
      <c r="E60" s="6" t="str">
        <f>VLOOKUP(A60,'09.kolo prezentácia'!$A$2:$G$181,3,FALSE)</f>
        <v>Garajová</v>
      </c>
      <c r="F60" s="6" t="str">
        <f>CONCATENATE('09.kolo výsledky '!$D60," ",'09.kolo výsledky '!$E60)</f>
        <v>Katarína  Garajová</v>
      </c>
      <c r="G60" s="6" t="str">
        <f>VLOOKUP(A60,'09.kolo prezentácia'!$A$2:$G$181,4,FALSE)</f>
        <v>bez me na / Trenčín</v>
      </c>
      <c r="H60" s="31">
        <f>VLOOKUP(A60,'09.kolo prezentácia'!$A$2:$G$181,5,FALSE)</f>
        <v>1979</v>
      </c>
      <c r="I60" s="32" t="str">
        <f>VLOOKUP(A60,'09.kolo prezentácia'!$A$2:$G$181,7,FALSE)</f>
        <v>Ženy B</v>
      </c>
      <c r="J60" s="33" t="str">
        <f>VLOOKUP('09.kolo výsledky '!$A60,'09.kolo stopky'!A:C,3,FALSE)</f>
        <v>00:29:12,27</v>
      </c>
      <c r="K60" s="33">
        <f t="shared" si="3"/>
        <v>0.0033801504629629633</v>
      </c>
      <c r="L60" s="33">
        <f t="shared" si="4"/>
        <v>0.005272222222222223</v>
      </c>
      <c r="M60" s="30"/>
      <c r="N60" s="41"/>
      <c r="O60" s="41"/>
      <c r="P60" s="41"/>
      <c r="Q60" s="41"/>
      <c r="R60" s="41"/>
      <c r="S60" s="41"/>
      <c r="T60" s="41"/>
      <c r="U60" s="31"/>
      <c r="V60" s="31"/>
      <c r="W60" s="34">
        <f t="shared" si="6"/>
        <v>0</v>
      </c>
      <c r="Y60"/>
    </row>
    <row r="61" spans="1:25" ht="14.25">
      <c r="A61" s="22">
        <v>68</v>
      </c>
      <c r="B61" s="48">
        <v>58</v>
      </c>
      <c r="C61" s="54">
        <v>6</v>
      </c>
      <c r="D61" s="6" t="str">
        <f>VLOOKUP(A61,'09.kolo prezentácia'!$A$2:$G$181,2,FALSE)</f>
        <v>Milan</v>
      </c>
      <c r="E61" s="6" t="str">
        <f>VLOOKUP(A61,'09.kolo prezentácia'!$A$2:$G$181,3,FALSE)</f>
        <v>Holička</v>
      </c>
      <c r="F61" s="5" t="str">
        <f>CONCATENATE('09.kolo výsledky '!$D61," ",'09.kolo výsledky '!$E61)</f>
        <v>Milan Holička</v>
      </c>
      <c r="G61" s="6" t="str">
        <f>VLOOKUP(A61,'09.kolo prezentácia'!$A$2:$G$181,4,FALSE)</f>
        <v>Bánovce nad Bebravou </v>
      </c>
      <c r="H61" s="31">
        <f>VLOOKUP(A61,'09.kolo prezentácia'!$A$2:$G$181,5,FALSE)</f>
        <v>1962</v>
      </c>
      <c r="I61" s="32" t="str">
        <f>VLOOKUP(A61,'09.kolo prezentácia'!$A$2:$G$181,7,FALSE)</f>
        <v>Muži D</v>
      </c>
      <c r="J61" s="21" t="str">
        <f>VLOOKUP('09.kolo výsledky '!$A61,'09.kolo stopky'!A:C,3,FALSE)</f>
        <v>00:29:19,64</v>
      </c>
      <c r="K61" s="21">
        <f t="shared" si="3"/>
        <v>0.003394367283950617</v>
      </c>
      <c r="L61" s="21">
        <f t="shared" si="4"/>
        <v>0.005357523148148146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4">
        <f t="shared" si="6"/>
        <v>0</v>
      </c>
      <c r="Y61"/>
    </row>
    <row r="62" spans="1:25" ht="14.25">
      <c r="A62" s="22">
        <v>223</v>
      </c>
      <c r="B62" s="48">
        <v>59</v>
      </c>
      <c r="C62" s="54">
        <v>15</v>
      </c>
      <c r="D62" s="6" t="str">
        <f>VLOOKUP(A62,'09.kolo prezentácia'!$A$2:$G$181,2,FALSE)</f>
        <v>Peter</v>
      </c>
      <c r="E62" s="6" t="str">
        <f>VLOOKUP(A62,'09.kolo prezentácia'!$A$2:$G$181,3,FALSE)</f>
        <v>Marcinát</v>
      </c>
      <c r="F62" s="6" t="str">
        <f>CONCATENATE('09.kolo výsledky '!$D62," ",'09.kolo výsledky '!$E62)</f>
        <v>Peter Marcinát</v>
      </c>
      <c r="G62" s="6" t="str">
        <f>VLOOKUP(A62,'09.kolo prezentácia'!$A$2:$G$181,4,FALSE)</f>
        <v>Buď lepší / Trenčín</v>
      </c>
      <c r="H62" s="31">
        <f>VLOOKUP(A62,'09.kolo prezentácia'!$A$2:$G$181,5,FALSE)</f>
        <v>1986</v>
      </c>
      <c r="I62" s="32" t="str">
        <f>VLOOKUP(A62,'09.kolo prezentácia'!$A$2:$G$181,7,FALSE)</f>
        <v>Muži B</v>
      </c>
      <c r="J62" s="33" t="str">
        <f>VLOOKUP('09.kolo výsledky '!$A62,'09.kolo stopky'!A:C,3,FALSE)</f>
        <v>00:29:27,22</v>
      </c>
      <c r="K62" s="33">
        <f t="shared" si="3"/>
        <v>0.0034089891975308644</v>
      </c>
      <c r="L62" s="33">
        <f t="shared" si="4"/>
        <v>0.00544525462962963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4">
        <f t="shared" si="6"/>
        <v>0</v>
      </c>
      <c r="Y62"/>
    </row>
    <row r="63" spans="1:25" ht="14.25">
      <c r="A63" s="22">
        <v>415</v>
      </c>
      <c r="B63" s="48">
        <v>60</v>
      </c>
      <c r="C63" s="54">
        <v>8</v>
      </c>
      <c r="D63" s="6" t="str">
        <f>VLOOKUP(A63,'09.kolo prezentácia'!$A$2:$G$181,2,FALSE)</f>
        <v>Patrik</v>
      </c>
      <c r="E63" s="6" t="str">
        <f>VLOOKUP(A63,'09.kolo prezentácia'!$A$2:$G$181,3,FALSE)</f>
        <v>Súkeník</v>
      </c>
      <c r="F63" s="5" t="str">
        <f>CONCATENATE('09.kolo výsledky '!$D63," ",'09.kolo výsledky '!$E63)</f>
        <v>Patrik Súkeník</v>
      </c>
      <c r="G63" s="6" t="str">
        <f>VLOOKUP(A63,'09.kolo prezentácia'!$A$2:$G$181,4,FALSE)</f>
        <v>Prusy</v>
      </c>
      <c r="H63" s="31">
        <f>VLOOKUP(A63,'09.kolo prezentácia'!$A$2:$G$181,5,FALSE)</f>
        <v>1995</v>
      </c>
      <c r="I63" s="32" t="str">
        <f>VLOOKUP(A63,'09.kolo prezentácia'!$A$2:$G$181,7,FALSE)</f>
        <v>Muži A</v>
      </c>
      <c r="J63" s="21" t="str">
        <f>VLOOKUP('09.kolo výsledky '!$A63,'09.kolo stopky'!A:C,3,FALSE)</f>
        <v>00:29:33,96</v>
      </c>
      <c r="K63" s="21">
        <f t="shared" si="3"/>
        <v>0.0034219907407407406</v>
      </c>
      <c r="L63" s="21">
        <f t="shared" si="4"/>
        <v>0.005523263888888887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4">
        <f t="shared" si="6"/>
        <v>0</v>
      </c>
      <c r="Y63"/>
    </row>
    <row r="64" spans="1:25" ht="14.25">
      <c r="A64" s="22">
        <v>151</v>
      </c>
      <c r="B64" s="48">
        <v>61</v>
      </c>
      <c r="C64" s="54">
        <v>7</v>
      </c>
      <c r="D64" s="6" t="str">
        <f>VLOOKUP(A64,'09.kolo prezentácia'!$A$2:$G$181,2,FALSE)</f>
        <v>Pavol</v>
      </c>
      <c r="E64" s="6" t="str">
        <f>VLOOKUP(A64,'09.kolo prezentácia'!$A$2:$G$181,3,FALSE)</f>
        <v>Balaščák</v>
      </c>
      <c r="F64" s="5" t="str">
        <f>CONCATENATE('09.kolo výsledky '!$D64," ",'09.kolo výsledky '!$E64)</f>
        <v>Pavol Balaščák</v>
      </c>
      <c r="G64" s="6" t="str">
        <f>VLOOKUP(A64,'09.kolo prezentácia'!$A$2:$G$181,4,FALSE)</f>
        <v>GEKONsport / Trenčín</v>
      </c>
      <c r="H64" s="31">
        <f>VLOOKUP(A64,'09.kolo prezentácia'!$A$2:$G$181,5,FALSE)</f>
        <v>1964</v>
      </c>
      <c r="I64" s="32" t="str">
        <f>VLOOKUP(A64,'09.kolo prezentácia'!$A$2:$G$181,7,FALSE)</f>
        <v>Muži D</v>
      </c>
      <c r="J64" s="21" t="str">
        <f>VLOOKUP('09.kolo výsledky '!$A64,'09.kolo stopky'!A:C,3,FALSE)</f>
        <v>00:29:42,58</v>
      </c>
      <c r="K64" s="21">
        <f t="shared" si="3"/>
        <v>0.003438618827160494</v>
      </c>
      <c r="L64" s="21">
        <f t="shared" si="4"/>
        <v>0.0056230324074074065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4">
        <f t="shared" si="6"/>
        <v>0</v>
      </c>
      <c r="Y64"/>
    </row>
    <row r="65" spans="1:25" ht="14.25">
      <c r="A65" s="22">
        <v>37</v>
      </c>
      <c r="B65" s="48">
        <v>62</v>
      </c>
      <c r="C65" s="54">
        <v>16</v>
      </c>
      <c r="D65" s="6" t="str">
        <f>VLOOKUP(A65,'09.kolo prezentácia'!$A$2:$G$181,2,FALSE)</f>
        <v>Ivan</v>
      </c>
      <c r="E65" s="6" t="str">
        <f>VLOOKUP(A65,'09.kolo prezentácia'!$A$2:$G$181,3,FALSE)</f>
        <v>Mojto</v>
      </c>
      <c r="F65" s="5" t="str">
        <f>CONCATENATE('09.kolo výsledky '!$D65," ",'09.kolo výsledky '!$E65)</f>
        <v>Ivan Mojto</v>
      </c>
      <c r="G65" s="6" t="str">
        <f>VLOOKUP(A65,'09.kolo prezentácia'!$A$2:$G$181,4,FALSE)</f>
        <v>Buď lepší / Bohunice</v>
      </c>
      <c r="H65" s="31">
        <f>VLOOKUP(A65,'09.kolo prezentácia'!$A$2:$G$181,5,FALSE)</f>
        <v>1989</v>
      </c>
      <c r="I65" s="32" t="str">
        <f>VLOOKUP(A65,'09.kolo prezentácia'!$A$2:$G$181,7,FALSE)</f>
        <v>Muži B</v>
      </c>
      <c r="J65" s="21" t="str">
        <f>VLOOKUP('09.kolo výsledky '!$A65,'09.kolo stopky'!A:C,3,FALSE)</f>
        <v>00:29:43,10</v>
      </c>
      <c r="K65" s="21">
        <f t="shared" si="3"/>
        <v>0.003439621913580247</v>
      </c>
      <c r="L65" s="21">
        <f t="shared" si="4"/>
        <v>0.005629050925925926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4">
        <f t="shared" si="6"/>
        <v>0</v>
      </c>
      <c r="Y65"/>
    </row>
    <row r="66" spans="1:25" ht="14.25">
      <c r="A66" s="22">
        <v>383</v>
      </c>
      <c r="B66" s="48">
        <v>63</v>
      </c>
      <c r="C66" s="54">
        <v>8</v>
      </c>
      <c r="D66" s="6" t="str">
        <f>VLOOKUP(A66,'09.kolo prezentácia'!$A$2:$G$181,2,FALSE)</f>
        <v>Igor</v>
      </c>
      <c r="E66" s="6" t="str">
        <f>VLOOKUP(A66,'09.kolo prezentácia'!$A$2:$G$181,3,FALSE)</f>
        <v>Karas</v>
      </c>
      <c r="F66" s="6" t="str">
        <f>CONCATENATE('09.kolo výsledky '!$D66," ",'09.kolo výsledky '!$E66)</f>
        <v>Igor Karas</v>
      </c>
      <c r="G66" s="6" t="str">
        <f>VLOOKUP(A66,'09.kolo prezentácia'!$A$2:$G$181,4,FALSE)</f>
        <v>Dubnica / Dubnica nad Váhom</v>
      </c>
      <c r="H66" s="31">
        <f>VLOOKUP(A66,'09.kolo prezentácia'!$A$2:$G$181,5,FALSE)</f>
        <v>1960</v>
      </c>
      <c r="I66" s="32" t="str">
        <f>VLOOKUP(A66,'09.kolo prezentácia'!$A$2:$G$181,7,FALSE)</f>
        <v>Muži D</v>
      </c>
      <c r="J66" s="21" t="str">
        <f>VLOOKUP('09.kolo výsledky '!$A66,'09.kolo stopky'!A:C,3,FALSE)</f>
        <v>00:29:43,58</v>
      </c>
      <c r="K66" s="33">
        <f t="shared" si="3"/>
        <v>0.003440547839506173</v>
      </c>
      <c r="L66" s="33">
        <f t="shared" si="4"/>
        <v>0.00563460648148148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4">
        <f t="shared" si="6"/>
        <v>0</v>
      </c>
      <c r="Y66"/>
    </row>
    <row r="67" spans="1:25" ht="14.25">
      <c r="A67" s="22">
        <v>404</v>
      </c>
      <c r="B67" s="48">
        <v>64</v>
      </c>
      <c r="C67" s="54">
        <v>9</v>
      </c>
      <c r="D67" s="6" t="str">
        <f>VLOOKUP(A67,'09.kolo prezentácia'!$A$2:$G$181,2,FALSE)</f>
        <v>Tomáš</v>
      </c>
      <c r="E67" s="6" t="str">
        <f>VLOOKUP(A67,'09.kolo prezentácia'!$A$2:$G$181,3,FALSE)</f>
        <v>Kadák</v>
      </c>
      <c r="F67" s="5" t="str">
        <f>CONCATENATE('09.kolo výsledky '!$D67," ",'09.kolo výsledky '!$E67)</f>
        <v>Tomáš Kadák</v>
      </c>
      <c r="G67" s="6" t="str">
        <f>VLOOKUP(A67,'09.kolo prezentácia'!$A$2:$G$181,4,FALSE)</f>
        <v>Veľké Bierovce</v>
      </c>
      <c r="H67" s="31">
        <f>VLOOKUP(A67,'09.kolo prezentácia'!$A$2:$G$181,5,FALSE)</f>
        <v>2001</v>
      </c>
      <c r="I67" s="32" t="str">
        <f>VLOOKUP(A67,'09.kolo prezentácia'!$A$2:$G$181,7,FALSE)</f>
        <v>Muži A</v>
      </c>
      <c r="J67" s="21" t="str">
        <f>VLOOKUP('09.kolo výsledky '!$A67,'09.kolo stopky'!A:C,3,FALSE)</f>
        <v>00:29:51,03</v>
      </c>
      <c r="K67" s="21">
        <f t="shared" si="3"/>
        <v>0.003454918981481481</v>
      </c>
      <c r="L67" s="21">
        <f t="shared" si="4"/>
        <v>0.005720833333333331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4">
        <f t="shared" si="6"/>
        <v>0</v>
      </c>
      <c r="Y67"/>
    </row>
    <row r="68" spans="1:25" ht="14.25">
      <c r="A68" s="22">
        <v>402</v>
      </c>
      <c r="B68" s="48">
        <v>65</v>
      </c>
      <c r="C68" s="54">
        <v>17</v>
      </c>
      <c r="D68" s="6" t="str">
        <f>VLOOKUP(A68,'09.kolo prezentácia'!$A$2:$G$181,2,FALSE)</f>
        <v>Lukáš</v>
      </c>
      <c r="E68" s="6" t="str">
        <f>VLOOKUP(A68,'09.kolo prezentácia'!$A$2:$G$181,3,FALSE)</f>
        <v>Vavruš</v>
      </c>
      <c r="F68" s="5" t="str">
        <f>CONCATENATE('09.kolo výsledky '!$D68," ",'09.kolo výsledky '!$E68)</f>
        <v>Lukáš Vavruš</v>
      </c>
      <c r="G68" s="6" t="str">
        <f>VLOOKUP(A68,'09.kolo prezentácia'!$A$2:$G$181,4,FALSE)</f>
        <v>Trenčianske Jastrabie</v>
      </c>
      <c r="H68" s="31">
        <f>VLOOKUP(A68,'09.kolo prezentácia'!$A$2:$G$181,5,FALSE)</f>
        <v>1984</v>
      </c>
      <c r="I68" s="32" t="str">
        <f>VLOOKUP(A68,'09.kolo prezentácia'!$A$2:$G$181,7,FALSE)</f>
        <v>Muži B</v>
      </c>
      <c r="J68" s="21" t="str">
        <f>VLOOKUP('09.kolo výsledky '!$A68,'09.kolo stopky'!A:C,3,FALSE)</f>
        <v>00:29:55,88</v>
      </c>
      <c r="K68" s="21">
        <f aca="true" t="shared" si="7" ref="K68:K99">J68/$X$3</f>
        <v>0.0034642746913580245</v>
      </c>
      <c r="L68" s="21">
        <f aca="true" t="shared" si="8" ref="L68:L99">J68-$Y$3</f>
        <v>0.0057769675925925905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4">
        <f t="shared" si="6"/>
        <v>0</v>
      </c>
      <c r="Y68"/>
    </row>
    <row r="69" spans="1:25" ht="14.25">
      <c r="A69" s="22">
        <v>379</v>
      </c>
      <c r="B69" s="48">
        <v>66</v>
      </c>
      <c r="C69" s="54">
        <v>20</v>
      </c>
      <c r="D69" s="6" t="str">
        <f>VLOOKUP(A69,'09.kolo prezentácia'!$A$2:$G$181,2,FALSE)</f>
        <v>Marek</v>
      </c>
      <c r="E69" s="6" t="str">
        <f>VLOOKUP(A69,'09.kolo prezentácia'!$A$2:$G$181,3,FALSE)</f>
        <v>Grajcarík</v>
      </c>
      <c r="F69" s="5" t="str">
        <f>CONCATENATE('09.kolo výsledky '!$D69," ",'09.kolo výsledky '!$E69)</f>
        <v>Marek Grajcarík</v>
      </c>
      <c r="G69" s="6" t="str">
        <f>VLOOKUP(A69,'09.kolo prezentácia'!$A$2:$G$181,4,FALSE)</f>
        <v>Nové Mesto nad Váhom</v>
      </c>
      <c r="H69" s="31">
        <f>VLOOKUP(A69,'09.kolo prezentácia'!$A$2:$G$181,5,FALSE)</f>
        <v>1976</v>
      </c>
      <c r="I69" s="32" t="str">
        <f>VLOOKUP(A69,'09.kolo prezentácia'!$A$2:$G$181,7,FALSE)</f>
        <v>Muži C</v>
      </c>
      <c r="J69" s="21" t="str">
        <f>VLOOKUP('09.kolo výsledky '!$A69,'09.kolo stopky'!A:C,3,FALSE)</f>
        <v>00:29:57,64</v>
      </c>
      <c r="K69" s="21">
        <f t="shared" si="7"/>
        <v>0.0034676697530864197</v>
      </c>
      <c r="L69" s="21">
        <f t="shared" si="8"/>
        <v>0.0057973379629629625</v>
      </c>
      <c r="M69" s="30"/>
      <c r="N69" s="31"/>
      <c r="O69" s="31"/>
      <c r="P69" s="31"/>
      <c r="Q69" s="31"/>
      <c r="R69" s="31"/>
      <c r="S69" s="31"/>
      <c r="T69" s="31"/>
      <c r="U69" s="31"/>
      <c r="V69" s="31"/>
      <c r="W69" s="34">
        <f t="shared" si="6"/>
        <v>0</v>
      </c>
      <c r="Y69"/>
    </row>
    <row r="70" spans="1:25" ht="14.25">
      <c r="A70" s="22">
        <v>100</v>
      </c>
      <c r="B70" s="48">
        <v>67</v>
      </c>
      <c r="C70" s="54">
        <v>18</v>
      </c>
      <c r="D70" s="6" t="str">
        <f>VLOOKUP(A70,'09.kolo prezentácia'!$A$2:$G$181,2,FALSE)</f>
        <v>Martin</v>
      </c>
      <c r="E70" s="6" t="str">
        <f>VLOOKUP(A70,'09.kolo prezentácia'!$A$2:$G$181,3,FALSE)</f>
        <v>Kocaj</v>
      </c>
      <c r="F70" s="6" t="str">
        <f>CONCATENATE('09.kolo výsledky '!$D70," ",'09.kolo výsledky '!$E70)</f>
        <v>Martin Kocaj</v>
      </c>
      <c r="G70" s="6" t="str">
        <f>VLOOKUP(A70,'09.kolo prezentácia'!$A$2:$G$181,4,FALSE)</f>
        <v>Trenčín</v>
      </c>
      <c r="H70" s="31">
        <f>VLOOKUP(A70,'09.kolo prezentácia'!$A$2:$G$181,5,FALSE)</f>
        <v>1987</v>
      </c>
      <c r="I70" s="32" t="str">
        <f>VLOOKUP(A70,'09.kolo prezentácia'!$A$2:$G$181,7,FALSE)</f>
        <v>Muži B</v>
      </c>
      <c r="J70" s="33" t="str">
        <f>VLOOKUP('09.kolo výsledky '!$A70,'09.kolo stopky'!A:C,3,FALSE)</f>
        <v>00:30:09,91</v>
      </c>
      <c r="K70" s="33">
        <f t="shared" si="7"/>
        <v>0.0034913387345679014</v>
      </c>
      <c r="L70" s="33">
        <f t="shared" si="8"/>
        <v>0.005939351851851852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4">
        <f t="shared" si="6"/>
        <v>0</v>
      </c>
      <c r="Y70"/>
    </row>
    <row r="71" spans="1:25" ht="14.25">
      <c r="A71" s="22">
        <v>273</v>
      </c>
      <c r="B71" s="48">
        <v>68</v>
      </c>
      <c r="C71" s="54">
        <v>21</v>
      </c>
      <c r="D71" s="6" t="str">
        <f>VLOOKUP(A71,'09.kolo prezentácia'!$A$2:$G$181,2,FALSE)</f>
        <v>Andrej</v>
      </c>
      <c r="E71" s="6" t="str">
        <f>VLOOKUP(A71,'09.kolo prezentácia'!$A$2:$G$181,3,FALSE)</f>
        <v>Hricko</v>
      </c>
      <c r="F71" s="6" t="str">
        <f>CONCATENATE('09.kolo výsledky '!$D71," ",'09.kolo výsledky '!$E71)</f>
        <v>Andrej Hricko</v>
      </c>
      <c r="G71" s="6" t="str">
        <f>VLOOKUP(A71,'09.kolo prezentácia'!$A$2:$G$181,4,FALSE)</f>
        <v>Svinná</v>
      </c>
      <c r="H71" s="31">
        <f>VLOOKUP(A71,'09.kolo prezentácia'!$A$2:$G$181,5,FALSE)</f>
        <v>1971</v>
      </c>
      <c r="I71" s="32" t="str">
        <f>VLOOKUP(A71,'09.kolo prezentácia'!$A$2:$G$181,7,FALSE)</f>
        <v>Muži C</v>
      </c>
      <c r="J71" s="33" t="str">
        <f>VLOOKUP('09.kolo výsledky '!$A71,'09.kolo stopky'!A:C,3,FALSE)</f>
        <v>00:30:10,85</v>
      </c>
      <c r="K71" s="33">
        <f t="shared" si="7"/>
        <v>0.0034931520061728394</v>
      </c>
      <c r="L71" s="33">
        <f t="shared" si="8"/>
        <v>0.00595023148148148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4">
        <f t="shared" si="6"/>
        <v>0</v>
      </c>
      <c r="Y71"/>
    </row>
    <row r="72" spans="1:25" ht="14.25">
      <c r="A72" s="22">
        <v>333</v>
      </c>
      <c r="B72" s="48">
        <v>69</v>
      </c>
      <c r="C72" s="54">
        <v>22</v>
      </c>
      <c r="D72" s="6" t="str">
        <f>VLOOKUP(A72,'09.kolo prezentácia'!$A$2:$G$181,2,FALSE)</f>
        <v>Jan</v>
      </c>
      <c r="E72" s="6" t="str">
        <f>VLOOKUP(A72,'09.kolo prezentácia'!$A$2:$G$181,3,FALSE)</f>
        <v>Radocha</v>
      </c>
      <c r="F72" s="5" t="str">
        <f>CONCATENATE('09.kolo výsledky '!$D72," ",'09.kolo výsledky '!$E72)</f>
        <v>Jan Radocha</v>
      </c>
      <c r="G72" s="6" t="str">
        <f>VLOOKUP(A72,'09.kolo prezentácia'!$A$2:$G$181,4,FALSE)</f>
        <v>Trencin</v>
      </c>
      <c r="H72" s="31">
        <f>VLOOKUP(A72,'09.kolo prezentácia'!$A$2:$G$181,5,FALSE)</f>
        <v>1976</v>
      </c>
      <c r="I72" s="32" t="str">
        <f>VLOOKUP(A72,'09.kolo prezentácia'!$A$2:$G$181,7,FALSE)</f>
        <v>Muži C</v>
      </c>
      <c r="J72" s="21" t="str">
        <f>VLOOKUP('09.kolo výsledky '!$A72,'09.kolo stopky'!A:C,3,FALSE)</f>
        <v>00:30:13,16</v>
      </c>
      <c r="K72" s="21">
        <f t="shared" si="7"/>
        <v>0.003497608024691359</v>
      </c>
      <c r="L72" s="21">
        <f t="shared" si="8"/>
        <v>0.005976967592592596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4">
        <f t="shared" si="6"/>
        <v>0</v>
      </c>
      <c r="Y72"/>
    </row>
    <row r="73" spans="1:25" ht="14.25">
      <c r="A73" s="22">
        <v>138</v>
      </c>
      <c r="B73" s="48">
        <v>70</v>
      </c>
      <c r="C73" s="49">
        <v>3</v>
      </c>
      <c r="D73" s="6" t="str">
        <f>VLOOKUP(A73,'09.kolo prezentácia'!$A$2:$G$181,2,FALSE)</f>
        <v>Michaela</v>
      </c>
      <c r="E73" s="6" t="str">
        <f>VLOOKUP(A73,'09.kolo prezentácia'!$A$2:$G$181,3,FALSE)</f>
        <v>Žilková</v>
      </c>
      <c r="F73" s="6" t="str">
        <f>CONCATENATE('09.kolo výsledky '!$D73," ",'09.kolo výsledky '!$E73)</f>
        <v>Michaela Žilková</v>
      </c>
      <c r="G73" s="6" t="str">
        <f>VLOOKUP(A73,'09.kolo prezentácia'!$A$2:$G$181,4,FALSE)</f>
        <v>Jogging klub DCA / Dubnica nad Váhom</v>
      </c>
      <c r="H73" s="31">
        <f>VLOOKUP(A73,'09.kolo prezentácia'!$A$2:$G$181,5,FALSE)</f>
        <v>1972</v>
      </c>
      <c r="I73" s="32" t="str">
        <f>VLOOKUP(A73,'09.kolo prezentácia'!$A$2:$G$181,7,FALSE)</f>
        <v>Ženy C</v>
      </c>
      <c r="J73" s="33" t="str">
        <f>VLOOKUP('09.kolo výsledky '!$A73,'09.kolo stopky'!A:C,3,FALSE)</f>
        <v>00:30:15,39</v>
      </c>
      <c r="K73" s="33">
        <f t="shared" si="7"/>
        <v>0.0035019097222222222</v>
      </c>
      <c r="L73" s="33">
        <f t="shared" si="8"/>
        <v>0.006002777777777777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4">
        <f t="shared" si="6"/>
        <v>0</v>
      </c>
      <c r="Y73"/>
    </row>
    <row r="74" spans="1:25" ht="14.25">
      <c r="A74" s="22">
        <v>427</v>
      </c>
      <c r="B74" s="48">
        <v>71</v>
      </c>
      <c r="C74" s="54">
        <v>23</v>
      </c>
      <c r="D74" s="6" t="str">
        <f>VLOOKUP(A74,'09.kolo prezentácia'!$A$2:$G$181,2,FALSE)</f>
        <v>Daniel</v>
      </c>
      <c r="E74" s="6" t="str">
        <f>VLOOKUP(A74,'09.kolo prezentácia'!$A$2:$G$181,3,FALSE)</f>
        <v>Horňák</v>
      </c>
      <c r="F74" s="5" t="str">
        <f>CONCATENATE('09.kolo výsledky '!$D74," ",'09.kolo výsledky '!$E74)</f>
        <v>Daniel Horňák</v>
      </c>
      <c r="G74" s="6" t="str">
        <f>VLOOKUP(A74,'09.kolo prezentácia'!$A$2:$G$181,4,FALSE)</f>
        <v>Trenčianska Turná</v>
      </c>
      <c r="H74" s="31">
        <f>VLOOKUP(A74,'09.kolo prezentácia'!$A$2:$G$181,5,FALSE)</f>
        <v>1975</v>
      </c>
      <c r="I74" s="32" t="str">
        <f>VLOOKUP(A74,'09.kolo prezentácia'!$A$2:$G$181,7,FALSE)</f>
        <v>Muži C</v>
      </c>
      <c r="J74" s="21" t="str">
        <f>VLOOKUP('09.kolo výsledky '!$A74,'09.kolo stopky'!A:C,3,FALSE)</f>
        <v>00:30:23,53</v>
      </c>
      <c r="K74" s="21">
        <f t="shared" si="7"/>
        <v>0.00351761188271605</v>
      </c>
      <c r="L74" s="21">
        <f t="shared" si="8"/>
        <v>0.006096990740740743</v>
      </c>
      <c r="M74" s="30"/>
      <c r="N74" s="31"/>
      <c r="O74" s="31"/>
      <c r="P74" s="31"/>
      <c r="Q74" s="31"/>
      <c r="R74" s="31"/>
      <c r="S74" s="31"/>
      <c r="T74" s="31"/>
      <c r="U74" s="31"/>
      <c r="V74" s="31"/>
      <c r="W74" s="34">
        <f t="shared" si="6"/>
        <v>0</v>
      </c>
      <c r="Y74"/>
    </row>
    <row r="75" spans="1:25" ht="14.25">
      <c r="A75" s="22">
        <v>395</v>
      </c>
      <c r="B75" s="48">
        <v>72</v>
      </c>
      <c r="C75" s="54">
        <v>9</v>
      </c>
      <c r="D75" s="6" t="str">
        <f>VLOOKUP(A75,'09.kolo prezentácia'!$A$2:$G$181,2,FALSE)</f>
        <v>Jaroslav</v>
      </c>
      <c r="E75" s="6" t="str">
        <f>VLOOKUP(A75,'09.kolo prezentácia'!$A$2:$G$181,3,FALSE)</f>
        <v>Pavlacký</v>
      </c>
      <c r="F75" s="6" t="str">
        <f>CONCATENATE('09.kolo výsledky '!$D75," ",'09.kolo výsledky '!$E75)</f>
        <v>Jaroslav Pavlacký</v>
      </c>
      <c r="G75" s="6" t="str">
        <f>VLOOKUP(A75,'09.kolo prezentácia'!$A$2:$G$181,4,FALSE)</f>
        <v>Trenčianske Teplice</v>
      </c>
      <c r="H75" s="31">
        <f>VLOOKUP(A75,'09.kolo prezentácia'!$A$2:$G$181,5,FALSE)</f>
        <v>1962</v>
      </c>
      <c r="I75" s="32" t="str">
        <f>VLOOKUP(A75,'09.kolo prezentácia'!$A$2:$G$181,7,FALSE)</f>
        <v>Muži D</v>
      </c>
      <c r="J75" s="33" t="str">
        <f>VLOOKUP('09.kolo výsledky '!$A75,'09.kolo stopky'!A:C,3,FALSE)</f>
        <v>00:30:24,05</v>
      </c>
      <c r="K75" s="33">
        <f t="shared" si="7"/>
        <v>0.0035186149691358026</v>
      </c>
      <c r="L75" s="33">
        <f t="shared" si="8"/>
        <v>0.006103009259259259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4">
        <f t="shared" si="6"/>
        <v>0</v>
      </c>
      <c r="Y75"/>
    </row>
    <row r="76" spans="1:25" ht="14.25">
      <c r="A76" s="22">
        <v>377</v>
      </c>
      <c r="B76" s="48">
        <v>73</v>
      </c>
      <c r="C76" s="54">
        <v>10</v>
      </c>
      <c r="D76" s="6" t="str">
        <f>VLOOKUP(A76,'09.kolo prezentácia'!$A$2:$G$181,2,FALSE)</f>
        <v>Jozef</v>
      </c>
      <c r="E76" s="6" t="str">
        <f>VLOOKUP(A76,'09.kolo prezentácia'!$A$2:$G$181,3,FALSE)</f>
        <v>Illo</v>
      </c>
      <c r="F76" s="6" t="str">
        <f>CONCATENATE('09.kolo výsledky '!$D76," ",'09.kolo výsledky '!$E76)</f>
        <v>Jozef Illo</v>
      </c>
      <c r="G76" s="6" t="str">
        <f>VLOOKUP(A76,'09.kolo prezentácia'!$A$2:$G$181,4,FALSE)</f>
        <v>Dolná Poruba</v>
      </c>
      <c r="H76" s="31">
        <f>VLOOKUP(A76,'09.kolo prezentácia'!$A$2:$G$181,5,FALSE)</f>
        <v>1995</v>
      </c>
      <c r="I76" s="32" t="str">
        <f>VLOOKUP(A76,'09.kolo prezentácia'!$A$2:$G$181,7,FALSE)</f>
        <v>Muži A</v>
      </c>
      <c r="J76" s="33" t="str">
        <f>VLOOKUP('09.kolo výsledky '!$A76,'09.kolo stopky'!A:C,3,FALSE)</f>
        <v>00:30:24,47</v>
      </c>
      <c r="K76" s="33">
        <f t="shared" si="7"/>
        <v>0.003519425154320988</v>
      </c>
      <c r="L76" s="33">
        <f t="shared" si="8"/>
        <v>0.006107870370370371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4">
        <f t="shared" si="6"/>
        <v>0</v>
      </c>
      <c r="Y76"/>
    </row>
    <row r="77" spans="1:25" ht="14.25">
      <c r="A77" s="22">
        <v>396</v>
      </c>
      <c r="B77" s="48">
        <v>74</v>
      </c>
      <c r="C77" s="54">
        <v>19</v>
      </c>
      <c r="D77" s="6" t="str">
        <f>VLOOKUP(A77,'09.kolo prezentácia'!$A$2:$G$181,2,FALSE)</f>
        <v>Július</v>
      </c>
      <c r="E77" s="6" t="str">
        <f>VLOOKUP(A77,'09.kolo prezentácia'!$A$2:$G$181,3,FALSE)</f>
        <v>Talian</v>
      </c>
      <c r="F77" s="6" t="str">
        <f>CONCATENATE('09.kolo výsledky '!$D77," ",'09.kolo výsledky '!$E77)</f>
        <v>Július Talian</v>
      </c>
      <c r="G77" s="6" t="str">
        <f>VLOOKUP(A77,'09.kolo prezentácia'!$A$2:$G$181,4,FALSE)</f>
        <v>Mníchova Lehota</v>
      </c>
      <c r="H77" s="31">
        <f>VLOOKUP(A77,'09.kolo prezentácia'!$A$2:$G$181,5,FALSE)</f>
        <v>1983</v>
      </c>
      <c r="I77" s="32" t="str">
        <f>VLOOKUP(A77,'09.kolo prezentácia'!$A$2:$G$181,7,FALSE)</f>
        <v>Muži B</v>
      </c>
      <c r="J77" s="33" t="str">
        <f>VLOOKUP('09.kolo výsledky '!$A77,'09.kolo stopky'!A:C,3,FALSE)</f>
        <v>00:30:30,78</v>
      </c>
      <c r="K77" s="33">
        <f t="shared" si="7"/>
        <v>0.0035315972222222224</v>
      </c>
      <c r="L77" s="33">
        <f t="shared" si="8"/>
        <v>0.006180902777777778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4">
        <f t="shared" si="6"/>
        <v>0</v>
      </c>
      <c r="Y77"/>
    </row>
    <row r="78" spans="1:25" ht="14.25">
      <c r="A78" s="22">
        <v>350</v>
      </c>
      <c r="B78" s="48">
        <v>75</v>
      </c>
      <c r="C78" s="54">
        <v>24</v>
      </c>
      <c r="D78" s="6" t="str">
        <f>VLOOKUP(A78,'09.kolo prezentácia'!$A$2:$G$181,2,FALSE)</f>
        <v>Miloš</v>
      </c>
      <c r="E78" s="6" t="str">
        <f>VLOOKUP(A78,'09.kolo prezentácia'!$A$2:$G$181,3,FALSE)</f>
        <v>Humera</v>
      </c>
      <c r="F78" s="6" t="str">
        <f>CONCATENATE('09.kolo výsledky '!$D78," ",'09.kolo výsledky '!$E78)</f>
        <v>Miloš Humera</v>
      </c>
      <c r="G78" s="6" t="str">
        <f>VLOOKUP(A78,'09.kolo prezentácia'!$A$2:$G$181,4,FALSE)</f>
        <v>Trenčín</v>
      </c>
      <c r="H78" s="31">
        <f>VLOOKUP(A78,'09.kolo prezentácia'!$A$2:$G$181,5,FALSE)</f>
        <v>1970</v>
      </c>
      <c r="I78" s="32" t="str">
        <f>VLOOKUP(A78,'09.kolo prezentácia'!$A$2:$G$181,7,FALSE)</f>
        <v>Muži C</v>
      </c>
      <c r="J78" s="33" t="str">
        <f>VLOOKUP('09.kolo výsledky '!$A78,'09.kolo stopky'!A:C,3,FALSE)</f>
        <v>00:30:34,66</v>
      </c>
      <c r="K78" s="33">
        <f t="shared" si="7"/>
        <v>0.003539081790123457</v>
      </c>
      <c r="L78" s="33">
        <f t="shared" si="8"/>
        <v>0.006225810185185185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4">
        <f t="shared" si="6"/>
        <v>0</v>
      </c>
      <c r="Y78"/>
    </row>
    <row r="79" spans="1:25" ht="14.25">
      <c r="A79" s="22">
        <v>6</v>
      </c>
      <c r="B79" s="48">
        <v>76</v>
      </c>
      <c r="C79" s="54">
        <v>25</v>
      </c>
      <c r="D79" s="6" t="str">
        <f>VLOOKUP(A79,'09.kolo prezentácia'!$A$2:$G$181,2,FALSE)</f>
        <v>Ľubomír</v>
      </c>
      <c r="E79" s="6" t="str">
        <f>VLOOKUP(A79,'09.kolo prezentácia'!$A$2:$G$181,3,FALSE)</f>
        <v>Vavruš</v>
      </c>
      <c r="F79" s="6" t="str">
        <f>CONCATENATE('09.kolo výsledky '!$D79," ",'09.kolo výsledky '!$E79)</f>
        <v>Ľubomír Vavruš</v>
      </c>
      <c r="G79" s="6" t="str">
        <f>VLOOKUP(A79,'09.kolo prezentácia'!$A$2:$G$181,4,FALSE)</f>
        <v>Trenčín / Trenčín</v>
      </c>
      <c r="H79" s="31">
        <f>VLOOKUP(A79,'09.kolo prezentácia'!$A$2:$G$181,5,FALSE)</f>
        <v>1974</v>
      </c>
      <c r="I79" s="32" t="str">
        <f>VLOOKUP(A79,'09.kolo prezentácia'!$A$2:$G$181,7,FALSE)</f>
        <v>Muži C</v>
      </c>
      <c r="J79" s="33" t="str">
        <f>VLOOKUP('09.kolo výsledky '!$A79,'09.kolo stopky'!A:C,3,FALSE)</f>
        <v>00:30:44,79</v>
      </c>
      <c r="K79" s="33">
        <f t="shared" si="7"/>
        <v>0.0035586226851851855</v>
      </c>
      <c r="L79" s="33">
        <f t="shared" si="8"/>
        <v>0.006343055555555557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4">
        <f t="shared" si="6"/>
        <v>0</v>
      </c>
      <c r="Y79"/>
    </row>
    <row r="80" spans="1:25" ht="14.25">
      <c r="A80" s="22">
        <v>416</v>
      </c>
      <c r="B80" s="48">
        <v>77</v>
      </c>
      <c r="C80" s="54">
        <v>10</v>
      </c>
      <c r="D80" s="6" t="str">
        <f>VLOOKUP(A80,'09.kolo prezentácia'!$A$2:$G$181,2,FALSE)</f>
        <v>ferdinand</v>
      </c>
      <c r="E80" s="6" t="str">
        <f>VLOOKUP(A80,'09.kolo prezentácia'!$A$2:$G$181,3,FALSE)</f>
        <v>Daňo</v>
      </c>
      <c r="F80" s="6" t="str">
        <f>CONCATENATE('09.kolo výsledky '!$D80," ",'09.kolo výsledky '!$E80)</f>
        <v>ferdinand Daňo</v>
      </c>
      <c r="G80" s="6" t="str">
        <f>VLOOKUP(A80,'09.kolo prezentácia'!$A$2:$G$181,4,FALSE)</f>
        <v>Sedmerovec</v>
      </c>
      <c r="H80" s="31">
        <f>VLOOKUP(A80,'09.kolo prezentácia'!$A$2:$G$181,5,FALSE)</f>
        <v>1963</v>
      </c>
      <c r="I80" s="32" t="str">
        <f>VLOOKUP(A80,'09.kolo prezentácia'!$A$2:$G$181,7,FALSE)</f>
        <v>Muži D</v>
      </c>
      <c r="J80" s="33" t="str">
        <f>VLOOKUP('09.kolo výsledky '!$A80,'09.kolo stopky'!A:C,3,FALSE)</f>
        <v>00:30:54,35</v>
      </c>
      <c r="K80" s="33">
        <f t="shared" si="7"/>
        <v>0.0035770640432098762</v>
      </c>
      <c r="L80" s="33">
        <f t="shared" si="8"/>
        <v>0.006453703703703701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4">
        <f t="shared" si="6"/>
        <v>0</v>
      </c>
      <c r="Y80"/>
    </row>
    <row r="81" spans="1:25" ht="14.25">
      <c r="A81" s="22">
        <v>398</v>
      </c>
      <c r="B81" s="48">
        <v>78</v>
      </c>
      <c r="C81" s="54">
        <v>11</v>
      </c>
      <c r="D81" s="6" t="str">
        <f>VLOOKUP(A81,'09.kolo prezentácia'!$A$2:$G$181,2,FALSE)</f>
        <v>MIlan</v>
      </c>
      <c r="E81" s="6" t="str">
        <f>VLOOKUP(A81,'09.kolo prezentácia'!$A$2:$G$181,3,FALSE)</f>
        <v>Gašparovič</v>
      </c>
      <c r="F81" s="6" t="str">
        <f>CONCATENATE('09.kolo výsledky '!$D81," ",'09.kolo výsledky '!$E81)</f>
        <v>MIlan Gašparovič</v>
      </c>
      <c r="G81" s="6" t="str">
        <f>VLOOKUP(A81,'09.kolo prezentácia'!$A$2:$G$181,4,FALSE)</f>
        <v>ZTP Trenčín / Trenčín</v>
      </c>
      <c r="H81" s="31">
        <f>VLOOKUP(A81,'09.kolo prezentácia'!$A$2:$G$181,5,FALSE)</f>
        <v>1964</v>
      </c>
      <c r="I81" s="32" t="str">
        <f>VLOOKUP(A81,'09.kolo prezentácia'!$A$2:$G$181,7,FALSE)</f>
        <v>Muži D</v>
      </c>
      <c r="J81" s="33" t="str">
        <f>VLOOKUP('09.kolo výsledky '!$A81,'09.kolo stopky'!A:C,3,FALSE)</f>
        <v>00:31:17,11</v>
      </c>
      <c r="K81" s="33">
        <f t="shared" si="7"/>
        <v>0.0036209683641975307</v>
      </c>
      <c r="L81" s="33">
        <f t="shared" si="8"/>
        <v>0.0067171296296296285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4">
        <f t="shared" si="6"/>
        <v>0</v>
      </c>
      <c r="Y81"/>
    </row>
    <row r="82" spans="1:25" ht="14.25">
      <c r="A82" s="22">
        <v>431</v>
      </c>
      <c r="B82" s="48">
        <v>79</v>
      </c>
      <c r="C82" s="54">
        <v>12</v>
      </c>
      <c r="D82" s="6" t="str">
        <f>VLOOKUP(A82,'09.kolo prezentácia'!$A$2:$G$181,2,FALSE)</f>
        <v>Ľubomír</v>
      </c>
      <c r="E82" s="6" t="str">
        <f>VLOOKUP(A82,'09.kolo prezentácia'!$A$2:$G$181,3,FALSE)</f>
        <v>Magdolen</v>
      </c>
      <c r="F82" s="6" t="str">
        <f>CONCATENATE('09.kolo výsledky '!$D82," ",'09.kolo výsledky '!$E82)</f>
        <v>Ľubomír Magdolen</v>
      </c>
      <c r="G82" s="6" t="str">
        <f>VLOOKUP(A82,'09.kolo prezentácia'!$A$2:$G$181,4,FALSE)</f>
        <v>Chynorany</v>
      </c>
      <c r="H82" s="31">
        <f>VLOOKUP(A82,'09.kolo prezentácia'!$A$2:$G$181,5,FALSE)</f>
        <v>1964</v>
      </c>
      <c r="I82" s="32" t="str">
        <f>VLOOKUP(A82,'09.kolo prezentácia'!$A$2:$G$181,7,FALSE)</f>
        <v>Muži D</v>
      </c>
      <c r="J82" s="33" t="str">
        <f>VLOOKUP('09.kolo výsledky '!$A82,'09.kolo stopky'!A:C,3,FALSE)</f>
        <v>00:31:23,55</v>
      </c>
      <c r="K82" s="33">
        <f t="shared" si="7"/>
        <v>0.0036333912037037033</v>
      </c>
      <c r="L82" s="33">
        <f t="shared" si="8"/>
        <v>0.006791666666666665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4">
        <f t="shared" si="6"/>
        <v>0</v>
      </c>
      <c r="Y82"/>
    </row>
    <row r="83" spans="1:25" ht="14.25">
      <c r="A83" s="22">
        <v>413</v>
      </c>
      <c r="B83" s="48">
        <v>80</v>
      </c>
      <c r="C83" s="54">
        <v>4</v>
      </c>
      <c r="D83" s="6" t="str">
        <f>VLOOKUP(A83,'09.kolo prezentácia'!$A$2:$G$181,2,FALSE)</f>
        <v>Mirka</v>
      </c>
      <c r="E83" s="6" t="str">
        <f>VLOOKUP(A83,'09.kolo prezentácia'!$A$2:$G$181,3,FALSE)</f>
        <v>ZICHOVÁ</v>
      </c>
      <c r="F83" s="6" t="str">
        <f>CONCATENATE('09.kolo výsledky '!$D83," ",'09.kolo výsledky '!$E83)</f>
        <v>Mirka ZICHOVÁ</v>
      </c>
      <c r="G83" s="6" t="str">
        <f>VLOOKUP(A83,'09.kolo prezentácia'!$A$2:$G$181,4,FALSE)</f>
        <v>Slawex runners / Slavičín</v>
      </c>
      <c r="H83" s="31">
        <f>VLOOKUP(A83,'09.kolo prezentácia'!$A$2:$G$181,5,FALSE)</f>
        <v>1981</v>
      </c>
      <c r="I83" s="32" t="str">
        <f>VLOOKUP(A83,'09.kolo prezentácia'!$A$2:$G$181,7,FALSE)</f>
        <v>Ženy B</v>
      </c>
      <c r="J83" s="33" t="str">
        <f>VLOOKUP('09.kolo výsledky '!$A83,'09.kolo stopky'!A:C,3,FALSE)</f>
        <v>00:31:23,98</v>
      </c>
      <c r="K83" s="33">
        <f t="shared" si="7"/>
        <v>0.0036342206790123464</v>
      </c>
      <c r="L83" s="33">
        <f t="shared" si="8"/>
        <v>0.006796643518518521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4">
        <f t="shared" si="6"/>
        <v>0</v>
      </c>
      <c r="Y83"/>
    </row>
    <row r="84" spans="1:25" ht="14.25">
      <c r="A84" s="22">
        <v>406</v>
      </c>
      <c r="B84" s="48">
        <v>81</v>
      </c>
      <c r="C84" s="48">
        <v>11</v>
      </c>
      <c r="D84" s="6" t="str">
        <f>VLOOKUP(A84,'09.kolo prezentácia'!$A$2:$G$181,2,FALSE)</f>
        <v>Sofian</v>
      </c>
      <c r="E84" s="6" t="str">
        <f>VLOOKUP(A84,'09.kolo prezentácia'!$A$2:$G$181,3,FALSE)</f>
        <v>Repa</v>
      </c>
      <c r="F84" s="6" t="str">
        <f>CONCATENATE('09.kolo výsledky '!$D84," ",'09.kolo výsledky '!$E84)</f>
        <v>Sofian Repa</v>
      </c>
      <c r="G84" s="6" t="str">
        <f>VLOOKUP(A84,'09.kolo prezentácia'!$A$2:$G$181,4,FALSE)</f>
        <v>Bánovce nad Bebravou </v>
      </c>
      <c r="H84" s="31">
        <f>VLOOKUP(A84,'09.kolo prezentácia'!$A$2:$G$181,5,FALSE)</f>
        <v>2005</v>
      </c>
      <c r="I84" s="32" t="str">
        <f>VLOOKUP(A84,'09.kolo prezentácia'!$A$2:$G$181,7,FALSE)</f>
        <v>Muži A</v>
      </c>
      <c r="J84" s="33" t="str">
        <f>VLOOKUP('09.kolo výsledky '!$A84,'09.kolo stopky'!A:C,3,FALSE)</f>
        <v>00:31:25,11</v>
      </c>
      <c r="K84" s="33">
        <f t="shared" si="7"/>
        <v>0.003636400462962963</v>
      </c>
      <c r="L84" s="33">
        <f t="shared" si="8"/>
        <v>0.0068097222222222205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4">
        <f t="shared" si="6"/>
        <v>0</v>
      </c>
      <c r="Y84"/>
    </row>
    <row r="85" spans="1:25" ht="14.25">
      <c r="A85" s="22">
        <v>365</v>
      </c>
      <c r="B85" s="48">
        <v>82</v>
      </c>
      <c r="C85" s="54">
        <v>20</v>
      </c>
      <c r="D85" s="6" t="str">
        <f>VLOOKUP(A85,'09.kolo prezentácia'!$A$2:$G$181,2,FALSE)</f>
        <v>Milan</v>
      </c>
      <c r="E85" s="6" t="str">
        <f>VLOOKUP(A85,'09.kolo prezentácia'!$A$2:$G$181,3,FALSE)</f>
        <v>Šaray</v>
      </c>
      <c r="F85" s="6" t="str">
        <f>CONCATENATE('09.kolo výsledky '!$D85," ",'09.kolo výsledky '!$E85)</f>
        <v>Milan Šaray</v>
      </c>
      <c r="G85" s="6" t="str">
        <f>VLOOKUP(A85,'09.kolo prezentácia'!$A$2:$G$181,4,FALSE)</f>
        <v>Bánovce nad Bebravou </v>
      </c>
      <c r="H85" s="31">
        <f>VLOOKUP(A85,'09.kolo prezentácia'!$A$2:$G$181,5,FALSE)</f>
        <v>1989</v>
      </c>
      <c r="I85" s="32" t="str">
        <f>VLOOKUP(A85,'09.kolo prezentácia'!$A$2:$G$181,7,FALSE)</f>
        <v>Muži B</v>
      </c>
      <c r="J85" s="33" t="str">
        <f>VLOOKUP('09.kolo výsledky '!$A85,'09.kolo stopky'!A:C,3,FALSE)</f>
        <v>00:31:28,36</v>
      </c>
      <c r="K85" s="33">
        <f t="shared" si="7"/>
        <v>0.003642669753086419</v>
      </c>
      <c r="L85" s="33">
        <f t="shared" si="8"/>
        <v>0.006847337962962958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4">
        <f t="shared" si="6"/>
        <v>0</v>
      </c>
      <c r="Y85"/>
    </row>
    <row r="86" spans="1:25" ht="14.25">
      <c r="A86" s="22">
        <v>165</v>
      </c>
      <c r="B86" s="48">
        <v>83</v>
      </c>
      <c r="C86" s="48">
        <v>5</v>
      </c>
      <c r="D86" s="6" t="str">
        <f>VLOOKUP(A86,'09.kolo prezentácia'!$A$2:$G$181,2,FALSE)</f>
        <v>Jana</v>
      </c>
      <c r="E86" s="6" t="str">
        <f>VLOOKUP(A86,'09.kolo prezentácia'!$A$2:$G$181,3,FALSE)</f>
        <v>Pálešová</v>
      </c>
      <c r="F86" s="6" t="str">
        <f>CONCATENATE('09.kolo výsledky '!$D86," ",'09.kolo výsledky '!$E86)</f>
        <v>Jana Pálešová</v>
      </c>
      <c r="G86" s="6" t="str">
        <f>VLOOKUP(A86,'09.kolo prezentácia'!$A$2:$G$181,4,FALSE)</f>
        <v>Drietoma</v>
      </c>
      <c r="H86" s="31">
        <f>VLOOKUP(A86,'09.kolo prezentácia'!$A$2:$G$181,5,FALSE)</f>
        <v>1977</v>
      </c>
      <c r="I86" s="32" t="str">
        <f>VLOOKUP(A86,'09.kolo prezentácia'!$A$2:$G$181,7,FALSE)</f>
        <v>Ženy B</v>
      </c>
      <c r="J86" s="33" t="str">
        <f>VLOOKUP('09.kolo výsledky '!$A86,'09.kolo stopky'!A:C,3,FALSE)</f>
        <v>00:31:31,19</v>
      </c>
      <c r="K86" s="33">
        <f t="shared" si="7"/>
        <v>0.0036481288580246913</v>
      </c>
      <c r="L86" s="33">
        <f t="shared" si="8"/>
        <v>0.00688009259259259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4">
        <f t="shared" si="6"/>
        <v>0</v>
      </c>
      <c r="Y86"/>
    </row>
    <row r="87" spans="1:25" ht="14.25">
      <c r="A87" s="22">
        <v>194</v>
      </c>
      <c r="B87" s="48">
        <v>84</v>
      </c>
      <c r="C87" s="54">
        <v>26</v>
      </c>
      <c r="D87" s="6" t="str">
        <f>VLOOKUP(A87,'09.kolo prezentácia'!$A$2:$G$181,2,FALSE)</f>
        <v>Branislav</v>
      </c>
      <c r="E87" s="6" t="str">
        <f>VLOOKUP(A87,'09.kolo prezentácia'!$A$2:$G$181,3,FALSE)</f>
        <v>Ulbrich</v>
      </c>
      <c r="F87" s="6" t="str">
        <f>CONCATENATE('09.kolo výsledky '!$D87," ",'09.kolo výsledky '!$E87)</f>
        <v>Branislav Ulbrich</v>
      </c>
      <c r="G87" s="6" t="str">
        <f>VLOOKUP(A87,'09.kolo prezentácia'!$A$2:$G$181,4,FALSE)</f>
        <v>Adamovské Kochanovce</v>
      </c>
      <c r="H87" s="31">
        <f>VLOOKUP(A87,'09.kolo prezentácia'!$A$2:$G$181,5,FALSE)</f>
        <v>1978</v>
      </c>
      <c r="I87" s="32" t="str">
        <f>VLOOKUP(A87,'09.kolo prezentácia'!$A$2:$G$181,7,FALSE)</f>
        <v>Muži C</v>
      </c>
      <c r="J87" s="33" t="str">
        <f>VLOOKUP('09.kolo výsledky '!$A87,'09.kolo stopky'!A:C,3,FALSE)</f>
        <v>00:31:31,87</v>
      </c>
      <c r="K87" s="33">
        <f t="shared" si="7"/>
        <v>0.003649440586419753</v>
      </c>
      <c r="L87" s="33">
        <f t="shared" si="8"/>
        <v>0.00688796296296296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4">
        <f aca="true" t="shared" si="9" ref="W87:W118">SUM(M87:V87)</f>
        <v>0</v>
      </c>
      <c r="Y87"/>
    </row>
    <row r="88" spans="1:25" ht="14.25">
      <c r="A88" s="22">
        <v>400</v>
      </c>
      <c r="B88" s="48">
        <v>85</v>
      </c>
      <c r="C88" s="54">
        <v>13</v>
      </c>
      <c r="D88" s="6" t="str">
        <f>VLOOKUP(A88,'09.kolo prezentácia'!$A$2:$G$181,2,FALSE)</f>
        <v>Drahoslav</v>
      </c>
      <c r="E88" s="6" t="str">
        <f>VLOOKUP(A88,'09.kolo prezentácia'!$A$2:$G$181,3,FALSE)</f>
        <v>Masarik</v>
      </c>
      <c r="F88" s="6" t="str">
        <f>CONCATENATE('09.kolo výsledky '!$D88," ",'09.kolo výsledky '!$E88)</f>
        <v>Drahoslav Masarik</v>
      </c>
      <c r="G88" s="6" t="str">
        <f>VLOOKUP(A88,'09.kolo prezentácia'!$A$2:$G$181,4,FALSE)</f>
        <v>Štvorlístok / Trenčín</v>
      </c>
      <c r="H88" s="31">
        <f>VLOOKUP(A88,'09.kolo prezentácia'!$A$2:$G$181,5,FALSE)</f>
        <v>1967</v>
      </c>
      <c r="I88" s="32" t="str">
        <f>VLOOKUP(A88,'09.kolo prezentácia'!$A$2:$G$181,7,FALSE)</f>
        <v>Muži D</v>
      </c>
      <c r="J88" s="33" t="str">
        <f>VLOOKUP('09.kolo výsledky '!$A88,'09.kolo stopky'!A:C,3,FALSE)</f>
        <v>00:31:39,89</v>
      </c>
      <c r="K88" s="33">
        <f t="shared" si="7"/>
        <v>0.0036649112654320993</v>
      </c>
      <c r="L88" s="33">
        <f t="shared" si="8"/>
        <v>0.006980787037037039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4">
        <f t="shared" si="9"/>
        <v>0</v>
      </c>
      <c r="Y88"/>
    </row>
    <row r="89" spans="1:25" ht="14.25">
      <c r="A89" s="22">
        <v>244</v>
      </c>
      <c r="B89" s="48">
        <v>86</v>
      </c>
      <c r="C89" s="54">
        <v>6</v>
      </c>
      <c r="D89" s="6" t="str">
        <f>VLOOKUP(A89,'09.kolo prezentácia'!$A$2:$G$181,2,FALSE)</f>
        <v>Katarína </v>
      </c>
      <c r="E89" s="6" t="str">
        <f>VLOOKUP(A89,'09.kolo prezentácia'!$A$2:$G$181,3,FALSE)</f>
        <v>Kocjanová</v>
      </c>
      <c r="F89" s="6" t="str">
        <f>CONCATENATE('09.kolo výsledky '!$D89," ",'09.kolo výsledky '!$E89)</f>
        <v>Katarína  Kocjanová</v>
      </c>
      <c r="G89" s="6" t="str">
        <f>VLOOKUP(A89,'09.kolo prezentácia'!$A$2:$G$181,4,FALSE)</f>
        <v>Nová Dubnica</v>
      </c>
      <c r="H89" s="31">
        <f>VLOOKUP(A89,'09.kolo prezentácia'!$A$2:$G$181,5,FALSE)</f>
        <v>1977</v>
      </c>
      <c r="I89" s="32" t="str">
        <f>VLOOKUP(A89,'09.kolo prezentácia'!$A$2:$G$181,7,FALSE)</f>
        <v>Ženy B</v>
      </c>
      <c r="J89" s="33" t="str">
        <f>VLOOKUP('09.kolo výsledky '!$A89,'09.kolo stopky'!A:C,3,FALSE)</f>
        <v>00:31:45,71</v>
      </c>
      <c r="K89" s="33">
        <f t="shared" si="7"/>
        <v>0.0036761381172839506</v>
      </c>
      <c r="L89" s="33">
        <f t="shared" si="8"/>
        <v>0.007048148148148147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4">
        <f t="shared" si="9"/>
        <v>0</v>
      </c>
      <c r="Y89"/>
    </row>
    <row r="90" spans="1:25" ht="14.25">
      <c r="A90" s="22">
        <v>40</v>
      </c>
      <c r="B90" s="48">
        <v>87</v>
      </c>
      <c r="C90" s="54">
        <v>14</v>
      </c>
      <c r="D90" s="6" t="str">
        <f>VLOOKUP(A90,'09.kolo prezentácia'!$A$2:$G$181,2,FALSE)</f>
        <v>Marián</v>
      </c>
      <c r="E90" s="6" t="str">
        <f>VLOOKUP(A90,'09.kolo prezentácia'!$A$2:$G$181,3,FALSE)</f>
        <v>Adamkovic</v>
      </c>
      <c r="F90" s="6" t="str">
        <f>CONCATENATE('09.kolo výsledky '!$D90," ",'09.kolo výsledky '!$E90)</f>
        <v>Marián Adamkovic</v>
      </c>
      <c r="G90" s="6" t="str">
        <f>VLOOKUP(A90,'09.kolo prezentácia'!$A$2:$G$181,4,FALSE)</f>
        <v>Gekonsport / Bánovce nad Bebravou</v>
      </c>
      <c r="H90" s="31">
        <f>VLOOKUP(A90,'09.kolo prezentácia'!$A$2:$G$181,5,FALSE)</f>
        <v>1964</v>
      </c>
      <c r="I90" s="32" t="str">
        <f>VLOOKUP(A90,'09.kolo prezentácia'!$A$2:$G$181,7,FALSE)</f>
        <v>Muži D</v>
      </c>
      <c r="J90" s="33" t="str">
        <f>VLOOKUP('09.kolo výsledky '!$A90,'09.kolo stopky'!A:C,3,FALSE)</f>
        <v>00:31:50,39</v>
      </c>
      <c r="K90" s="33">
        <f t="shared" si="7"/>
        <v>0.0036851658950617285</v>
      </c>
      <c r="L90" s="33">
        <f t="shared" si="8"/>
        <v>0.007102314814814815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4">
        <f t="shared" si="9"/>
        <v>0</v>
      </c>
      <c r="Y90"/>
    </row>
    <row r="91" spans="1:25" ht="14.25">
      <c r="A91" s="22">
        <v>42</v>
      </c>
      <c r="B91" s="48">
        <v>88</v>
      </c>
      <c r="C91" s="48">
        <v>7</v>
      </c>
      <c r="D91" s="6" t="str">
        <f>VLOOKUP(A91,'09.kolo prezentácia'!$A$2:$G$181,2,FALSE)</f>
        <v>Eva</v>
      </c>
      <c r="E91" s="6" t="str">
        <f>VLOOKUP(A91,'09.kolo prezentácia'!$A$2:$G$181,3,FALSE)</f>
        <v>Málková</v>
      </c>
      <c r="F91" s="6" t="str">
        <f>CONCATENATE('09.kolo výsledky '!$D91," ",'09.kolo výsledky '!$E91)</f>
        <v>Eva Málková</v>
      </c>
      <c r="G91" s="6" t="str">
        <f>VLOOKUP(A91,'09.kolo prezentácia'!$A$2:$G$181,4,FALSE)</f>
        <v>Slawex runners / Slavičín</v>
      </c>
      <c r="H91" s="31">
        <f>VLOOKUP(A91,'09.kolo prezentácia'!$A$2:$G$181,5,FALSE)</f>
        <v>1982</v>
      </c>
      <c r="I91" s="32" t="str">
        <f>VLOOKUP(A91,'09.kolo prezentácia'!$A$2:$G$181,7,FALSE)</f>
        <v>Ženy B</v>
      </c>
      <c r="J91" s="33" t="str">
        <f>VLOOKUP('09.kolo výsledky '!$A91,'09.kolo stopky'!A:C,3,FALSE)</f>
        <v>00:32:06,08</v>
      </c>
      <c r="K91" s="33">
        <f t="shared" si="7"/>
        <v>0.0037154320987654327</v>
      </c>
      <c r="L91" s="33">
        <f t="shared" si="8"/>
        <v>0.00728391203703704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4">
        <f t="shared" si="9"/>
        <v>0</v>
      </c>
      <c r="Y91"/>
    </row>
    <row r="92" spans="1:25" ht="14.25">
      <c r="A92" s="22">
        <v>43</v>
      </c>
      <c r="B92" s="48">
        <v>89</v>
      </c>
      <c r="C92" s="54">
        <v>6</v>
      </c>
      <c r="D92" s="6" t="str">
        <f>VLOOKUP(A92,'09.kolo prezentácia'!$A$2:$G$181,2,FALSE)</f>
        <v>Helena</v>
      </c>
      <c r="E92" s="6" t="str">
        <f>VLOOKUP(A92,'09.kolo prezentácia'!$A$2:$G$181,3,FALSE)</f>
        <v>Chromeková</v>
      </c>
      <c r="F92" s="6" t="str">
        <f>CONCATENATE('09.kolo výsledky '!$D92," ",'09.kolo výsledky '!$E92)</f>
        <v>Helena Chromeková</v>
      </c>
      <c r="G92" s="6" t="str">
        <f>VLOOKUP(A92,'09.kolo prezentácia'!$A$2:$G$181,4,FALSE)</f>
        <v>Slawex runners / Slavičín</v>
      </c>
      <c r="H92" s="31">
        <f>VLOOKUP(A92,'09.kolo prezentácia'!$A$2:$G$181,5,FALSE)</f>
        <v>1986</v>
      </c>
      <c r="I92" s="32" t="str">
        <f>VLOOKUP(A92,'09.kolo prezentácia'!$A$2:$G$181,7,FALSE)</f>
        <v>Ženy A</v>
      </c>
      <c r="J92" s="33" t="str">
        <f>VLOOKUP('09.kolo výsledky '!$A92,'09.kolo stopky'!A:C,3,FALSE)</f>
        <v>00:32:07,02</v>
      </c>
      <c r="K92" s="33">
        <f t="shared" si="7"/>
        <v>0.0037172453703703703</v>
      </c>
      <c r="L92" s="33">
        <f t="shared" si="8"/>
        <v>0.007294791666666665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4">
        <f t="shared" si="9"/>
        <v>0</v>
      </c>
      <c r="Y92"/>
    </row>
    <row r="93" spans="1:25" ht="14.25">
      <c r="A93" s="22">
        <v>297</v>
      </c>
      <c r="B93" s="48">
        <v>90</v>
      </c>
      <c r="C93" s="54">
        <v>7</v>
      </c>
      <c r="D93" s="6" t="str">
        <f>VLOOKUP(A93,'09.kolo prezentácia'!$A$2:$G$181,2,FALSE)</f>
        <v>Jana</v>
      </c>
      <c r="E93" s="6" t="str">
        <f>VLOOKUP(A93,'09.kolo prezentácia'!$A$2:$G$181,3,FALSE)</f>
        <v>Otavová</v>
      </c>
      <c r="F93" s="6" t="str">
        <f>CONCATENATE('09.kolo výsledky '!$D93," ",'09.kolo výsledky '!$E93)</f>
        <v>Jana Otavová</v>
      </c>
      <c r="G93" s="6" t="str">
        <f>VLOOKUP(A93,'09.kolo prezentácia'!$A$2:$G$181,4,FALSE)</f>
        <v>Slawex runners / Slavičín</v>
      </c>
      <c r="H93" s="31">
        <f>VLOOKUP(A93,'09.kolo prezentácia'!$A$2:$G$181,5,FALSE)</f>
        <v>1985</v>
      </c>
      <c r="I93" s="32" t="str">
        <f>VLOOKUP(A93,'09.kolo prezentácia'!$A$2:$G$181,7,FALSE)</f>
        <v>Ženy A</v>
      </c>
      <c r="J93" s="33" t="str">
        <f>VLOOKUP('09.kolo výsledky '!$A93,'09.kolo stopky'!A:C,3,FALSE)</f>
        <v>00:32:07,88</v>
      </c>
      <c r="K93" s="33">
        <f t="shared" si="7"/>
        <v>0.0037189043209876534</v>
      </c>
      <c r="L93" s="33">
        <f t="shared" si="8"/>
        <v>0.007304745370370364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4">
        <f t="shared" si="9"/>
        <v>0</v>
      </c>
      <c r="Y93"/>
    </row>
    <row r="94" spans="1:25" ht="14.25">
      <c r="A94" s="22">
        <v>409</v>
      </c>
      <c r="B94" s="48">
        <v>91</v>
      </c>
      <c r="C94" s="48">
        <v>8</v>
      </c>
      <c r="D94" s="6" t="str">
        <f>VLOOKUP(A94,'09.kolo prezentácia'!$A$2:$G$181,2,FALSE)</f>
        <v>Zuzana</v>
      </c>
      <c r="E94" s="6" t="str">
        <f>VLOOKUP(A94,'09.kolo prezentácia'!$A$2:$G$181,3,FALSE)</f>
        <v>Ševčiková</v>
      </c>
      <c r="F94" s="6" t="str">
        <f>CONCATENATE('09.kolo výsledky '!$D94," ",'09.kolo výsledky '!$E94)</f>
        <v>Zuzana Ševčiková</v>
      </c>
      <c r="G94" s="6" t="str">
        <f>VLOOKUP(A94,'09.kolo prezentácia'!$A$2:$G$181,4,FALSE)</f>
        <v>Mníchová Lehota</v>
      </c>
      <c r="H94" s="31">
        <f>VLOOKUP(A94,'09.kolo prezentácia'!$A$2:$G$181,5,FALSE)</f>
        <v>1982</v>
      </c>
      <c r="I94" s="32" t="str">
        <f>VLOOKUP(A94,'09.kolo prezentácia'!$A$2:$G$181,7,FALSE)</f>
        <v>Ženy B</v>
      </c>
      <c r="J94" s="33" t="str">
        <f>VLOOKUP('09.kolo výsledky '!$A94,'09.kolo stopky'!A:C,3,FALSE)</f>
        <v>00:32:09,41</v>
      </c>
      <c r="K94" s="33">
        <f t="shared" si="7"/>
        <v>0.003721855709876543</v>
      </c>
      <c r="L94" s="33">
        <f t="shared" si="8"/>
        <v>0.0073224537037037025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4">
        <f t="shared" si="9"/>
        <v>0</v>
      </c>
      <c r="Y94"/>
    </row>
    <row r="95" spans="1:25" ht="14.25">
      <c r="A95" s="22">
        <v>434</v>
      </c>
      <c r="B95" s="48">
        <v>92</v>
      </c>
      <c r="C95" s="49">
        <v>3</v>
      </c>
      <c r="D95" s="6" t="str">
        <f>VLOOKUP(A95,'09.kolo prezentácia'!$A$2:$G$181,2,FALSE)</f>
        <v>Alexander</v>
      </c>
      <c r="E95" s="6" t="str">
        <f>VLOOKUP(A95,'09.kolo prezentácia'!$A$2:$G$181,3,FALSE)</f>
        <v>Bezový</v>
      </c>
      <c r="F95" s="6" t="str">
        <f>CONCATENATE('09.kolo výsledky '!$D95," ",'09.kolo výsledky '!$E95)</f>
        <v>Alexander Bezový</v>
      </c>
      <c r="G95" s="6" t="str">
        <f>VLOOKUP(A95,'09.kolo prezentácia'!$A$2:$G$181,4,FALSE)</f>
        <v>AXB sport servis / Trenčín</v>
      </c>
      <c r="H95" s="31">
        <f>VLOOKUP(A95,'09.kolo prezentácia'!$A$2:$G$181,5,FALSE)</f>
        <v>1959</v>
      </c>
      <c r="I95" s="32" t="str">
        <f>VLOOKUP(A95,'09.kolo prezentácia'!$A$2:$G$181,7,FALSE)</f>
        <v>Muži E</v>
      </c>
      <c r="J95" s="33" t="str">
        <f>VLOOKUP('09.kolo výsledky '!$A95,'09.kolo stopky'!A:C,3,FALSE)</f>
        <v>00:32:10,58</v>
      </c>
      <c r="K95" s="33">
        <f t="shared" si="7"/>
        <v>0.0037241126543209875</v>
      </c>
      <c r="L95" s="33">
        <f t="shared" si="8"/>
        <v>0.007335995370370368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4">
        <f t="shared" si="9"/>
        <v>0</v>
      </c>
      <c r="Y95"/>
    </row>
    <row r="96" spans="1:25" ht="14.25">
      <c r="A96" s="22">
        <v>393</v>
      </c>
      <c r="B96" s="48">
        <v>93</v>
      </c>
      <c r="C96" s="54">
        <v>4</v>
      </c>
      <c r="D96" s="6" t="str">
        <f>VLOOKUP(A96,'09.kolo prezentácia'!$A$2:$G$181,2,FALSE)</f>
        <v>Jozef</v>
      </c>
      <c r="E96" s="6" t="str">
        <f>VLOOKUP(A96,'09.kolo prezentácia'!$A$2:$G$181,3,FALSE)</f>
        <v>Kudla</v>
      </c>
      <c r="F96" s="6" t="str">
        <f>CONCATENATE('09.kolo výsledky '!$D96," ",'09.kolo výsledky '!$E96)</f>
        <v>Jozef Kudla</v>
      </c>
      <c r="G96" s="6" t="str">
        <f>VLOOKUP(A96,'09.kolo prezentácia'!$A$2:$G$181,4,FALSE)</f>
        <v>Sokol / Trenčín</v>
      </c>
      <c r="H96" s="31">
        <f>VLOOKUP(A96,'09.kolo prezentácia'!$A$2:$G$181,5,FALSE)</f>
        <v>1947</v>
      </c>
      <c r="I96" s="32" t="str">
        <f>VLOOKUP(A96,'09.kolo prezentácia'!$A$2:$G$181,7,FALSE)</f>
        <v>Muži E</v>
      </c>
      <c r="J96" s="33" t="str">
        <f>VLOOKUP('09.kolo výsledky '!$A96,'09.kolo stopky'!A:C,3,FALSE)</f>
        <v>00:32:44,69</v>
      </c>
      <c r="K96" s="33">
        <f t="shared" si="7"/>
        <v>0.003789911265432098</v>
      </c>
      <c r="L96" s="33">
        <f t="shared" si="8"/>
        <v>0.0077307870370370325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4">
        <f t="shared" si="9"/>
        <v>0</v>
      </c>
      <c r="Y96"/>
    </row>
    <row r="97" spans="1:25" ht="14.25">
      <c r="A97" s="22">
        <v>2</v>
      </c>
      <c r="B97" s="48">
        <v>94</v>
      </c>
      <c r="C97" s="48">
        <v>5</v>
      </c>
      <c r="D97" s="6" t="str">
        <f>VLOOKUP(A97,'09.kolo prezentácia'!$A$2:$G$181,2,FALSE)</f>
        <v>Marian</v>
      </c>
      <c r="E97" s="6" t="str">
        <f>VLOOKUP(A97,'09.kolo prezentácia'!$A$2:$G$181,3,FALSE)</f>
        <v>Cyprian</v>
      </c>
      <c r="F97" s="6" t="str">
        <f>CONCATENATE('09.kolo výsledky '!$D97," ",'09.kolo výsledky '!$E97)</f>
        <v>Marian Cyprian</v>
      </c>
      <c r="G97" s="6" t="str">
        <f>VLOOKUP(A97,'09.kolo prezentácia'!$A$2:$G$181,4,FALSE)</f>
        <v>MAC DCA / Dubnica nad Vahom</v>
      </c>
      <c r="H97" s="31">
        <f>VLOOKUP(A97,'09.kolo prezentácia'!$A$2:$G$181,5,FALSE)</f>
        <v>1947</v>
      </c>
      <c r="I97" s="32" t="str">
        <f>VLOOKUP(A97,'09.kolo prezentácia'!$A$2:$G$181,7,FALSE)</f>
        <v>Muži E</v>
      </c>
      <c r="J97" s="33" t="str">
        <f>VLOOKUP('09.kolo výsledky '!$A97,'09.kolo stopky'!A:C,3,FALSE)</f>
        <v>00:32:48,09</v>
      </c>
      <c r="K97" s="33">
        <f t="shared" si="7"/>
        <v>0.003796469907407407</v>
      </c>
      <c r="L97" s="33">
        <f t="shared" si="8"/>
        <v>0.0077701388888888855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4">
        <f t="shared" si="9"/>
        <v>0</v>
      </c>
      <c r="Y97"/>
    </row>
    <row r="98" spans="1:25" ht="14.25">
      <c r="A98" s="22">
        <v>425</v>
      </c>
      <c r="B98" s="48">
        <v>95</v>
      </c>
      <c r="C98" s="54">
        <v>21</v>
      </c>
      <c r="D98" s="6" t="str">
        <f>VLOOKUP(A98,'09.kolo prezentácia'!$A$2:$G$181,2,FALSE)</f>
        <v>Ľubomír</v>
      </c>
      <c r="E98" s="6" t="str">
        <f>VLOOKUP(A98,'09.kolo prezentácia'!$A$2:$G$181,3,FALSE)</f>
        <v>Adame</v>
      </c>
      <c r="F98" s="6" t="str">
        <f>CONCATENATE('09.kolo výsledky '!$D98," ",'09.kolo výsledky '!$E98)</f>
        <v>Ľubomír Adame</v>
      </c>
      <c r="G98" s="6" t="str">
        <f>VLOOKUP(A98,'09.kolo prezentácia'!$A$2:$G$181,4,FALSE)</f>
        <v>Kšinná</v>
      </c>
      <c r="H98" s="31">
        <f>VLOOKUP(A98,'09.kolo prezentácia'!$A$2:$G$181,5,FALSE)</f>
        <v>1980</v>
      </c>
      <c r="I98" s="32" t="str">
        <f>VLOOKUP(A98,'09.kolo prezentácia'!$A$2:$G$181,7,FALSE)</f>
        <v>Muži B</v>
      </c>
      <c r="J98" s="33" t="str">
        <f>VLOOKUP('09.kolo výsledky '!$A98,'09.kolo stopky'!A:C,3,FALSE)</f>
        <v>00:33:06,67</v>
      </c>
      <c r="K98" s="33">
        <f t="shared" si="7"/>
        <v>0.0038323109567901244</v>
      </c>
      <c r="L98" s="33">
        <f t="shared" si="8"/>
        <v>0.007985185185185189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4">
        <f t="shared" si="9"/>
        <v>0</v>
      </c>
      <c r="Y98"/>
    </row>
    <row r="99" spans="1:25" ht="14.25">
      <c r="A99" s="22">
        <v>71</v>
      </c>
      <c r="B99" s="48">
        <v>96</v>
      </c>
      <c r="C99" s="48">
        <v>9</v>
      </c>
      <c r="D99" s="6" t="str">
        <f>VLOOKUP(A99,'09.kolo prezentácia'!$A$2:$G$181,2,FALSE)</f>
        <v>Zuzana</v>
      </c>
      <c r="E99" s="6" t="str">
        <f>VLOOKUP(A99,'09.kolo prezentácia'!$A$2:$G$181,3,FALSE)</f>
        <v>Luprichová</v>
      </c>
      <c r="F99" s="6" t="str">
        <f>CONCATENATE('09.kolo výsledky '!$D99," ",'09.kolo výsledky '!$E99)</f>
        <v>Zuzana Luprichová</v>
      </c>
      <c r="G99" s="6" t="str">
        <f>VLOOKUP(A99,'09.kolo prezentácia'!$A$2:$G$181,4,FALSE)</f>
        <v>bez me na / Skalka nad Váhom</v>
      </c>
      <c r="H99" s="31">
        <f>VLOOKUP(A99,'09.kolo prezentácia'!$A$2:$G$181,5,FALSE)</f>
        <v>1983</v>
      </c>
      <c r="I99" s="32" t="str">
        <f>VLOOKUP(A99,'09.kolo prezentácia'!$A$2:$G$181,7,FALSE)</f>
        <v>Ženy B</v>
      </c>
      <c r="J99" s="33" t="str">
        <f>VLOOKUP('09.kolo výsledky '!$A99,'09.kolo stopky'!A:C,3,FALSE)</f>
        <v>00:33:07,25</v>
      </c>
      <c r="K99" s="33">
        <f t="shared" si="7"/>
        <v>0.003833429783950617</v>
      </c>
      <c r="L99" s="33">
        <f t="shared" si="8"/>
        <v>0.007991898148148144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4">
        <f t="shared" si="9"/>
        <v>0</v>
      </c>
      <c r="Y99"/>
    </row>
    <row r="100" spans="1:25" ht="14.25">
      <c r="A100" s="22">
        <v>403</v>
      </c>
      <c r="B100" s="48">
        <v>97</v>
      </c>
      <c r="C100" s="54">
        <v>8</v>
      </c>
      <c r="D100" s="6" t="str">
        <f>VLOOKUP(A100,'09.kolo prezentácia'!$A$2:$G$181,2,FALSE)</f>
        <v>Sandra</v>
      </c>
      <c r="E100" s="6" t="str">
        <f>VLOOKUP(A100,'09.kolo prezentácia'!$A$2:$G$181,3,FALSE)</f>
        <v>Vavrušová</v>
      </c>
      <c r="F100" s="6" t="str">
        <f>CONCATENATE('09.kolo výsledky '!$D100," ",'09.kolo výsledky '!$E100)</f>
        <v>Sandra Vavrušová</v>
      </c>
      <c r="G100" s="6" t="str">
        <f>VLOOKUP(A100,'09.kolo prezentácia'!$A$2:$G$181,4,FALSE)</f>
        <v>Trenčianske Jastrabie</v>
      </c>
      <c r="H100" s="31">
        <f>VLOOKUP(A100,'09.kolo prezentácia'!$A$2:$G$181,5,FALSE)</f>
        <v>2003</v>
      </c>
      <c r="I100" s="32" t="str">
        <f>VLOOKUP(A100,'09.kolo prezentácia'!$A$2:$G$181,7,FALSE)</f>
        <v>Ženy A</v>
      </c>
      <c r="J100" s="33" t="str">
        <f>VLOOKUP('09.kolo výsledky '!$A100,'09.kolo stopky'!A:C,3,FALSE)</f>
        <v>00:33:16,19</v>
      </c>
      <c r="K100" s="33">
        <f>J100/$X$3</f>
        <v>0.0038506751543209874</v>
      </c>
      <c r="L100" s="33">
        <f>J100-$Y$3</f>
        <v>0.008095370370370367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4">
        <f t="shared" si="9"/>
        <v>0</v>
      </c>
      <c r="Y100"/>
    </row>
    <row r="101" spans="1:25" ht="14.25">
      <c r="A101" s="22">
        <v>169</v>
      </c>
      <c r="B101" s="48">
        <v>98</v>
      </c>
      <c r="C101" s="54">
        <v>9</v>
      </c>
      <c r="D101" s="6" t="str">
        <f>VLOOKUP(A101,'09.kolo prezentácia'!$A$2:$G$181,2,FALSE)</f>
        <v>Patricia</v>
      </c>
      <c r="E101" s="6" t="str">
        <f>VLOOKUP(A101,'09.kolo prezentácia'!$A$2:$G$181,3,FALSE)</f>
        <v>Struharova</v>
      </c>
      <c r="F101" s="6" t="str">
        <f>CONCATENATE('09.kolo výsledky '!$D101," ",'09.kolo výsledky '!$E101)</f>
        <v>Patricia Struharova</v>
      </c>
      <c r="G101" s="6" t="str">
        <f>VLOOKUP(A101,'09.kolo prezentácia'!$A$2:$G$181,4,FALSE)</f>
        <v>Trencin / Trencin</v>
      </c>
      <c r="H101" s="31">
        <f>VLOOKUP(A101,'09.kolo prezentácia'!$A$2:$G$181,5,FALSE)</f>
        <v>1987</v>
      </c>
      <c r="I101" s="32" t="str">
        <f>VLOOKUP(A101,'09.kolo prezentácia'!$A$2:$G$181,7,FALSE)</f>
        <v>Ženy A</v>
      </c>
      <c r="J101" s="33" t="str">
        <f>VLOOKUP('09.kolo výsledky '!$A101,'09.kolo stopky'!A:C,3,FALSE)</f>
        <v>00:33:38,32</v>
      </c>
      <c r="K101" s="33">
        <f>J101/$X$3</f>
        <v>0.0038933641975308635</v>
      </c>
      <c r="L101" s="33">
        <f>J101-$Y$3</f>
        <v>0.008351504629629625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4">
        <f t="shared" si="9"/>
        <v>0</v>
      </c>
      <c r="Y101"/>
    </row>
    <row r="102" spans="1:25" ht="14.25">
      <c r="A102" s="22">
        <v>378</v>
      </c>
      <c r="B102" s="48">
        <v>99</v>
      </c>
      <c r="C102" s="48">
        <v>10</v>
      </c>
      <c r="D102" s="6" t="str">
        <f>VLOOKUP(A102,'09.kolo prezentácia'!$A$2:$G$181,2,FALSE)</f>
        <v>Eva</v>
      </c>
      <c r="E102" s="6" t="str">
        <f>VLOOKUP(A102,'09.kolo prezentácia'!$A$2:$G$181,3,FALSE)</f>
        <v>Bezeková</v>
      </c>
      <c r="F102" s="6" t="str">
        <f>CONCATENATE('09.kolo výsledky '!$D102," ",'09.kolo výsledky '!$E102)</f>
        <v>Eva Bezeková</v>
      </c>
      <c r="G102" s="6" t="str">
        <f>VLOOKUP(A102,'09.kolo prezentácia'!$A$2:$G$181,4,FALSE)</f>
        <v>Ozorovce</v>
      </c>
      <c r="H102" s="31">
        <f>VLOOKUP(A102,'09.kolo prezentácia'!$A$2:$G$181,5,FALSE)</f>
        <v>1979</v>
      </c>
      <c r="I102" s="32" t="str">
        <f>VLOOKUP(A102,'09.kolo prezentácia'!$A$2:$G$181,7,FALSE)</f>
        <v>Ženy B</v>
      </c>
      <c r="J102" s="33" t="str">
        <f>VLOOKUP('09.kolo výsledky '!$A102,'09.kolo stopky'!A:C,3,FALSE)</f>
        <v>00:33:43,23</v>
      </c>
      <c r="K102" s="33">
        <f aca="true" t="shared" si="10" ref="K102:K112">J102/$X$3</f>
        <v>0.0039028356481481483</v>
      </c>
      <c r="L102" s="33">
        <f aca="true" t="shared" si="11" ref="L102:L112">J102-$Y$3</f>
        <v>0.008408333333333334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4">
        <f t="shared" si="9"/>
        <v>0</v>
      </c>
      <c r="Y102"/>
    </row>
    <row r="103" spans="1:25" ht="14.25">
      <c r="A103" s="22">
        <v>329</v>
      </c>
      <c r="B103" s="48">
        <v>100</v>
      </c>
      <c r="C103" s="54">
        <v>10</v>
      </c>
      <c r="D103" s="6" t="str">
        <f>VLOOKUP(A103,'09.kolo prezentácia'!$A$2:$G$181,2,FALSE)</f>
        <v>Zuzana</v>
      </c>
      <c r="E103" s="6" t="str">
        <f>VLOOKUP(A103,'09.kolo prezentácia'!$A$2:$G$181,3,FALSE)</f>
        <v>Staňáková</v>
      </c>
      <c r="F103" s="6" t="str">
        <f>CONCATENATE('09.kolo výsledky '!$D103," ",'09.kolo výsledky '!$E103)</f>
        <v>Zuzana Staňáková</v>
      </c>
      <c r="G103" s="6" t="str">
        <f>VLOOKUP(A103,'09.kolo prezentácia'!$A$2:$G$181,4,FALSE)</f>
        <v>Matky na úteku / Trenčín</v>
      </c>
      <c r="H103" s="31">
        <f>VLOOKUP(A103,'09.kolo prezentácia'!$A$2:$G$181,5,FALSE)</f>
        <v>1986</v>
      </c>
      <c r="I103" s="32" t="str">
        <f>VLOOKUP(A103,'09.kolo prezentácia'!$A$2:$G$181,7,FALSE)</f>
        <v>Ženy A</v>
      </c>
      <c r="J103" s="33" t="str">
        <f>VLOOKUP('09.kolo výsledky '!$A103,'09.kolo stopky'!A:C,3,FALSE)</f>
        <v>00:33:54,36</v>
      </c>
      <c r="K103" s="33">
        <f t="shared" si="10"/>
        <v>0.003924305555555555</v>
      </c>
      <c r="L103" s="33">
        <f t="shared" si="11"/>
        <v>0.008537152777777775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4">
        <f t="shared" si="9"/>
        <v>0</v>
      </c>
      <c r="Y103"/>
    </row>
    <row r="104" spans="1:25" ht="14.25">
      <c r="A104" s="22">
        <v>65</v>
      </c>
      <c r="B104" s="48">
        <v>101</v>
      </c>
      <c r="C104" s="48">
        <v>22</v>
      </c>
      <c r="D104" s="6" t="str">
        <f>VLOOKUP(A104,'09.kolo prezentácia'!$A$2:$G$181,2,FALSE)</f>
        <v>Peter</v>
      </c>
      <c r="E104" s="6" t="str">
        <f>VLOOKUP(A104,'09.kolo prezentácia'!$A$2:$G$181,3,FALSE)</f>
        <v>Ťapajna</v>
      </c>
      <c r="F104" s="6" t="str">
        <f>CONCATENATE('09.kolo výsledky '!$D104," ",'09.kolo výsledky '!$E104)</f>
        <v>Peter Ťapajna</v>
      </c>
      <c r="G104" s="6" t="str">
        <f>VLOOKUP(A104,'09.kolo prezentácia'!$A$2:$G$181,4,FALSE)</f>
        <v>Bánovce nad Bebravou </v>
      </c>
      <c r="H104" s="31">
        <f>VLOOKUP(A104,'09.kolo prezentácia'!$A$2:$G$181,5,FALSE)</f>
        <v>1986</v>
      </c>
      <c r="I104" s="32" t="str">
        <f>VLOOKUP(A104,'09.kolo prezentácia'!$A$2:$G$181,7,FALSE)</f>
        <v>Muži B</v>
      </c>
      <c r="J104" s="33" t="str">
        <f>VLOOKUP('09.kolo výsledky '!$A104,'09.kolo stopky'!A:C,3,FALSE)</f>
        <v>00:33:56,69</v>
      </c>
      <c r="K104" s="33">
        <f t="shared" si="10"/>
        <v>0.003928800154320988</v>
      </c>
      <c r="L104" s="33">
        <f t="shared" si="11"/>
        <v>0.008564120370370371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4">
        <f t="shared" si="9"/>
        <v>0</v>
      </c>
      <c r="Y104"/>
    </row>
    <row r="105" spans="1:25" ht="14.25">
      <c r="A105" s="22">
        <v>240</v>
      </c>
      <c r="B105" s="48">
        <v>102</v>
      </c>
      <c r="C105" s="54">
        <v>23</v>
      </c>
      <c r="D105" s="6" t="str">
        <f>VLOOKUP(A105,'09.kolo prezentácia'!$A$2:$G$181,2,FALSE)</f>
        <v>Milan</v>
      </c>
      <c r="E105" s="6" t="str">
        <f>VLOOKUP(A105,'09.kolo prezentácia'!$A$2:$G$181,3,FALSE)</f>
        <v>Makiš</v>
      </c>
      <c r="F105" s="6" t="str">
        <f>CONCATENATE('09.kolo výsledky '!$D105," ",'09.kolo výsledky '!$E105)</f>
        <v>Milan Makiš</v>
      </c>
      <c r="G105" s="6" t="str">
        <f>VLOOKUP(A105,'09.kolo prezentácia'!$A$2:$G$181,4,FALSE)</f>
        <v>bez me na / Trenčín</v>
      </c>
      <c r="H105" s="31">
        <f>VLOOKUP(A105,'09.kolo prezentácia'!$A$2:$G$181,5,FALSE)</f>
        <v>1983</v>
      </c>
      <c r="I105" s="32" t="str">
        <f>VLOOKUP(A105,'09.kolo prezentácia'!$A$2:$G$181,7,FALSE)</f>
        <v>Muži B</v>
      </c>
      <c r="J105" s="33" t="str">
        <f>VLOOKUP('09.kolo výsledky '!$A105,'09.kolo stopky'!A:C,3,FALSE)</f>
        <v>00:34:00,63</v>
      </c>
      <c r="K105" s="33">
        <f t="shared" si="10"/>
        <v>0.003936400462962964</v>
      </c>
      <c r="L105" s="33">
        <f t="shared" si="11"/>
        <v>0.008609722222222223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4">
        <f t="shared" si="9"/>
        <v>0</v>
      </c>
      <c r="Y105"/>
    </row>
    <row r="106" spans="1:25" ht="14.25">
      <c r="A106" s="22">
        <v>430</v>
      </c>
      <c r="B106" s="48">
        <v>103</v>
      </c>
      <c r="C106" s="54">
        <v>11</v>
      </c>
      <c r="D106" s="6" t="str">
        <f>VLOOKUP(A106,'09.kolo prezentácia'!$A$2:$G$181,2,FALSE)</f>
        <v>Alena</v>
      </c>
      <c r="E106" s="6" t="str">
        <f>VLOOKUP(A106,'09.kolo prezentácia'!$A$2:$G$181,3,FALSE)</f>
        <v>Čierniková</v>
      </c>
      <c r="F106" s="6" t="str">
        <f>CONCATENATE('09.kolo výsledky '!$D106," ",'09.kolo výsledky '!$E106)</f>
        <v>Alena Čierniková</v>
      </c>
      <c r="G106" s="6" t="str">
        <f>VLOOKUP(A106,'09.kolo prezentácia'!$A$2:$G$181,4,FALSE)</f>
        <v>Ilava</v>
      </c>
      <c r="H106" s="31">
        <f>VLOOKUP(A106,'09.kolo prezentácia'!$A$2:$G$181,5,FALSE)</f>
        <v>1997</v>
      </c>
      <c r="I106" s="32" t="str">
        <f>VLOOKUP(A106,'09.kolo prezentácia'!$A$2:$G$181,7,FALSE)</f>
        <v>Ženy A</v>
      </c>
      <c r="J106" s="33" t="str">
        <f>VLOOKUP('09.kolo výsledky '!$A106,'09.kolo stopky'!A:C,3,FALSE)</f>
        <v>00:34:06,14</v>
      </c>
      <c r="K106" s="33">
        <f t="shared" si="10"/>
        <v>0.003947029320987655</v>
      </c>
      <c r="L106" s="33">
        <f t="shared" si="11"/>
        <v>0.008673495370370373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4">
        <f t="shared" si="9"/>
        <v>0</v>
      </c>
      <c r="Y106"/>
    </row>
    <row r="107" spans="1:25" ht="14.25">
      <c r="A107" s="22">
        <v>143</v>
      </c>
      <c r="B107" s="48">
        <v>104</v>
      </c>
      <c r="C107" s="48">
        <v>11</v>
      </c>
      <c r="D107" s="6" t="str">
        <f>VLOOKUP(A107,'09.kolo prezentácia'!$A$2:$G$181,2,FALSE)</f>
        <v>Jana</v>
      </c>
      <c r="E107" s="6" t="str">
        <f>VLOOKUP(A107,'09.kolo prezentácia'!$A$2:$G$181,3,FALSE)</f>
        <v>Lesajová</v>
      </c>
      <c r="F107" s="6" t="str">
        <f>CONCATENATE('09.kolo výsledky '!$D107," ",'09.kolo výsledky '!$E107)</f>
        <v>Jana Lesajová</v>
      </c>
      <c r="G107" s="6" t="str">
        <f>VLOOKUP(A107,'09.kolo prezentácia'!$A$2:$G$181,4,FALSE)</f>
        <v>HoryZonty / Trenčín</v>
      </c>
      <c r="H107" s="31">
        <f>VLOOKUP(A107,'09.kolo prezentácia'!$A$2:$G$181,5,FALSE)</f>
        <v>1978</v>
      </c>
      <c r="I107" s="32" t="str">
        <f>VLOOKUP(A107,'09.kolo prezentácia'!$A$2:$G$181,7,FALSE)</f>
        <v>Ženy B</v>
      </c>
      <c r="J107" s="33" t="str">
        <f>VLOOKUP('09.kolo výsledky '!$A107,'09.kolo stopky'!A:C,3,FALSE)</f>
        <v>00:34:38,25</v>
      </c>
      <c r="K107" s="33">
        <f t="shared" si="10"/>
        <v>0.004008969907407408</v>
      </c>
      <c r="L107" s="33">
        <f t="shared" si="11"/>
        <v>0.00904513888888889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4">
        <f t="shared" si="9"/>
        <v>0</v>
      </c>
      <c r="Y107"/>
    </row>
    <row r="108" spans="1:25" ht="14.25">
      <c r="A108" s="22">
        <v>92</v>
      </c>
      <c r="B108" s="48">
        <v>105</v>
      </c>
      <c r="C108" s="48">
        <v>24</v>
      </c>
      <c r="D108" s="6" t="str">
        <f>VLOOKUP(A108,'09.kolo prezentácia'!$A$2:$G$181,2,FALSE)</f>
        <v>Martin</v>
      </c>
      <c r="E108" s="6" t="str">
        <f>VLOOKUP(A108,'09.kolo prezentácia'!$A$2:$G$181,3,FALSE)</f>
        <v>Slezáček</v>
      </c>
      <c r="F108" s="6" t="str">
        <f>CONCATENATE('09.kolo výsledky '!$D108," ",'09.kolo výsledky '!$E108)</f>
        <v>Martin Slezáček</v>
      </c>
      <c r="G108" s="6" t="str">
        <f>VLOOKUP(A108,'09.kolo prezentácia'!$A$2:$G$181,4,FALSE)</f>
        <v>Trenčianska Turná - Hámre</v>
      </c>
      <c r="H108" s="31">
        <f>VLOOKUP(A108,'09.kolo prezentácia'!$A$2:$G$181,5,FALSE)</f>
        <v>1984</v>
      </c>
      <c r="I108" s="32" t="str">
        <f>VLOOKUP(A108,'09.kolo prezentácia'!$A$2:$G$181,7,FALSE)</f>
        <v>Muži B</v>
      </c>
      <c r="J108" s="33" t="str">
        <f>VLOOKUP('09.kolo výsledky '!$A108,'09.kolo stopky'!A:C,3,FALSE)</f>
        <v>00:34:54,53</v>
      </c>
      <c r="K108" s="33">
        <f t="shared" si="10"/>
        <v>0.004040374228395062</v>
      </c>
      <c r="L108" s="33">
        <f t="shared" si="11"/>
        <v>0.009233564814814813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4">
        <f t="shared" si="9"/>
        <v>0</v>
      </c>
      <c r="Y108"/>
    </row>
    <row r="109" spans="1:25" ht="14.25">
      <c r="A109" s="22">
        <v>408</v>
      </c>
      <c r="B109" s="48">
        <v>106</v>
      </c>
      <c r="C109" s="48">
        <v>25</v>
      </c>
      <c r="D109" s="6" t="str">
        <f>VLOOKUP(A109,'09.kolo prezentácia'!$A$2:$G$181,2,FALSE)</f>
        <v>Marek</v>
      </c>
      <c r="E109" s="6" t="str">
        <f>VLOOKUP(A109,'09.kolo prezentácia'!$A$2:$G$181,3,FALSE)</f>
        <v>Beták</v>
      </c>
      <c r="F109" s="6" t="str">
        <f>CONCATENATE('09.kolo výsledky '!$D109," ",'09.kolo výsledky '!$E109)</f>
        <v>Marek Beták</v>
      </c>
      <c r="G109" s="6" t="str">
        <f>VLOOKUP(A109,'09.kolo prezentácia'!$A$2:$G$181,4,FALSE)</f>
        <v>Mníchová Lehota</v>
      </c>
      <c r="H109" s="31">
        <f>VLOOKUP(A109,'09.kolo prezentácia'!$A$2:$G$181,5,FALSE)</f>
        <v>1981</v>
      </c>
      <c r="I109" s="32" t="str">
        <f>VLOOKUP(A109,'09.kolo prezentácia'!$A$2:$G$181,7,FALSE)</f>
        <v>Muži B</v>
      </c>
      <c r="J109" s="33" t="str">
        <f>VLOOKUP('09.kolo výsledky '!$A109,'09.kolo stopky'!A:C,3,FALSE)</f>
        <v>00:35:05,33</v>
      </c>
      <c r="K109" s="33">
        <f t="shared" si="10"/>
        <v>0.0040612075617283945</v>
      </c>
      <c r="L109" s="33">
        <f t="shared" si="11"/>
        <v>0.009358564814814813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4">
        <f t="shared" si="9"/>
        <v>0</v>
      </c>
      <c r="Y109"/>
    </row>
    <row r="110" spans="1:25" ht="14.25">
      <c r="A110" s="22">
        <v>33</v>
      </c>
      <c r="B110" s="48">
        <v>107</v>
      </c>
      <c r="C110" s="54">
        <v>15</v>
      </c>
      <c r="D110" s="6" t="str">
        <f>VLOOKUP(A110,'09.kolo prezentácia'!$A$2:$G$181,2,FALSE)</f>
        <v>Miroslav</v>
      </c>
      <c r="E110" s="6" t="str">
        <f>VLOOKUP(A110,'09.kolo prezentácia'!$A$2:$G$181,3,FALSE)</f>
        <v>Ilavský st</v>
      </c>
      <c r="F110" s="6" t="str">
        <f>CONCATENATE('09.kolo výsledky '!$D110," ",'09.kolo výsledky '!$E110)</f>
        <v>Miroslav Ilavský st</v>
      </c>
      <c r="G110" s="6" t="str">
        <f>VLOOKUP(A110,'09.kolo prezentácia'!$A$2:$G$181,4,FALSE)</f>
        <v>jogging klub Dubnica n/v / Dubnica n/v</v>
      </c>
      <c r="H110" s="31">
        <f>VLOOKUP(A110,'09.kolo prezentácia'!$A$2:$G$181,5,FALSE)</f>
        <v>1963</v>
      </c>
      <c r="I110" s="32" t="str">
        <f>VLOOKUP(A110,'09.kolo prezentácia'!$A$2:$G$181,7,FALSE)</f>
        <v>Muži D</v>
      </c>
      <c r="J110" s="33" t="str">
        <f>VLOOKUP('09.kolo výsledky '!$A110,'09.kolo stopky'!A:C,3,FALSE)</f>
        <v>00:35:20,77</v>
      </c>
      <c r="K110" s="33">
        <f t="shared" si="10"/>
        <v>0.004090991512345679</v>
      </c>
      <c r="L110" s="33">
        <f t="shared" si="11"/>
        <v>0.009537268518518521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4">
        <f t="shared" si="9"/>
        <v>0</v>
      </c>
      <c r="Y110"/>
    </row>
    <row r="111" spans="1:25" ht="14.25">
      <c r="A111" s="22">
        <v>421</v>
      </c>
      <c r="B111" s="48">
        <v>108</v>
      </c>
      <c r="C111" s="48">
        <v>12</v>
      </c>
      <c r="D111" s="6" t="str">
        <f>VLOOKUP(A111,'09.kolo prezentácia'!$A$2:$G$181,2,FALSE)</f>
        <v>Lucia</v>
      </c>
      <c r="E111" s="6" t="str">
        <f>VLOOKUP(A111,'09.kolo prezentácia'!$A$2:$G$181,3,FALSE)</f>
        <v>Mináriková</v>
      </c>
      <c r="F111" s="6" t="str">
        <f>CONCATENATE('09.kolo výsledky '!$D111," ",'09.kolo výsledky '!$E111)</f>
        <v>Lucia Mináriková</v>
      </c>
      <c r="G111" s="6" t="str">
        <f>VLOOKUP(A111,'09.kolo prezentácia'!$A$2:$G$181,4,FALSE)</f>
        <v>Ženy v behu / Mníchova Lehota</v>
      </c>
      <c r="H111" s="31">
        <f>VLOOKUP(A111,'09.kolo prezentácia'!$A$2:$G$181,5,FALSE)</f>
        <v>1986</v>
      </c>
      <c r="I111" s="32" t="str">
        <f>VLOOKUP(A111,'09.kolo prezentácia'!$A$2:$G$181,7,FALSE)</f>
        <v>Ženy A</v>
      </c>
      <c r="J111" s="33" t="str">
        <f>VLOOKUP('09.kolo výsledky '!$A111,'09.kolo stopky'!A:C,3,FALSE)</f>
        <v>00:35:50,48</v>
      </c>
      <c r="K111" s="33">
        <f t="shared" si="10"/>
        <v>0.004148302469135802</v>
      </c>
      <c r="L111" s="33">
        <f t="shared" si="11"/>
        <v>0.009881134259259256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4">
        <f t="shared" si="9"/>
        <v>0</v>
      </c>
      <c r="Y111"/>
    </row>
    <row r="112" spans="1:25" ht="14.25">
      <c r="A112" s="22">
        <v>396</v>
      </c>
      <c r="B112" s="48">
        <v>109</v>
      </c>
      <c r="C112" s="48">
        <v>26</v>
      </c>
      <c r="D112" s="6" t="str">
        <f>VLOOKUP(A112,'09.kolo prezentácia'!$A$2:$G$181,2,FALSE)</f>
        <v>Július</v>
      </c>
      <c r="E112" s="6" t="str">
        <f>VLOOKUP(A112,'09.kolo prezentácia'!$A$2:$G$181,3,FALSE)</f>
        <v>Talian</v>
      </c>
      <c r="F112" s="6" t="str">
        <f>CONCATENATE('09.kolo výsledky '!$D112," ",'09.kolo výsledky '!$E112)</f>
        <v>Július Talian</v>
      </c>
      <c r="G112" s="6" t="str">
        <f>VLOOKUP(A112,'09.kolo prezentácia'!$A$2:$G$181,4,FALSE)</f>
        <v>Mníchova Lehota</v>
      </c>
      <c r="H112" s="31">
        <f>VLOOKUP(A112,'09.kolo prezentácia'!$A$2:$G$181,5,FALSE)</f>
        <v>1983</v>
      </c>
      <c r="I112" s="32" t="str">
        <f>VLOOKUP(A112,'09.kolo prezentácia'!$A$2:$G$181,7,FALSE)</f>
        <v>Muži B</v>
      </c>
      <c r="J112" s="33" t="str">
        <f>VLOOKUP('09.kolo výsledky '!$A112,'09.kolo stopky'!A:C,3,FALSE)</f>
        <v>00:30:30,78</v>
      </c>
      <c r="K112" s="33">
        <f t="shared" si="10"/>
        <v>0.0035315972222222224</v>
      </c>
      <c r="L112" s="33">
        <f t="shared" si="11"/>
        <v>0.006180902777777778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4">
        <f t="shared" si="9"/>
        <v>0</v>
      </c>
      <c r="Y112"/>
    </row>
    <row r="113" spans="1:25" ht="14.25">
      <c r="A113" s="22">
        <v>18</v>
      </c>
      <c r="B113" s="48">
        <v>110</v>
      </c>
      <c r="C113" s="48">
        <v>13</v>
      </c>
      <c r="D113" s="6" t="str">
        <f>VLOOKUP(A113,'09.kolo prezentácia'!$A$2:$G$181,2,FALSE)</f>
        <v>Barbora</v>
      </c>
      <c r="E113" s="6" t="str">
        <f>VLOOKUP(A113,'09.kolo prezentácia'!$A$2:$G$181,3,FALSE)</f>
        <v>Gavendová</v>
      </c>
      <c r="F113" s="6" t="str">
        <f>CONCATENATE('09.kolo výsledky '!$D113," ",'09.kolo výsledky '!$E113)</f>
        <v>Barbora Gavendová</v>
      </c>
      <c r="G113" s="6" t="str">
        <f>VLOOKUP(A113,'09.kolo prezentácia'!$A$2:$G$181,4,FALSE)</f>
        <v>Trenčín</v>
      </c>
      <c r="H113" s="31">
        <f>VLOOKUP(A113,'09.kolo prezentácia'!$A$2:$G$181,5,FALSE)</f>
        <v>1999</v>
      </c>
      <c r="I113" s="32" t="str">
        <f>VLOOKUP(A113,'09.kolo prezentácia'!$A$2:$G$181,7,FALSE)</f>
        <v>Ženy A</v>
      </c>
      <c r="J113" s="33" t="str">
        <f>VLOOKUP('09.kolo výsledky '!$A113,'09.kolo stopky'!A:C,3,FALSE)</f>
        <v>00:36:33,92</v>
      </c>
      <c r="K113" s="33">
        <f>J113/$X$3</f>
        <v>0.004232098765432099</v>
      </c>
      <c r="L113" s="33">
        <f>J113-$Y$3</f>
        <v>0.010383912037037035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4">
        <f t="shared" si="9"/>
        <v>0</v>
      </c>
      <c r="Y113"/>
    </row>
    <row r="114" spans="1:25" ht="14.25">
      <c r="A114" s="22">
        <v>280</v>
      </c>
      <c r="B114" s="48">
        <v>111</v>
      </c>
      <c r="C114" s="48">
        <v>12</v>
      </c>
      <c r="D114" s="6" t="str">
        <f>VLOOKUP(A114,'09.kolo prezentácia'!$A$2:$G$181,2,FALSE)</f>
        <v>Denisa</v>
      </c>
      <c r="E114" s="6" t="str">
        <f>VLOOKUP(A114,'09.kolo prezentácia'!$A$2:$G$181,3,FALSE)</f>
        <v>Huláková</v>
      </c>
      <c r="F114" s="6" t="str">
        <f>CONCATENATE('09.kolo výsledky '!$D114," ",'09.kolo výsledky '!$E114)</f>
        <v>Denisa Huláková</v>
      </c>
      <c r="G114" s="6" t="str">
        <f>VLOOKUP(A114,'09.kolo prezentácia'!$A$2:$G$181,4,FALSE)</f>
        <v> Ľadové medvede / Ostratice</v>
      </c>
      <c r="H114" s="31">
        <f>VLOOKUP(A114,'09.kolo prezentácia'!$A$2:$G$181,5,FALSE)</f>
        <v>1979</v>
      </c>
      <c r="I114" s="32" t="str">
        <f>VLOOKUP(A114,'09.kolo prezentácia'!$A$2:$G$181,7,FALSE)</f>
        <v>Ženy B</v>
      </c>
      <c r="J114" s="33" t="str">
        <f>VLOOKUP('09.kolo výsledky '!$A114,'09.kolo stopky'!A:C,3,FALSE)</f>
        <v>00:36:45,99</v>
      </c>
      <c r="K114" s="33">
        <f>J114/$X$3</f>
        <v>0.0042553819444444444</v>
      </c>
      <c r="L114" s="33">
        <f>J114-$Y$3</f>
        <v>0.010523611111111109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4">
        <f t="shared" si="9"/>
        <v>0</v>
      </c>
      <c r="Y114"/>
    </row>
    <row r="115" spans="1:25" ht="14.25">
      <c r="A115" s="22">
        <v>368</v>
      </c>
      <c r="B115" s="48">
        <v>112</v>
      </c>
      <c r="C115" s="48">
        <v>6</v>
      </c>
      <c r="D115" s="6" t="str">
        <f>VLOOKUP(A115,'09.kolo prezentácia'!$A$2:$G$181,2,FALSE)</f>
        <v>Ján</v>
      </c>
      <c r="E115" s="6" t="str">
        <f>VLOOKUP(A115,'09.kolo prezentácia'!$A$2:$G$181,3,FALSE)</f>
        <v>Hudec</v>
      </c>
      <c r="F115" s="6" t="str">
        <f>CONCATENATE('09.kolo výsledky '!$D115," ",'09.kolo výsledky '!$E115)</f>
        <v>Ján Hudec</v>
      </c>
      <c r="G115" s="6" t="str">
        <f>VLOOKUP(A115,'09.kolo prezentácia'!$A$2:$G$181,4,FALSE)</f>
        <v>Trenčín / Trenčianske Stankovce</v>
      </c>
      <c r="H115" s="31">
        <f>VLOOKUP(A115,'09.kolo prezentácia'!$A$2:$G$181,5,FALSE)</f>
        <v>1948</v>
      </c>
      <c r="I115" s="32" t="str">
        <f>VLOOKUP(A115,'09.kolo prezentácia'!$A$2:$G$181,7,FALSE)</f>
        <v>Muži E</v>
      </c>
      <c r="J115" s="33" t="str">
        <f>VLOOKUP('09.kolo výsledky '!$A115,'09.kolo stopky'!A:C,3,FALSE)</f>
        <v>00:36:48,25</v>
      </c>
      <c r="K115" s="33">
        <f aca="true" t="shared" si="12" ref="K115:K139">J115/$X$3</f>
        <v>0.004259741512345679</v>
      </c>
      <c r="L115" s="33">
        <f aca="true" t="shared" si="13" ref="L115:L139">J115-$Y$3</f>
        <v>0.010549768518518517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4">
        <f t="shared" si="9"/>
        <v>0</v>
      </c>
      <c r="Y115"/>
    </row>
    <row r="116" spans="1:25" ht="14.25">
      <c r="A116" s="22">
        <v>369</v>
      </c>
      <c r="B116" s="48">
        <v>113</v>
      </c>
      <c r="C116" s="58">
        <v>4</v>
      </c>
      <c r="D116" s="6" t="str">
        <f>VLOOKUP(A116,'09.kolo prezentácia'!$A$2:$G$181,2,FALSE)</f>
        <v>Alica</v>
      </c>
      <c r="E116" s="6" t="str">
        <f>VLOOKUP(A116,'09.kolo prezentácia'!$A$2:$G$181,3,FALSE)</f>
        <v>Nemčeková</v>
      </c>
      <c r="F116" s="6" t="str">
        <f>CONCATENATE('09.kolo výsledky '!$D116," ",'09.kolo výsledky '!$E116)</f>
        <v>Alica Nemčeková</v>
      </c>
      <c r="G116" s="6" t="str">
        <f>VLOOKUP(A116,'09.kolo prezentácia'!$A$2:$G$181,4,FALSE)</f>
        <v>Dubnica / Dubnica nad Váhom</v>
      </c>
      <c r="H116" s="31">
        <f>VLOOKUP(A116,'09.kolo prezentácia'!$A$2:$G$181,5,FALSE)</f>
        <v>1964</v>
      </c>
      <c r="I116" s="32" t="str">
        <f>VLOOKUP(A116,'09.kolo prezentácia'!$A$2:$G$181,7,FALSE)</f>
        <v>Ženy C</v>
      </c>
      <c r="J116" s="33" t="str">
        <f>VLOOKUP('09.kolo výsledky '!$A116,'09.kolo stopky'!A:C,3,FALSE)</f>
        <v>00:36:52,00</v>
      </c>
      <c r="K116" s="33">
        <f t="shared" si="12"/>
        <v>0.004266975308641975</v>
      </c>
      <c r="L116" s="33">
        <f t="shared" si="13"/>
        <v>0.010593171296296295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4">
        <f t="shared" si="9"/>
        <v>0</v>
      </c>
      <c r="Y116"/>
    </row>
    <row r="117" spans="1:25" ht="14.25">
      <c r="A117" s="22">
        <v>17</v>
      </c>
      <c r="B117" s="48">
        <v>114</v>
      </c>
      <c r="C117" s="48">
        <v>14</v>
      </c>
      <c r="D117" s="6" t="str">
        <f>VLOOKUP(A117,'09.kolo prezentácia'!$A$2:$G$181,2,FALSE)</f>
        <v>Simona </v>
      </c>
      <c r="E117" s="6" t="str">
        <f>VLOOKUP(A117,'09.kolo prezentácia'!$A$2:$G$181,3,FALSE)</f>
        <v>Zacharová</v>
      </c>
      <c r="F117" s="6" t="str">
        <f>CONCATENATE('09.kolo výsledky '!$D117," ",'09.kolo výsledky '!$E117)</f>
        <v>Simona  Zacharová</v>
      </c>
      <c r="G117" s="6" t="str">
        <f>VLOOKUP(A117,'09.kolo prezentácia'!$A$2:$G$181,4,FALSE)</f>
        <v>Trenčianska Teplá</v>
      </c>
      <c r="H117" s="31">
        <f>VLOOKUP(A117,'09.kolo prezentácia'!$A$2:$G$181,5,FALSE)</f>
        <v>1990</v>
      </c>
      <c r="I117" s="32" t="str">
        <f>VLOOKUP(A117,'09.kolo prezentácia'!$A$2:$G$181,7,FALSE)</f>
        <v>Ženy A</v>
      </c>
      <c r="J117" s="33" t="str">
        <f>VLOOKUP('09.kolo výsledky '!$A117,'09.kolo stopky'!A:C,3,FALSE)</f>
        <v>00:36:57,08</v>
      </c>
      <c r="K117" s="33">
        <f t="shared" si="12"/>
        <v>0.004276774691358024</v>
      </c>
      <c r="L117" s="33">
        <f t="shared" si="13"/>
        <v>0.010651967592592588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4">
        <f t="shared" si="9"/>
        <v>0</v>
      </c>
      <c r="Y117"/>
    </row>
    <row r="118" spans="1:25" ht="14.25">
      <c r="A118" s="22">
        <v>407</v>
      </c>
      <c r="B118" s="48">
        <v>115</v>
      </c>
      <c r="C118" s="48">
        <v>27</v>
      </c>
      <c r="D118" s="6" t="str">
        <f>VLOOKUP(A118,'09.kolo prezentácia'!$A$2:$G$181,2,FALSE)</f>
        <v>Tomáš</v>
      </c>
      <c r="E118" s="6" t="str">
        <f>VLOOKUP(A118,'09.kolo prezentácia'!$A$2:$G$181,3,FALSE)</f>
        <v>Fabo</v>
      </c>
      <c r="F118" s="6" t="str">
        <f>CONCATENATE('09.kolo výsledky '!$D118," ",'09.kolo výsledky '!$E118)</f>
        <v>Tomáš Fabo</v>
      </c>
      <c r="G118" s="6" t="str">
        <f>VLOOKUP(A118,'09.kolo prezentácia'!$A$2:$G$181,4,FALSE)</f>
        <v>Mníchová Lehota</v>
      </c>
      <c r="H118" s="31">
        <f>VLOOKUP(A118,'09.kolo prezentácia'!$A$2:$G$181,5,FALSE)</f>
        <v>1981</v>
      </c>
      <c r="I118" s="32" t="str">
        <f>VLOOKUP(A118,'09.kolo prezentácia'!$A$2:$G$181,7,FALSE)</f>
        <v>Muži B</v>
      </c>
      <c r="J118" s="33" t="str">
        <f>VLOOKUP('09.kolo výsledky '!$A118,'09.kolo stopky'!A:C,3,FALSE)</f>
        <v>00:37:12,69</v>
      </c>
      <c r="K118" s="33">
        <f t="shared" si="12"/>
        <v>0.004306886574074074</v>
      </c>
      <c r="L118" s="33">
        <f t="shared" si="13"/>
        <v>0.010832638888888888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4">
        <f t="shared" si="9"/>
        <v>0</v>
      </c>
      <c r="Y118"/>
    </row>
    <row r="119" spans="1:25" ht="14.25">
      <c r="A119" s="22">
        <v>433</v>
      </c>
      <c r="B119" s="48">
        <v>116</v>
      </c>
      <c r="C119" s="48">
        <v>15</v>
      </c>
      <c r="D119" s="6" t="str">
        <f>VLOOKUP(A119,'09.kolo prezentácia'!$A$2:$G$181,2,FALSE)</f>
        <v>Naďa</v>
      </c>
      <c r="E119" s="6" t="str">
        <f>VLOOKUP(A119,'09.kolo prezentácia'!$A$2:$G$181,3,FALSE)</f>
        <v>Hájková</v>
      </c>
      <c r="F119" s="6" t="str">
        <f>CONCATENATE('09.kolo výsledky '!$D119," ",'09.kolo výsledky '!$E119)</f>
        <v>Naďa Hájková</v>
      </c>
      <c r="G119" s="6" t="str">
        <f>VLOOKUP(A119,'09.kolo prezentácia'!$A$2:$G$181,4,FALSE)</f>
        <v>Mníchova Lehota</v>
      </c>
      <c r="H119" s="31">
        <f>VLOOKUP(A119,'09.kolo prezentácia'!$A$2:$G$181,5,FALSE)</f>
        <v>1984</v>
      </c>
      <c r="I119" s="32" t="str">
        <f>VLOOKUP(A119,'09.kolo prezentácia'!$A$2:$G$181,7,FALSE)</f>
        <v>Ženy A</v>
      </c>
      <c r="J119" s="33" t="str">
        <f>VLOOKUP('09.kolo výsledky '!$A119,'09.kolo stopky'!A:C,3,FALSE)</f>
        <v>00:37:34,06</v>
      </c>
      <c r="K119" s="33">
        <f t="shared" si="12"/>
        <v>0.004348109567901235</v>
      </c>
      <c r="L119" s="33">
        <f t="shared" si="13"/>
        <v>0.011079976851851855</v>
      </c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4">
        <f aca="true" t="shared" si="14" ref="W119:W150">SUM(M119:V119)</f>
        <v>0</v>
      </c>
      <c r="Y119"/>
    </row>
    <row r="120" spans="1:25" ht="14.25">
      <c r="A120" s="22">
        <v>120</v>
      </c>
      <c r="B120" s="48">
        <v>117</v>
      </c>
      <c r="C120" s="48">
        <v>28</v>
      </c>
      <c r="D120" s="6" t="str">
        <f>VLOOKUP(A120,'09.kolo prezentácia'!$A$2:$G$181,2,FALSE)</f>
        <v>Peter</v>
      </c>
      <c r="E120" s="6" t="str">
        <f>VLOOKUP(A120,'09.kolo prezentácia'!$A$2:$G$181,3,FALSE)</f>
        <v>Stoklasa</v>
      </c>
      <c r="F120" s="6" t="str">
        <f>CONCATENATE('09.kolo výsledky '!$D120," ",'09.kolo výsledky '!$E120)</f>
        <v>Peter Stoklasa</v>
      </c>
      <c r="G120" s="6" t="str">
        <f>VLOOKUP(A120,'09.kolo prezentácia'!$A$2:$G$181,4,FALSE)</f>
        <v>Trenčín</v>
      </c>
      <c r="H120" s="31">
        <f>VLOOKUP(A120,'09.kolo prezentácia'!$A$2:$G$181,5,FALSE)</f>
        <v>1985</v>
      </c>
      <c r="I120" s="32" t="str">
        <f>VLOOKUP(A120,'09.kolo prezentácia'!$A$2:$G$181,7,FALSE)</f>
        <v>Muži B</v>
      </c>
      <c r="J120" s="33" t="str">
        <f>VLOOKUP('09.kolo výsledky '!$A120,'09.kolo stopky'!A:C,3,FALSE)</f>
        <v>00:37:34,58</v>
      </c>
      <c r="K120" s="33">
        <f t="shared" si="12"/>
        <v>0.004349112654320988</v>
      </c>
      <c r="L120" s="33">
        <f t="shared" si="13"/>
        <v>0.011085995370370371</v>
      </c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4">
        <f t="shared" si="14"/>
        <v>0</v>
      </c>
      <c r="Y120"/>
    </row>
    <row r="121" spans="1:25" ht="14.25">
      <c r="A121" s="22">
        <v>386</v>
      </c>
      <c r="B121" s="48">
        <v>118</v>
      </c>
      <c r="C121" s="48">
        <v>5</v>
      </c>
      <c r="D121" s="6" t="str">
        <f>VLOOKUP(A121,'09.kolo prezentácia'!$A$2:$G$181,2,FALSE)</f>
        <v>margita</v>
      </c>
      <c r="E121" s="6" t="str">
        <f>VLOOKUP(A121,'09.kolo prezentácia'!$A$2:$G$181,3,FALSE)</f>
        <v>Varmuzova</v>
      </c>
      <c r="F121" s="6" t="str">
        <f>CONCATENATE('09.kolo výsledky '!$D121," ",'09.kolo výsledky '!$E121)</f>
        <v>margita Varmuzova</v>
      </c>
      <c r="G121" s="6" t="str">
        <f>VLOOKUP(A121,'09.kolo prezentácia'!$A$2:$G$181,4,FALSE)</f>
        <v>sk bradlan brezova / brezova pod bradlom</v>
      </c>
      <c r="H121" s="31">
        <f>VLOOKUP(A121,'09.kolo prezentácia'!$A$2:$G$181,5,FALSE)</f>
        <v>1953</v>
      </c>
      <c r="I121" s="32" t="str">
        <f>VLOOKUP(A121,'09.kolo prezentácia'!$A$2:$G$181,7,FALSE)</f>
        <v>Ženy C</v>
      </c>
      <c r="J121" s="33" t="str">
        <f>VLOOKUP('09.kolo výsledky '!$A121,'09.kolo stopky'!A:C,3,FALSE)</f>
        <v>00:38:04,13</v>
      </c>
      <c r="K121" s="33">
        <f t="shared" si="12"/>
        <v>0.004406114969135802</v>
      </c>
      <c r="L121" s="33">
        <f t="shared" si="13"/>
        <v>0.011428009259259256</v>
      </c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4">
        <f t="shared" si="14"/>
        <v>0</v>
      </c>
      <c r="Y121"/>
    </row>
    <row r="122" spans="1:25" ht="14.25">
      <c r="A122" s="22">
        <v>387</v>
      </c>
      <c r="B122" s="48">
        <v>119</v>
      </c>
      <c r="C122" s="48">
        <v>7</v>
      </c>
      <c r="D122" s="6" t="str">
        <f>VLOOKUP(A122,'09.kolo prezentácia'!$A$2:$G$181,2,FALSE)</f>
        <v>Jan</v>
      </c>
      <c r="E122" s="6" t="str">
        <f>VLOOKUP(A122,'09.kolo prezentácia'!$A$2:$G$181,3,FALSE)</f>
        <v>Varmuza</v>
      </c>
      <c r="F122" s="6" t="str">
        <f>CONCATENATE('09.kolo výsledky '!$D122," ",'09.kolo výsledky '!$E122)</f>
        <v>Jan Varmuza</v>
      </c>
      <c r="G122" s="6" t="str">
        <f>VLOOKUP(A122,'09.kolo prezentácia'!$A$2:$G$181,4,FALSE)</f>
        <v>sk bradlan brezova / brezova pod bradlom</v>
      </c>
      <c r="H122" s="31">
        <f>VLOOKUP(A122,'09.kolo prezentácia'!$A$2:$G$181,5,FALSE)</f>
        <v>1952</v>
      </c>
      <c r="I122" s="32" t="str">
        <f>VLOOKUP(A122,'09.kolo prezentácia'!$A$2:$G$181,7,FALSE)</f>
        <v>Muži E</v>
      </c>
      <c r="J122" s="33" t="str">
        <f>VLOOKUP('09.kolo výsledky '!$A122,'09.kolo stopky'!A:C,3,FALSE)</f>
        <v>00:38:04,69</v>
      </c>
      <c r="K122" s="33">
        <f t="shared" si="12"/>
        <v>0.004407195216049383</v>
      </c>
      <c r="L122" s="33">
        <f t="shared" si="13"/>
        <v>0.011434490740740742</v>
      </c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4">
        <f t="shared" si="14"/>
        <v>0</v>
      </c>
      <c r="Y122"/>
    </row>
    <row r="123" spans="1:25" ht="14.25">
      <c r="A123" s="22">
        <v>304</v>
      </c>
      <c r="B123" s="48">
        <v>120</v>
      </c>
      <c r="C123" s="48">
        <v>16</v>
      </c>
      <c r="D123" s="6" t="str">
        <f>VLOOKUP(A123,'09.kolo prezentácia'!$A$2:$G$181,2,FALSE)</f>
        <v>Lenka</v>
      </c>
      <c r="E123" s="6" t="str">
        <f>VLOOKUP(A123,'09.kolo prezentácia'!$A$2:$G$181,3,FALSE)</f>
        <v>Varačkova</v>
      </c>
      <c r="F123" s="6" t="str">
        <f>CONCATENATE('09.kolo výsledky '!$D123," ",'09.kolo výsledky '!$E123)</f>
        <v>Lenka Varačkova</v>
      </c>
      <c r="G123" s="6" t="str">
        <f>VLOOKUP(A123,'09.kolo prezentácia'!$A$2:$G$181,4,FALSE)</f>
        <v>Buď lepsi / Beckov</v>
      </c>
      <c r="H123" s="31">
        <f>VLOOKUP(A123,'09.kolo prezentácia'!$A$2:$G$181,5,FALSE)</f>
        <v>1988</v>
      </c>
      <c r="I123" s="32" t="str">
        <f>VLOOKUP(A123,'09.kolo prezentácia'!$A$2:$G$181,7,FALSE)</f>
        <v>Ženy A</v>
      </c>
      <c r="J123" s="33" t="str">
        <f>VLOOKUP('09.kolo výsledky '!$A123,'09.kolo stopky'!A:C,3,FALSE)</f>
        <v>00:38:27,58</v>
      </c>
      <c r="K123" s="33">
        <f t="shared" si="12"/>
        <v>0.0044513503086419754</v>
      </c>
      <c r="L123" s="33">
        <f t="shared" si="13"/>
        <v>0.011699421296296295</v>
      </c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4">
        <f t="shared" si="14"/>
        <v>0</v>
      </c>
      <c r="Y123"/>
    </row>
    <row r="124" spans="1:25" ht="14.25">
      <c r="A124" s="22">
        <v>420</v>
      </c>
      <c r="B124" s="48">
        <v>121</v>
      </c>
      <c r="C124" s="48">
        <v>29</v>
      </c>
      <c r="D124" s="6" t="str">
        <f>VLOOKUP(A124,'09.kolo prezentácia'!$A$2:$G$181,2,FALSE)</f>
        <v>Rasto</v>
      </c>
      <c r="E124" s="6" t="str">
        <f>VLOOKUP(A124,'09.kolo prezentácia'!$A$2:$G$181,3,FALSE)</f>
        <v>Kovac</v>
      </c>
      <c r="F124" s="6" t="str">
        <f>CONCATENATE('09.kolo výsledky '!$D124," ",'09.kolo výsledky '!$E124)</f>
        <v>Rasto Kovac</v>
      </c>
      <c r="G124" s="6" t="str">
        <f>VLOOKUP(A124,'09.kolo prezentácia'!$A$2:$G$181,4,FALSE)</f>
        <v>Mnichova Lehota</v>
      </c>
      <c r="H124" s="31">
        <f>VLOOKUP(A124,'09.kolo prezentácia'!$A$2:$G$181,5,FALSE)</f>
        <v>1980</v>
      </c>
      <c r="I124" s="32" t="str">
        <f>VLOOKUP(A124,'09.kolo prezentácia'!$A$2:$G$181,7,FALSE)</f>
        <v>Muži B</v>
      </c>
      <c r="J124" s="33" t="str">
        <f>VLOOKUP('09.kolo výsledky '!$A124,'09.kolo stopky'!A:C,3,FALSE)</f>
        <v>00:38:54,84</v>
      </c>
      <c r="K124" s="33">
        <f t="shared" si="12"/>
        <v>0.0045039351851851855</v>
      </c>
      <c r="L124" s="33">
        <f t="shared" si="13"/>
        <v>0.012014930555555556</v>
      </c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4">
        <f t="shared" si="14"/>
        <v>0</v>
      </c>
      <c r="Y124"/>
    </row>
    <row r="125" spans="1:25" ht="14.25">
      <c r="A125" s="22">
        <v>41</v>
      </c>
      <c r="B125" s="48">
        <v>122</v>
      </c>
      <c r="C125" s="48">
        <v>13</v>
      </c>
      <c r="D125" s="6" t="str">
        <f>VLOOKUP(A125,'09.kolo prezentácia'!$A$2:$G$181,2,FALSE)</f>
        <v>Petra</v>
      </c>
      <c r="E125" s="6" t="str">
        <f>VLOOKUP(A125,'09.kolo prezentácia'!$A$2:$G$181,3,FALSE)</f>
        <v>Adamkovica</v>
      </c>
      <c r="F125" s="6" t="str">
        <f>CONCATENATE('09.kolo výsledky '!$D125," ",'09.kolo výsledky '!$E125)</f>
        <v>Petra Adamkovica</v>
      </c>
      <c r="G125" s="6" t="str">
        <f>VLOOKUP(A125,'09.kolo prezentácia'!$A$2:$G$181,4,FALSE)</f>
        <v>Gekonsport / Komna</v>
      </c>
      <c r="H125" s="31">
        <f>VLOOKUP(A125,'09.kolo prezentácia'!$A$2:$G$181,5,FALSE)</f>
        <v>1978</v>
      </c>
      <c r="I125" s="32" t="str">
        <f>VLOOKUP(A125,'09.kolo prezentácia'!$A$2:$G$181,7,FALSE)</f>
        <v>Ženy B</v>
      </c>
      <c r="J125" s="33" t="str">
        <f>VLOOKUP('09.kolo výsledky '!$A125,'09.kolo stopky'!A:C,3,FALSE)</f>
        <v>00:39:05,20</v>
      </c>
      <c r="K125" s="33">
        <f t="shared" si="12"/>
        <v>0.004523919753086419</v>
      </c>
      <c r="L125" s="33">
        <f t="shared" si="13"/>
        <v>0.012134837962962958</v>
      </c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4">
        <f t="shared" si="14"/>
        <v>0</v>
      </c>
      <c r="Y125"/>
    </row>
    <row r="126" spans="1:25" ht="14.25">
      <c r="A126" s="22">
        <v>285</v>
      </c>
      <c r="B126" s="48">
        <v>123</v>
      </c>
      <c r="C126" s="48">
        <v>8</v>
      </c>
      <c r="D126" s="6" t="str">
        <f>VLOOKUP(A126,'09.kolo prezentácia'!$A$2:$G$181,2,FALSE)</f>
        <v>Ján</v>
      </c>
      <c r="E126" s="6" t="str">
        <f>VLOOKUP(A126,'09.kolo prezentácia'!$A$2:$G$181,3,FALSE)</f>
        <v>Klimek</v>
      </c>
      <c r="F126" s="6" t="str">
        <f>CONCATENATE('09.kolo výsledky '!$D126," ",'09.kolo výsledky '!$E126)</f>
        <v>Ján Klimek</v>
      </c>
      <c r="G126" s="6" t="str">
        <f>VLOOKUP(A126,'09.kolo prezentácia'!$A$2:$G$181,4,FALSE)</f>
        <v>Čachtice</v>
      </c>
      <c r="H126" s="31">
        <f>VLOOKUP(A126,'09.kolo prezentácia'!$A$2:$G$181,5,FALSE)</f>
        <v>1944</v>
      </c>
      <c r="I126" s="32" t="str">
        <f>VLOOKUP(A126,'09.kolo prezentácia'!$A$2:$G$181,7,FALSE)</f>
        <v>Muži E</v>
      </c>
      <c r="J126" s="33" t="str">
        <f>VLOOKUP('09.kolo výsledky '!$A126,'09.kolo stopky'!A:C,3,FALSE)</f>
        <v>00:39:38,25</v>
      </c>
      <c r="K126" s="33">
        <f t="shared" si="12"/>
        <v>0.004587673611111111</v>
      </c>
      <c r="L126" s="33">
        <f t="shared" si="13"/>
        <v>0.012517361111111111</v>
      </c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4">
        <f t="shared" si="14"/>
        <v>0</v>
      </c>
      <c r="Y126"/>
    </row>
    <row r="127" spans="1:25" ht="14.25">
      <c r="A127" s="22">
        <v>128</v>
      </c>
      <c r="B127" s="48">
        <v>124</v>
      </c>
      <c r="C127" s="48">
        <v>6</v>
      </c>
      <c r="D127" s="6" t="str">
        <f>VLOOKUP(A127,'09.kolo prezentácia'!$A$2:$G$181,2,FALSE)</f>
        <v>Eva</v>
      </c>
      <c r="E127" s="6" t="str">
        <f>VLOOKUP(A127,'09.kolo prezentácia'!$A$2:$G$181,3,FALSE)</f>
        <v>Gavendová</v>
      </c>
      <c r="F127" s="6" t="str">
        <f>CONCATENATE('09.kolo výsledky '!$D127," ",'09.kolo výsledky '!$E127)</f>
        <v>Eva Gavendová</v>
      </c>
      <c r="G127" s="6" t="str">
        <f>VLOOKUP(A127,'09.kolo prezentácia'!$A$2:$G$181,4,FALSE)</f>
        <v>Trenčín</v>
      </c>
      <c r="H127" s="31">
        <f>VLOOKUP(A127,'09.kolo prezentácia'!$A$2:$G$181,5,FALSE)</f>
        <v>1963</v>
      </c>
      <c r="I127" s="32" t="str">
        <f>VLOOKUP(A127,'09.kolo prezentácia'!$A$2:$G$181,7,FALSE)</f>
        <v>Ženy C</v>
      </c>
      <c r="J127" s="33" t="str">
        <f>VLOOKUP('09.kolo výsledky '!$A127,'09.kolo stopky'!A:C,3,FALSE)</f>
        <v>00:39:46,68</v>
      </c>
      <c r="K127" s="33">
        <f t="shared" si="12"/>
        <v>0.004603935185185185</v>
      </c>
      <c r="L127" s="33">
        <f t="shared" si="13"/>
        <v>0.012614930555555553</v>
      </c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4">
        <f t="shared" si="14"/>
        <v>0</v>
      </c>
      <c r="Y127"/>
    </row>
    <row r="128" spans="1:25" ht="14.25">
      <c r="A128" s="22">
        <v>372</v>
      </c>
      <c r="B128" s="48">
        <v>125</v>
      </c>
      <c r="C128" s="48">
        <v>9</v>
      </c>
      <c r="D128" s="6" t="str">
        <f>VLOOKUP(A128,'09.kolo prezentácia'!$A$2:$G$181,2,FALSE)</f>
        <v>Jozef</v>
      </c>
      <c r="E128" s="6" t="str">
        <f>VLOOKUP(A128,'09.kolo prezentácia'!$A$2:$G$181,3,FALSE)</f>
        <v>Hlávka</v>
      </c>
      <c r="F128" s="6" t="str">
        <f>CONCATENATE('09.kolo výsledky '!$D128," ",'09.kolo výsledky '!$E128)</f>
        <v>Jozef Hlávka</v>
      </c>
      <c r="G128" s="6" t="str">
        <f>VLOOKUP(A128,'09.kolo prezentácia'!$A$2:$G$181,4,FALSE)</f>
        <v>Ilava</v>
      </c>
      <c r="H128" s="31">
        <f>VLOOKUP(A128,'09.kolo prezentácia'!$A$2:$G$181,5,FALSE)</f>
        <v>1951</v>
      </c>
      <c r="I128" s="32" t="str">
        <f>VLOOKUP(A128,'09.kolo prezentácia'!$A$2:$G$181,7,FALSE)</f>
        <v>Muži E</v>
      </c>
      <c r="J128" s="33" t="str">
        <f>VLOOKUP('09.kolo výsledky '!$A128,'09.kolo stopky'!A:C,3,FALSE)</f>
        <v>00:40:17,10</v>
      </c>
      <c r="K128" s="33">
        <f t="shared" si="12"/>
        <v>0.004662615740740741</v>
      </c>
      <c r="L128" s="33">
        <f t="shared" si="13"/>
        <v>0.012967013888888889</v>
      </c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4">
        <f t="shared" si="14"/>
        <v>0</v>
      </c>
      <c r="Y128"/>
    </row>
    <row r="129" spans="1:25" ht="14.25">
      <c r="A129" s="22">
        <v>419</v>
      </c>
      <c r="B129" s="48">
        <v>126</v>
      </c>
      <c r="C129" s="48">
        <v>14</v>
      </c>
      <c r="D129" s="6" t="str">
        <f>VLOOKUP(A129,'09.kolo prezentácia'!$A$2:$G$181,2,FALSE)</f>
        <v>Klaudia</v>
      </c>
      <c r="E129" s="6" t="str">
        <f>VLOOKUP(A129,'09.kolo prezentácia'!$A$2:$G$181,3,FALSE)</f>
        <v>Kovac Panovcikova</v>
      </c>
      <c r="F129" s="6" t="str">
        <f>CONCATENATE('09.kolo výsledky '!$D129," ",'09.kolo výsledky '!$E129)</f>
        <v>Klaudia Kovac Panovcikova</v>
      </c>
      <c r="G129" s="6" t="str">
        <f>VLOOKUP(A129,'09.kolo prezentácia'!$A$2:$G$181,4,FALSE)</f>
        <v>Mnichova Lehota</v>
      </c>
      <c r="H129" s="31">
        <f>VLOOKUP(A129,'09.kolo prezentácia'!$A$2:$G$181,5,FALSE)</f>
        <v>1983</v>
      </c>
      <c r="I129" s="32" t="str">
        <f>VLOOKUP(A129,'09.kolo prezentácia'!$A$2:$G$181,7,FALSE)</f>
        <v>Ženy B</v>
      </c>
      <c r="J129" s="33" t="str">
        <f>VLOOKUP('09.kolo výsledky '!$A129,'09.kolo stopky'!A:C,3,FALSE)</f>
        <v>00:40:56,21</v>
      </c>
      <c r="K129" s="33">
        <f t="shared" si="12"/>
        <v>0.004738059413580247</v>
      </c>
      <c r="L129" s="33">
        <f t="shared" si="13"/>
        <v>0.013419675925925925</v>
      </c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4">
        <f t="shared" si="14"/>
        <v>0</v>
      </c>
      <c r="Y129"/>
    </row>
    <row r="130" spans="1:25" ht="14.25">
      <c r="A130" s="22">
        <v>432</v>
      </c>
      <c r="B130" s="48">
        <v>127</v>
      </c>
      <c r="C130" s="48">
        <v>27</v>
      </c>
      <c r="D130" s="6" t="str">
        <f>VLOOKUP(A130,'09.kolo prezentácia'!$A$2:$G$181,2,FALSE)</f>
        <v>Michal</v>
      </c>
      <c r="E130" s="6" t="str">
        <f>VLOOKUP(A130,'09.kolo prezentácia'!$A$2:$G$181,3,FALSE)</f>
        <v>Kňažek</v>
      </c>
      <c r="F130" s="6" t="str">
        <f>CONCATENATE('09.kolo výsledky '!$D130," ",'09.kolo výsledky '!$E130)</f>
        <v>Michal Kňažek</v>
      </c>
      <c r="G130" s="6" t="str">
        <f>VLOOKUP(A130,'09.kolo prezentácia'!$A$2:$G$181,4,FALSE)</f>
        <v>Mníchova Lehota</v>
      </c>
      <c r="H130" s="31">
        <f>VLOOKUP(A130,'09.kolo prezentácia'!$A$2:$G$181,5,FALSE)</f>
        <v>1971</v>
      </c>
      <c r="I130" s="32" t="str">
        <f>VLOOKUP(A130,'09.kolo prezentácia'!$A$2:$G$181,7,FALSE)</f>
        <v>Muži C</v>
      </c>
      <c r="J130" s="33" t="str">
        <f>VLOOKUP('09.kolo výsledky '!$A130,'09.kolo stopky'!A:C,3,FALSE)</f>
        <v>00:40:58,21</v>
      </c>
      <c r="K130" s="33">
        <f t="shared" si="12"/>
        <v>0.004741917438271605</v>
      </c>
      <c r="L130" s="33">
        <f t="shared" si="13"/>
        <v>0.013442824074074072</v>
      </c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4">
        <f t="shared" si="14"/>
        <v>0</v>
      </c>
      <c r="Y130"/>
    </row>
    <row r="131" spans="1:25" ht="14.25">
      <c r="A131" s="22">
        <v>391</v>
      </c>
      <c r="B131" s="48">
        <v>128</v>
      </c>
      <c r="C131" s="48">
        <v>10</v>
      </c>
      <c r="D131" s="6" t="str">
        <f>VLOOKUP(A131,'09.kolo prezentácia'!$A$2:$G$181,2,FALSE)</f>
        <v>Rudolf</v>
      </c>
      <c r="E131" s="6" t="str">
        <f>VLOOKUP(A131,'09.kolo prezentácia'!$A$2:$G$181,3,FALSE)</f>
        <v>Sopko</v>
      </c>
      <c r="F131" s="6" t="str">
        <f>CONCATENATE('09.kolo výsledky '!$D131," ",'09.kolo výsledky '!$E131)</f>
        <v>Rudolf Sopko</v>
      </c>
      <c r="G131" s="6" t="str">
        <f>VLOOKUP(A131,'09.kolo prezentácia'!$A$2:$G$181,4,FALSE)</f>
        <v>Trenčín</v>
      </c>
      <c r="H131" s="31">
        <f>VLOOKUP(A131,'09.kolo prezentácia'!$A$2:$G$181,5,FALSE)</f>
        <v>1943</v>
      </c>
      <c r="I131" s="32" t="str">
        <f>VLOOKUP(A131,'09.kolo prezentácia'!$A$2:$G$181,7,FALSE)</f>
        <v>Muži E</v>
      </c>
      <c r="J131" s="33" t="str">
        <f>VLOOKUP('09.kolo výsledky '!$A131,'09.kolo stopky'!A:C,3,FALSE)</f>
        <v>00:41:28,75</v>
      </c>
      <c r="K131" s="33">
        <f t="shared" si="12"/>
        <v>0.004800829475308642</v>
      </c>
      <c r="L131" s="33">
        <f t="shared" si="13"/>
        <v>0.013796296296296293</v>
      </c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4">
        <f t="shared" si="14"/>
        <v>0</v>
      </c>
      <c r="Y131"/>
    </row>
    <row r="132" spans="1:25" ht="14.25">
      <c r="A132" s="22">
        <v>51</v>
      </c>
      <c r="B132" s="48">
        <v>129</v>
      </c>
      <c r="C132" s="48">
        <v>15</v>
      </c>
      <c r="D132" s="6" t="str">
        <f>VLOOKUP(A132,'09.kolo prezentácia'!$A$2:$G$181,2,FALSE)</f>
        <v>Ivana</v>
      </c>
      <c r="E132" s="6" t="str">
        <f>VLOOKUP(A132,'09.kolo prezentácia'!$A$2:$G$181,3,FALSE)</f>
        <v>Ondrejičková</v>
      </c>
      <c r="F132" s="6" t="str">
        <f>CONCATENATE('09.kolo výsledky '!$D132," ",'09.kolo výsledky '!$E132)</f>
        <v>Ivana Ondrejičková</v>
      </c>
      <c r="G132" s="6" t="str">
        <f>VLOOKUP(A132,'09.kolo prezentácia'!$A$2:$G$181,4,FALSE)</f>
        <v>Liešťany</v>
      </c>
      <c r="H132" s="31">
        <f>VLOOKUP(A132,'09.kolo prezentácia'!$A$2:$G$181,5,FALSE)</f>
        <v>1978</v>
      </c>
      <c r="I132" s="32" t="str">
        <f>VLOOKUP(A132,'09.kolo prezentácia'!$A$2:$G$181,7,FALSE)</f>
        <v>Ženy B</v>
      </c>
      <c r="J132" s="33" t="str">
        <f>VLOOKUP('09.kolo výsledky '!$A132,'09.kolo stopky'!A:C,3,FALSE)</f>
        <v>00:43:01,27</v>
      </c>
      <c r="K132" s="33">
        <f t="shared" si="12"/>
        <v>0.004979301697530864</v>
      </c>
      <c r="L132" s="33">
        <f t="shared" si="13"/>
        <v>0.01486712962962963</v>
      </c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4">
        <f t="shared" si="14"/>
        <v>0</v>
      </c>
      <c r="Y132"/>
    </row>
    <row r="133" spans="1:25" ht="14.25">
      <c r="A133" s="22">
        <v>417</v>
      </c>
      <c r="B133" s="48">
        <v>130</v>
      </c>
      <c r="C133" s="48">
        <v>12</v>
      </c>
      <c r="D133" s="6" t="str">
        <f>VLOOKUP(A133,'09.kolo prezentácia'!$A$2:$G$181,2,FALSE)</f>
        <v>Lukáš</v>
      </c>
      <c r="E133" s="6" t="str">
        <f>VLOOKUP(A133,'09.kolo prezentácia'!$A$2:$G$181,3,FALSE)</f>
        <v>Samek</v>
      </c>
      <c r="F133" s="6" t="str">
        <f>CONCATENATE('09.kolo výsledky '!$D133," ",'09.kolo výsledky '!$E133)</f>
        <v>Lukáš Samek</v>
      </c>
      <c r="G133" s="6" t="str">
        <f>VLOOKUP(A133,'09.kolo prezentácia'!$A$2:$G$181,4,FALSE)</f>
        <v>Kålnica</v>
      </c>
      <c r="H133" s="31">
        <f>VLOOKUP(A133,'09.kolo prezentácia'!$A$2:$G$181,5,FALSE)</f>
        <v>2008</v>
      </c>
      <c r="I133" s="32" t="str">
        <f>VLOOKUP(A133,'09.kolo prezentácia'!$A$2:$G$181,7,FALSE)</f>
        <v>Muži A</v>
      </c>
      <c r="J133" s="33" t="str">
        <f>VLOOKUP('09.kolo výsledky '!$A133,'09.kolo stopky'!A:C,3,FALSE)</f>
        <v>00:45:08,58</v>
      </c>
      <c r="K133" s="33">
        <f t="shared" si="12"/>
        <v>0.005224884259259259</v>
      </c>
      <c r="L133" s="33">
        <f t="shared" si="13"/>
        <v>0.016340624999999998</v>
      </c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4">
        <f t="shared" si="14"/>
        <v>0</v>
      </c>
      <c r="Y133"/>
    </row>
    <row r="134" spans="1:25" ht="14.25">
      <c r="A134" s="22">
        <v>392</v>
      </c>
      <c r="B134" s="48">
        <v>131</v>
      </c>
      <c r="C134" s="48">
        <v>17</v>
      </c>
      <c r="D134" s="6" t="str">
        <f>VLOOKUP(A134,'09.kolo prezentácia'!$A$2:$G$181,2,FALSE)</f>
        <v>Alica</v>
      </c>
      <c r="E134" s="6" t="str">
        <f>VLOOKUP(A134,'09.kolo prezentácia'!$A$2:$G$181,3,FALSE)</f>
        <v>Bretschneiderová</v>
      </c>
      <c r="F134" s="6" t="str">
        <f>CONCATENATE('09.kolo výsledky '!$D134," ",'09.kolo výsledky '!$E134)</f>
        <v>Alica Bretschneiderová</v>
      </c>
      <c r="G134" s="6" t="str">
        <f>VLOOKUP(A134,'09.kolo prezentácia'!$A$2:$G$181,4,FALSE)</f>
        <v>Drietoma</v>
      </c>
      <c r="H134" s="31">
        <f>VLOOKUP(A134,'09.kolo prezentácia'!$A$2:$G$181,5,FALSE)</f>
        <v>1994</v>
      </c>
      <c r="I134" s="32" t="str">
        <f>VLOOKUP(A134,'09.kolo prezentácia'!$A$2:$G$181,7,FALSE)</f>
        <v>Ženy A</v>
      </c>
      <c r="J134" s="33" t="str">
        <f>VLOOKUP('09.kolo výsledky '!$A134,'09.kolo stopky'!A:C,3,FALSE)</f>
        <v>00:45:15,90</v>
      </c>
      <c r="K134" s="33">
        <f t="shared" si="12"/>
        <v>0.005239004629629629</v>
      </c>
      <c r="L134" s="33">
        <f t="shared" si="13"/>
        <v>0.01642534722222222</v>
      </c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4">
        <f t="shared" si="14"/>
        <v>0</v>
      </c>
      <c r="Y134"/>
    </row>
    <row r="135" spans="1:25" ht="14.25">
      <c r="A135" s="22">
        <v>394</v>
      </c>
      <c r="B135" s="48">
        <v>132</v>
      </c>
      <c r="C135" s="48">
        <v>18</v>
      </c>
      <c r="D135" s="6" t="str">
        <f>VLOOKUP(A135,'09.kolo prezentácia'!$A$2:$G$181,2,FALSE)</f>
        <v>Darina</v>
      </c>
      <c r="E135" s="6" t="str">
        <f>VLOOKUP(A135,'09.kolo prezentácia'!$A$2:$G$181,3,FALSE)</f>
        <v>Jančovičová</v>
      </c>
      <c r="F135" s="6" t="str">
        <f>CONCATENATE('09.kolo výsledky '!$D135," ",'09.kolo výsledky '!$E135)</f>
        <v>Darina Jančovičová</v>
      </c>
      <c r="G135" s="6" t="str">
        <f>VLOOKUP(A135,'09.kolo prezentácia'!$A$2:$G$181,4,FALSE)</f>
        <v>Darina Jančovičová / Soblahov</v>
      </c>
      <c r="H135" s="31">
        <f>VLOOKUP(A135,'09.kolo prezentácia'!$A$2:$G$181,5,FALSE)</f>
        <v>2000</v>
      </c>
      <c r="I135" s="32" t="str">
        <f>VLOOKUP(A135,'09.kolo prezentácia'!$A$2:$G$181,7,FALSE)</f>
        <v>Ženy A</v>
      </c>
      <c r="J135" s="33" t="str">
        <f>VLOOKUP('09.kolo výsledky '!$A135,'09.kolo stopky'!A:C,3,FALSE)</f>
        <v>00:45:16,38</v>
      </c>
      <c r="K135" s="33">
        <f t="shared" si="12"/>
        <v>0.005239930555555556</v>
      </c>
      <c r="L135" s="33">
        <f t="shared" si="13"/>
        <v>0.016430902777777777</v>
      </c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4">
        <f t="shared" si="14"/>
        <v>0</v>
      </c>
      <c r="Y135"/>
    </row>
    <row r="136" spans="1:25" ht="14.25">
      <c r="A136" s="22">
        <v>435</v>
      </c>
      <c r="B136" s="48">
        <v>133</v>
      </c>
      <c r="C136" s="48">
        <v>19</v>
      </c>
      <c r="D136" s="6" t="str">
        <f>VLOOKUP(A136,'09.kolo prezentácia'!$A$2:$G$181,2,FALSE)</f>
        <v>Mia</v>
      </c>
      <c r="E136" s="6" t="str">
        <f>VLOOKUP(A136,'09.kolo prezentácia'!$A$2:$G$181,3,FALSE)</f>
        <v>Spačeková</v>
      </c>
      <c r="F136" s="6" t="str">
        <f>CONCATENATE('09.kolo výsledky '!$D136," ",'09.kolo výsledky '!$E136)</f>
        <v>Mia Spačeková</v>
      </c>
      <c r="G136" s="6" t="str">
        <f>VLOOKUP(A136,'09.kolo prezentácia'!$A$2:$G$181,4,FALSE)</f>
        <v>Trenčianska Turná</v>
      </c>
      <c r="H136" s="31">
        <f>VLOOKUP(A136,'09.kolo prezentácia'!$A$2:$G$181,5,FALSE)</f>
        <v>2009</v>
      </c>
      <c r="I136" s="32" t="str">
        <f>VLOOKUP(A136,'09.kolo prezentácia'!$A$2:$G$181,7,FALSE)</f>
        <v>Ženy A</v>
      </c>
      <c r="J136" s="33" t="str">
        <f>VLOOKUP('09.kolo výsledky '!$A136,'09.kolo stopky'!A:C,3,FALSE)</f>
        <v>00:45:36,61</v>
      </c>
      <c r="K136" s="33">
        <f t="shared" si="12"/>
        <v>0.005278954475308642</v>
      </c>
      <c r="L136" s="33">
        <f t="shared" si="13"/>
        <v>0.016665046296296296</v>
      </c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4">
        <f t="shared" si="14"/>
        <v>0</v>
      </c>
      <c r="Y136"/>
    </row>
    <row r="137" spans="1:25" ht="14.25">
      <c r="A137" s="22">
        <v>437</v>
      </c>
      <c r="B137" s="48">
        <v>134</v>
      </c>
      <c r="C137" s="48">
        <v>28</v>
      </c>
      <c r="D137" s="6" t="str">
        <f>VLOOKUP(A137,'09.kolo prezentácia'!$A$2:$G$181,2,FALSE)</f>
        <v>Pavel</v>
      </c>
      <c r="E137" s="6" t="str">
        <f>VLOOKUP(A137,'09.kolo prezentácia'!$A$2:$G$181,3,FALSE)</f>
        <v>Spaček </v>
      </c>
      <c r="F137" s="6" t="str">
        <f>CONCATENATE('09.kolo výsledky '!$D137," ",'09.kolo výsledky '!$E137)</f>
        <v>Pavel Spaček </v>
      </c>
      <c r="G137" s="6" t="str">
        <f>VLOOKUP(A137,'09.kolo prezentácia'!$A$2:$G$181,4,FALSE)</f>
        <v>Trenčianska Turná</v>
      </c>
      <c r="H137" s="31">
        <f>VLOOKUP(A137,'09.kolo prezentácia'!$A$2:$G$181,5,FALSE)</f>
        <v>1971</v>
      </c>
      <c r="I137" s="32" t="str">
        <f>VLOOKUP(A137,'09.kolo prezentácia'!$A$2:$G$181,7,FALSE)</f>
        <v>Muži C</v>
      </c>
      <c r="J137" s="33" t="str">
        <f>VLOOKUP('09.kolo výsledky '!$A137,'09.kolo stopky'!A:C,3,FALSE)</f>
        <v>00:45:37,41</v>
      </c>
      <c r="K137" s="33">
        <f t="shared" si="12"/>
        <v>0.005280497685185185</v>
      </c>
      <c r="L137" s="33">
        <f t="shared" si="13"/>
        <v>0.016674305555555553</v>
      </c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4">
        <f t="shared" si="14"/>
        <v>0</v>
      </c>
      <c r="Y137"/>
    </row>
    <row r="138" spans="1:25" ht="14.25">
      <c r="A138" s="22">
        <v>426</v>
      </c>
      <c r="B138" s="48">
        <v>135</v>
      </c>
      <c r="C138" s="48">
        <v>7</v>
      </c>
      <c r="D138" s="6" t="str">
        <f>VLOOKUP(A138,'09.kolo prezentácia'!$A$2:$G$181,2,FALSE)</f>
        <v>Darina</v>
      </c>
      <c r="E138" s="6" t="str">
        <f>VLOOKUP(A138,'09.kolo prezentácia'!$A$2:$G$181,3,FALSE)</f>
        <v>Minárechová</v>
      </c>
      <c r="F138" s="6" t="str">
        <f>CONCATENATE('09.kolo výsledky '!$D138," ",'09.kolo výsledky '!$E138)</f>
        <v>Darina Minárechová</v>
      </c>
      <c r="G138" s="6" t="str">
        <f>VLOOKUP(A138,'09.kolo prezentácia'!$A$2:$G$181,4,FALSE)</f>
        <v>Trenčín</v>
      </c>
      <c r="H138" s="31">
        <f>VLOOKUP(A138,'09.kolo prezentácia'!$A$2:$G$181,5,FALSE)</f>
        <v>1958</v>
      </c>
      <c r="I138" s="32" t="str">
        <f>VLOOKUP(A138,'09.kolo prezentácia'!$A$2:$G$181,7,FALSE)</f>
        <v>Ženy C</v>
      </c>
      <c r="J138" s="33" t="str">
        <f>VLOOKUP('09.kolo výsledky '!$A138,'09.kolo stopky'!A:C,3,FALSE)</f>
        <v>01:02:13,60</v>
      </c>
      <c r="K138" s="33">
        <f t="shared" si="12"/>
        <v>0.00720216049382716</v>
      </c>
      <c r="L138" s="33">
        <f t="shared" si="13"/>
        <v>0.028204282407407404</v>
      </c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4">
        <f t="shared" si="14"/>
        <v>0</v>
      </c>
      <c r="Y138"/>
    </row>
    <row r="139" spans="1:25" ht="14.25">
      <c r="A139" s="22">
        <v>401</v>
      </c>
      <c r="B139" s="48">
        <v>136</v>
      </c>
      <c r="C139" s="48">
        <v>8</v>
      </c>
      <c r="D139" s="6" t="str">
        <f>VLOOKUP(A139,'09.kolo prezentácia'!$A$2:$G$181,2,FALSE)</f>
        <v>Jana</v>
      </c>
      <c r="E139" s="6" t="str">
        <f>VLOOKUP(A139,'09.kolo prezentácia'!$A$2:$G$181,3,FALSE)</f>
        <v>Masariková</v>
      </c>
      <c r="F139" s="6" t="str">
        <f>CONCATENATE('09.kolo výsledky '!$D139," ",'09.kolo výsledky '!$E139)</f>
        <v>Jana Masariková</v>
      </c>
      <c r="G139" s="6" t="str">
        <f>VLOOKUP(A139,'09.kolo prezentácia'!$A$2:$G$181,4,FALSE)</f>
        <v>Štvorlístok / Trenčín</v>
      </c>
      <c r="H139" s="31">
        <f>VLOOKUP(A139,'09.kolo prezentácia'!$A$2:$G$181,5,FALSE)</f>
        <v>1968</v>
      </c>
      <c r="I139" s="32" t="str">
        <f>VLOOKUP(A139,'09.kolo prezentácia'!$A$2:$G$181,7,FALSE)</f>
        <v>Ženy C</v>
      </c>
      <c r="J139" s="33" t="str">
        <f>VLOOKUP('09.kolo výsledky '!$A139,'09.kolo stopky'!A:C,3,FALSE)</f>
        <v>01:02:35,58</v>
      </c>
      <c r="K139" s="33">
        <f t="shared" si="12"/>
        <v>0.007244560185185185</v>
      </c>
      <c r="L139" s="33">
        <f t="shared" si="13"/>
        <v>0.028458680555555553</v>
      </c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4">
        <f t="shared" si="14"/>
        <v>0</v>
      </c>
      <c r="Y139"/>
    </row>
    <row r="140" spans="1:25" ht="14.25">
      <c r="A140" s="22"/>
      <c r="B140" s="48"/>
      <c r="C140" s="48"/>
      <c r="D140" s="6"/>
      <c r="E140" s="6"/>
      <c r="F140" s="6"/>
      <c r="G140" s="6"/>
      <c r="H140" s="31"/>
      <c r="I140" s="32"/>
      <c r="J140" s="33"/>
      <c r="K140" s="33"/>
      <c r="L140" s="33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4">
        <f t="shared" si="14"/>
        <v>0</v>
      </c>
      <c r="Y140"/>
    </row>
    <row r="141" spans="1:25" ht="14.25">
      <c r="A141" s="22"/>
      <c r="B141" s="48"/>
      <c r="C141" s="48"/>
      <c r="D141" s="6"/>
      <c r="E141" s="6"/>
      <c r="F141" s="6"/>
      <c r="G141" s="6"/>
      <c r="H141" s="31"/>
      <c r="I141" s="32"/>
      <c r="J141" s="33"/>
      <c r="K141" s="33"/>
      <c r="L141" s="33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4">
        <f t="shared" si="14"/>
        <v>0</v>
      </c>
      <c r="Y141"/>
    </row>
    <row r="142" spans="1:25" ht="14.25">
      <c r="A142" s="22"/>
      <c r="B142" s="48"/>
      <c r="C142" s="48"/>
      <c r="D142" s="6"/>
      <c r="E142" s="6"/>
      <c r="F142" s="6"/>
      <c r="G142" s="6"/>
      <c r="H142" s="31"/>
      <c r="I142" s="32"/>
      <c r="J142" s="33"/>
      <c r="K142" s="33"/>
      <c r="L142" s="33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4">
        <f t="shared" si="14"/>
        <v>0</v>
      </c>
      <c r="Y142"/>
    </row>
    <row r="143" spans="1:25" ht="14.25">
      <c r="A143" s="22"/>
      <c r="B143" s="48"/>
      <c r="C143" s="48"/>
      <c r="D143" s="6"/>
      <c r="E143" s="6"/>
      <c r="F143" s="6"/>
      <c r="G143" s="6"/>
      <c r="H143" s="31"/>
      <c r="I143" s="32"/>
      <c r="J143" s="33"/>
      <c r="K143" s="33"/>
      <c r="L143" s="33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4">
        <f t="shared" si="14"/>
        <v>0</v>
      </c>
      <c r="Y143"/>
    </row>
    <row r="144" spans="1:25" ht="14.25">
      <c r="A144" s="22"/>
      <c r="B144" s="48"/>
      <c r="C144" s="48"/>
      <c r="D144" s="6"/>
      <c r="E144" s="6"/>
      <c r="F144" s="6"/>
      <c r="G144" s="6"/>
      <c r="H144" s="31"/>
      <c r="I144" s="32"/>
      <c r="J144" s="33"/>
      <c r="K144" s="33"/>
      <c r="L144" s="33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4">
        <f t="shared" si="14"/>
        <v>0</v>
      </c>
      <c r="Y144"/>
    </row>
    <row r="145" spans="1:25" ht="14.25">
      <c r="A145" s="22"/>
      <c r="B145" s="48"/>
      <c r="C145" s="48"/>
      <c r="D145" s="6"/>
      <c r="E145" s="6"/>
      <c r="F145" s="6"/>
      <c r="G145" s="6"/>
      <c r="H145" s="31"/>
      <c r="I145" s="32"/>
      <c r="J145" s="33"/>
      <c r="K145" s="33"/>
      <c r="L145" s="33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4">
        <f t="shared" si="14"/>
        <v>0</v>
      </c>
      <c r="Y145"/>
    </row>
    <row r="146" spans="1:25" ht="14.25">
      <c r="A146" s="22"/>
      <c r="B146" s="48"/>
      <c r="C146" s="48"/>
      <c r="D146" s="6"/>
      <c r="E146" s="6"/>
      <c r="F146" s="6"/>
      <c r="G146" s="6"/>
      <c r="H146" s="31"/>
      <c r="I146" s="32"/>
      <c r="J146" s="33"/>
      <c r="K146" s="33"/>
      <c r="L146" s="33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4">
        <f t="shared" si="14"/>
        <v>0</v>
      </c>
      <c r="Y146"/>
    </row>
    <row r="147" spans="1:25" ht="14.25">
      <c r="A147" s="22"/>
      <c r="B147" s="48"/>
      <c r="C147" s="48"/>
      <c r="D147" s="6"/>
      <c r="E147" s="6"/>
      <c r="F147" s="6"/>
      <c r="G147" s="6"/>
      <c r="H147" s="31"/>
      <c r="I147" s="32"/>
      <c r="J147" s="33"/>
      <c r="K147" s="33"/>
      <c r="L147" s="33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4">
        <f t="shared" si="14"/>
        <v>0</v>
      </c>
      <c r="Y147"/>
    </row>
    <row r="148" spans="1:25" ht="14.25">
      <c r="A148" s="22"/>
      <c r="B148" s="48"/>
      <c r="C148" s="48"/>
      <c r="D148" s="6"/>
      <c r="E148" s="6"/>
      <c r="F148" s="6"/>
      <c r="G148" s="6"/>
      <c r="H148" s="31"/>
      <c r="I148" s="32"/>
      <c r="J148" s="33"/>
      <c r="K148" s="33"/>
      <c r="L148" s="33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4">
        <f t="shared" si="14"/>
        <v>0</v>
      </c>
      <c r="Y148"/>
    </row>
    <row r="149" spans="1:25" ht="14.25">
      <c r="A149" s="22"/>
      <c r="B149" s="48"/>
      <c r="C149" s="48"/>
      <c r="D149" s="6"/>
      <c r="E149" s="6"/>
      <c r="F149" s="6"/>
      <c r="G149" s="6"/>
      <c r="H149" s="31"/>
      <c r="I149" s="32"/>
      <c r="J149" s="33"/>
      <c r="K149" s="33"/>
      <c r="L149" s="33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4">
        <f t="shared" si="14"/>
        <v>0</v>
      </c>
      <c r="Y149"/>
    </row>
    <row r="150" spans="1:25" ht="14.25">
      <c r="A150" s="22"/>
      <c r="B150" s="48"/>
      <c r="C150" s="48"/>
      <c r="D150" s="6"/>
      <c r="E150" s="6"/>
      <c r="F150" s="6"/>
      <c r="G150" s="6"/>
      <c r="H150" s="31"/>
      <c r="I150" s="32"/>
      <c r="J150" s="33"/>
      <c r="K150" s="33"/>
      <c r="L150" s="33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4">
        <f t="shared" si="14"/>
        <v>0</v>
      </c>
      <c r="Y150"/>
    </row>
    <row r="151" spans="1:25" ht="14.25">
      <c r="A151" s="22"/>
      <c r="B151" s="48"/>
      <c r="C151" s="48"/>
      <c r="D151" s="6"/>
      <c r="E151" s="6"/>
      <c r="F151" s="6"/>
      <c r="G151" s="6"/>
      <c r="H151" s="31"/>
      <c r="I151" s="32"/>
      <c r="J151" s="33"/>
      <c r="K151" s="33"/>
      <c r="L151" s="33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4">
        <f>SUM(M151:V151)</f>
        <v>0</v>
      </c>
      <c r="Y151"/>
    </row>
    <row r="152" spans="1:25" ht="14.25">
      <c r="A152" s="22"/>
      <c r="B152" s="48"/>
      <c r="C152" s="48"/>
      <c r="D152" s="6"/>
      <c r="E152" s="6"/>
      <c r="F152" s="6"/>
      <c r="G152" s="6"/>
      <c r="H152" s="31"/>
      <c r="I152" s="32"/>
      <c r="J152" s="33"/>
      <c r="K152" s="33"/>
      <c r="L152" s="33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4">
        <f>SUM(M152:V152)</f>
        <v>0</v>
      </c>
      <c r="Y152"/>
    </row>
    <row r="153" spans="1:25" ht="14.25">
      <c r="A153" s="22"/>
      <c r="B153" s="48"/>
      <c r="C153" s="48"/>
      <c r="D153" s="6"/>
      <c r="E153" s="6"/>
      <c r="F153" s="6"/>
      <c r="G153" s="6"/>
      <c r="H153" s="31"/>
      <c r="I153" s="32"/>
      <c r="J153" s="33"/>
      <c r="K153" s="33"/>
      <c r="L153" s="33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4">
        <f>SUM(M153:V153)</f>
        <v>0</v>
      </c>
      <c r="Y153"/>
    </row>
    <row r="154" ht="14.25">
      <c r="Y154"/>
    </row>
    <row r="155" ht="14.25">
      <c r="Y155"/>
    </row>
    <row r="156" ht="14.25">
      <c r="Y156"/>
    </row>
    <row r="157" ht="14.25">
      <c r="Y157"/>
    </row>
    <row r="158" ht="14.25">
      <c r="Y158"/>
    </row>
    <row r="159" ht="14.25">
      <c r="Y159"/>
    </row>
    <row r="160" ht="14.25">
      <c r="Y160"/>
    </row>
    <row r="161" ht="14.25">
      <c r="Y161"/>
    </row>
    <row r="162" ht="14.25">
      <c r="Y162"/>
    </row>
    <row r="163" ht="14.25">
      <c r="Y163"/>
    </row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9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zoomScale="80" zoomScaleNormal="80" zoomScalePageLayoutView="0" workbookViewId="0" topLeftCell="A1">
      <pane ySplit="3" topLeftCell="A247" activePane="bottomLeft" state="frozen"/>
      <selection pane="topLeft" activeCell="A1" sqref="A1"/>
      <selection pane="bottomLeft" activeCell="Y251" sqref="Y251"/>
    </sheetView>
  </sheetViews>
  <sheetFormatPr defaultColWidth="9.140625" defaultRowHeight="15"/>
  <cols>
    <col min="1" max="1" width="15.8515625" style="1" customWidth="1"/>
    <col min="2" max="2" width="13.7109375" style="19" customWidth="1"/>
    <col min="3" max="3" width="8.140625" style="19" customWidth="1"/>
    <col min="4" max="4" width="10.421875" style="7" hidden="1" customWidth="1"/>
    <col min="5" max="5" width="15.281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7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59" t="s">
        <v>179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6" t="s">
        <v>13</v>
      </c>
      <c r="C3" s="36" t="s">
        <v>14</v>
      </c>
      <c r="D3" s="37" t="s">
        <v>1</v>
      </c>
      <c r="E3" s="11" t="s">
        <v>2</v>
      </c>
      <c r="F3" s="11" t="s">
        <v>97</v>
      </c>
      <c r="G3" s="11" t="s">
        <v>9</v>
      </c>
      <c r="H3" s="11" t="s">
        <v>3</v>
      </c>
      <c r="I3" s="11" t="s">
        <v>4</v>
      </c>
      <c r="J3" s="38" t="s">
        <v>8</v>
      </c>
      <c r="K3" s="39" t="s">
        <v>33</v>
      </c>
      <c r="L3" s="40" t="s">
        <v>10</v>
      </c>
      <c r="M3" s="28" t="s">
        <v>11</v>
      </c>
      <c r="N3" s="28" t="s">
        <v>15</v>
      </c>
      <c r="O3" s="28" t="s">
        <v>19</v>
      </c>
      <c r="P3" s="28" t="s">
        <v>18</v>
      </c>
      <c r="Q3" s="28" t="s">
        <v>17</v>
      </c>
      <c r="R3" s="28" t="s">
        <v>20</v>
      </c>
      <c r="S3" s="28" t="s">
        <v>21</v>
      </c>
      <c r="T3" s="28" t="s">
        <v>24</v>
      </c>
      <c r="U3" s="28" t="s">
        <v>26</v>
      </c>
      <c r="V3" s="28" t="s">
        <v>29</v>
      </c>
      <c r="W3" s="29" t="s">
        <v>12</v>
      </c>
      <c r="X3" s="11">
        <v>6</v>
      </c>
      <c r="Y3" s="43">
        <v>0.015008680555555556</v>
      </c>
    </row>
    <row r="4" spans="1:23" s="2" customFormat="1" ht="14.25" hidden="1">
      <c r="A4" s="22">
        <v>380</v>
      </c>
      <c r="B4" s="49">
        <v>1</v>
      </c>
      <c r="C4" s="49">
        <v>1</v>
      </c>
      <c r="D4" s="6" t="str">
        <f>VLOOKUP(A4,'09.kolo prezentácia'!$A$2:$G$181,2,FALSE)</f>
        <v>Miroslav</v>
      </c>
      <c r="E4" s="6" t="str">
        <f>VLOOKUP(A4,'09.kolo prezentácia'!$A$2:$G$181,3,FALSE)</f>
        <v>Ilavský</v>
      </c>
      <c r="F4" s="6" t="str">
        <f>CONCATENATE('09.kolo výsledky  KAT'!$D4," ",'09.kolo výsledky  KAT'!$E4)</f>
        <v>Miroslav Ilavský</v>
      </c>
      <c r="G4" s="6" t="str">
        <f>VLOOKUP(A4,'09.kolo prezentácia'!$A$2:$G$181,4,FALSE)</f>
        <v>Jogging klub Dubnica / Dubnica n/V</v>
      </c>
      <c r="H4" s="31">
        <f>VLOOKUP(A4,'09.kolo prezentácia'!$A$2:$G$181,5,FALSE)</f>
        <v>1987</v>
      </c>
      <c r="I4" s="32" t="str">
        <f>VLOOKUP(A4,'09.kolo prezentácia'!$A$2:$G$181,7,FALSE)</f>
        <v>Muži B</v>
      </c>
      <c r="J4" s="33" t="str">
        <f>VLOOKUP('09.kolo výsledky  KAT'!$A4,'09.kolo stopky'!A:C,3,FALSE)</f>
        <v>00:21:36,75</v>
      </c>
      <c r="K4" s="33">
        <f aca="true" t="shared" si="0" ref="K4:K67">J4/$X$3</f>
        <v>0.0025014467592592592</v>
      </c>
      <c r="L4" s="33">
        <f aca="true" t="shared" si="1" ref="L4:L67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aca="true" t="shared" si="2" ref="W4:W53">SUM(M4:V4)</f>
        <v>0</v>
      </c>
    </row>
    <row r="5" spans="1:23" s="2" customFormat="1" ht="14.25">
      <c r="A5" s="22">
        <v>56</v>
      </c>
      <c r="B5" s="49">
        <v>2</v>
      </c>
      <c r="C5" s="49">
        <v>1</v>
      </c>
      <c r="D5" s="6" t="str">
        <f>VLOOKUP(A5,'09.kolo prezentácia'!$A$2:$G$181,2,FALSE)</f>
        <v>Dalibor</v>
      </c>
      <c r="E5" s="6" t="str">
        <f>VLOOKUP(A5,'09.kolo prezentácia'!$A$2:$G$181,3,FALSE)</f>
        <v>Jakal</v>
      </c>
      <c r="F5" s="5" t="str">
        <f>CONCATENATE('09.kolo výsledky  KAT'!$D5," ",'09.kolo výsledky  KAT'!$E5)</f>
        <v>Dalibor Jakal</v>
      </c>
      <c r="G5" s="6" t="str">
        <f>VLOOKUP(A5,'09.kolo prezentácia'!$A$2:$G$181,4,FALSE)</f>
        <v>Bežci Svinná / Svinná</v>
      </c>
      <c r="H5" s="31">
        <f>VLOOKUP(A5,'09.kolo prezentácia'!$A$2:$G$181,5,FALSE)</f>
        <v>2000</v>
      </c>
      <c r="I5" s="32" t="str">
        <f>VLOOKUP(A5,'09.kolo prezentácia'!$A$2:$G$181,7,FALSE)</f>
        <v>Muži A</v>
      </c>
      <c r="J5" s="21" t="str">
        <f>VLOOKUP('09.kolo výsledky  KAT'!$A5,'09.kolo stopky'!A:C,3,FALSE)</f>
        <v>00:22:56,38</v>
      </c>
      <c r="K5" s="21">
        <f t="shared" si="0"/>
        <v>0.0026550540123456787</v>
      </c>
      <c r="L5" s="21">
        <f t="shared" si="1"/>
        <v>0.0009216435185185161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2"/>
        <v>0</v>
      </c>
    </row>
    <row r="6" spans="1:23" s="2" customFormat="1" ht="14.25">
      <c r="A6" s="22">
        <v>381</v>
      </c>
      <c r="B6" s="49">
        <v>3</v>
      </c>
      <c r="C6" s="49">
        <v>2</v>
      </c>
      <c r="D6" s="6" t="str">
        <f>VLOOKUP(A6,'09.kolo prezentácia'!$A$2:$G$181,2,FALSE)</f>
        <v>Tomáš</v>
      </c>
      <c r="E6" s="6" t="str">
        <f>VLOOKUP(A6,'09.kolo prezentácia'!$A$2:$G$181,3,FALSE)</f>
        <v>Grajcarík</v>
      </c>
      <c r="F6" s="5" t="str">
        <f>CONCATENATE('09.kolo výsledky  KAT'!$D6," ",'09.kolo výsledky  KAT'!$E6)</f>
        <v>Tomáš Grajcarík</v>
      </c>
      <c r="G6" s="6" t="str">
        <f>VLOOKUP(A6,'09.kolo prezentácia'!$A$2:$G$181,4,FALSE)</f>
        <v>Nové Mesto nad Váhom</v>
      </c>
      <c r="H6" s="31">
        <f>VLOOKUP(A6,'09.kolo prezentácia'!$A$2:$G$181,5,FALSE)</f>
        <v>2004</v>
      </c>
      <c r="I6" s="32" t="str">
        <f>VLOOKUP(A6,'09.kolo prezentácia'!$A$2:$G$181,7,FALSE)</f>
        <v>Muži A</v>
      </c>
      <c r="J6" s="21" t="str">
        <f>VLOOKUP('09.kolo výsledky  KAT'!$A6,'09.kolo stopky'!A:C,3,FALSE)</f>
        <v>00:24:00,10</v>
      </c>
      <c r="K6" s="21">
        <f t="shared" si="0"/>
        <v>0.0027779706790123457</v>
      </c>
      <c r="L6" s="21">
        <f t="shared" si="1"/>
        <v>0.0016591435185185181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2"/>
        <v>0</v>
      </c>
    </row>
    <row r="7" spans="1:23" s="2" customFormat="1" ht="14.25" hidden="1">
      <c r="A7" s="22">
        <v>390</v>
      </c>
      <c r="B7" s="48">
        <v>4</v>
      </c>
      <c r="C7" s="49">
        <v>1</v>
      </c>
      <c r="D7" s="6" t="str">
        <f>VLOOKUP(A7,'09.kolo prezentácia'!$A$2:$G$181,2,FALSE)</f>
        <v>Miroslav</v>
      </c>
      <c r="E7" s="6" t="str">
        <f>VLOOKUP(A7,'09.kolo prezentácia'!$A$2:$G$181,3,FALSE)</f>
        <v>Letko</v>
      </c>
      <c r="F7" s="5" t="str">
        <f>CONCATENATE('09.kolo výsledky  KAT'!$D7," ",'09.kolo výsledky  KAT'!$E7)</f>
        <v>Miroslav Letko</v>
      </c>
      <c r="G7" s="6" t="str">
        <f>VLOOKUP(A7,'09.kolo prezentácia'!$A$2:$G$181,4,FALSE)</f>
        <v>Trenč. Stankovce</v>
      </c>
      <c r="H7" s="31">
        <f>VLOOKUP(A7,'09.kolo prezentácia'!$A$2:$G$181,5,FALSE)</f>
        <v>1979</v>
      </c>
      <c r="I7" s="32" t="str">
        <f>VLOOKUP(A7,'09.kolo prezentácia'!$A$2:$G$181,7,FALSE)</f>
        <v>Muži C</v>
      </c>
      <c r="J7" s="21" t="str">
        <f>VLOOKUP('09.kolo výsledky  KAT'!$A7,'09.kolo stopky'!A:C,3,FALSE)</f>
        <v>00:24:12,22</v>
      </c>
      <c r="K7" s="21">
        <f t="shared" si="0"/>
        <v>0.0028013503086419755</v>
      </c>
      <c r="L7" s="21">
        <f t="shared" si="1"/>
        <v>0.0017994212962962955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2"/>
        <v>0</v>
      </c>
    </row>
    <row r="8" spans="1:23" s="2" customFormat="1" ht="14.25">
      <c r="A8" s="22">
        <v>382</v>
      </c>
      <c r="B8" s="48">
        <v>5</v>
      </c>
      <c r="C8" s="49">
        <v>3</v>
      </c>
      <c r="D8" s="6" t="str">
        <f>VLOOKUP(A8,'09.kolo prezentácia'!$A$2:$G$181,2,FALSE)</f>
        <v>Tadeáš</v>
      </c>
      <c r="E8" s="6" t="str">
        <f>VLOOKUP(A8,'09.kolo prezentácia'!$A$2:$G$181,3,FALSE)</f>
        <v>Hiadlovský</v>
      </c>
      <c r="F8" s="5" t="str">
        <f>CONCATENATE('09.kolo výsledky  KAT'!$D8," ",'09.kolo výsledky  KAT'!$E8)</f>
        <v>Tadeáš Hiadlovský</v>
      </c>
      <c r="G8" s="6" t="str">
        <f>VLOOKUP(A8,'09.kolo prezentácia'!$A$2:$G$181,4,FALSE)</f>
        <v>Nové Mesto nad Váhom</v>
      </c>
      <c r="H8" s="31">
        <f>VLOOKUP(A8,'09.kolo prezentácia'!$A$2:$G$181,5,FALSE)</f>
        <v>2003</v>
      </c>
      <c r="I8" s="32" t="str">
        <f>VLOOKUP(A8,'09.kolo prezentácia'!$A$2:$G$181,7,FALSE)</f>
        <v>Muži A</v>
      </c>
      <c r="J8" s="21" t="str">
        <f>VLOOKUP('09.kolo výsledky  KAT'!$A8,'09.kolo stopky'!A:C,3,FALSE)</f>
        <v>00:24:25,75</v>
      </c>
      <c r="K8" s="21">
        <f t="shared" si="0"/>
        <v>0.0028274498456790126</v>
      </c>
      <c r="L8" s="21">
        <f t="shared" si="1"/>
        <v>0.00195601851851852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2"/>
        <v>0</v>
      </c>
    </row>
    <row r="9" spans="1:25" ht="14.25" hidden="1">
      <c r="A9" s="22">
        <v>156</v>
      </c>
      <c r="B9" s="48">
        <v>6</v>
      </c>
      <c r="C9" s="49">
        <v>2</v>
      </c>
      <c r="D9" s="6" t="str">
        <f>VLOOKUP(A9,'09.kolo prezentácia'!$A$2:$G$181,2,FALSE)</f>
        <v>Ján</v>
      </c>
      <c r="E9" s="6" t="str">
        <f>VLOOKUP(A9,'09.kolo prezentácia'!$A$2:$G$181,3,FALSE)</f>
        <v>Faltus</v>
      </c>
      <c r="F9" s="5" t="str">
        <f>CONCATENATE('09.kolo výsledky  KAT'!$D9," ",'09.kolo výsledky  KAT'!$E9)</f>
        <v>Ján Faltus</v>
      </c>
      <c r="G9" s="6" t="str">
        <f>VLOOKUP(A9,'09.kolo prezentácia'!$A$2:$G$181,4,FALSE)</f>
        <v>Ilava</v>
      </c>
      <c r="H9" s="31">
        <f>VLOOKUP(A9,'09.kolo prezentácia'!$A$2:$G$181,5,FALSE)</f>
        <v>1988</v>
      </c>
      <c r="I9" s="32" t="str">
        <f>VLOOKUP(A9,'09.kolo prezentácia'!$A$2:$G$181,7,FALSE)</f>
        <v>Muži B</v>
      </c>
      <c r="J9" s="21" t="str">
        <f>VLOOKUP('09.kolo výsledky  KAT'!$A9,'09.kolo stopky'!A:C,3,FALSE)</f>
        <v>00:24:33,49</v>
      </c>
      <c r="K9" s="21">
        <f t="shared" si="0"/>
        <v>0.002842380401234568</v>
      </c>
      <c r="L9" s="21">
        <f t="shared" si="1"/>
        <v>0.0020456018518518505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2"/>
        <v>0</v>
      </c>
      <c r="Y9"/>
    </row>
    <row r="10" spans="1:25" ht="14.25" hidden="1">
      <c r="A10" s="22">
        <v>112</v>
      </c>
      <c r="B10" s="48">
        <v>7</v>
      </c>
      <c r="C10" s="49">
        <v>2</v>
      </c>
      <c r="D10" s="6" t="str">
        <f>VLOOKUP(A10,'09.kolo prezentácia'!$A$2:$G$181,2,FALSE)</f>
        <v>Pavel</v>
      </c>
      <c r="E10" s="6" t="str">
        <f>VLOOKUP(A10,'09.kolo prezentácia'!$A$2:$G$181,3,FALSE)</f>
        <v>Uhrecký</v>
      </c>
      <c r="F10" s="5" t="str">
        <f>CONCATENATE('09.kolo výsledky  KAT'!$D10," ",'09.kolo výsledky  KAT'!$E10)</f>
        <v>Pavel Uhrecký</v>
      </c>
      <c r="G10" s="6" t="str">
        <f>VLOOKUP(A10,'09.kolo prezentácia'!$A$2:$G$181,4,FALSE)</f>
        <v>Bez me na / Trenčín</v>
      </c>
      <c r="H10" s="31">
        <f>VLOOKUP(A10,'09.kolo prezentácia'!$A$2:$G$181,5,FALSE)</f>
        <v>1974</v>
      </c>
      <c r="I10" s="32" t="str">
        <f>VLOOKUP(A10,'09.kolo prezentácia'!$A$2:$G$181,7,FALSE)</f>
        <v>Muži C</v>
      </c>
      <c r="J10" s="21" t="str">
        <f>VLOOKUP('09.kolo výsledky  KAT'!$A10,'09.kolo stopky'!A:C,3,FALSE)</f>
        <v>00:24:44,21</v>
      </c>
      <c r="K10" s="21">
        <f t="shared" si="0"/>
        <v>0.002863059413580247</v>
      </c>
      <c r="L10" s="21">
        <f t="shared" si="1"/>
        <v>0.0021696759259259256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2"/>
        <v>0</v>
      </c>
      <c r="Y10"/>
    </row>
    <row r="11" spans="1:25" ht="14.25" hidden="1">
      <c r="A11" s="22">
        <v>375</v>
      </c>
      <c r="B11" s="48">
        <v>8</v>
      </c>
      <c r="C11" s="49">
        <v>3</v>
      </c>
      <c r="D11" s="6" t="str">
        <f>VLOOKUP(A11,'09.kolo prezentácia'!$A$2:$G$181,2,FALSE)</f>
        <v>Peter</v>
      </c>
      <c r="E11" s="6" t="str">
        <f>VLOOKUP(A11,'09.kolo prezentácia'!$A$2:$G$181,3,FALSE)</f>
        <v>Jančovič</v>
      </c>
      <c r="F11" s="5" t="str">
        <f>CONCATENATE('09.kolo výsledky  KAT'!$D11," ",'09.kolo výsledky  KAT'!$E11)</f>
        <v>Peter Jančovič</v>
      </c>
      <c r="G11" s="6" t="str">
        <f>VLOOKUP(A11,'09.kolo prezentácia'!$A$2:$G$181,4,FALSE)</f>
        <v>Piešťany</v>
      </c>
      <c r="H11" s="31">
        <f>VLOOKUP(A11,'09.kolo prezentácia'!$A$2:$G$181,5,FALSE)</f>
        <v>1983</v>
      </c>
      <c r="I11" s="32" t="str">
        <f>VLOOKUP(A11,'09.kolo prezentácia'!$A$2:$G$181,7,FALSE)</f>
        <v>Muži B</v>
      </c>
      <c r="J11" s="21" t="str">
        <f>VLOOKUP('09.kolo výsledky  KAT'!$A11,'09.kolo stopky'!A:C,3,FALSE)</f>
        <v>00:24:47,07</v>
      </c>
      <c r="K11" s="21">
        <f t="shared" si="0"/>
        <v>0.0028685763888888893</v>
      </c>
      <c r="L11" s="21">
        <f t="shared" si="1"/>
        <v>0.002202777777777779</v>
      </c>
      <c r="M11" s="22"/>
      <c r="N11" s="45"/>
      <c r="O11" s="45"/>
      <c r="P11" s="45"/>
      <c r="Q11" s="45"/>
      <c r="R11" s="45"/>
      <c r="S11" s="45"/>
      <c r="T11" s="45"/>
      <c r="U11" s="45"/>
      <c r="V11" s="45"/>
      <c r="W11" s="27">
        <f t="shared" si="2"/>
        <v>0</v>
      </c>
      <c r="X11" s="46"/>
      <c r="Y11"/>
    </row>
    <row r="12" spans="1:25" ht="14.25" hidden="1">
      <c r="A12" s="22">
        <v>32</v>
      </c>
      <c r="B12" s="48">
        <v>9</v>
      </c>
      <c r="C12" s="49">
        <v>1</v>
      </c>
      <c r="D12" s="6" t="str">
        <f>VLOOKUP(A12,'09.kolo prezentácia'!$A$2:$G$181,2,FALSE)</f>
        <v>ERVIN</v>
      </c>
      <c r="E12" s="6" t="str">
        <f>VLOOKUP(A12,'09.kolo prezentácia'!$A$2:$G$181,3,FALSE)</f>
        <v>PALENIK</v>
      </c>
      <c r="F12" s="5" t="str">
        <f>CONCATENATE('09.kolo výsledky  KAT'!$D12," ",'09.kolo výsledky  KAT'!$E12)</f>
        <v>ERVIN PALENIK</v>
      </c>
      <c r="G12" s="6" t="str">
        <f>VLOOKUP(A12,'09.kolo prezentácia'!$A$2:$G$181,4,FALSE)</f>
        <v>bud lepsi / TRENCIN</v>
      </c>
      <c r="H12" s="31">
        <f>VLOOKUP(A12,'09.kolo prezentácia'!$A$2:$G$181,5,FALSE)</f>
        <v>1962</v>
      </c>
      <c r="I12" s="32" t="str">
        <f>VLOOKUP(A12,'09.kolo prezentácia'!$A$2:$G$181,7,FALSE)</f>
        <v>Muži D</v>
      </c>
      <c r="J12" s="21" t="str">
        <f>VLOOKUP('09.kolo výsledky  KAT'!$A12,'09.kolo stopky'!A:C,3,FALSE)</f>
        <v>00:25:15,88</v>
      </c>
      <c r="K12" s="21">
        <f t="shared" si="0"/>
        <v>0.0029241512345679014</v>
      </c>
      <c r="L12" s="21">
        <f t="shared" si="1"/>
        <v>0.002536226851851852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2"/>
        <v>0</v>
      </c>
      <c r="Y12"/>
    </row>
    <row r="13" spans="1:25" ht="14.25" hidden="1">
      <c r="A13" s="22">
        <v>410</v>
      </c>
      <c r="B13" s="48">
        <v>10</v>
      </c>
      <c r="C13" s="54">
        <v>4</v>
      </c>
      <c r="D13" s="6" t="str">
        <f>VLOOKUP(A13,'09.kolo prezentácia'!$A$2:$G$181,2,FALSE)</f>
        <v>Igor</v>
      </c>
      <c r="E13" s="6" t="str">
        <f>VLOOKUP(A13,'09.kolo prezentácia'!$A$2:$G$181,3,FALSE)</f>
        <v>Meško</v>
      </c>
      <c r="F13" s="5" t="str">
        <f>CONCATENATE('09.kolo výsledky  KAT'!$D13," ",'09.kolo výsledky  KAT'!$E13)</f>
        <v>Igor Meško</v>
      </c>
      <c r="G13" s="6" t="str">
        <f>VLOOKUP(A13,'09.kolo prezentácia'!$A$2:$G$181,4,FALSE)</f>
        <v>Trenčín</v>
      </c>
      <c r="H13" s="31">
        <f>VLOOKUP(A13,'09.kolo prezentácia'!$A$2:$G$181,5,FALSE)</f>
        <v>1986</v>
      </c>
      <c r="I13" s="32" t="str">
        <f>VLOOKUP(A13,'09.kolo prezentácia'!$A$2:$G$181,7,FALSE)</f>
        <v>Muži B</v>
      </c>
      <c r="J13" s="21" t="str">
        <f>VLOOKUP('09.kolo výsledky  KAT'!$A13,'09.kolo stopky'!A:C,3,FALSE)</f>
        <v>00:25:16,57</v>
      </c>
      <c r="K13" s="21">
        <f t="shared" si="0"/>
        <v>0.00292548225308642</v>
      </c>
      <c r="L13" s="21">
        <f t="shared" si="1"/>
        <v>0.0025442129629629634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2"/>
        <v>0</v>
      </c>
      <c r="Y13"/>
    </row>
    <row r="14" spans="1:25" ht="14.25" hidden="1">
      <c r="A14" s="22">
        <v>85</v>
      </c>
      <c r="B14" s="48">
        <v>11</v>
      </c>
      <c r="C14" s="54">
        <v>5</v>
      </c>
      <c r="D14" s="6" t="str">
        <f>VLOOKUP(A14,'09.kolo prezentácia'!$A$2:$G$181,2,FALSE)</f>
        <v>Dušan</v>
      </c>
      <c r="E14" s="6" t="str">
        <f>VLOOKUP(A14,'09.kolo prezentácia'!$A$2:$G$181,3,FALSE)</f>
        <v>Vertfein</v>
      </c>
      <c r="F14" s="5" t="str">
        <f>CONCATENATE('09.kolo výsledky  KAT'!$D14," ",'09.kolo výsledky  KAT'!$E14)</f>
        <v>Dušan Vertfein</v>
      </c>
      <c r="G14" s="6" t="str">
        <f>VLOOKUP(A14,'09.kolo prezentácia'!$A$2:$G$181,4,FALSE)</f>
        <v>Printhouse.a.s / Bobot</v>
      </c>
      <c r="H14" s="31">
        <f>VLOOKUP(A14,'09.kolo prezentácia'!$A$2:$G$181,5,FALSE)</f>
        <v>1981</v>
      </c>
      <c r="I14" s="32" t="str">
        <f>VLOOKUP(A14,'09.kolo prezentácia'!$A$2:$G$181,7,FALSE)</f>
        <v>Muži B</v>
      </c>
      <c r="J14" s="21" t="str">
        <f>VLOOKUP('09.kolo výsledky  KAT'!$A14,'09.kolo stopky'!A:C,3,FALSE)</f>
        <v>00:25:23,11</v>
      </c>
      <c r="K14" s="21">
        <f t="shared" si="0"/>
        <v>0.0029380979938271605</v>
      </c>
      <c r="L14" s="21">
        <f t="shared" si="1"/>
        <v>0.0026199074074074076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2"/>
        <v>0</v>
      </c>
      <c r="Y14"/>
    </row>
    <row r="15" spans="1:25" ht="14.25" hidden="1">
      <c r="A15" s="22">
        <v>418</v>
      </c>
      <c r="B15" s="48">
        <v>12</v>
      </c>
      <c r="C15" s="49">
        <v>2</v>
      </c>
      <c r="D15" s="6" t="str">
        <f>VLOOKUP(A15,'09.kolo prezentácia'!$A$2:$G$181,2,FALSE)</f>
        <v>Stanislav </v>
      </c>
      <c r="E15" s="6" t="str">
        <f>VLOOKUP(A15,'09.kolo prezentácia'!$A$2:$G$181,3,FALSE)</f>
        <v>Ďuriga</v>
      </c>
      <c r="F15" s="5" t="str">
        <f>CONCATENATE('09.kolo výsledky  KAT'!$D15," ",'09.kolo výsledky  KAT'!$E15)</f>
        <v>Stanislav  Ďuriga</v>
      </c>
      <c r="G15" s="6" t="str">
        <f>VLOOKUP(A15,'09.kolo prezentácia'!$A$2:$G$181,4,FALSE)</f>
        <v>Trenčín</v>
      </c>
      <c r="H15" s="31">
        <f>VLOOKUP(A15,'09.kolo prezentácia'!$A$2:$G$181,5,FALSE)</f>
        <v>1961</v>
      </c>
      <c r="I15" s="32" t="str">
        <f>VLOOKUP(A15,'09.kolo prezentácia'!$A$2:$G$181,7,FALSE)</f>
        <v>Muži D</v>
      </c>
      <c r="J15" s="21" t="str">
        <f>VLOOKUP('09.kolo výsledky  KAT'!$A15,'09.kolo stopky'!A:C,3,FALSE)</f>
        <v>00:25:26,18</v>
      </c>
      <c r="K15" s="21">
        <f t="shared" si="0"/>
        <v>0.0029440200617283953</v>
      </c>
      <c r="L15" s="21">
        <f t="shared" si="1"/>
        <v>0.0026554398148148153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2"/>
        <v>0</v>
      </c>
      <c r="Y15"/>
    </row>
    <row r="16" spans="1:25" ht="14.25" hidden="1">
      <c r="A16" s="22">
        <v>22</v>
      </c>
      <c r="B16" s="48">
        <v>13</v>
      </c>
      <c r="C16" s="49">
        <v>3</v>
      </c>
      <c r="D16" s="6" t="str">
        <f>VLOOKUP(A16,'09.kolo prezentácia'!$A$2:$G$181,2,FALSE)</f>
        <v>Andrej</v>
      </c>
      <c r="E16" s="6" t="str">
        <f>VLOOKUP(A16,'09.kolo prezentácia'!$A$2:$G$181,3,FALSE)</f>
        <v>Luprich</v>
      </c>
      <c r="F16" s="5" t="str">
        <f>CONCATENATE('09.kolo výsledky  KAT'!$D16," ",'09.kolo výsledky  KAT'!$E16)</f>
        <v>Andrej Luprich</v>
      </c>
      <c r="G16" s="6" t="str">
        <f>VLOOKUP(A16,'09.kolo prezentácia'!$A$2:$G$181,4,FALSE)</f>
        <v>Bez me na / Skalka nad Váhom</v>
      </c>
      <c r="H16" s="31">
        <f>VLOOKUP(A16,'09.kolo prezentácia'!$A$2:$G$181,5,FALSE)</f>
        <v>1979</v>
      </c>
      <c r="I16" s="32" t="str">
        <f>VLOOKUP(A16,'09.kolo prezentácia'!$A$2:$G$181,7,FALSE)</f>
        <v>Muži C</v>
      </c>
      <c r="J16" s="21" t="str">
        <f>VLOOKUP('09.kolo výsledky  KAT'!$A16,'09.kolo stopky'!A:C,3,FALSE)</f>
        <v>00:25:41,69</v>
      </c>
      <c r="K16" s="21">
        <f t="shared" si="0"/>
        <v>0.0029739390432098763</v>
      </c>
      <c r="L16" s="21">
        <f t="shared" si="1"/>
        <v>0.0028349537037037006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2"/>
        <v>0</v>
      </c>
      <c r="Y16"/>
    </row>
    <row r="17" spans="1:25" ht="14.25" hidden="1">
      <c r="A17" s="22">
        <v>111</v>
      </c>
      <c r="B17" s="48">
        <v>14</v>
      </c>
      <c r="C17" s="54">
        <v>4</v>
      </c>
      <c r="D17" s="6" t="str">
        <f>VLOOKUP(A17,'09.kolo prezentácia'!$A$2:$G$181,2,FALSE)</f>
        <v>Peter</v>
      </c>
      <c r="E17" s="6" t="str">
        <f>VLOOKUP(A17,'09.kolo prezentácia'!$A$2:$G$181,3,FALSE)</f>
        <v>Sobek</v>
      </c>
      <c r="F17" s="5" t="str">
        <f>CONCATENATE('09.kolo výsledky  KAT'!$D17," ",'09.kolo výsledky  KAT'!$E17)</f>
        <v>Peter Sobek</v>
      </c>
      <c r="G17" s="6" t="str">
        <f>VLOOKUP(A17,'09.kolo prezentácia'!$A$2:$G$181,4,FALSE)</f>
        <v>Bez me na / Trencin</v>
      </c>
      <c r="H17" s="31">
        <f>VLOOKUP(A17,'09.kolo prezentácia'!$A$2:$G$181,5,FALSE)</f>
        <v>1978</v>
      </c>
      <c r="I17" s="32" t="str">
        <f>VLOOKUP(A17,'09.kolo prezentácia'!$A$2:$G$181,7,FALSE)</f>
        <v>Muži C</v>
      </c>
      <c r="J17" s="21" t="str">
        <f>VLOOKUP('09.kolo výsledky  KAT'!$A17,'09.kolo stopky'!A:C,3,FALSE)</f>
        <v>00:25:43,36</v>
      </c>
      <c r="K17" s="21">
        <f t="shared" si="0"/>
        <v>0.0029771604938271605</v>
      </c>
      <c r="L17" s="21">
        <f t="shared" si="1"/>
        <v>0.002854282407407406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2"/>
        <v>0</v>
      </c>
      <c r="Y17"/>
    </row>
    <row r="18" spans="1:25" ht="14.25" hidden="1">
      <c r="A18" s="22">
        <v>389</v>
      </c>
      <c r="B18" s="48">
        <v>15</v>
      </c>
      <c r="C18" s="54">
        <v>5</v>
      </c>
      <c r="D18" s="6" t="str">
        <f>VLOOKUP(A18,'09.kolo prezentácia'!$A$2:$G$181,2,FALSE)</f>
        <v>Erik</v>
      </c>
      <c r="E18" s="6" t="str">
        <f>VLOOKUP(A18,'09.kolo prezentácia'!$A$2:$G$181,3,FALSE)</f>
        <v>Dedík</v>
      </c>
      <c r="F18" s="5" t="str">
        <f>CONCATENATE('09.kolo výsledky  KAT'!$D18," ",'09.kolo výsledky  KAT'!$E18)</f>
        <v>Erik Dedík</v>
      </c>
      <c r="G18" s="6" t="str">
        <f>VLOOKUP(A18,'09.kolo prezentácia'!$A$2:$G$181,4,FALSE)</f>
        <v>MBK / Stará Turá</v>
      </c>
      <c r="H18" s="31">
        <f>VLOOKUP(A18,'09.kolo prezentácia'!$A$2:$G$181,5,FALSE)</f>
        <v>1976</v>
      </c>
      <c r="I18" s="32" t="str">
        <f>VLOOKUP(A18,'09.kolo prezentácia'!$A$2:$G$181,7,FALSE)</f>
        <v>Muži C</v>
      </c>
      <c r="J18" s="21" t="str">
        <f>VLOOKUP('09.kolo výsledky  KAT'!$A18,'09.kolo stopky'!A:C,3,FALSE)</f>
        <v>00:25:49,25</v>
      </c>
      <c r="K18" s="21">
        <f t="shared" si="0"/>
        <v>0.0029885223765432098</v>
      </c>
      <c r="L18" s="21">
        <f t="shared" si="1"/>
        <v>0.0029224537037037014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2"/>
        <v>0</v>
      </c>
      <c r="Y18"/>
    </row>
    <row r="19" spans="1:25" ht="14.25" hidden="1">
      <c r="A19" s="22">
        <v>411</v>
      </c>
      <c r="B19" s="48">
        <v>16</v>
      </c>
      <c r="C19" s="54">
        <v>6</v>
      </c>
      <c r="D19" s="6" t="str">
        <f>VLOOKUP(A19,'09.kolo prezentácia'!$A$2:$G$181,2,FALSE)</f>
        <v>Peter</v>
      </c>
      <c r="E19" s="6" t="str">
        <f>VLOOKUP(A19,'09.kolo prezentácia'!$A$2:$G$181,3,FALSE)</f>
        <v>Stehlík</v>
      </c>
      <c r="F19" s="5" t="str">
        <f>CONCATENATE('09.kolo výsledky  KAT'!$D19," ",'09.kolo výsledky  KAT'!$E19)</f>
        <v>Peter Stehlík</v>
      </c>
      <c r="G19" s="6" t="str">
        <f>VLOOKUP(A19,'09.kolo prezentácia'!$A$2:$G$181,4,FALSE)</f>
        <v>Trenčín</v>
      </c>
      <c r="H19" s="31">
        <f>VLOOKUP(A19,'09.kolo prezentácia'!$A$2:$G$181,5,FALSE)</f>
        <v>1979</v>
      </c>
      <c r="I19" s="32" t="str">
        <f>VLOOKUP(A19,'09.kolo prezentácia'!$A$2:$G$181,7,FALSE)</f>
        <v>Muži C</v>
      </c>
      <c r="J19" s="21" t="str">
        <f>VLOOKUP('09.kolo výsledky  KAT'!$A19,'09.kolo stopky'!A:C,3,FALSE)</f>
        <v>00:26:07,30</v>
      </c>
      <c r="K19" s="21">
        <f t="shared" si="0"/>
        <v>0.003023341049382716</v>
      </c>
      <c r="L19" s="21">
        <f t="shared" si="1"/>
        <v>0.00313136574074074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2"/>
        <v>0</v>
      </c>
      <c r="Y19"/>
    </row>
    <row r="20" spans="1:25" ht="14.25" hidden="1">
      <c r="A20" s="22">
        <v>397</v>
      </c>
      <c r="B20" s="48">
        <v>17</v>
      </c>
      <c r="C20" s="54">
        <v>7</v>
      </c>
      <c r="D20" s="6" t="str">
        <f>VLOOKUP(A20,'09.kolo prezentácia'!$A$2:$G$181,2,FALSE)</f>
        <v>Ondřej</v>
      </c>
      <c r="E20" s="6" t="str">
        <f>VLOOKUP(A20,'09.kolo prezentácia'!$A$2:$G$181,3,FALSE)</f>
        <v>Tluka</v>
      </c>
      <c r="F20" s="5" t="str">
        <f>CONCATENATE('09.kolo výsledky  KAT'!$D20," ",'09.kolo výsledky  KAT'!$E20)</f>
        <v>Ondřej Tluka</v>
      </c>
      <c r="G20" s="6" t="str">
        <f>VLOOKUP(A20,'09.kolo prezentácia'!$A$2:$G$181,4,FALSE)</f>
        <v>GEKONsport / Trenčín</v>
      </c>
      <c r="H20" s="31">
        <f>VLOOKUP(A20,'09.kolo prezentácia'!$A$2:$G$181,5,FALSE)</f>
        <v>1976</v>
      </c>
      <c r="I20" s="32" t="str">
        <f>VLOOKUP(A20,'09.kolo prezentácia'!$A$2:$G$181,7,FALSE)</f>
        <v>Muži C</v>
      </c>
      <c r="J20" s="21" t="str">
        <f>VLOOKUP('09.kolo výsledky  KAT'!$A20,'09.kolo stopky'!A:C,3,FALSE)</f>
        <v>00:26:08,80</v>
      </c>
      <c r="K20" s="21">
        <f t="shared" si="0"/>
        <v>0.003026234567901235</v>
      </c>
      <c r="L20" s="21">
        <f t="shared" si="1"/>
        <v>0.003148726851851854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2"/>
        <v>0</v>
      </c>
      <c r="Y20"/>
    </row>
    <row r="21" spans="1:25" ht="14.25" hidden="1">
      <c r="A21" s="22">
        <v>144</v>
      </c>
      <c r="B21" s="48">
        <v>18</v>
      </c>
      <c r="C21" s="54">
        <v>8</v>
      </c>
      <c r="D21" s="6" t="str">
        <f>VLOOKUP(A21,'09.kolo prezentácia'!$A$2:$G$181,2,FALSE)</f>
        <v>Martin</v>
      </c>
      <c r="E21" s="6" t="str">
        <f>VLOOKUP(A21,'09.kolo prezentácia'!$A$2:$G$181,3,FALSE)</f>
        <v>Lesaj</v>
      </c>
      <c r="F21" s="5" t="str">
        <f>CONCATENATE('09.kolo výsledky  KAT'!$D21," ",'09.kolo výsledky  KAT'!$E21)</f>
        <v>Martin Lesaj</v>
      </c>
      <c r="G21" s="6" t="str">
        <f>VLOOKUP(A21,'09.kolo prezentácia'!$A$2:$G$181,4,FALSE)</f>
        <v>HoryZonty / Trenčín</v>
      </c>
      <c r="H21" s="31">
        <f>VLOOKUP(A21,'09.kolo prezentácia'!$A$2:$G$181,5,FALSE)</f>
        <v>1975</v>
      </c>
      <c r="I21" s="32" t="str">
        <f>VLOOKUP(A21,'09.kolo prezentácia'!$A$2:$G$181,7,FALSE)</f>
        <v>Muži C</v>
      </c>
      <c r="J21" s="21" t="str">
        <f>VLOOKUP('09.kolo výsledky  KAT'!$A21,'09.kolo stopky'!A:C,3,FALSE)</f>
        <v>00:26:12,14</v>
      </c>
      <c r="K21" s="21">
        <f t="shared" si="0"/>
        <v>0.0030326774691358024</v>
      </c>
      <c r="L21" s="21">
        <f t="shared" si="1"/>
        <v>0.003187384259259258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2"/>
        <v>0</v>
      </c>
      <c r="Y21"/>
    </row>
    <row r="22" spans="1:25" ht="14.25" hidden="1">
      <c r="A22" s="22">
        <v>3</v>
      </c>
      <c r="B22" s="48">
        <v>19</v>
      </c>
      <c r="C22" s="54">
        <v>9</v>
      </c>
      <c r="D22" s="6" t="str">
        <f>VLOOKUP(A22,'09.kolo prezentácia'!$A$2:$G$181,2,FALSE)</f>
        <v>Peter</v>
      </c>
      <c r="E22" s="6" t="str">
        <f>VLOOKUP(A22,'09.kolo prezentácia'!$A$2:$G$181,3,FALSE)</f>
        <v>Šimko</v>
      </c>
      <c r="F22" s="6" t="str">
        <f>CONCATENATE('09.kolo výsledky  KAT'!$D22," ",'09.kolo výsledky  KAT'!$E22)</f>
        <v>Peter Šimko</v>
      </c>
      <c r="G22" s="6" t="str">
        <f>VLOOKUP(A22,'09.kolo prezentácia'!$A$2:$G$181,4,FALSE)</f>
        <v>Dubnica / Dubnica nad Váhom</v>
      </c>
      <c r="H22" s="31">
        <f>VLOOKUP(A22,'09.kolo prezentácia'!$A$2:$G$181,5,FALSE)</f>
        <v>1972</v>
      </c>
      <c r="I22" s="32" t="str">
        <f>VLOOKUP(A22,'09.kolo prezentácia'!$A$2:$G$181,7,FALSE)</f>
        <v>Muži C</v>
      </c>
      <c r="J22" s="33" t="str">
        <f>VLOOKUP('09.kolo výsledky  KAT'!$A22,'09.kolo stopky'!A:C,3,FALSE)</f>
        <v>00:26:18,13</v>
      </c>
      <c r="K22" s="33">
        <f t="shared" si="0"/>
        <v>0.0030442322530864203</v>
      </c>
      <c r="L22" s="33">
        <f t="shared" si="1"/>
        <v>0.0032567129629629647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2"/>
        <v>0</v>
      </c>
      <c r="Y22"/>
    </row>
    <row r="23" spans="1:25" ht="14.25" hidden="1">
      <c r="A23" s="22">
        <v>412</v>
      </c>
      <c r="B23" s="48">
        <v>20</v>
      </c>
      <c r="C23" s="49">
        <v>3</v>
      </c>
      <c r="D23" s="6" t="str">
        <f>VLOOKUP(A23,'09.kolo prezentácia'!$A$2:$G$181,2,FALSE)</f>
        <v>Štefan</v>
      </c>
      <c r="E23" s="6" t="str">
        <f>VLOOKUP(A23,'09.kolo prezentácia'!$A$2:$G$181,3,FALSE)</f>
        <v>Červenka</v>
      </c>
      <c r="F23" s="5" t="str">
        <f>CONCATENATE('09.kolo výsledky  KAT'!$D23," ",'09.kolo výsledky  KAT'!$E23)</f>
        <v>Štefan Červenka</v>
      </c>
      <c r="G23" s="6" t="str">
        <f>VLOOKUP(A23,'09.kolo prezentácia'!$A$2:$G$181,4,FALSE)</f>
        <v>Jogging klub / Dubnica nad Váhom</v>
      </c>
      <c r="H23" s="31">
        <f>VLOOKUP(A23,'09.kolo prezentácia'!$A$2:$G$181,5,FALSE)</f>
        <v>1966</v>
      </c>
      <c r="I23" s="32" t="str">
        <f>VLOOKUP(A23,'09.kolo prezentácia'!$A$2:$G$181,7,FALSE)</f>
        <v>Muži D</v>
      </c>
      <c r="J23" s="21" t="str">
        <f>VLOOKUP('09.kolo výsledky  KAT'!$A23,'09.kolo stopky'!A:C,3,FALSE)</f>
        <v>00:26:21,07</v>
      </c>
      <c r="K23" s="21">
        <f t="shared" si="0"/>
        <v>0.003049903549382716</v>
      </c>
      <c r="L23" s="21">
        <f t="shared" si="1"/>
        <v>0.00329074074074074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2"/>
        <v>0</v>
      </c>
      <c r="Y23"/>
    </row>
    <row r="24" spans="1:25" ht="14.25" hidden="1">
      <c r="A24" s="22">
        <v>50</v>
      </c>
      <c r="B24" s="48">
        <v>21</v>
      </c>
      <c r="C24" s="54">
        <v>4</v>
      </c>
      <c r="D24" s="6" t="str">
        <f>VLOOKUP(A24,'09.kolo prezentácia'!$A$2:$G$181,2,FALSE)</f>
        <v>Daniel</v>
      </c>
      <c r="E24" s="6" t="str">
        <f>VLOOKUP(A24,'09.kolo prezentácia'!$A$2:$G$181,3,FALSE)</f>
        <v>Zubo</v>
      </c>
      <c r="F24" s="5" t="str">
        <f>CONCATENATE('09.kolo výsledky  KAT'!$D24," ",'09.kolo výsledky  KAT'!$E24)</f>
        <v>Daniel Zubo</v>
      </c>
      <c r="G24" s="6" t="str">
        <f>VLOOKUP(A24,'09.kolo prezentácia'!$A$2:$G$181,4,FALSE)</f>
        <v>Jogging klub / Dubnica n/V</v>
      </c>
      <c r="H24" s="31">
        <f>VLOOKUP(A24,'09.kolo prezentácia'!$A$2:$G$181,5,FALSE)</f>
        <v>1969</v>
      </c>
      <c r="I24" s="32" t="str">
        <f>VLOOKUP(A24,'09.kolo prezentácia'!$A$2:$G$181,7,FALSE)</f>
        <v>Muži D</v>
      </c>
      <c r="J24" s="21" t="str">
        <f>VLOOKUP('09.kolo výsledky  KAT'!$A24,'09.kolo stopky'!A:C,3,FALSE)</f>
        <v>00:26:22,63</v>
      </c>
      <c r="K24" s="21">
        <f t="shared" si="0"/>
        <v>0.0030529128086419755</v>
      </c>
      <c r="L24" s="21">
        <f t="shared" si="1"/>
        <v>0.003308796296296296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2"/>
        <v>0</v>
      </c>
      <c r="Y24"/>
    </row>
    <row r="25" spans="1:25" ht="14.25" hidden="1">
      <c r="A25" s="22">
        <v>159</v>
      </c>
      <c r="B25" s="48">
        <v>22</v>
      </c>
      <c r="C25" s="54">
        <v>6</v>
      </c>
      <c r="D25" s="6" t="str">
        <f>VLOOKUP(A25,'09.kolo prezentácia'!$A$2:$G$181,2,FALSE)</f>
        <v>Jakub</v>
      </c>
      <c r="E25" s="6" t="str">
        <f>VLOOKUP(A25,'09.kolo prezentácia'!$A$2:$G$181,3,FALSE)</f>
        <v>Vrana</v>
      </c>
      <c r="F25" s="5" t="str">
        <f>CONCATENATE('09.kolo výsledky  KAT'!$D25," ",'09.kolo výsledky  KAT'!$E25)</f>
        <v>Jakub Vrana</v>
      </c>
      <c r="G25" s="6" t="str">
        <f>VLOOKUP(A25,'09.kolo prezentácia'!$A$2:$G$181,4,FALSE)</f>
        <v>GEKONsport / Trenčín</v>
      </c>
      <c r="H25" s="31">
        <f>VLOOKUP(A25,'09.kolo prezentácia'!$A$2:$G$181,5,FALSE)</f>
        <v>1984</v>
      </c>
      <c r="I25" s="32" t="str">
        <f>VLOOKUP(A25,'09.kolo prezentácia'!$A$2:$G$181,7,FALSE)</f>
        <v>Muži B</v>
      </c>
      <c r="J25" s="21" t="str">
        <f>VLOOKUP('09.kolo výsledky  KAT'!$A25,'09.kolo stopky'!A:C,3,FALSE)</f>
        <v>00:26:27,51</v>
      </c>
      <c r="K25" s="21">
        <f t="shared" si="0"/>
        <v>0.0030623263888888887</v>
      </c>
      <c r="L25" s="21">
        <f t="shared" si="1"/>
        <v>0.003365277777777776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2"/>
        <v>0</v>
      </c>
      <c r="Y25"/>
    </row>
    <row r="26" spans="1:25" ht="14.25" hidden="1">
      <c r="A26" s="22">
        <v>74</v>
      </c>
      <c r="B26" s="48">
        <v>23</v>
      </c>
      <c r="C26" s="54">
        <v>10</v>
      </c>
      <c r="D26" s="6" t="str">
        <f>VLOOKUP(A26,'09.kolo prezentácia'!$A$2:$G$181,2,FALSE)</f>
        <v>Juraj</v>
      </c>
      <c r="E26" s="6" t="str">
        <f>VLOOKUP(A26,'09.kolo prezentácia'!$A$2:$G$181,3,FALSE)</f>
        <v>Schiller</v>
      </c>
      <c r="F26" s="5" t="str">
        <f>CONCATENATE('09.kolo výsledky  KAT'!$D26," ",'09.kolo výsledky  KAT'!$E26)</f>
        <v>Juraj Schiller</v>
      </c>
      <c r="G26" s="6" t="str">
        <f>VLOOKUP(A26,'09.kolo prezentácia'!$A$2:$G$181,4,FALSE)</f>
        <v>Nová Dubnica</v>
      </c>
      <c r="H26" s="31">
        <f>VLOOKUP(A26,'09.kolo prezentácia'!$A$2:$G$181,5,FALSE)</f>
        <v>1977</v>
      </c>
      <c r="I26" s="32" t="str">
        <f>VLOOKUP(A26,'09.kolo prezentácia'!$A$2:$G$181,7,FALSE)</f>
        <v>Muži C</v>
      </c>
      <c r="J26" s="21" t="str">
        <f>VLOOKUP('09.kolo výsledky  KAT'!$A26,'09.kolo stopky'!A:C,3,FALSE)</f>
        <v>00:26:31,77</v>
      </c>
      <c r="K26" s="21">
        <f t="shared" si="0"/>
        <v>0.0030705439814814814</v>
      </c>
      <c r="L26" s="21">
        <f t="shared" si="1"/>
        <v>0.003414583333333332</v>
      </c>
      <c r="M26" s="22"/>
      <c r="N26" s="45"/>
      <c r="O26" s="45"/>
      <c r="P26" s="45"/>
      <c r="Q26" s="45"/>
      <c r="R26" s="45"/>
      <c r="S26" s="45"/>
      <c r="T26" s="45"/>
      <c r="U26" s="45"/>
      <c r="V26" s="45"/>
      <c r="W26" s="27">
        <f t="shared" si="2"/>
        <v>0</v>
      </c>
      <c r="Y26"/>
    </row>
    <row r="27" spans="1:25" ht="14.25" hidden="1">
      <c r="A27" s="22">
        <v>19</v>
      </c>
      <c r="B27" s="48">
        <v>24</v>
      </c>
      <c r="C27" s="54">
        <v>7</v>
      </c>
      <c r="D27" s="6" t="str">
        <f>VLOOKUP(A27,'09.kolo prezentácia'!$A$2:$G$181,2,FALSE)</f>
        <v>Tomáš</v>
      </c>
      <c r="E27" s="6" t="str">
        <f>VLOOKUP(A27,'09.kolo prezentácia'!$A$2:$G$181,3,FALSE)</f>
        <v>Stiksa</v>
      </c>
      <c r="F27" s="5" t="str">
        <f>CONCATENATE('09.kolo výsledky  KAT'!$D27," ",'09.kolo výsledky  KAT'!$E27)</f>
        <v>Tomáš Stiksa</v>
      </c>
      <c r="G27" s="6" t="str">
        <f>VLOOKUP(A27,'09.kolo prezentácia'!$A$2:$G$181,4,FALSE)</f>
        <v>Trenčianske Teplice</v>
      </c>
      <c r="H27" s="31">
        <f>VLOOKUP(A27,'09.kolo prezentácia'!$A$2:$G$181,5,FALSE)</f>
        <v>1983</v>
      </c>
      <c r="I27" s="32" t="str">
        <f>VLOOKUP(A27,'09.kolo prezentácia'!$A$2:$G$181,7,FALSE)</f>
        <v>Muži B</v>
      </c>
      <c r="J27" s="21" t="str">
        <f>VLOOKUP('09.kolo výsledky  KAT'!$A27,'09.kolo stopky'!A:C,3,FALSE)</f>
        <v>00:26:33,33</v>
      </c>
      <c r="K27" s="21">
        <f t="shared" si="0"/>
        <v>0.003073553240740741</v>
      </c>
      <c r="L27" s="21">
        <f t="shared" si="1"/>
        <v>0.003432638888888888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2"/>
        <v>0</v>
      </c>
      <c r="Y27"/>
    </row>
    <row r="28" spans="1:25" ht="14.25" hidden="1">
      <c r="A28" s="22">
        <v>384</v>
      </c>
      <c r="B28" s="48">
        <v>25</v>
      </c>
      <c r="C28" s="49">
        <v>1</v>
      </c>
      <c r="D28" s="6" t="str">
        <f>VLOOKUP(A28,'09.kolo prezentácia'!$A$2:$G$181,2,FALSE)</f>
        <v>Anita</v>
      </c>
      <c r="E28" s="6" t="str">
        <f>VLOOKUP(A28,'09.kolo prezentácia'!$A$2:$G$181,3,FALSE)</f>
        <v>Stachová</v>
      </c>
      <c r="F28" s="5" t="str">
        <f>CONCATENATE('09.kolo výsledky  KAT'!$D28," ",'09.kolo výsledky  KAT'!$E28)</f>
        <v>Anita Stachová</v>
      </c>
      <c r="G28" s="6" t="str">
        <f>VLOOKUP(A28,'09.kolo prezentácia'!$A$2:$G$181,4,FALSE)</f>
        <v>Nové Mesto nad Váhom</v>
      </c>
      <c r="H28" s="31">
        <f>VLOOKUP(A28,'09.kolo prezentácia'!$A$2:$G$181,5,FALSE)</f>
        <v>2001</v>
      </c>
      <c r="I28" s="32" t="str">
        <f>VLOOKUP(A28,'09.kolo prezentácia'!$A$2:$G$181,7,FALSE)</f>
        <v>Ženy A</v>
      </c>
      <c r="J28" s="21" t="str">
        <f>VLOOKUP('09.kolo výsledky  KAT'!$A28,'09.kolo stopky'!A:C,3,FALSE)</f>
        <v>00:26:34,52</v>
      </c>
      <c r="K28" s="21">
        <f t="shared" si="0"/>
        <v>0.0030758487654320987</v>
      </c>
      <c r="L28" s="21">
        <f t="shared" si="1"/>
        <v>0.003446412037037036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2"/>
        <v>0</v>
      </c>
      <c r="Y28"/>
    </row>
    <row r="29" spans="1:25" ht="14.25" hidden="1">
      <c r="A29" s="22">
        <v>52</v>
      </c>
      <c r="B29" s="48">
        <v>26</v>
      </c>
      <c r="C29" s="54">
        <v>11</v>
      </c>
      <c r="D29" s="6" t="str">
        <f>VLOOKUP(A29,'09.kolo prezentácia'!$A$2:$G$181,2,FALSE)</f>
        <v>Daniel</v>
      </c>
      <c r="E29" s="6" t="str">
        <f>VLOOKUP(A29,'09.kolo prezentácia'!$A$2:$G$181,3,FALSE)</f>
        <v>Ondrejička</v>
      </c>
      <c r="F29" s="5" t="str">
        <f>CONCATENATE('09.kolo výsledky  KAT'!$D29," ",'09.kolo výsledky  KAT'!$E29)</f>
        <v>Daniel Ondrejička</v>
      </c>
      <c r="G29" s="6" t="str">
        <f>VLOOKUP(A29,'09.kolo prezentácia'!$A$2:$G$181,4,FALSE)</f>
        <v>Liešťany</v>
      </c>
      <c r="H29" s="31">
        <f>VLOOKUP(A29,'09.kolo prezentácia'!$A$2:$G$181,5,FALSE)</f>
        <v>1974</v>
      </c>
      <c r="I29" s="32" t="str">
        <f>VLOOKUP(A29,'09.kolo prezentácia'!$A$2:$G$181,7,FALSE)</f>
        <v>Muži C</v>
      </c>
      <c r="J29" s="21" t="str">
        <f>VLOOKUP('09.kolo výsledky  KAT'!$A29,'09.kolo stopky'!A:C,3,FALSE)</f>
        <v>00:26:42,41</v>
      </c>
      <c r="K29" s="21">
        <f t="shared" si="0"/>
        <v>0.0030910686728395057</v>
      </c>
      <c r="L29" s="21">
        <f t="shared" si="1"/>
        <v>0.0035377314814814785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2"/>
        <v>0</v>
      </c>
      <c r="Y29"/>
    </row>
    <row r="30" spans="1:25" ht="14.25" hidden="1">
      <c r="A30" s="22">
        <v>5</v>
      </c>
      <c r="B30" s="48">
        <v>27</v>
      </c>
      <c r="C30" s="49">
        <v>1</v>
      </c>
      <c r="D30" s="6" t="str">
        <f>VLOOKUP(A30,'09.kolo prezentácia'!$A$2:$G$181,2,FALSE)</f>
        <v>Pavol</v>
      </c>
      <c r="E30" s="6" t="str">
        <f>VLOOKUP(A30,'09.kolo prezentácia'!$A$2:$G$181,3,FALSE)</f>
        <v>Jankech</v>
      </c>
      <c r="F30" s="5" t="str">
        <f>CONCATENATE('09.kolo výsledky  KAT'!$D30," ",'09.kolo výsledky  KAT'!$E30)</f>
        <v>Pavol Jankech</v>
      </c>
      <c r="G30" s="6" t="str">
        <f>VLOOKUP(A30,'09.kolo prezentácia'!$A$2:$G$181,4,FALSE)</f>
        <v>Klub bežcov a priateľov športu / Púchov</v>
      </c>
      <c r="H30" s="31">
        <f>VLOOKUP(A30,'09.kolo prezentácia'!$A$2:$G$181,5,FALSE)</f>
        <v>1957</v>
      </c>
      <c r="I30" s="32" t="str">
        <f>VLOOKUP(A30,'09.kolo prezentácia'!$A$2:$G$181,7,FALSE)</f>
        <v>Muži E</v>
      </c>
      <c r="J30" s="21" t="str">
        <f>VLOOKUP('09.kolo výsledky  KAT'!$A30,'09.kolo stopky'!A:C,3,FALSE)</f>
        <v>00:26:50,12</v>
      </c>
      <c r="K30" s="21">
        <f t="shared" si="0"/>
        <v>0.003105941358024691</v>
      </c>
      <c r="L30" s="21">
        <f t="shared" si="1"/>
        <v>0.0036269675925925914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2"/>
        <v>0</v>
      </c>
      <c r="Y30"/>
    </row>
    <row r="31" spans="1:25" ht="14.25" hidden="1">
      <c r="A31" s="22">
        <v>84</v>
      </c>
      <c r="B31" s="48">
        <v>28</v>
      </c>
      <c r="C31" s="54">
        <v>12</v>
      </c>
      <c r="D31" s="6" t="str">
        <f>VLOOKUP(A31,'09.kolo prezentácia'!$A$2:$G$181,2,FALSE)</f>
        <v>František</v>
      </c>
      <c r="E31" s="6" t="str">
        <f>VLOOKUP(A31,'09.kolo prezentácia'!$A$2:$G$181,3,FALSE)</f>
        <v>Jackulík</v>
      </c>
      <c r="F31" s="5" t="str">
        <f>CONCATENATE('09.kolo výsledky  KAT'!$D31," ",'09.kolo výsledky  KAT'!$E31)</f>
        <v>František Jackulík</v>
      </c>
      <c r="G31" s="6" t="str">
        <f>VLOOKUP(A31,'09.kolo prezentácia'!$A$2:$G$181,4,FALSE)</f>
        <v>Drietoma-Brúsne / Drietoma</v>
      </c>
      <c r="H31" s="31">
        <f>VLOOKUP(A31,'09.kolo prezentácia'!$A$2:$G$181,5,FALSE)</f>
        <v>1978</v>
      </c>
      <c r="I31" s="32" t="str">
        <f>VLOOKUP(A31,'09.kolo prezentácia'!$A$2:$G$181,7,FALSE)</f>
        <v>Muži C</v>
      </c>
      <c r="J31" s="21" t="str">
        <f>VLOOKUP('09.kolo výsledky  KAT'!$A31,'09.kolo stopky'!A:C,3,FALSE)</f>
        <v>00:26:51,73</v>
      </c>
      <c r="K31" s="21">
        <f t="shared" si="0"/>
        <v>0.0031090470679012347</v>
      </c>
      <c r="L31" s="21">
        <f t="shared" si="1"/>
        <v>0.0036456018518518513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2"/>
        <v>0</v>
      </c>
      <c r="Y31"/>
    </row>
    <row r="32" spans="1:25" ht="14.25" hidden="1">
      <c r="A32" s="22">
        <v>297</v>
      </c>
      <c r="B32" s="48">
        <v>29</v>
      </c>
      <c r="C32" s="49">
        <v>2</v>
      </c>
      <c r="D32" s="6" t="str">
        <f>VLOOKUP(A32,'09.kolo prezentácia'!$A$2:$G$181,2,FALSE)</f>
        <v>Jana</v>
      </c>
      <c r="E32" s="6" t="str">
        <f>VLOOKUP(A32,'09.kolo prezentácia'!$A$2:$G$181,3,FALSE)</f>
        <v>Otavová</v>
      </c>
      <c r="F32" s="5" t="str">
        <f>CONCATENATE('09.kolo výsledky  KAT'!$D32," ",'09.kolo výsledky  KAT'!$E32)</f>
        <v>Jana Otavová</v>
      </c>
      <c r="G32" s="6" t="str">
        <f>VLOOKUP(A32,'09.kolo prezentácia'!$A$2:$G$181,4,FALSE)</f>
        <v>Slawex runners / Slavičín</v>
      </c>
      <c r="H32" s="31">
        <f>VLOOKUP(A32,'09.kolo prezentácia'!$A$2:$G$181,5,FALSE)</f>
        <v>1985</v>
      </c>
      <c r="I32" s="32" t="str">
        <f>VLOOKUP(A32,'09.kolo prezentácia'!$A$2:$G$181,7,FALSE)</f>
        <v>Ženy A</v>
      </c>
      <c r="J32" s="21" t="str">
        <f>VLOOKUP('09.kolo výsledky  KAT'!$A32,'09.kolo stopky'!A:C,3,FALSE)</f>
        <v>00:32:07,88</v>
      </c>
      <c r="K32" s="21">
        <f t="shared" si="0"/>
        <v>0.0037189043209876534</v>
      </c>
      <c r="L32" s="21">
        <f t="shared" si="1"/>
        <v>0.007304745370370364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2"/>
        <v>0</v>
      </c>
      <c r="Y32"/>
    </row>
    <row r="33" spans="1:25" ht="14.25" hidden="1">
      <c r="A33" s="22">
        <v>422</v>
      </c>
      <c r="B33" s="48">
        <v>30</v>
      </c>
      <c r="C33" s="54">
        <v>8</v>
      </c>
      <c r="D33" s="6" t="str">
        <f>VLOOKUP(A33,'09.kolo prezentácia'!$A$2:$G$181,2,FALSE)</f>
        <v>Juraj</v>
      </c>
      <c r="E33" s="6" t="str">
        <f>VLOOKUP(A33,'09.kolo prezentácia'!$A$2:$G$181,3,FALSE)</f>
        <v>Makový</v>
      </c>
      <c r="F33" s="6" t="str">
        <f>CONCATENATE('09.kolo výsledky  KAT'!$D33," ",'09.kolo výsledky  KAT'!$E33)</f>
        <v>Juraj Makový</v>
      </c>
      <c r="G33" s="6" t="str">
        <f>VLOOKUP(A33,'09.kolo prezentácia'!$A$2:$G$181,4,FALSE)</f>
        <v>Bánovce nad Bebravou </v>
      </c>
      <c r="H33" s="31">
        <f>VLOOKUP(A33,'09.kolo prezentácia'!$A$2:$G$181,5,FALSE)</f>
        <v>1985</v>
      </c>
      <c r="I33" s="32" t="str">
        <f>VLOOKUP(A33,'09.kolo prezentácia'!$A$2:$G$181,7,FALSE)</f>
        <v>Muži B</v>
      </c>
      <c r="J33" s="33" t="str">
        <f>VLOOKUP('09.kolo výsledky  KAT'!$A33,'09.kolo stopky'!A:C,3,FALSE)</f>
        <v>00:26:54,73</v>
      </c>
      <c r="K33" s="33">
        <f t="shared" si="0"/>
        <v>0.003114834104938272</v>
      </c>
      <c r="L33" s="33">
        <f t="shared" si="1"/>
        <v>0.0036803240740740754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2"/>
        <v>0</v>
      </c>
      <c r="Y33"/>
    </row>
    <row r="34" spans="1:25" ht="14.25" hidden="1">
      <c r="A34" s="22">
        <v>39</v>
      </c>
      <c r="B34" s="48">
        <v>31</v>
      </c>
      <c r="C34" s="49">
        <v>1</v>
      </c>
      <c r="D34" s="6" t="str">
        <f>VLOOKUP(A34,'09.kolo prezentácia'!$A$2:$G$181,2,FALSE)</f>
        <v>Iveta</v>
      </c>
      <c r="E34" s="6" t="str">
        <f>VLOOKUP(A34,'09.kolo prezentácia'!$A$2:$G$181,3,FALSE)</f>
        <v>Hulvátová</v>
      </c>
      <c r="F34" s="5" t="str">
        <f>CONCATENATE('09.kolo výsledky  KAT'!$D34," ",'09.kolo výsledky  KAT'!$E34)</f>
        <v>Iveta Hulvátová</v>
      </c>
      <c r="G34" s="6" t="str">
        <f>VLOOKUP(A34,'09.kolo prezentácia'!$A$2:$G$181,4,FALSE)</f>
        <v>Jogging klub DCA / Dubnica nad Váhom</v>
      </c>
      <c r="H34" s="31">
        <f>VLOOKUP(A34,'09.kolo prezentácia'!$A$2:$G$181,5,FALSE)</f>
        <v>1970</v>
      </c>
      <c r="I34" s="32" t="str">
        <f>VLOOKUP(A34,'09.kolo prezentácia'!$A$2:$G$181,7,FALSE)</f>
        <v>Ženy C</v>
      </c>
      <c r="J34" s="21" t="str">
        <f>VLOOKUP('09.kolo výsledky  KAT'!$A34,'09.kolo stopky'!A:C,3,FALSE)</f>
        <v>00:26:58,85</v>
      </c>
      <c r="K34" s="21">
        <f t="shared" si="0"/>
        <v>0.003122781635802469</v>
      </c>
      <c r="L34" s="21">
        <f t="shared" si="1"/>
        <v>0.0037280092592592573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2"/>
        <v>0</v>
      </c>
      <c r="Y34"/>
    </row>
    <row r="35" spans="1:25" ht="14.25" hidden="1">
      <c r="A35" s="22">
        <v>36</v>
      </c>
      <c r="B35" s="48">
        <v>32</v>
      </c>
      <c r="C35" s="54">
        <v>9</v>
      </c>
      <c r="D35" s="6" t="str">
        <f>VLOOKUP(A35,'09.kolo prezentácia'!$A$2:$G$181,2,FALSE)</f>
        <v>Andrej</v>
      </c>
      <c r="E35" s="6" t="str">
        <f>VLOOKUP(A35,'09.kolo prezentácia'!$A$2:$G$181,3,FALSE)</f>
        <v>Prekop</v>
      </c>
      <c r="F35" s="5" t="str">
        <f>CONCATENATE('09.kolo výsledky  KAT'!$D35," ",'09.kolo výsledky  KAT'!$E35)</f>
        <v>Andrej Prekop</v>
      </c>
      <c r="G35" s="6" t="str">
        <f>VLOOKUP(A35,'09.kolo prezentácia'!$A$2:$G$181,4,FALSE)</f>
        <v>Buď lepší / Trenčín</v>
      </c>
      <c r="H35" s="31">
        <f>VLOOKUP(A35,'09.kolo prezentácia'!$A$2:$G$181,5,FALSE)</f>
        <v>1985</v>
      </c>
      <c r="I35" s="32" t="str">
        <f>VLOOKUP(A35,'09.kolo prezentácia'!$A$2:$G$181,7,FALSE)</f>
        <v>Muži B</v>
      </c>
      <c r="J35" s="21" t="str">
        <f>VLOOKUP('09.kolo výsledky  KAT'!$A35,'09.kolo stopky'!A:C,3,FALSE)</f>
        <v>00:27:07,92</v>
      </c>
      <c r="K35" s="21">
        <f t="shared" si="0"/>
        <v>0.0031402777777777783</v>
      </c>
      <c r="L35" s="21">
        <f t="shared" si="1"/>
        <v>0.0038329861111111134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2"/>
        <v>0</v>
      </c>
      <c r="Y35"/>
    </row>
    <row r="36" spans="1:25" ht="14.25">
      <c r="A36" s="22">
        <v>298</v>
      </c>
      <c r="B36" s="48">
        <v>33</v>
      </c>
      <c r="C36" s="54">
        <v>4</v>
      </c>
      <c r="D36" s="6" t="str">
        <f>VLOOKUP(A36,'09.kolo prezentácia'!$A$2:$G$181,2,FALSE)</f>
        <v>Adam</v>
      </c>
      <c r="E36" s="6" t="str">
        <f>VLOOKUP(A36,'09.kolo prezentácia'!$A$2:$G$181,3,FALSE)</f>
        <v>Bahelka</v>
      </c>
      <c r="F36" s="5" t="str">
        <f>CONCATENATE('09.kolo výsledky  KAT'!$D36," ",'09.kolo výsledky  KAT'!$E36)</f>
        <v>Adam Bahelka</v>
      </c>
      <c r="G36" s="6" t="str">
        <f>VLOOKUP(A36,'09.kolo prezentácia'!$A$2:$G$181,4,FALSE)</f>
        <v>Drietoma</v>
      </c>
      <c r="H36" s="31">
        <f>VLOOKUP(A36,'09.kolo prezentácia'!$A$2:$G$181,5,FALSE)</f>
        <v>2001</v>
      </c>
      <c r="I36" s="32" t="str">
        <f>VLOOKUP(A36,'09.kolo prezentácia'!$A$2:$G$181,7,FALSE)</f>
        <v>Muži A</v>
      </c>
      <c r="J36" s="21" t="str">
        <f>VLOOKUP('09.kolo výsledky  KAT'!$A36,'09.kolo stopky'!A:C,3,FALSE)</f>
        <v>00:27:16,48</v>
      </c>
      <c r="K36" s="21">
        <f t="shared" si="0"/>
        <v>0.00315679012345679</v>
      </c>
      <c r="L36" s="21">
        <f t="shared" si="1"/>
        <v>0.003932060185185184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t="shared" si="2"/>
        <v>0</v>
      </c>
      <c r="Y36"/>
    </row>
    <row r="37" spans="1:25" ht="14.25">
      <c r="A37" s="22">
        <v>45</v>
      </c>
      <c r="B37" s="48">
        <v>34</v>
      </c>
      <c r="C37" s="54">
        <v>5</v>
      </c>
      <c r="D37" s="6" t="str">
        <f>VLOOKUP(A37,'09.kolo prezentácia'!$A$2:$G$181,2,FALSE)</f>
        <v>Radek</v>
      </c>
      <c r="E37" s="6" t="str">
        <f>VLOOKUP(A37,'09.kolo prezentácia'!$A$2:$G$181,3,FALSE)</f>
        <v>Milicka</v>
      </c>
      <c r="F37" s="5" t="str">
        <f>CONCATENATE('09.kolo výsledky  KAT'!$D37," ",'09.kolo výsledky  KAT'!$E37)</f>
        <v>Radek Milicka</v>
      </c>
      <c r="G37" s="6" t="str">
        <f>VLOOKUP(A37,'09.kolo prezentácia'!$A$2:$G$181,4,FALSE)</f>
        <v>Slawex runners / Slavicin</v>
      </c>
      <c r="H37" s="31">
        <f>VLOOKUP(A37,'09.kolo prezentácia'!$A$2:$G$181,5,FALSE)</f>
        <v>2000</v>
      </c>
      <c r="I37" s="32" t="str">
        <f>VLOOKUP(A37,'09.kolo prezentácia'!$A$2:$G$181,7,FALSE)</f>
        <v>Muži A</v>
      </c>
      <c r="J37" s="21" t="str">
        <f>VLOOKUP('09.kolo výsledky  KAT'!$A37,'09.kolo stopky'!A:C,3,FALSE)</f>
        <v>00:27:32,10</v>
      </c>
      <c r="K37" s="21">
        <f t="shared" si="0"/>
        <v>0.0031869212962962966</v>
      </c>
      <c r="L37" s="21">
        <f t="shared" si="1"/>
        <v>0.004112847222222223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2"/>
        <v>0</v>
      </c>
      <c r="X37" s="2"/>
      <c r="Y37"/>
    </row>
    <row r="38" spans="1:25" ht="14.25" hidden="1">
      <c r="A38" s="22">
        <v>429</v>
      </c>
      <c r="B38" s="48">
        <v>35</v>
      </c>
      <c r="C38" s="54">
        <v>13</v>
      </c>
      <c r="D38" s="6" t="str">
        <f>VLOOKUP(A38,'09.kolo prezentácia'!$A$2:$G$181,2,FALSE)</f>
        <v>Peter</v>
      </c>
      <c r="E38" s="6" t="str">
        <f>VLOOKUP(A38,'09.kolo prezentácia'!$A$2:$G$181,3,FALSE)</f>
        <v>Golian</v>
      </c>
      <c r="F38" s="5" t="str">
        <f>CONCATENATE('09.kolo výsledky  KAT'!$D38," ",'09.kolo výsledky  KAT'!$E38)</f>
        <v>Peter Golian</v>
      </c>
      <c r="G38" s="6" t="str">
        <f>VLOOKUP(A38,'09.kolo prezentácia'!$A$2:$G$181,4,FALSE)</f>
        <v>Trenčín</v>
      </c>
      <c r="H38" s="31">
        <f>VLOOKUP(A38,'09.kolo prezentácia'!$A$2:$G$181,5,FALSE)</f>
        <v>1976</v>
      </c>
      <c r="I38" s="32" t="str">
        <f>VLOOKUP(A38,'09.kolo prezentácia'!$A$2:$G$181,7,FALSE)</f>
        <v>Muži C</v>
      </c>
      <c r="J38" s="21" t="str">
        <f>VLOOKUP('09.kolo výsledky  KAT'!$A38,'09.kolo stopky'!A:C,3,FALSE)</f>
        <v>00:27:40,19</v>
      </c>
      <c r="K38" s="21">
        <f t="shared" si="0"/>
        <v>0.0032025270061728397</v>
      </c>
      <c r="L38" s="21">
        <f t="shared" si="1"/>
        <v>0.004206481481481481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2"/>
        <v>0</v>
      </c>
      <c r="X38" s="2"/>
      <c r="Y38"/>
    </row>
    <row r="39" spans="1:25" ht="14.25" hidden="1">
      <c r="A39" s="22">
        <v>152</v>
      </c>
      <c r="B39" s="48">
        <v>36</v>
      </c>
      <c r="C39" s="54">
        <v>10</v>
      </c>
      <c r="D39" s="6" t="str">
        <f>VLOOKUP(A39,'09.kolo prezentácia'!$A$2:$G$181,2,FALSE)</f>
        <v>Miroslav</v>
      </c>
      <c r="E39" s="6" t="str">
        <f>VLOOKUP(A39,'09.kolo prezentácia'!$A$2:$G$181,3,FALSE)</f>
        <v>Zlocha</v>
      </c>
      <c r="F39" s="5" t="str">
        <f>CONCATENATE('09.kolo výsledky  KAT'!$D39," ",'09.kolo výsledky  KAT'!$E39)</f>
        <v>Miroslav Zlocha</v>
      </c>
      <c r="G39" s="6" t="str">
        <f>VLOOKUP(A39,'09.kolo prezentácia'!$A$2:$G$181,4,FALSE)</f>
        <v>Trenčín</v>
      </c>
      <c r="H39" s="31">
        <f>VLOOKUP(A39,'09.kolo prezentácia'!$A$2:$G$181,5,FALSE)</f>
        <v>1989</v>
      </c>
      <c r="I39" s="32" t="str">
        <f>VLOOKUP(A39,'09.kolo prezentácia'!$A$2:$G$181,7,FALSE)</f>
        <v>Muži B</v>
      </c>
      <c r="J39" s="21" t="str">
        <f>VLOOKUP('09.kolo výsledky  KAT'!$A39,'09.kolo stopky'!A:C,3,FALSE)</f>
        <v>00:27:41,57</v>
      </c>
      <c r="K39" s="21">
        <f t="shared" si="0"/>
        <v>0.003205189043209877</v>
      </c>
      <c r="L39" s="21">
        <f t="shared" si="1"/>
        <v>0.004222453703703704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2"/>
        <v>0</v>
      </c>
      <c r="Y39"/>
    </row>
    <row r="40" spans="1:25" ht="14.25" hidden="1">
      <c r="A40" s="22">
        <v>217</v>
      </c>
      <c r="B40" s="48">
        <v>37</v>
      </c>
      <c r="C40" s="54">
        <v>14</v>
      </c>
      <c r="D40" s="6" t="str">
        <f>VLOOKUP(A40,'09.kolo prezentácia'!$A$2:$G$181,2,FALSE)</f>
        <v>Peter</v>
      </c>
      <c r="E40" s="6" t="str">
        <f>VLOOKUP(A40,'09.kolo prezentácia'!$A$2:$G$181,3,FALSE)</f>
        <v>Kaňovský</v>
      </c>
      <c r="F40" s="5" t="str">
        <f>CONCATENATE('09.kolo výsledky  KAT'!$D40," ",'09.kolo výsledky  KAT'!$E40)</f>
        <v>Peter Kaňovský</v>
      </c>
      <c r="G40" s="6" t="str">
        <f>VLOOKUP(A40,'09.kolo prezentácia'!$A$2:$G$181,4,FALSE)</f>
        <v>Drietoma</v>
      </c>
      <c r="H40" s="31">
        <f>VLOOKUP(A40,'09.kolo prezentácia'!$A$2:$G$181,5,FALSE)</f>
        <v>1978</v>
      </c>
      <c r="I40" s="32" t="str">
        <f>VLOOKUP(A40,'09.kolo prezentácia'!$A$2:$G$181,7,FALSE)</f>
        <v>Muži C</v>
      </c>
      <c r="J40" s="21" t="str">
        <f>VLOOKUP('09.kolo výsledky  KAT'!$A40,'09.kolo stopky'!A:C,3,FALSE)</f>
        <v>00:27:45,30</v>
      </c>
      <c r="K40" s="21">
        <f t="shared" si="0"/>
        <v>0.003212384259259259</v>
      </c>
      <c r="L40" s="21">
        <f t="shared" si="1"/>
        <v>0.004265624999999999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2"/>
        <v>0</v>
      </c>
      <c r="Y40"/>
    </row>
    <row r="41" spans="1:25" ht="14.25" hidden="1">
      <c r="A41" s="22">
        <v>49</v>
      </c>
      <c r="B41" s="48">
        <v>38</v>
      </c>
      <c r="C41" s="55">
        <v>11</v>
      </c>
      <c r="D41" s="6" t="str">
        <f>VLOOKUP(A41,'09.kolo prezentácia'!$A$2:$G$181,2,FALSE)</f>
        <v>Jakub</v>
      </c>
      <c r="E41" s="6" t="str">
        <f>VLOOKUP(A41,'09.kolo prezentácia'!$A$2:$G$181,3,FALSE)</f>
        <v>Hrmo</v>
      </c>
      <c r="F41" s="5" t="str">
        <f>CONCATENATE('09.kolo výsledky  KAT'!$D41," ",'09.kolo výsledky  KAT'!$E41)</f>
        <v>Jakub Hrmo</v>
      </c>
      <c r="G41" s="6" t="str">
        <f>VLOOKUP(A41,'09.kolo prezentácia'!$A$2:$G$181,4,FALSE)</f>
        <v>Buď lepší / Trenčín</v>
      </c>
      <c r="H41" s="31">
        <f>VLOOKUP(A41,'09.kolo prezentácia'!$A$2:$G$181,5,FALSE)</f>
        <v>1988</v>
      </c>
      <c r="I41" s="32" t="str">
        <f>VLOOKUP(A41,'09.kolo prezentácia'!$A$2:$G$181,7,FALSE)</f>
        <v>Muži B</v>
      </c>
      <c r="J41" s="21" t="str">
        <f>VLOOKUP('09.kolo výsledky  KAT'!$A41,'09.kolo stopky'!A:C,3,FALSE)</f>
        <v>00:27:56,49</v>
      </c>
      <c r="K41" s="21">
        <f t="shared" si="0"/>
        <v>0.0032339699074074076</v>
      </c>
      <c r="L41" s="21">
        <f t="shared" si="1"/>
        <v>0.004395138888888889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2"/>
        <v>0</v>
      </c>
      <c r="Y41"/>
    </row>
    <row r="42" spans="1:25" ht="14.25">
      <c r="A42" s="22">
        <v>185</v>
      </c>
      <c r="B42" s="48">
        <v>39</v>
      </c>
      <c r="C42" s="54">
        <v>6</v>
      </c>
      <c r="D42" s="6" t="str">
        <f>VLOOKUP(A42,'09.kolo prezentácia'!$A$2:$G$181,2,FALSE)</f>
        <v>Pavol</v>
      </c>
      <c r="E42" s="6" t="str">
        <f>VLOOKUP(A42,'09.kolo prezentácia'!$A$2:$G$181,3,FALSE)</f>
        <v>Martiš</v>
      </c>
      <c r="F42" s="5" t="str">
        <f>CONCATENATE('09.kolo výsledky  KAT'!$D42," ",'09.kolo výsledky  KAT'!$E42)</f>
        <v>Pavol Martiš</v>
      </c>
      <c r="G42" s="6" t="str">
        <f>VLOOKUP(A42,'09.kolo prezentácia'!$A$2:$G$181,4,FALSE)</f>
        <v>Trenčín</v>
      </c>
      <c r="H42" s="31">
        <f>VLOOKUP(A42,'09.kolo prezentácia'!$A$2:$G$181,5,FALSE)</f>
        <v>1994</v>
      </c>
      <c r="I42" s="32" t="str">
        <f>VLOOKUP(A42,'09.kolo prezentácia'!$A$2:$G$181,7,FALSE)</f>
        <v>Muži A</v>
      </c>
      <c r="J42" s="21" t="str">
        <f>VLOOKUP('09.kolo výsledky  KAT'!$A42,'09.kolo stopky'!A:C,3,FALSE)</f>
        <v>00:27:58,88</v>
      </c>
      <c r="K42" s="21">
        <f t="shared" si="0"/>
        <v>0.00323858024691358</v>
      </c>
      <c r="L42" s="21">
        <f t="shared" si="1"/>
        <v>0.004422800925925924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2"/>
        <v>0</v>
      </c>
      <c r="Y42"/>
    </row>
    <row r="43" spans="1:25" ht="14.25" hidden="1">
      <c r="A43" s="22">
        <v>353</v>
      </c>
      <c r="B43" s="48">
        <v>40</v>
      </c>
      <c r="C43" s="54">
        <v>15</v>
      </c>
      <c r="D43" s="6" t="str">
        <f>VLOOKUP(A43,'09.kolo prezentácia'!$A$2:$G$181,2,FALSE)</f>
        <v>Miroslav</v>
      </c>
      <c r="E43" s="6" t="str">
        <f>VLOOKUP(A43,'09.kolo prezentácia'!$A$2:$G$181,3,FALSE)</f>
        <v>Uhlár</v>
      </c>
      <c r="F43" s="5" t="str">
        <f>CONCATENATE('09.kolo výsledky  KAT'!$D43," ",'09.kolo výsledky  KAT'!$E43)</f>
        <v>Miroslav Uhlár</v>
      </c>
      <c r="G43" s="6" t="str">
        <f>VLOOKUP(A43,'09.kolo prezentácia'!$A$2:$G$181,4,FALSE)</f>
        <v>Vrbany</v>
      </c>
      <c r="H43" s="31">
        <f>VLOOKUP(A43,'09.kolo prezentácia'!$A$2:$G$181,5,FALSE)</f>
        <v>1974</v>
      </c>
      <c r="I43" s="32" t="str">
        <f>VLOOKUP(A43,'09.kolo prezentácia'!$A$2:$G$181,7,FALSE)</f>
        <v>Muži C</v>
      </c>
      <c r="J43" s="21" t="str">
        <f>VLOOKUP('09.kolo výsledky  KAT'!$A43,'09.kolo stopky'!A:C,3,FALSE)</f>
        <v>00:27:59,30</v>
      </c>
      <c r="K43" s="21">
        <f t="shared" si="0"/>
        <v>0.003239390432098765</v>
      </c>
      <c r="L43" s="21">
        <f t="shared" si="1"/>
        <v>0.0044276620370370355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2"/>
        <v>0</v>
      </c>
      <c r="Y43"/>
    </row>
    <row r="44" spans="1:25" ht="14.25" hidden="1">
      <c r="A44" s="22">
        <v>352</v>
      </c>
      <c r="B44" s="48">
        <v>41</v>
      </c>
      <c r="C44" s="49">
        <v>3</v>
      </c>
      <c r="D44" s="6" t="str">
        <f>VLOOKUP(A44,'09.kolo prezentácia'!$A$2:$G$181,2,FALSE)</f>
        <v>Marta</v>
      </c>
      <c r="E44" s="6" t="str">
        <f>VLOOKUP(A44,'09.kolo prezentácia'!$A$2:$G$181,3,FALSE)</f>
        <v>Gatialova</v>
      </c>
      <c r="F44" s="6" t="str">
        <f>CONCATENATE('09.kolo výsledky  KAT'!$D44," ",'09.kolo výsledky  KAT'!$E44)</f>
        <v>Marta Gatialova</v>
      </c>
      <c r="G44" s="6" t="str">
        <f>VLOOKUP(A44,'09.kolo prezentácia'!$A$2:$G$181,4,FALSE)</f>
        <v>STG Prievidza / Prievidza</v>
      </c>
      <c r="H44" s="31">
        <f>VLOOKUP(A44,'09.kolo prezentácia'!$A$2:$G$181,5,FALSE)</f>
        <v>1986</v>
      </c>
      <c r="I44" s="32" t="str">
        <f>VLOOKUP(A44,'09.kolo prezentácia'!$A$2:$G$181,7,FALSE)</f>
        <v>Ženy A</v>
      </c>
      <c r="J44" s="33" t="str">
        <f>VLOOKUP('09.kolo výsledky  KAT'!$A44,'09.kolo stopky'!A:C,3,FALSE)</f>
        <v>00:27:59,68</v>
      </c>
      <c r="K44" s="33">
        <f t="shared" si="0"/>
        <v>0.0032401234567901237</v>
      </c>
      <c r="L44" s="33">
        <f t="shared" si="1"/>
        <v>0.004432060185185185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2"/>
        <v>0</v>
      </c>
      <c r="Y44"/>
    </row>
    <row r="45" spans="1:25" ht="14.25" hidden="1">
      <c r="A45" s="22">
        <v>428</v>
      </c>
      <c r="B45" s="48">
        <v>42</v>
      </c>
      <c r="C45" s="54">
        <v>12</v>
      </c>
      <c r="D45" s="6" t="str">
        <f>VLOOKUP(A45,'09.kolo prezentácia'!$A$2:$G$181,2,FALSE)</f>
        <v>Marián</v>
      </c>
      <c r="E45" s="6" t="str">
        <f>VLOOKUP(A45,'09.kolo prezentácia'!$A$2:$G$181,3,FALSE)</f>
        <v>Moncoľ</v>
      </c>
      <c r="F45" s="5" t="str">
        <f>CONCATENATE('09.kolo výsledky  KAT'!$D45," ",'09.kolo výsledky  KAT'!$E45)</f>
        <v>Marián Moncoľ</v>
      </c>
      <c r="G45" s="6" t="str">
        <f>VLOOKUP(A45,'09.kolo prezentácia'!$A$2:$G$181,4,FALSE)</f>
        <v>Znojne dupy / Trenčín</v>
      </c>
      <c r="H45" s="31">
        <f>VLOOKUP(A45,'09.kolo prezentácia'!$A$2:$G$181,5,FALSE)</f>
        <v>1982</v>
      </c>
      <c r="I45" s="32" t="str">
        <f>VLOOKUP(A45,'09.kolo prezentácia'!$A$2:$G$181,7,FALSE)</f>
        <v>Muži B</v>
      </c>
      <c r="J45" s="21" t="str">
        <f>VLOOKUP('09.kolo výsledky  KAT'!$A45,'09.kolo stopky'!A:C,3,FALSE)</f>
        <v>00:28:01,24</v>
      </c>
      <c r="K45" s="21">
        <f t="shared" si="0"/>
        <v>0.0032431327160493827</v>
      </c>
      <c r="L45" s="21">
        <f t="shared" si="1"/>
        <v>0.004450115740740741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4">
        <f t="shared" si="2"/>
        <v>0</v>
      </c>
      <c r="Y45"/>
    </row>
    <row r="46" spans="1:25" ht="14.25" hidden="1">
      <c r="A46" s="22">
        <v>55</v>
      </c>
      <c r="B46" s="48">
        <v>43</v>
      </c>
      <c r="C46" s="54">
        <v>16</v>
      </c>
      <c r="D46" s="6" t="str">
        <f>VLOOKUP(A46,'09.kolo prezentácia'!$A$2:$G$181,2,FALSE)</f>
        <v>Dalibor</v>
      </c>
      <c r="E46" s="6" t="str">
        <f>VLOOKUP(A46,'09.kolo prezentácia'!$A$2:$G$181,3,FALSE)</f>
        <v>Jakal st.</v>
      </c>
      <c r="F46" s="6" t="str">
        <f>CONCATENATE('09.kolo výsledky  KAT'!$D46," ",'09.kolo výsledky  KAT'!$E46)</f>
        <v>Dalibor Jakal st.</v>
      </c>
      <c r="G46" s="6" t="str">
        <f>VLOOKUP(A46,'09.kolo prezentácia'!$A$2:$G$181,4,FALSE)</f>
        <v>Bežci Svinná / Svinná</v>
      </c>
      <c r="H46" s="31">
        <f>VLOOKUP(A46,'09.kolo prezentácia'!$A$2:$G$181,5,FALSE)</f>
        <v>1975</v>
      </c>
      <c r="I46" s="32" t="str">
        <f>VLOOKUP(A46,'09.kolo prezentácia'!$A$2:$G$181,7,FALSE)</f>
        <v>Muži C</v>
      </c>
      <c r="J46" s="33" t="str">
        <f>VLOOKUP('09.kolo výsledky  KAT'!$A46,'09.kolo stopky'!A:C,3,FALSE)</f>
        <v>00:28:03,30</v>
      </c>
      <c r="K46" s="33">
        <f t="shared" si="0"/>
        <v>0.0032471064814814815</v>
      </c>
      <c r="L46" s="33">
        <f t="shared" si="1"/>
        <v>0.004473958333333333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4">
        <f t="shared" si="2"/>
        <v>0</v>
      </c>
      <c r="Y46"/>
    </row>
    <row r="47" spans="1:25" ht="14.25" hidden="1">
      <c r="A47" s="22">
        <v>95</v>
      </c>
      <c r="B47" s="48">
        <v>44</v>
      </c>
      <c r="C47" s="49">
        <v>2</v>
      </c>
      <c r="D47" s="6" t="str">
        <f>VLOOKUP(A47,'09.kolo prezentácia'!$A$2:$G$181,2,FALSE)</f>
        <v>Miroslav</v>
      </c>
      <c r="E47" s="6" t="str">
        <f>VLOOKUP(A47,'09.kolo prezentácia'!$A$2:$G$181,3,FALSE)</f>
        <v>Kováč</v>
      </c>
      <c r="F47" s="6" t="str">
        <f>CONCATENATE('09.kolo výsledky  KAT'!$D47," ",'09.kolo výsledky  KAT'!$E47)</f>
        <v>Miroslav Kováč</v>
      </c>
      <c r="G47" s="6" t="str">
        <f>VLOOKUP(A47,'09.kolo prezentácia'!$A$2:$G$181,4,FALSE)</f>
        <v>Trenčín</v>
      </c>
      <c r="H47" s="31">
        <f>VLOOKUP(A47,'09.kolo prezentácia'!$A$2:$G$181,5,FALSE)</f>
        <v>1952</v>
      </c>
      <c r="I47" s="32" t="str">
        <f>VLOOKUP(A47,'09.kolo prezentácia'!$A$2:$G$181,7,FALSE)</f>
        <v>Muži E</v>
      </c>
      <c r="J47" s="33" t="str">
        <f>VLOOKUP('09.kolo výsledky  KAT'!$A47,'09.kolo stopky'!A:C,3,FALSE)</f>
        <v>00:28:11,37</v>
      </c>
      <c r="K47" s="33">
        <f t="shared" si="0"/>
        <v>0.0032626736111111107</v>
      </c>
      <c r="L47" s="33">
        <f t="shared" si="1"/>
        <v>0.004567361111111109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4">
        <f t="shared" si="2"/>
        <v>0</v>
      </c>
      <c r="Y47"/>
    </row>
    <row r="48" spans="1:25" ht="14.25" hidden="1">
      <c r="A48" s="22">
        <v>388</v>
      </c>
      <c r="B48" s="48">
        <v>45</v>
      </c>
      <c r="C48" s="49">
        <v>1</v>
      </c>
      <c r="D48" s="6" t="str">
        <f>VLOOKUP(A48,'09.kolo prezentácia'!$A$2:$G$181,2,FALSE)</f>
        <v>Andrea</v>
      </c>
      <c r="E48" s="6" t="str">
        <f>VLOOKUP(A48,'09.kolo prezentácia'!$A$2:$G$181,3,FALSE)</f>
        <v>Borovska</v>
      </c>
      <c r="F48" s="5" t="str">
        <f>CONCATENATE('09.kolo výsledky  KAT'!$D48," ",'09.kolo výsledky  KAT'!$E48)</f>
        <v>Andrea Borovska</v>
      </c>
      <c r="G48" s="6" t="str">
        <f>VLOOKUP(A48,'09.kolo prezentácia'!$A$2:$G$181,4,FALSE)</f>
        <v>sk bradlan brezova / brezova pod bradlom</v>
      </c>
      <c r="H48" s="31">
        <f>VLOOKUP(A48,'09.kolo prezentácia'!$A$2:$G$181,5,FALSE)</f>
        <v>1979</v>
      </c>
      <c r="I48" s="32" t="str">
        <f>VLOOKUP(A48,'09.kolo prezentácia'!$A$2:$G$181,7,FALSE)</f>
        <v>Ženy B</v>
      </c>
      <c r="J48" s="21" t="str">
        <f>VLOOKUP('09.kolo výsledky  KAT'!$A48,'09.kolo stopky'!A:C,3,FALSE)</f>
        <v>00:28:17,49</v>
      </c>
      <c r="K48" s="21">
        <f t="shared" si="0"/>
        <v>0.0032744791666666664</v>
      </c>
      <c r="L48" s="21">
        <f t="shared" si="1"/>
        <v>0.004638194444444441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4">
        <f t="shared" si="2"/>
        <v>0</v>
      </c>
      <c r="Y48"/>
    </row>
    <row r="49" spans="1:25" ht="14.25" hidden="1">
      <c r="A49" s="22">
        <v>399</v>
      </c>
      <c r="B49" s="48">
        <v>46</v>
      </c>
      <c r="C49" s="54">
        <v>17</v>
      </c>
      <c r="D49" s="6" t="str">
        <f>VLOOKUP(A49,'09.kolo prezentácia'!$A$2:$G$181,2,FALSE)</f>
        <v>Miroslav</v>
      </c>
      <c r="E49" s="6" t="str">
        <f>VLOOKUP(A49,'09.kolo prezentácia'!$A$2:$G$181,3,FALSE)</f>
        <v>Kasala</v>
      </c>
      <c r="F49" s="6" t="str">
        <f>CONCATENATE('09.kolo výsledky  KAT'!$D49," ",'09.kolo výsledky  KAT'!$E49)</f>
        <v>Miroslav Kasala</v>
      </c>
      <c r="G49" s="6" t="str">
        <f>VLOOKUP(A49,'09.kolo prezentácia'!$A$2:$G$181,4,FALSE)</f>
        <v>Trenčín</v>
      </c>
      <c r="H49" s="31">
        <f>VLOOKUP(A49,'09.kolo prezentácia'!$A$2:$G$181,5,FALSE)</f>
        <v>1978</v>
      </c>
      <c r="I49" s="32" t="str">
        <f>VLOOKUP(A49,'09.kolo prezentácia'!$A$2:$G$181,7,FALSE)</f>
        <v>Muži C</v>
      </c>
      <c r="J49" s="33" t="str">
        <f>VLOOKUP('09.kolo výsledky  KAT'!$A49,'09.kolo stopky'!A:C,3,FALSE)</f>
        <v>00:28:25,49</v>
      </c>
      <c r="K49" s="33">
        <f t="shared" si="0"/>
        <v>0.003289911265432099</v>
      </c>
      <c r="L49" s="33">
        <f t="shared" si="1"/>
        <v>0.004730787037037037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4">
        <f t="shared" si="2"/>
        <v>0</v>
      </c>
      <c r="Y49"/>
    </row>
    <row r="50" spans="1:25" ht="14.25" hidden="1">
      <c r="A50" s="22">
        <v>63</v>
      </c>
      <c r="B50" s="48">
        <v>47</v>
      </c>
      <c r="C50" s="49">
        <v>2</v>
      </c>
      <c r="D50" s="6" t="str">
        <f>VLOOKUP(A50,'09.kolo prezentácia'!$A$2:$G$181,2,FALSE)</f>
        <v>Eva</v>
      </c>
      <c r="E50" s="6" t="str">
        <f>VLOOKUP(A50,'09.kolo prezentácia'!$A$2:$G$181,3,FALSE)</f>
        <v>Mareková</v>
      </c>
      <c r="F50" s="5" t="str">
        <f>CONCATENATE('09.kolo výsledky  KAT'!$D50," ",'09.kolo výsledky  KAT'!$E50)</f>
        <v>Eva Mareková</v>
      </c>
      <c r="G50" s="6" t="str">
        <f>VLOOKUP(A50,'09.kolo prezentácia'!$A$2:$G$181,4,FALSE)</f>
        <v>Buď lepší / Soblahov</v>
      </c>
      <c r="H50" s="31">
        <f>VLOOKUP(A50,'09.kolo prezentácia'!$A$2:$G$181,5,FALSE)</f>
        <v>1982</v>
      </c>
      <c r="I50" s="32" t="str">
        <f>VLOOKUP(A50,'09.kolo prezentácia'!$A$2:$G$181,7,FALSE)</f>
        <v>Ženy B</v>
      </c>
      <c r="J50" s="21" t="str">
        <f>VLOOKUP('09.kolo výsledky  KAT'!$A50,'09.kolo stopky'!A:C,3,FALSE)</f>
        <v>00:28:40,83</v>
      </c>
      <c r="K50" s="21">
        <f t="shared" si="0"/>
        <v>0.0033195023148148146</v>
      </c>
      <c r="L50" s="21">
        <f t="shared" si="1"/>
        <v>0.0049083333333333305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4">
        <f t="shared" si="2"/>
        <v>0</v>
      </c>
      <c r="Y50"/>
    </row>
    <row r="51" spans="1:25" ht="14.25" hidden="1">
      <c r="A51" s="22">
        <v>414</v>
      </c>
      <c r="B51" s="48">
        <v>48</v>
      </c>
      <c r="C51" s="54">
        <v>18</v>
      </c>
      <c r="D51" s="6" t="str">
        <f>VLOOKUP(A51,'09.kolo prezentácia'!$A$2:$G$181,2,FALSE)</f>
        <v>Ján</v>
      </c>
      <c r="E51" s="6" t="str">
        <f>VLOOKUP(A51,'09.kolo prezentácia'!$A$2:$G$181,3,FALSE)</f>
        <v>Kutiš</v>
      </c>
      <c r="F51" s="6" t="str">
        <f>CONCATENATE('09.kolo výsledky  KAT'!$D51," ",'09.kolo výsledky  KAT'!$E51)</f>
        <v>Ján Kutiš</v>
      </c>
      <c r="G51" s="6" t="str">
        <f>VLOOKUP(A51,'09.kolo prezentácia'!$A$2:$G$181,4,FALSE)</f>
        <v>Prusy</v>
      </c>
      <c r="H51" s="31">
        <f>VLOOKUP(A51,'09.kolo prezentácia'!$A$2:$G$181,5,FALSE)</f>
        <v>1976</v>
      </c>
      <c r="I51" s="32" t="str">
        <f>VLOOKUP(A51,'09.kolo prezentácia'!$A$2:$G$181,7,FALSE)</f>
        <v>Muži C</v>
      </c>
      <c r="J51" s="33" t="str">
        <f>VLOOKUP('09.kolo výsledky  KAT'!$A51,'09.kolo stopky'!A:C,3,FALSE)</f>
        <v>00:28:47,91</v>
      </c>
      <c r="K51" s="33">
        <f t="shared" si="0"/>
        <v>0.003333159722222222</v>
      </c>
      <c r="L51" s="33">
        <f t="shared" si="1"/>
        <v>0.0049902777777777775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4">
        <f t="shared" si="2"/>
        <v>0</v>
      </c>
      <c r="Y51"/>
    </row>
    <row r="52" spans="1:25" ht="14.25" hidden="1">
      <c r="A52" s="22">
        <v>26</v>
      </c>
      <c r="B52" s="48">
        <v>49</v>
      </c>
      <c r="C52" s="54">
        <v>19</v>
      </c>
      <c r="D52" s="6" t="str">
        <f>VLOOKUP(A52,'09.kolo prezentácia'!$A$2:$G$181,2,FALSE)</f>
        <v>Pavol</v>
      </c>
      <c r="E52" s="6" t="str">
        <f>VLOOKUP(A52,'09.kolo prezentácia'!$A$2:$G$181,3,FALSE)</f>
        <v>Vanek</v>
      </c>
      <c r="F52" s="5" t="str">
        <f>CONCATENATE('09.kolo výsledky  KAT'!$D52," ",'09.kolo výsledky  KAT'!$E52)</f>
        <v>Pavol Vanek</v>
      </c>
      <c r="G52" s="6" t="str">
        <f>VLOOKUP(A52,'09.kolo prezentácia'!$A$2:$G$181,4,FALSE)</f>
        <v>Chocholná</v>
      </c>
      <c r="H52" s="31">
        <f>VLOOKUP(A52,'09.kolo prezentácia'!$A$2:$G$181,5,FALSE)</f>
        <v>1977</v>
      </c>
      <c r="I52" s="32" t="str">
        <f>VLOOKUP(A52,'09.kolo prezentácia'!$A$2:$G$181,7,FALSE)</f>
        <v>Muži C</v>
      </c>
      <c r="J52" s="21" t="str">
        <f>VLOOKUP('09.kolo výsledky  KAT'!$A52,'09.kolo stopky'!A:C,3,FALSE)</f>
        <v>00:28:48,14</v>
      </c>
      <c r="K52" s="21">
        <f t="shared" si="0"/>
        <v>0.0033336033950617286</v>
      </c>
      <c r="L52" s="21">
        <f t="shared" si="1"/>
        <v>0.004992939814814815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4">
        <f t="shared" si="2"/>
        <v>0</v>
      </c>
      <c r="Y52"/>
    </row>
    <row r="53" spans="1:25" ht="14.25" hidden="1">
      <c r="A53" s="22">
        <v>170</v>
      </c>
      <c r="B53" s="48">
        <v>50</v>
      </c>
      <c r="C53" s="54">
        <v>13</v>
      </c>
      <c r="D53" s="6" t="str">
        <f>VLOOKUP(A53,'09.kolo prezentácia'!$A$2:$G$181,2,FALSE)</f>
        <v>Jaroslav</v>
      </c>
      <c r="E53" s="6" t="str">
        <f>VLOOKUP(A53,'09.kolo prezentácia'!$A$2:$G$181,3,FALSE)</f>
        <v>Struhar</v>
      </c>
      <c r="F53" s="6" t="str">
        <f>CONCATENATE('09.kolo výsledky  KAT'!$D53," ",'09.kolo výsledky  KAT'!$E53)</f>
        <v>Jaroslav Struhar</v>
      </c>
      <c r="G53" s="6" t="str">
        <f>VLOOKUP(A53,'09.kolo prezentácia'!$A$2:$G$181,4,FALSE)</f>
        <v>Trencin / Trencin</v>
      </c>
      <c r="H53" s="31">
        <f>VLOOKUP(A53,'09.kolo prezentácia'!$A$2:$G$181,5,FALSE)</f>
        <v>1983</v>
      </c>
      <c r="I53" s="32" t="str">
        <f>VLOOKUP(A53,'09.kolo prezentácia'!$A$2:$G$181,7,FALSE)</f>
        <v>Muži B</v>
      </c>
      <c r="J53" s="33" t="str">
        <f>VLOOKUP('09.kolo výsledky  KAT'!$A53,'09.kolo stopky'!A:C,3,FALSE)</f>
        <v>00:28:49,46</v>
      </c>
      <c r="K53" s="33">
        <f t="shared" si="0"/>
        <v>0.0033361496913580247</v>
      </c>
      <c r="L53" s="33">
        <f t="shared" si="1"/>
        <v>0.005008217592592592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4">
        <f t="shared" si="2"/>
        <v>0</v>
      </c>
      <c r="Y53"/>
    </row>
    <row r="54" spans="1:25" ht="14.25">
      <c r="A54" s="22">
        <v>4</v>
      </c>
      <c r="B54" s="48">
        <v>51</v>
      </c>
      <c r="C54" s="54">
        <v>7</v>
      </c>
      <c r="D54" s="6" t="str">
        <f>VLOOKUP(A54,'09.kolo prezentácia'!$A$2:$G$181,2,FALSE)</f>
        <v>Ľubomír</v>
      </c>
      <c r="E54" s="6" t="str">
        <f>VLOOKUP(A54,'09.kolo prezentácia'!$A$2:$G$181,3,FALSE)</f>
        <v>Samek</v>
      </c>
      <c r="F54" s="6" t="str">
        <f>CONCATENATE('09.kolo výsledky  KAT'!$D54," ",'09.kolo výsledky  KAT'!$E54)</f>
        <v>Ľubomír Samek</v>
      </c>
      <c r="G54" s="6" t="str">
        <f>VLOOKUP(A54,'09.kolo prezentácia'!$A$2:$G$181,4,FALSE)</f>
        <v>Kálnica</v>
      </c>
      <c r="H54" s="31">
        <f>VLOOKUP(A54,'09.kolo prezentácia'!$A$2:$G$181,5,FALSE)</f>
        <v>2003</v>
      </c>
      <c r="I54" s="32" t="str">
        <f>VLOOKUP(A54,'09.kolo prezentácia'!$A$2:$G$181,7,FALSE)</f>
        <v>Muži A</v>
      </c>
      <c r="J54" s="33" t="str">
        <f>VLOOKUP('09.kolo výsledky  KAT'!$A54,'09.kolo stopky'!A:C,3,FALSE)</f>
        <v>00:28:52,28</v>
      </c>
      <c r="K54" s="33">
        <f t="shared" si="0"/>
        <v>0.003341589506172839</v>
      </c>
      <c r="L54" s="33">
        <f t="shared" si="1"/>
        <v>0.0050408564814814795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4"/>
      <c r="Y54"/>
    </row>
    <row r="55" spans="1:25" ht="14.25" hidden="1">
      <c r="A55" s="22">
        <v>423</v>
      </c>
      <c r="B55" s="48">
        <v>52</v>
      </c>
      <c r="C55" s="54">
        <v>4</v>
      </c>
      <c r="D55" s="6" t="str">
        <f>VLOOKUP(A55,'09.kolo prezentácia'!$A$2:$G$181,2,FALSE)</f>
        <v>Lucia</v>
      </c>
      <c r="E55" s="6" t="str">
        <f>VLOOKUP(A55,'09.kolo prezentácia'!$A$2:$G$181,3,FALSE)</f>
        <v>Hatalová</v>
      </c>
      <c r="F55" s="6" t="str">
        <f>CONCATENATE('09.kolo výsledky  KAT'!$D55," ",'09.kolo výsledky  KAT'!$E55)</f>
        <v>Lucia Hatalová</v>
      </c>
      <c r="G55" s="6" t="str">
        <f>VLOOKUP(A55,'09.kolo prezentácia'!$A$2:$G$181,4,FALSE)</f>
        <v>Martinský klub medikov / Martin</v>
      </c>
      <c r="H55" s="31">
        <f>VLOOKUP(A55,'09.kolo prezentácia'!$A$2:$G$181,5,FALSE)</f>
        <v>1997</v>
      </c>
      <c r="I55" s="32" t="str">
        <f>VLOOKUP(A55,'09.kolo prezentácia'!$A$2:$G$181,7,FALSE)</f>
        <v>Ženy A</v>
      </c>
      <c r="J55" s="33" t="str">
        <f>VLOOKUP('09.kolo výsledky  KAT'!$A55,'09.kolo stopky'!A:C,3,FALSE)</f>
        <v>00:28:58,08</v>
      </c>
      <c r="K55" s="33">
        <f t="shared" si="0"/>
        <v>0.003352777777777778</v>
      </c>
      <c r="L55" s="33">
        <f t="shared" si="1"/>
        <v>0.005107986111111112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4">
        <f aca="true" t="shared" si="3" ref="W55:W118">SUM(M55:V55)</f>
        <v>0</v>
      </c>
      <c r="Y55"/>
    </row>
    <row r="56" spans="1:25" ht="14.25" hidden="1">
      <c r="A56" s="22">
        <v>424</v>
      </c>
      <c r="B56" s="48">
        <v>53</v>
      </c>
      <c r="C56" s="54">
        <v>5</v>
      </c>
      <c r="D56" s="6" t="str">
        <f>VLOOKUP(A56,'09.kolo prezentácia'!$A$2:$G$181,2,FALSE)</f>
        <v>Romana</v>
      </c>
      <c r="E56" s="6" t="str">
        <f>VLOOKUP(A56,'09.kolo prezentácia'!$A$2:$G$181,3,FALSE)</f>
        <v>Skorvankova</v>
      </c>
      <c r="F56" s="6" t="str">
        <f>CONCATENATE('09.kolo výsledky  KAT'!$D56," ",'09.kolo výsledky  KAT'!$E56)</f>
        <v>Romana Skorvankova</v>
      </c>
      <c r="G56" s="6" t="str">
        <f>VLOOKUP(A56,'09.kolo prezentácia'!$A$2:$G$181,4,FALSE)</f>
        <v>trencin / Trencin</v>
      </c>
      <c r="H56" s="31">
        <f>VLOOKUP(A56,'09.kolo prezentácia'!$A$2:$G$181,5,FALSE)</f>
        <v>1995</v>
      </c>
      <c r="I56" s="32" t="str">
        <f>VLOOKUP(A56,'09.kolo prezentácia'!$A$2:$G$181,7,FALSE)</f>
        <v>Ženy A</v>
      </c>
      <c r="J56" s="33" t="str">
        <f>VLOOKUP('09.kolo výsledky  KAT'!$A56,'09.kolo stopky'!A:C,3,FALSE)</f>
        <v>00:28:58,33</v>
      </c>
      <c r="K56" s="33">
        <f t="shared" si="0"/>
        <v>0.0033532600308641973</v>
      </c>
      <c r="L56" s="33">
        <f t="shared" si="1"/>
        <v>0.005110879629629628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4">
        <f t="shared" si="3"/>
        <v>0</v>
      </c>
      <c r="Y56"/>
    </row>
    <row r="57" spans="1:25" ht="14.25" hidden="1">
      <c r="A57" s="22">
        <v>405</v>
      </c>
      <c r="B57" s="48">
        <v>54</v>
      </c>
      <c r="C57" s="49">
        <v>2</v>
      </c>
      <c r="D57" s="6" t="str">
        <f>VLOOKUP(A57,'09.kolo prezentácia'!$A$2:$G$181,2,FALSE)</f>
        <v>Jitka</v>
      </c>
      <c r="E57" s="6" t="str">
        <f>VLOOKUP(A57,'09.kolo prezentácia'!$A$2:$G$181,3,FALSE)</f>
        <v>Hudáková</v>
      </c>
      <c r="F57" s="6" t="str">
        <f>CONCATENATE('09.kolo výsledky  KAT'!$D57," ",'09.kolo výsledky  KAT'!$E57)</f>
        <v>Jitka Hudáková</v>
      </c>
      <c r="G57" s="6" t="str">
        <f>VLOOKUP(A57,'09.kolo prezentácia'!$A$2:$G$181,4,FALSE)</f>
        <v>Ďurikam team / Trenčín</v>
      </c>
      <c r="H57" s="31">
        <f>VLOOKUP(A57,'09.kolo prezentácia'!$A$2:$G$181,5,FALSE)</f>
        <v>1971</v>
      </c>
      <c r="I57" s="32" t="str">
        <f>VLOOKUP(A57,'09.kolo prezentácia'!$A$2:$G$181,7,FALSE)</f>
        <v>Ženy C</v>
      </c>
      <c r="J57" s="33" t="str">
        <f>VLOOKUP('09.kolo výsledky  KAT'!$A57,'09.kolo stopky'!A:C,3,FALSE)</f>
        <v>00:29:00,66</v>
      </c>
      <c r="K57" s="33">
        <f t="shared" si="0"/>
        <v>0.0033577546296296294</v>
      </c>
      <c r="L57" s="33">
        <f t="shared" si="1"/>
        <v>0.005137847222222221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4">
        <f t="shared" si="3"/>
        <v>0</v>
      </c>
      <c r="Y57"/>
    </row>
    <row r="58" spans="1:25" ht="14.25" hidden="1">
      <c r="A58" s="22">
        <v>270</v>
      </c>
      <c r="B58" s="48">
        <v>55</v>
      </c>
      <c r="C58" s="54">
        <v>6</v>
      </c>
      <c r="D58" s="6" t="str">
        <f>VLOOKUP(A58,'09.kolo prezentácia'!$A$2:$G$181,2,FALSE)</f>
        <v>Nikola</v>
      </c>
      <c r="E58" s="6" t="str">
        <f>VLOOKUP(A58,'09.kolo prezentácia'!$A$2:$G$181,3,FALSE)</f>
        <v>Kocjanová</v>
      </c>
      <c r="F58" s="6" t="str">
        <f>CONCATENATE('09.kolo výsledky  KAT'!$D58," ",'09.kolo výsledky  KAT'!$E58)</f>
        <v>Nikola Kocjanová</v>
      </c>
      <c r="G58" s="6" t="str">
        <f>VLOOKUP(A58,'09.kolo prezentácia'!$A$2:$G$181,4,FALSE)</f>
        <v>Nová Dubnica</v>
      </c>
      <c r="H58" s="31">
        <f>VLOOKUP(A58,'09.kolo prezentácia'!$A$2:$G$181,5,FALSE)</f>
        <v>2009</v>
      </c>
      <c r="I58" s="32" t="str">
        <f>VLOOKUP(A58,'09.kolo prezentácia'!$A$2:$G$181,7,FALSE)</f>
        <v>Ženy A</v>
      </c>
      <c r="J58" s="33" t="str">
        <f>VLOOKUP('09.kolo výsledky  KAT'!$A58,'09.kolo stopky'!A:C,3,FALSE)</f>
        <v>00:29:00,96</v>
      </c>
      <c r="K58" s="33">
        <f t="shared" si="0"/>
        <v>0.003358333333333333</v>
      </c>
      <c r="L58" s="33">
        <f t="shared" si="1"/>
        <v>0.005141319444444441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4">
        <f t="shared" si="3"/>
        <v>0</v>
      </c>
      <c r="Y58"/>
    </row>
    <row r="59" spans="1:25" ht="14.25" hidden="1">
      <c r="A59" s="22">
        <v>385</v>
      </c>
      <c r="B59" s="48">
        <v>56</v>
      </c>
      <c r="C59" s="48">
        <v>5</v>
      </c>
      <c r="D59" s="6" t="str">
        <f>VLOOKUP(A59,'09.kolo prezentácia'!$A$2:$G$181,2,FALSE)</f>
        <v>Pavol</v>
      </c>
      <c r="E59" s="6" t="str">
        <f>VLOOKUP(A59,'09.kolo prezentácia'!$A$2:$G$181,3,FALSE)</f>
        <v>Kucharovič</v>
      </c>
      <c r="F59" s="5" t="str">
        <f>CONCATENATE('09.kolo výsledky  KAT'!$D59," ",'09.kolo výsledky  KAT'!$E59)</f>
        <v>Pavol Kucharovič</v>
      </c>
      <c r="G59" s="6" t="str">
        <f>VLOOKUP(A59,'09.kolo prezentácia'!$A$2:$G$181,4,FALSE)</f>
        <v>Nové Mesto nad Váhom</v>
      </c>
      <c r="H59" s="31">
        <f>VLOOKUP(A59,'09.kolo prezentácia'!$A$2:$G$181,5,FALSE)</f>
        <v>1960</v>
      </c>
      <c r="I59" s="32" t="str">
        <f>VLOOKUP(A59,'09.kolo prezentácia'!$A$2:$G$181,7,FALSE)</f>
        <v>Muži D</v>
      </c>
      <c r="J59" s="21" t="str">
        <f>VLOOKUP('09.kolo výsledky  KAT'!$A59,'09.kolo stopky'!A:C,3,FALSE)</f>
        <v>00:29:06,64</v>
      </c>
      <c r="K59" s="21">
        <f t="shared" si="0"/>
        <v>0.00336929012345679</v>
      </c>
      <c r="L59" s="21">
        <f t="shared" si="1"/>
        <v>0.005207060185185183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4">
        <f t="shared" si="3"/>
        <v>0</v>
      </c>
      <c r="Y59"/>
    </row>
    <row r="60" spans="1:25" ht="14.25" hidden="1">
      <c r="A60" s="22">
        <v>142</v>
      </c>
      <c r="B60" s="48">
        <v>57</v>
      </c>
      <c r="C60" s="49">
        <v>3</v>
      </c>
      <c r="D60" s="6" t="str">
        <f>VLOOKUP(A60,'09.kolo prezentácia'!$A$2:$G$181,2,FALSE)</f>
        <v>Katarína </v>
      </c>
      <c r="E60" s="6" t="str">
        <f>VLOOKUP(A60,'09.kolo prezentácia'!$A$2:$G$181,3,FALSE)</f>
        <v>Garajová</v>
      </c>
      <c r="F60" s="6" t="str">
        <f>CONCATENATE('09.kolo výsledky  KAT'!$D60," ",'09.kolo výsledky  KAT'!$E60)</f>
        <v>Katarína  Garajová</v>
      </c>
      <c r="G60" s="6" t="str">
        <f>VLOOKUP(A60,'09.kolo prezentácia'!$A$2:$G$181,4,FALSE)</f>
        <v>bez me na / Trenčín</v>
      </c>
      <c r="H60" s="31">
        <f>VLOOKUP(A60,'09.kolo prezentácia'!$A$2:$G$181,5,FALSE)</f>
        <v>1979</v>
      </c>
      <c r="I60" s="32" t="str">
        <f>VLOOKUP(A60,'09.kolo prezentácia'!$A$2:$G$181,7,FALSE)</f>
        <v>Ženy B</v>
      </c>
      <c r="J60" s="33" t="str">
        <f>VLOOKUP('09.kolo výsledky  KAT'!$A60,'09.kolo stopky'!A:C,3,FALSE)</f>
        <v>00:29:12,27</v>
      </c>
      <c r="K60" s="33">
        <f t="shared" si="0"/>
        <v>0.0033801504629629633</v>
      </c>
      <c r="L60" s="33">
        <f t="shared" si="1"/>
        <v>0.005272222222222223</v>
      </c>
      <c r="M60" s="30"/>
      <c r="N60" s="41"/>
      <c r="O60" s="41"/>
      <c r="P60" s="41"/>
      <c r="Q60" s="41"/>
      <c r="R60" s="41"/>
      <c r="S60" s="41"/>
      <c r="T60" s="41"/>
      <c r="U60" s="31"/>
      <c r="V60" s="31"/>
      <c r="W60" s="34">
        <f t="shared" si="3"/>
        <v>0</v>
      </c>
      <c r="Y60"/>
    </row>
    <row r="61" spans="1:25" ht="14.25" hidden="1">
      <c r="A61" s="22">
        <v>68</v>
      </c>
      <c r="B61" s="48">
        <v>58</v>
      </c>
      <c r="C61" s="54">
        <v>6</v>
      </c>
      <c r="D61" s="6" t="str">
        <f>VLOOKUP(A61,'09.kolo prezentácia'!$A$2:$G$181,2,FALSE)</f>
        <v>Milan</v>
      </c>
      <c r="E61" s="6" t="str">
        <f>VLOOKUP(A61,'09.kolo prezentácia'!$A$2:$G$181,3,FALSE)</f>
        <v>Holička</v>
      </c>
      <c r="F61" s="5" t="str">
        <f>CONCATENATE('09.kolo výsledky  KAT'!$D61," ",'09.kolo výsledky  KAT'!$E61)</f>
        <v>Milan Holička</v>
      </c>
      <c r="G61" s="6" t="str">
        <f>VLOOKUP(A61,'09.kolo prezentácia'!$A$2:$G$181,4,FALSE)</f>
        <v>Bánovce nad Bebravou </v>
      </c>
      <c r="H61" s="31">
        <f>VLOOKUP(A61,'09.kolo prezentácia'!$A$2:$G$181,5,FALSE)</f>
        <v>1962</v>
      </c>
      <c r="I61" s="32" t="str">
        <f>VLOOKUP(A61,'09.kolo prezentácia'!$A$2:$G$181,7,FALSE)</f>
        <v>Muži D</v>
      </c>
      <c r="J61" s="21" t="str">
        <f>VLOOKUP('09.kolo výsledky  KAT'!$A61,'09.kolo stopky'!A:C,3,FALSE)</f>
        <v>00:29:19,64</v>
      </c>
      <c r="K61" s="21">
        <f t="shared" si="0"/>
        <v>0.003394367283950617</v>
      </c>
      <c r="L61" s="21">
        <f t="shared" si="1"/>
        <v>0.005357523148148146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4">
        <f t="shared" si="3"/>
        <v>0</v>
      </c>
      <c r="Y61"/>
    </row>
    <row r="62" spans="1:25" ht="14.25" hidden="1">
      <c r="A62" s="22">
        <v>223</v>
      </c>
      <c r="B62" s="48">
        <v>59</v>
      </c>
      <c r="C62" s="54">
        <v>14</v>
      </c>
      <c r="D62" s="6" t="str">
        <f>VLOOKUP(A62,'09.kolo prezentácia'!$A$2:$G$181,2,FALSE)</f>
        <v>Peter</v>
      </c>
      <c r="E62" s="6" t="str">
        <f>VLOOKUP(A62,'09.kolo prezentácia'!$A$2:$G$181,3,FALSE)</f>
        <v>Marcinát</v>
      </c>
      <c r="F62" s="6" t="str">
        <f>CONCATENATE('09.kolo výsledky  KAT'!$D62," ",'09.kolo výsledky  KAT'!$E62)</f>
        <v>Peter Marcinát</v>
      </c>
      <c r="G62" s="6" t="str">
        <f>VLOOKUP(A62,'09.kolo prezentácia'!$A$2:$G$181,4,FALSE)</f>
        <v>Buď lepší / Trenčín</v>
      </c>
      <c r="H62" s="31">
        <f>VLOOKUP(A62,'09.kolo prezentácia'!$A$2:$G$181,5,FALSE)</f>
        <v>1986</v>
      </c>
      <c r="I62" s="32" t="str">
        <f>VLOOKUP(A62,'09.kolo prezentácia'!$A$2:$G$181,7,FALSE)</f>
        <v>Muži B</v>
      </c>
      <c r="J62" s="33" t="str">
        <f>VLOOKUP('09.kolo výsledky  KAT'!$A62,'09.kolo stopky'!A:C,3,FALSE)</f>
        <v>00:29:27,22</v>
      </c>
      <c r="K62" s="33">
        <f t="shared" si="0"/>
        <v>0.0034089891975308644</v>
      </c>
      <c r="L62" s="33">
        <f t="shared" si="1"/>
        <v>0.00544525462962963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4">
        <f t="shared" si="3"/>
        <v>0</v>
      </c>
      <c r="Y62"/>
    </row>
    <row r="63" spans="1:25" ht="14.25">
      <c r="A63" s="22">
        <v>415</v>
      </c>
      <c r="B63" s="48">
        <v>60</v>
      </c>
      <c r="C63" s="54">
        <v>8</v>
      </c>
      <c r="D63" s="6" t="str">
        <f>VLOOKUP(A63,'09.kolo prezentácia'!$A$2:$G$181,2,FALSE)</f>
        <v>Patrik</v>
      </c>
      <c r="E63" s="6" t="str">
        <f>VLOOKUP(A63,'09.kolo prezentácia'!$A$2:$G$181,3,FALSE)</f>
        <v>Súkeník</v>
      </c>
      <c r="F63" s="5" t="str">
        <f>CONCATENATE('09.kolo výsledky  KAT'!$D63," ",'09.kolo výsledky  KAT'!$E63)</f>
        <v>Patrik Súkeník</v>
      </c>
      <c r="G63" s="6" t="str">
        <f>VLOOKUP(A63,'09.kolo prezentácia'!$A$2:$G$181,4,FALSE)</f>
        <v>Prusy</v>
      </c>
      <c r="H63" s="31">
        <f>VLOOKUP(A63,'09.kolo prezentácia'!$A$2:$G$181,5,FALSE)</f>
        <v>1995</v>
      </c>
      <c r="I63" s="32" t="str">
        <f>VLOOKUP(A63,'09.kolo prezentácia'!$A$2:$G$181,7,FALSE)</f>
        <v>Muži A</v>
      </c>
      <c r="J63" s="21" t="str">
        <f>VLOOKUP('09.kolo výsledky  KAT'!$A63,'09.kolo stopky'!A:C,3,FALSE)</f>
        <v>00:29:33,96</v>
      </c>
      <c r="K63" s="21">
        <f t="shared" si="0"/>
        <v>0.0034219907407407406</v>
      </c>
      <c r="L63" s="21">
        <f t="shared" si="1"/>
        <v>0.005523263888888887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4">
        <f t="shared" si="3"/>
        <v>0</v>
      </c>
      <c r="Y63"/>
    </row>
    <row r="64" spans="1:25" ht="14.25" hidden="1">
      <c r="A64" s="22">
        <v>151</v>
      </c>
      <c r="B64" s="48">
        <v>61</v>
      </c>
      <c r="C64" s="54">
        <v>7</v>
      </c>
      <c r="D64" s="6" t="str">
        <f>VLOOKUP(A64,'09.kolo prezentácia'!$A$2:$G$181,2,FALSE)</f>
        <v>Pavol</v>
      </c>
      <c r="E64" s="6" t="str">
        <f>VLOOKUP(A64,'09.kolo prezentácia'!$A$2:$G$181,3,FALSE)</f>
        <v>Balaščák</v>
      </c>
      <c r="F64" s="5" t="str">
        <f>CONCATENATE('09.kolo výsledky  KAT'!$D64," ",'09.kolo výsledky  KAT'!$E64)</f>
        <v>Pavol Balaščák</v>
      </c>
      <c r="G64" s="6" t="str">
        <f>VLOOKUP(A64,'09.kolo prezentácia'!$A$2:$G$181,4,FALSE)</f>
        <v>GEKONsport / Trenčín</v>
      </c>
      <c r="H64" s="31">
        <f>VLOOKUP(A64,'09.kolo prezentácia'!$A$2:$G$181,5,FALSE)</f>
        <v>1964</v>
      </c>
      <c r="I64" s="32" t="str">
        <f>VLOOKUP(A64,'09.kolo prezentácia'!$A$2:$G$181,7,FALSE)</f>
        <v>Muži D</v>
      </c>
      <c r="J64" s="21" t="str">
        <f>VLOOKUP('09.kolo výsledky  KAT'!$A64,'09.kolo stopky'!A:C,3,FALSE)</f>
        <v>00:29:42,58</v>
      </c>
      <c r="K64" s="21">
        <f t="shared" si="0"/>
        <v>0.003438618827160494</v>
      </c>
      <c r="L64" s="21">
        <f t="shared" si="1"/>
        <v>0.0056230324074074065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4">
        <f t="shared" si="3"/>
        <v>0</v>
      </c>
      <c r="Y64"/>
    </row>
    <row r="65" spans="1:25" ht="14.25" hidden="1">
      <c r="A65" s="22">
        <v>37</v>
      </c>
      <c r="B65" s="48">
        <v>62</v>
      </c>
      <c r="C65" s="54">
        <v>15</v>
      </c>
      <c r="D65" s="6" t="str">
        <f>VLOOKUP(A65,'09.kolo prezentácia'!$A$2:$G$181,2,FALSE)</f>
        <v>Ivan</v>
      </c>
      <c r="E65" s="6" t="str">
        <f>VLOOKUP(A65,'09.kolo prezentácia'!$A$2:$G$181,3,FALSE)</f>
        <v>Mojto</v>
      </c>
      <c r="F65" s="5" t="str">
        <f>CONCATENATE('09.kolo výsledky  KAT'!$D65," ",'09.kolo výsledky  KAT'!$E65)</f>
        <v>Ivan Mojto</v>
      </c>
      <c r="G65" s="6" t="str">
        <f>VLOOKUP(A65,'09.kolo prezentácia'!$A$2:$G$181,4,FALSE)</f>
        <v>Buď lepší / Bohunice</v>
      </c>
      <c r="H65" s="31">
        <f>VLOOKUP(A65,'09.kolo prezentácia'!$A$2:$G$181,5,FALSE)</f>
        <v>1989</v>
      </c>
      <c r="I65" s="32" t="str">
        <f>VLOOKUP(A65,'09.kolo prezentácia'!$A$2:$G$181,7,FALSE)</f>
        <v>Muži B</v>
      </c>
      <c r="J65" s="21" t="str">
        <f>VLOOKUP('09.kolo výsledky  KAT'!$A65,'09.kolo stopky'!A:C,3,FALSE)</f>
        <v>00:29:43,10</v>
      </c>
      <c r="K65" s="21">
        <f t="shared" si="0"/>
        <v>0.003439621913580247</v>
      </c>
      <c r="L65" s="21">
        <f t="shared" si="1"/>
        <v>0.005629050925925926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4">
        <f t="shared" si="3"/>
        <v>0</v>
      </c>
      <c r="Y65"/>
    </row>
    <row r="66" spans="1:25" ht="14.25" hidden="1">
      <c r="A66" s="22">
        <v>383</v>
      </c>
      <c r="B66" s="48">
        <v>63</v>
      </c>
      <c r="C66" s="54">
        <v>8</v>
      </c>
      <c r="D66" s="6" t="str">
        <f>VLOOKUP(A66,'09.kolo prezentácia'!$A$2:$G$181,2,FALSE)</f>
        <v>Igor</v>
      </c>
      <c r="E66" s="6" t="str">
        <f>VLOOKUP(A66,'09.kolo prezentácia'!$A$2:$G$181,3,FALSE)</f>
        <v>Karas</v>
      </c>
      <c r="F66" s="6" t="str">
        <f>CONCATENATE('09.kolo výsledky  KAT'!$D66," ",'09.kolo výsledky  KAT'!$E66)</f>
        <v>Igor Karas</v>
      </c>
      <c r="G66" s="6" t="str">
        <f>VLOOKUP(A66,'09.kolo prezentácia'!$A$2:$G$181,4,FALSE)</f>
        <v>Dubnica / Dubnica nad Váhom</v>
      </c>
      <c r="H66" s="31">
        <f>VLOOKUP(A66,'09.kolo prezentácia'!$A$2:$G$181,5,FALSE)</f>
        <v>1960</v>
      </c>
      <c r="I66" s="32" t="str">
        <f>VLOOKUP(A66,'09.kolo prezentácia'!$A$2:$G$181,7,FALSE)</f>
        <v>Muži D</v>
      </c>
      <c r="J66" s="21" t="str">
        <f>VLOOKUP('09.kolo výsledky  KAT'!$A66,'09.kolo stopky'!A:C,3,FALSE)</f>
        <v>00:29:43,58</v>
      </c>
      <c r="K66" s="33">
        <f t="shared" si="0"/>
        <v>0.003440547839506173</v>
      </c>
      <c r="L66" s="33">
        <f t="shared" si="1"/>
        <v>0.00563460648148148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4">
        <f t="shared" si="3"/>
        <v>0</v>
      </c>
      <c r="Y66"/>
    </row>
    <row r="67" spans="1:25" ht="14.25">
      <c r="A67" s="22">
        <v>404</v>
      </c>
      <c r="B67" s="48">
        <v>64</v>
      </c>
      <c r="C67" s="54">
        <v>9</v>
      </c>
      <c r="D67" s="6" t="str">
        <f>VLOOKUP(A67,'09.kolo prezentácia'!$A$2:$G$181,2,FALSE)</f>
        <v>Tomáš</v>
      </c>
      <c r="E67" s="6" t="str">
        <f>VLOOKUP(A67,'09.kolo prezentácia'!$A$2:$G$181,3,FALSE)</f>
        <v>Kadák</v>
      </c>
      <c r="F67" s="5" t="str">
        <f>CONCATENATE('09.kolo výsledky  KAT'!$D67," ",'09.kolo výsledky  KAT'!$E67)</f>
        <v>Tomáš Kadák</v>
      </c>
      <c r="G67" s="6" t="str">
        <f>VLOOKUP(A67,'09.kolo prezentácia'!$A$2:$G$181,4,FALSE)</f>
        <v>Veľké Bierovce</v>
      </c>
      <c r="H67" s="31">
        <f>VLOOKUP(A67,'09.kolo prezentácia'!$A$2:$G$181,5,FALSE)</f>
        <v>2001</v>
      </c>
      <c r="I67" s="32" t="str">
        <f>VLOOKUP(A67,'09.kolo prezentácia'!$A$2:$G$181,7,FALSE)</f>
        <v>Muži A</v>
      </c>
      <c r="J67" s="21" t="str">
        <f>VLOOKUP('09.kolo výsledky  KAT'!$A67,'09.kolo stopky'!A:C,3,FALSE)</f>
        <v>00:29:51,03</v>
      </c>
      <c r="K67" s="21">
        <f t="shared" si="0"/>
        <v>0.003454918981481481</v>
      </c>
      <c r="L67" s="21">
        <f t="shared" si="1"/>
        <v>0.005720833333333331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4">
        <f t="shared" si="3"/>
        <v>0</v>
      </c>
      <c r="Y67"/>
    </row>
    <row r="68" spans="1:25" ht="14.25" hidden="1">
      <c r="A68" s="22">
        <v>402</v>
      </c>
      <c r="B68" s="48">
        <v>65</v>
      </c>
      <c r="C68" s="54">
        <v>16</v>
      </c>
      <c r="D68" s="6" t="str">
        <f>VLOOKUP(A68,'09.kolo prezentácia'!$A$2:$G$181,2,FALSE)</f>
        <v>Lukáš</v>
      </c>
      <c r="E68" s="6" t="str">
        <f>VLOOKUP(A68,'09.kolo prezentácia'!$A$2:$G$181,3,FALSE)</f>
        <v>Vavruš</v>
      </c>
      <c r="F68" s="5" t="str">
        <f>CONCATENATE('09.kolo výsledky  KAT'!$D68," ",'09.kolo výsledky  KAT'!$E68)</f>
        <v>Lukáš Vavruš</v>
      </c>
      <c r="G68" s="6" t="str">
        <f>VLOOKUP(A68,'09.kolo prezentácia'!$A$2:$G$181,4,FALSE)</f>
        <v>Trenčianske Jastrabie</v>
      </c>
      <c r="H68" s="31">
        <f>VLOOKUP(A68,'09.kolo prezentácia'!$A$2:$G$181,5,FALSE)</f>
        <v>1984</v>
      </c>
      <c r="I68" s="32" t="str">
        <f>VLOOKUP(A68,'09.kolo prezentácia'!$A$2:$G$181,7,FALSE)</f>
        <v>Muži B</v>
      </c>
      <c r="J68" s="21" t="str">
        <f>VLOOKUP('09.kolo výsledky  KAT'!$A68,'09.kolo stopky'!A:C,3,FALSE)</f>
        <v>00:29:55,88</v>
      </c>
      <c r="K68" s="21">
        <f aca="true" t="shared" si="4" ref="K68:K99">J68/$X$3</f>
        <v>0.0034642746913580245</v>
      </c>
      <c r="L68" s="21">
        <f aca="true" t="shared" si="5" ref="L68:L99">J68-$Y$3</f>
        <v>0.0057769675925925905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4">
        <f t="shared" si="3"/>
        <v>0</v>
      </c>
      <c r="Y68"/>
    </row>
    <row r="69" spans="1:25" ht="14.25" hidden="1">
      <c r="A69" s="22">
        <v>379</v>
      </c>
      <c r="B69" s="48">
        <v>66</v>
      </c>
      <c r="C69" s="54">
        <v>20</v>
      </c>
      <c r="D69" s="6" t="str">
        <f>VLOOKUP(A69,'09.kolo prezentácia'!$A$2:$G$181,2,FALSE)</f>
        <v>Marek</v>
      </c>
      <c r="E69" s="6" t="str">
        <f>VLOOKUP(A69,'09.kolo prezentácia'!$A$2:$G$181,3,FALSE)</f>
        <v>Grajcarík</v>
      </c>
      <c r="F69" s="5" t="str">
        <f>CONCATENATE('09.kolo výsledky  KAT'!$D69," ",'09.kolo výsledky  KAT'!$E69)</f>
        <v>Marek Grajcarík</v>
      </c>
      <c r="G69" s="6" t="str">
        <f>VLOOKUP(A69,'09.kolo prezentácia'!$A$2:$G$181,4,FALSE)</f>
        <v>Nové Mesto nad Váhom</v>
      </c>
      <c r="H69" s="31">
        <f>VLOOKUP(A69,'09.kolo prezentácia'!$A$2:$G$181,5,FALSE)</f>
        <v>1976</v>
      </c>
      <c r="I69" s="32" t="str">
        <f>VLOOKUP(A69,'09.kolo prezentácia'!$A$2:$G$181,7,FALSE)</f>
        <v>Muži C</v>
      </c>
      <c r="J69" s="21" t="str">
        <f>VLOOKUP('09.kolo výsledky  KAT'!$A69,'09.kolo stopky'!A:C,3,FALSE)</f>
        <v>00:29:57,64</v>
      </c>
      <c r="K69" s="21">
        <f t="shared" si="4"/>
        <v>0.0034676697530864197</v>
      </c>
      <c r="L69" s="21">
        <f t="shared" si="5"/>
        <v>0.0057973379629629625</v>
      </c>
      <c r="M69" s="30"/>
      <c r="N69" s="31"/>
      <c r="O69" s="31"/>
      <c r="P69" s="31"/>
      <c r="Q69" s="31"/>
      <c r="R69" s="31"/>
      <c r="S69" s="31"/>
      <c r="T69" s="31"/>
      <c r="U69" s="31"/>
      <c r="V69" s="31"/>
      <c r="W69" s="34">
        <f t="shared" si="3"/>
        <v>0</v>
      </c>
      <c r="Y69"/>
    </row>
    <row r="70" spans="1:25" ht="14.25" hidden="1">
      <c r="A70" s="22">
        <v>100</v>
      </c>
      <c r="B70" s="48">
        <v>67</v>
      </c>
      <c r="C70" s="54">
        <v>17</v>
      </c>
      <c r="D70" s="6" t="str">
        <f>VLOOKUP(A70,'09.kolo prezentácia'!$A$2:$G$181,2,FALSE)</f>
        <v>Martin</v>
      </c>
      <c r="E70" s="6" t="str">
        <f>VLOOKUP(A70,'09.kolo prezentácia'!$A$2:$G$181,3,FALSE)</f>
        <v>Kocaj</v>
      </c>
      <c r="F70" s="6" t="str">
        <f>CONCATENATE('09.kolo výsledky  KAT'!$D70," ",'09.kolo výsledky  KAT'!$E70)</f>
        <v>Martin Kocaj</v>
      </c>
      <c r="G70" s="6" t="str">
        <f>VLOOKUP(A70,'09.kolo prezentácia'!$A$2:$G$181,4,FALSE)</f>
        <v>Trenčín</v>
      </c>
      <c r="H70" s="31">
        <f>VLOOKUP(A70,'09.kolo prezentácia'!$A$2:$G$181,5,FALSE)</f>
        <v>1987</v>
      </c>
      <c r="I70" s="32" t="str">
        <f>VLOOKUP(A70,'09.kolo prezentácia'!$A$2:$G$181,7,FALSE)</f>
        <v>Muži B</v>
      </c>
      <c r="J70" s="33" t="str">
        <f>VLOOKUP('09.kolo výsledky  KAT'!$A70,'09.kolo stopky'!A:C,3,FALSE)</f>
        <v>00:30:09,91</v>
      </c>
      <c r="K70" s="33">
        <f t="shared" si="4"/>
        <v>0.0034913387345679014</v>
      </c>
      <c r="L70" s="33">
        <f t="shared" si="5"/>
        <v>0.005939351851851852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4">
        <f t="shared" si="3"/>
        <v>0</v>
      </c>
      <c r="Y70"/>
    </row>
    <row r="71" spans="1:25" ht="14.25" hidden="1">
      <c r="A71" s="22">
        <v>273</v>
      </c>
      <c r="B71" s="48">
        <v>68</v>
      </c>
      <c r="C71" s="54">
        <v>21</v>
      </c>
      <c r="D71" s="6" t="str">
        <f>VLOOKUP(A71,'09.kolo prezentácia'!$A$2:$G$181,2,FALSE)</f>
        <v>Andrej</v>
      </c>
      <c r="E71" s="6" t="str">
        <f>VLOOKUP(A71,'09.kolo prezentácia'!$A$2:$G$181,3,FALSE)</f>
        <v>Hricko</v>
      </c>
      <c r="F71" s="6" t="str">
        <f>CONCATENATE('09.kolo výsledky  KAT'!$D71," ",'09.kolo výsledky  KAT'!$E71)</f>
        <v>Andrej Hricko</v>
      </c>
      <c r="G71" s="6" t="str">
        <f>VLOOKUP(A71,'09.kolo prezentácia'!$A$2:$G$181,4,FALSE)</f>
        <v>Svinná</v>
      </c>
      <c r="H71" s="31">
        <f>VLOOKUP(A71,'09.kolo prezentácia'!$A$2:$G$181,5,FALSE)</f>
        <v>1971</v>
      </c>
      <c r="I71" s="32" t="str">
        <f>VLOOKUP(A71,'09.kolo prezentácia'!$A$2:$G$181,7,FALSE)</f>
        <v>Muži C</v>
      </c>
      <c r="J71" s="33" t="str">
        <f>VLOOKUP('09.kolo výsledky  KAT'!$A71,'09.kolo stopky'!A:C,3,FALSE)</f>
        <v>00:30:10,85</v>
      </c>
      <c r="K71" s="33">
        <f t="shared" si="4"/>
        <v>0.0034931520061728394</v>
      </c>
      <c r="L71" s="33">
        <f t="shared" si="5"/>
        <v>0.00595023148148148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4">
        <f t="shared" si="3"/>
        <v>0</v>
      </c>
      <c r="Y71"/>
    </row>
    <row r="72" spans="1:25" ht="14.25" hidden="1">
      <c r="A72" s="22">
        <v>333</v>
      </c>
      <c r="B72" s="48">
        <v>69</v>
      </c>
      <c r="C72" s="54">
        <v>22</v>
      </c>
      <c r="D72" s="6" t="str">
        <f>VLOOKUP(A72,'09.kolo prezentácia'!$A$2:$G$181,2,FALSE)</f>
        <v>Jan</v>
      </c>
      <c r="E72" s="6" t="str">
        <f>VLOOKUP(A72,'09.kolo prezentácia'!$A$2:$G$181,3,FALSE)</f>
        <v>Radocha</v>
      </c>
      <c r="F72" s="5" t="str">
        <f>CONCATENATE('09.kolo výsledky  KAT'!$D72," ",'09.kolo výsledky  KAT'!$E72)</f>
        <v>Jan Radocha</v>
      </c>
      <c r="G72" s="6" t="str">
        <f>VLOOKUP(A72,'09.kolo prezentácia'!$A$2:$G$181,4,FALSE)</f>
        <v>Trencin</v>
      </c>
      <c r="H72" s="31">
        <f>VLOOKUP(A72,'09.kolo prezentácia'!$A$2:$G$181,5,FALSE)</f>
        <v>1976</v>
      </c>
      <c r="I72" s="32" t="str">
        <f>VLOOKUP(A72,'09.kolo prezentácia'!$A$2:$G$181,7,FALSE)</f>
        <v>Muži C</v>
      </c>
      <c r="J72" s="21" t="str">
        <f>VLOOKUP('09.kolo výsledky  KAT'!$A72,'09.kolo stopky'!A:C,3,FALSE)</f>
        <v>00:30:13,16</v>
      </c>
      <c r="K72" s="21">
        <f t="shared" si="4"/>
        <v>0.003497608024691359</v>
      </c>
      <c r="L72" s="21">
        <f t="shared" si="5"/>
        <v>0.005976967592592596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4">
        <f t="shared" si="3"/>
        <v>0</v>
      </c>
      <c r="Y72"/>
    </row>
    <row r="73" spans="1:25" ht="14.25" hidden="1">
      <c r="A73" s="22">
        <v>138</v>
      </c>
      <c r="B73" s="48">
        <v>70</v>
      </c>
      <c r="C73" s="54">
        <v>23</v>
      </c>
      <c r="D73" s="6" t="str">
        <f>VLOOKUP(A73,'09.kolo prezentácia'!$A$2:$G$181,2,FALSE)</f>
        <v>Michaela</v>
      </c>
      <c r="E73" s="6" t="str">
        <f>VLOOKUP(A73,'09.kolo prezentácia'!$A$2:$G$181,3,FALSE)</f>
        <v>Žilková</v>
      </c>
      <c r="F73" s="6" t="str">
        <f>CONCATENATE('09.kolo výsledky  KAT'!$D73," ",'09.kolo výsledky  KAT'!$E73)</f>
        <v>Michaela Žilková</v>
      </c>
      <c r="G73" s="6" t="str">
        <f>VLOOKUP(A73,'09.kolo prezentácia'!$A$2:$G$181,4,FALSE)</f>
        <v>Jogging klub DCA / Dubnica nad Váhom</v>
      </c>
      <c r="H73" s="31">
        <f>VLOOKUP(A73,'09.kolo prezentácia'!$A$2:$G$181,5,FALSE)</f>
        <v>1972</v>
      </c>
      <c r="I73" s="32" t="str">
        <f>VLOOKUP(A73,'09.kolo prezentácia'!$A$2:$G$181,7,FALSE)</f>
        <v>Ženy C</v>
      </c>
      <c r="J73" s="33" t="str">
        <f>VLOOKUP('09.kolo výsledky  KAT'!$A73,'09.kolo stopky'!A:C,3,FALSE)</f>
        <v>00:30:15,39</v>
      </c>
      <c r="K73" s="33">
        <f t="shared" si="4"/>
        <v>0.0035019097222222222</v>
      </c>
      <c r="L73" s="33">
        <f t="shared" si="5"/>
        <v>0.006002777777777777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4">
        <f t="shared" si="3"/>
        <v>0</v>
      </c>
      <c r="Y73"/>
    </row>
    <row r="74" spans="1:25" ht="14.25" hidden="1">
      <c r="A74" s="22">
        <v>427</v>
      </c>
      <c r="B74" s="48">
        <v>71</v>
      </c>
      <c r="C74" s="54">
        <v>24</v>
      </c>
      <c r="D74" s="6" t="str">
        <f>VLOOKUP(A74,'09.kolo prezentácia'!$A$2:$G$181,2,FALSE)</f>
        <v>Daniel</v>
      </c>
      <c r="E74" s="6" t="str">
        <f>VLOOKUP(A74,'09.kolo prezentácia'!$A$2:$G$181,3,FALSE)</f>
        <v>Horňák</v>
      </c>
      <c r="F74" s="5" t="str">
        <f>CONCATENATE('09.kolo výsledky  KAT'!$D74," ",'09.kolo výsledky  KAT'!$E74)</f>
        <v>Daniel Horňák</v>
      </c>
      <c r="G74" s="6" t="str">
        <f>VLOOKUP(A74,'09.kolo prezentácia'!$A$2:$G$181,4,FALSE)</f>
        <v>Trenčianska Turná</v>
      </c>
      <c r="H74" s="31">
        <f>VLOOKUP(A74,'09.kolo prezentácia'!$A$2:$G$181,5,FALSE)</f>
        <v>1975</v>
      </c>
      <c r="I74" s="32" t="str">
        <f>VLOOKUP(A74,'09.kolo prezentácia'!$A$2:$G$181,7,FALSE)</f>
        <v>Muži C</v>
      </c>
      <c r="J74" s="21" t="str">
        <f>VLOOKUP('09.kolo výsledky  KAT'!$A74,'09.kolo stopky'!A:C,3,FALSE)</f>
        <v>00:30:23,53</v>
      </c>
      <c r="K74" s="21">
        <f t="shared" si="4"/>
        <v>0.00351761188271605</v>
      </c>
      <c r="L74" s="21">
        <f t="shared" si="5"/>
        <v>0.006096990740740743</v>
      </c>
      <c r="M74" s="30"/>
      <c r="N74" s="31"/>
      <c r="O74" s="31"/>
      <c r="P74" s="31"/>
      <c r="Q74" s="31"/>
      <c r="R74" s="31"/>
      <c r="S74" s="31"/>
      <c r="T74" s="31"/>
      <c r="U74" s="31"/>
      <c r="V74" s="31"/>
      <c r="W74" s="34">
        <f t="shared" si="3"/>
        <v>0</v>
      </c>
      <c r="Y74"/>
    </row>
    <row r="75" spans="1:25" ht="14.25" hidden="1">
      <c r="A75" s="22">
        <v>395</v>
      </c>
      <c r="B75" s="48">
        <v>72</v>
      </c>
      <c r="C75" s="54">
        <v>9</v>
      </c>
      <c r="D75" s="6" t="str">
        <f>VLOOKUP(A75,'09.kolo prezentácia'!$A$2:$G$181,2,FALSE)</f>
        <v>Jaroslav</v>
      </c>
      <c r="E75" s="6" t="str">
        <f>VLOOKUP(A75,'09.kolo prezentácia'!$A$2:$G$181,3,FALSE)</f>
        <v>Pavlacký</v>
      </c>
      <c r="F75" s="6" t="str">
        <f>CONCATENATE('09.kolo výsledky  KAT'!$D75," ",'09.kolo výsledky  KAT'!$E75)</f>
        <v>Jaroslav Pavlacký</v>
      </c>
      <c r="G75" s="6" t="str">
        <f>VLOOKUP(A75,'09.kolo prezentácia'!$A$2:$G$181,4,FALSE)</f>
        <v>Trenčianske Teplice</v>
      </c>
      <c r="H75" s="31">
        <f>VLOOKUP(A75,'09.kolo prezentácia'!$A$2:$G$181,5,FALSE)</f>
        <v>1962</v>
      </c>
      <c r="I75" s="32" t="str">
        <f>VLOOKUP(A75,'09.kolo prezentácia'!$A$2:$G$181,7,FALSE)</f>
        <v>Muži D</v>
      </c>
      <c r="J75" s="33" t="str">
        <f>VLOOKUP('09.kolo výsledky  KAT'!$A75,'09.kolo stopky'!A:C,3,FALSE)</f>
        <v>00:30:24,05</v>
      </c>
      <c r="K75" s="33">
        <f t="shared" si="4"/>
        <v>0.0035186149691358026</v>
      </c>
      <c r="L75" s="33">
        <f t="shared" si="5"/>
        <v>0.006103009259259259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4">
        <f t="shared" si="3"/>
        <v>0</v>
      </c>
      <c r="Y75"/>
    </row>
    <row r="76" spans="1:25" ht="14.25">
      <c r="A76" s="22">
        <v>377</v>
      </c>
      <c r="B76" s="48">
        <v>73</v>
      </c>
      <c r="C76" s="54">
        <v>10</v>
      </c>
      <c r="D76" s="6" t="str">
        <f>VLOOKUP(A76,'09.kolo prezentácia'!$A$2:$G$181,2,FALSE)</f>
        <v>Jozef</v>
      </c>
      <c r="E76" s="6" t="str">
        <f>VLOOKUP(A76,'09.kolo prezentácia'!$A$2:$G$181,3,FALSE)</f>
        <v>Illo</v>
      </c>
      <c r="F76" s="6" t="str">
        <f>CONCATENATE('09.kolo výsledky  KAT'!$D76," ",'09.kolo výsledky  KAT'!$E76)</f>
        <v>Jozef Illo</v>
      </c>
      <c r="G76" s="6" t="str">
        <f>VLOOKUP(A76,'09.kolo prezentácia'!$A$2:$G$181,4,FALSE)</f>
        <v>Dolná Poruba</v>
      </c>
      <c r="H76" s="31">
        <f>VLOOKUP(A76,'09.kolo prezentácia'!$A$2:$G$181,5,FALSE)</f>
        <v>1995</v>
      </c>
      <c r="I76" s="32" t="str">
        <f>VLOOKUP(A76,'09.kolo prezentácia'!$A$2:$G$181,7,FALSE)</f>
        <v>Muži A</v>
      </c>
      <c r="J76" s="33" t="str">
        <f>VLOOKUP('09.kolo výsledky  KAT'!$A76,'09.kolo stopky'!A:C,3,FALSE)</f>
        <v>00:30:24,47</v>
      </c>
      <c r="K76" s="33">
        <f t="shared" si="4"/>
        <v>0.003519425154320988</v>
      </c>
      <c r="L76" s="33">
        <f t="shared" si="5"/>
        <v>0.006107870370370371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4">
        <f t="shared" si="3"/>
        <v>0</v>
      </c>
      <c r="Y76"/>
    </row>
    <row r="77" spans="1:25" ht="14.25" hidden="1">
      <c r="A77" s="22">
        <v>396</v>
      </c>
      <c r="B77" s="48">
        <v>74</v>
      </c>
      <c r="C77" s="54">
        <v>18</v>
      </c>
      <c r="D77" s="6" t="str">
        <f>VLOOKUP(A77,'09.kolo prezentácia'!$A$2:$G$181,2,FALSE)</f>
        <v>Július</v>
      </c>
      <c r="E77" s="6" t="str">
        <f>VLOOKUP(A77,'09.kolo prezentácia'!$A$2:$G$181,3,FALSE)</f>
        <v>Talian</v>
      </c>
      <c r="F77" s="6" t="str">
        <f>CONCATENATE('09.kolo výsledky  KAT'!$D77," ",'09.kolo výsledky  KAT'!$E77)</f>
        <v>Július Talian</v>
      </c>
      <c r="G77" s="6" t="str">
        <f>VLOOKUP(A77,'09.kolo prezentácia'!$A$2:$G$181,4,FALSE)</f>
        <v>Mníchova Lehota</v>
      </c>
      <c r="H77" s="31">
        <f>VLOOKUP(A77,'09.kolo prezentácia'!$A$2:$G$181,5,FALSE)</f>
        <v>1983</v>
      </c>
      <c r="I77" s="32" t="str">
        <f>VLOOKUP(A77,'09.kolo prezentácia'!$A$2:$G$181,7,FALSE)</f>
        <v>Muži B</v>
      </c>
      <c r="J77" s="33" t="str">
        <f>VLOOKUP('09.kolo výsledky  KAT'!$A77,'09.kolo stopky'!A:C,3,FALSE)</f>
        <v>00:30:30,78</v>
      </c>
      <c r="K77" s="33">
        <f t="shared" si="4"/>
        <v>0.0035315972222222224</v>
      </c>
      <c r="L77" s="33">
        <f t="shared" si="5"/>
        <v>0.006180902777777778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4">
        <f t="shared" si="3"/>
        <v>0</v>
      </c>
      <c r="Y77"/>
    </row>
    <row r="78" spans="1:25" ht="14.25" hidden="1">
      <c r="A78" s="22">
        <v>350</v>
      </c>
      <c r="B78" s="48">
        <v>75</v>
      </c>
      <c r="C78" s="54">
        <v>25</v>
      </c>
      <c r="D78" s="6" t="str">
        <f>VLOOKUP(A78,'09.kolo prezentácia'!$A$2:$G$181,2,FALSE)</f>
        <v>Miloš</v>
      </c>
      <c r="E78" s="6" t="str">
        <f>VLOOKUP(A78,'09.kolo prezentácia'!$A$2:$G$181,3,FALSE)</f>
        <v>Humera</v>
      </c>
      <c r="F78" s="6" t="str">
        <f>CONCATENATE('09.kolo výsledky  KAT'!$D78," ",'09.kolo výsledky  KAT'!$E78)</f>
        <v>Miloš Humera</v>
      </c>
      <c r="G78" s="6" t="str">
        <f>VLOOKUP(A78,'09.kolo prezentácia'!$A$2:$G$181,4,FALSE)</f>
        <v>Trenčín</v>
      </c>
      <c r="H78" s="31">
        <f>VLOOKUP(A78,'09.kolo prezentácia'!$A$2:$G$181,5,FALSE)</f>
        <v>1970</v>
      </c>
      <c r="I78" s="32" t="str">
        <f>VLOOKUP(A78,'09.kolo prezentácia'!$A$2:$G$181,7,FALSE)</f>
        <v>Muži C</v>
      </c>
      <c r="J78" s="33" t="str">
        <f>VLOOKUP('09.kolo výsledky  KAT'!$A78,'09.kolo stopky'!A:C,3,FALSE)</f>
        <v>00:30:34,66</v>
      </c>
      <c r="K78" s="33">
        <f t="shared" si="4"/>
        <v>0.003539081790123457</v>
      </c>
      <c r="L78" s="33">
        <f t="shared" si="5"/>
        <v>0.006225810185185185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4">
        <f t="shared" si="3"/>
        <v>0</v>
      </c>
      <c r="Y78"/>
    </row>
    <row r="79" spans="1:25" ht="14.25" hidden="1">
      <c r="A79" s="22">
        <v>6</v>
      </c>
      <c r="B79" s="48">
        <v>76</v>
      </c>
      <c r="C79" s="54">
        <v>26</v>
      </c>
      <c r="D79" s="6" t="str">
        <f>VLOOKUP(A79,'09.kolo prezentácia'!$A$2:$G$181,2,FALSE)</f>
        <v>Ľubomír</v>
      </c>
      <c r="E79" s="6" t="str">
        <f>VLOOKUP(A79,'09.kolo prezentácia'!$A$2:$G$181,3,FALSE)</f>
        <v>Vavruš</v>
      </c>
      <c r="F79" s="6" t="str">
        <f>CONCATENATE('09.kolo výsledky  KAT'!$D79," ",'09.kolo výsledky  KAT'!$E79)</f>
        <v>Ľubomír Vavruš</v>
      </c>
      <c r="G79" s="6" t="str">
        <f>VLOOKUP(A79,'09.kolo prezentácia'!$A$2:$G$181,4,FALSE)</f>
        <v>Trenčín / Trenčín</v>
      </c>
      <c r="H79" s="31">
        <f>VLOOKUP(A79,'09.kolo prezentácia'!$A$2:$G$181,5,FALSE)</f>
        <v>1974</v>
      </c>
      <c r="I79" s="32" t="str">
        <f>VLOOKUP(A79,'09.kolo prezentácia'!$A$2:$G$181,7,FALSE)</f>
        <v>Muži C</v>
      </c>
      <c r="J79" s="33" t="str">
        <f>VLOOKUP('09.kolo výsledky  KAT'!$A79,'09.kolo stopky'!A:C,3,FALSE)</f>
        <v>00:30:44,79</v>
      </c>
      <c r="K79" s="33">
        <f t="shared" si="4"/>
        <v>0.0035586226851851855</v>
      </c>
      <c r="L79" s="33">
        <f t="shared" si="5"/>
        <v>0.006343055555555557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4">
        <f t="shared" si="3"/>
        <v>0</v>
      </c>
      <c r="Y79"/>
    </row>
    <row r="80" spans="1:25" ht="14.25" hidden="1">
      <c r="A80" s="22">
        <v>416</v>
      </c>
      <c r="B80" s="48">
        <v>77</v>
      </c>
      <c r="C80" s="54">
        <v>10</v>
      </c>
      <c r="D80" s="6" t="str">
        <f>VLOOKUP(A80,'09.kolo prezentácia'!$A$2:$G$181,2,FALSE)</f>
        <v>ferdinand</v>
      </c>
      <c r="E80" s="6" t="str">
        <f>VLOOKUP(A80,'09.kolo prezentácia'!$A$2:$G$181,3,FALSE)</f>
        <v>Daňo</v>
      </c>
      <c r="F80" s="6" t="str">
        <f>CONCATENATE('09.kolo výsledky  KAT'!$D80," ",'09.kolo výsledky  KAT'!$E80)</f>
        <v>ferdinand Daňo</v>
      </c>
      <c r="G80" s="6" t="str">
        <f>VLOOKUP(A80,'09.kolo prezentácia'!$A$2:$G$181,4,FALSE)</f>
        <v>Sedmerovec</v>
      </c>
      <c r="H80" s="31">
        <f>VLOOKUP(A80,'09.kolo prezentácia'!$A$2:$G$181,5,FALSE)</f>
        <v>1963</v>
      </c>
      <c r="I80" s="32" t="str">
        <f>VLOOKUP(A80,'09.kolo prezentácia'!$A$2:$G$181,7,FALSE)</f>
        <v>Muži D</v>
      </c>
      <c r="J80" s="33" t="str">
        <f>VLOOKUP('09.kolo výsledky  KAT'!$A80,'09.kolo stopky'!A:C,3,FALSE)</f>
        <v>00:30:54,35</v>
      </c>
      <c r="K80" s="33">
        <f t="shared" si="4"/>
        <v>0.0035770640432098762</v>
      </c>
      <c r="L80" s="33">
        <f t="shared" si="5"/>
        <v>0.006453703703703701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4">
        <f t="shared" si="3"/>
        <v>0</v>
      </c>
      <c r="Y80"/>
    </row>
    <row r="81" spans="1:25" ht="14.25" hidden="1">
      <c r="A81" s="22">
        <v>398</v>
      </c>
      <c r="B81" s="48">
        <v>78</v>
      </c>
      <c r="C81" s="54">
        <v>11</v>
      </c>
      <c r="D81" s="6" t="str">
        <f>VLOOKUP(A81,'09.kolo prezentácia'!$A$2:$G$181,2,FALSE)</f>
        <v>MIlan</v>
      </c>
      <c r="E81" s="6" t="str">
        <f>VLOOKUP(A81,'09.kolo prezentácia'!$A$2:$G$181,3,FALSE)</f>
        <v>Gašparovič</v>
      </c>
      <c r="F81" s="6" t="str">
        <f>CONCATENATE('09.kolo výsledky  KAT'!$D81," ",'09.kolo výsledky  KAT'!$E81)</f>
        <v>MIlan Gašparovič</v>
      </c>
      <c r="G81" s="6" t="str">
        <f>VLOOKUP(A81,'09.kolo prezentácia'!$A$2:$G$181,4,FALSE)</f>
        <v>ZTP Trenčín / Trenčín</v>
      </c>
      <c r="H81" s="31">
        <f>VLOOKUP(A81,'09.kolo prezentácia'!$A$2:$G$181,5,FALSE)</f>
        <v>1964</v>
      </c>
      <c r="I81" s="32" t="str">
        <f>VLOOKUP(A81,'09.kolo prezentácia'!$A$2:$G$181,7,FALSE)</f>
        <v>Muži D</v>
      </c>
      <c r="J81" s="33" t="str">
        <f>VLOOKUP('09.kolo výsledky  KAT'!$A81,'09.kolo stopky'!A:C,3,FALSE)</f>
        <v>00:31:17,11</v>
      </c>
      <c r="K81" s="33">
        <f t="shared" si="4"/>
        <v>0.0036209683641975307</v>
      </c>
      <c r="L81" s="33">
        <f t="shared" si="5"/>
        <v>0.0067171296296296285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4">
        <f t="shared" si="3"/>
        <v>0</v>
      </c>
      <c r="Y81"/>
    </row>
    <row r="82" spans="1:25" ht="14.25" hidden="1">
      <c r="A82" s="22">
        <v>431</v>
      </c>
      <c r="B82" s="48">
        <v>79</v>
      </c>
      <c r="C82" s="54">
        <v>12</v>
      </c>
      <c r="D82" s="6" t="str">
        <f>VLOOKUP(A82,'09.kolo prezentácia'!$A$2:$G$181,2,FALSE)</f>
        <v>Ľubomír</v>
      </c>
      <c r="E82" s="6" t="str">
        <f>VLOOKUP(A82,'09.kolo prezentácia'!$A$2:$G$181,3,FALSE)</f>
        <v>Magdolen</v>
      </c>
      <c r="F82" s="6" t="str">
        <f>CONCATENATE('09.kolo výsledky  KAT'!$D82," ",'09.kolo výsledky  KAT'!$E82)</f>
        <v>Ľubomír Magdolen</v>
      </c>
      <c r="G82" s="6" t="str">
        <f>VLOOKUP(A82,'09.kolo prezentácia'!$A$2:$G$181,4,FALSE)</f>
        <v>Chynorany</v>
      </c>
      <c r="H82" s="31">
        <f>VLOOKUP(A82,'09.kolo prezentácia'!$A$2:$G$181,5,FALSE)</f>
        <v>1964</v>
      </c>
      <c r="I82" s="32" t="str">
        <f>VLOOKUP(A82,'09.kolo prezentácia'!$A$2:$G$181,7,FALSE)</f>
        <v>Muži D</v>
      </c>
      <c r="J82" s="33" t="str">
        <f>VLOOKUP('09.kolo výsledky  KAT'!$A82,'09.kolo stopky'!A:C,3,FALSE)</f>
        <v>00:31:23,55</v>
      </c>
      <c r="K82" s="33">
        <f t="shared" si="4"/>
        <v>0.0036333912037037033</v>
      </c>
      <c r="L82" s="33">
        <f t="shared" si="5"/>
        <v>0.006791666666666665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4">
        <f t="shared" si="3"/>
        <v>0</v>
      </c>
      <c r="Y82"/>
    </row>
    <row r="83" spans="1:25" ht="14.25" hidden="1">
      <c r="A83" s="22">
        <v>413</v>
      </c>
      <c r="B83" s="48">
        <v>80</v>
      </c>
      <c r="C83" s="54">
        <v>4</v>
      </c>
      <c r="D83" s="6" t="str">
        <f>VLOOKUP(A83,'09.kolo prezentácia'!$A$2:$G$181,2,FALSE)</f>
        <v>Mirka</v>
      </c>
      <c r="E83" s="6" t="str">
        <f>VLOOKUP(A83,'09.kolo prezentácia'!$A$2:$G$181,3,FALSE)</f>
        <v>ZICHOVÁ</v>
      </c>
      <c r="F83" s="6" t="str">
        <f>CONCATENATE('09.kolo výsledky  KAT'!$D83," ",'09.kolo výsledky  KAT'!$E83)</f>
        <v>Mirka ZICHOVÁ</v>
      </c>
      <c r="G83" s="6" t="str">
        <f>VLOOKUP(A83,'09.kolo prezentácia'!$A$2:$G$181,4,FALSE)</f>
        <v>Slawex runners / Slavičín</v>
      </c>
      <c r="H83" s="31">
        <f>VLOOKUP(A83,'09.kolo prezentácia'!$A$2:$G$181,5,FALSE)</f>
        <v>1981</v>
      </c>
      <c r="I83" s="32" t="str">
        <f>VLOOKUP(A83,'09.kolo prezentácia'!$A$2:$G$181,7,FALSE)</f>
        <v>Ženy B</v>
      </c>
      <c r="J83" s="33" t="str">
        <f>VLOOKUP('09.kolo výsledky  KAT'!$A83,'09.kolo stopky'!A:C,3,FALSE)</f>
        <v>00:31:23,98</v>
      </c>
      <c r="K83" s="33">
        <f t="shared" si="4"/>
        <v>0.0036342206790123464</v>
      </c>
      <c r="L83" s="33">
        <f t="shared" si="5"/>
        <v>0.006796643518518521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4">
        <f t="shared" si="3"/>
        <v>0</v>
      </c>
      <c r="Y83"/>
    </row>
    <row r="84" spans="1:25" ht="14.25">
      <c r="A84" s="22">
        <v>406</v>
      </c>
      <c r="B84" s="48">
        <v>81</v>
      </c>
      <c r="C84" s="48">
        <v>11</v>
      </c>
      <c r="D84" s="6" t="str">
        <f>VLOOKUP(A84,'09.kolo prezentácia'!$A$2:$G$181,2,FALSE)</f>
        <v>Sofian</v>
      </c>
      <c r="E84" s="6" t="str">
        <f>VLOOKUP(A84,'09.kolo prezentácia'!$A$2:$G$181,3,FALSE)</f>
        <v>Repa</v>
      </c>
      <c r="F84" s="6" t="str">
        <f>CONCATENATE('09.kolo výsledky  KAT'!$D84," ",'09.kolo výsledky  KAT'!$E84)</f>
        <v>Sofian Repa</v>
      </c>
      <c r="G84" s="6" t="str">
        <f>VLOOKUP(A84,'09.kolo prezentácia'!$A$2:$G$181,4,FALSE)</f>
        <v>Bánovce nad Bebravou </v>
      </c>
      <c r="H84" s="31">
        <f>VLOOKUP(A84,'09.kolo prezentácia'!$A$2:$G$181,5,FALSE)</f>
        <v>2005</v>
      </c>
      <c r="I84" s="32" t="str">
        <f>VLOOKUP(A84,'09.kolo prezentácia'!$A$2:$G$181,7,FALSE)</f>
        <v>Muži A</v>
      </c>
      <c r="J84" s="33" t="str">
        <f>VLOOKUP('09.kolo výsledky  KAT'!$A84,'09.kolo stopky'!A:C,3,FALSE)</f>
        <v>00:31:25,11</v>
      </c>
      <c r="K84" s="33">
        <f t="shared" si="4"/>
        <v>0.003636400462962963</v>
      </c>
      <c r="L84" s="33">
        <f t="shared" si="5"/>
        <v>0.0068097222222222205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4">
        <f t="shared" si="3"/>
        <v>0</v>
      </c>
      <c r="Y84"/>
    </row>
    <row r="85" spans="1:25" ht="14.25" hidden="1">
      <c r="A85" s="22">
        <v>365</v>
      </c>
      <c r="B85" s="48">
        <v>82</v>
      </c>
      <c r="C85" s="54">
        <v>19</v>
      </c>
      <c r="D85" s="6" t="str">
        <f>VLOOKUP(A85,'09.kolo prezentácia'!$A$2:$G$181,2,FALSE)</f>
        <v>Milan</v>
      </c>
      <c r="E85" s="6" t="str">
        <f>VLOOKUP(A85,'09.kolo prezentácia'!$A$2:$G$181,3,FALSE)</f>
        <v>Šaray</v>
      </c>
      <c r="F85" s="6" t="str">
        <f>CONCATENATE('09.kolo výsledky  KAT'!$D85," ",'09.kolo výsledky  KAT'!$E85)</f>
        <v>Milan Šaray</v>
      </c>
      <c r="G85" s="6" t="str">
        <f>VLOOKUP(A85,'09.kolo prezentácia'!$A$2:$G$181,4,FALSE)</f>
        <v>Bánovce nad Bebravou </v>
      </c>
      <c r="H85" s="31">
        <f>VLOOKUP(A85,'09.kolo prezentácia'!$A$2:$G$181,5,FALSE)</f>
        <v>1989</v>
      </c>
      <c r="I85" s="32" t="str">
        <f>VLOOKUP(A85,'09.kolo prezentácia'!$A$2:$G$181,7,FALSE)</f>
        <v>Muži B</v>
      </c>
      <c r="J85" s="33" t="str">
        <f>VLOOKUP('09.kolo výsledky  KAT'!$A85,'09.kolo stopky'!A:C,3,FALSE)</f>
        <v>00:31:28,36</v>
      </c>
      <c r="K85" s="33">
        <f t="shared" si="4"/>
        <v>0.003642669753086419</v>
      </c>
      <c r="L85" s="33">
        <f t="shared" si="5"/>
        <v>0.006847337962962958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4">
        <f t="shared" si="3"/>
        <v>0</v>
      </c>
      <c r="Y85"/>
    </row>
    <row r="86" spans="1:25" ht="14.25" hidden="1">
      <c r="A86" s="22">
        <v>165</v>
      </c>
      <c r="B86" s="48">
        <v>83</v>
      </c>
      <c r="C86" s="48">
        <v>5</v>
      </c>
      <c r="D86" s="6" t="str">
        <f>VLOOKUP(A86,'09.kolo prezentácia'!$A$2:$G$181,2,FALSE)</f>
        <v>Jana</v>
      </c>
      <c r="E86" s="6" t="str">
        <f>VLOOKUP(A86,'09.kolo prezentácia'!$A$2:$G$181,3,FALSE)</f>
        <v>Pálešová</v>
      </c>
      <c r="F86" s="6" t="str">
        <f>CONCATENATE('09.kolo výsledky  KAT'!$D86," ",'09.kolo výsledky  KAT'!$E86)</f>
        <v>Jana Pálešová</v>
      </c>
      <c r="G86" s="6" t="str">
        <f>VLOOKUP(A86,'09.kolo prezentácia'!$A$2:$G$181,4,FALSE)</f>
        <v>Drietoma</v>
      </c>
      <c r="H86" s="31">
        <f>VLOOKUP(A86,'09.kolo prezentácia'!$A$2:$G$181,5,FALSE)</f>
        <v>1977</v>
      </c>
      <c r="I86" s="32" t="str">
        <f>VLOOKUP(A86,'09.kolo prezentácia'!$A$2:$G$181,7,FALSE)</f>
        <v>Ženy B</v>
      </c>
      <c r="J86" s="33" t="str">
        <f>VLOOKUP('09.kolo výsledky  KAT'!$A86,'09.kolo stopky'!A:C,3,FALSE)</f>
        <v>00:31:31,19</v>
      </c>
      <c r="K86" s="33">
        <f t="shared" si="4"/>
        <v>0.0036481288580246913</v>
      </c>
      <c r="L86" s="33">
        <f t="shared" si="5"/>
        <v>0.00688009259259259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4">
        <f t="shared" si="3"/>
        <v>0</v>
      </c>
      <c r="Y86"/>
    </row>
    <row r="87" spans="1:25" ht="14.25" hidden="1">
      <c r="A87" s="22">
        <v>194</v>
      </c>
      <c r="B87" s="48">
        <v>84</v>
      </c>
      <c r="C87" s="54">
        <v>27</v>
      </c>
      <c r="D87" s="6" t="str">
        <f>VLOOKUP(A87,'09.kolo prezentácia'!$A$2:$G$181,2,FALSE)</f>
        <v>Branislav</v>
      </c>
      <c r="E87" s="6" t="str">
        <f>VLOOKUP(A87,'09.kolo prezentácia'!$A$2:$G$181,3,FALSE)</f>
        <v>Ulbrich</v>
      </c>
      <c r="F87" s="6" t="str">
        <f>CONCATENATE('09.kolo výsledky  KAT'!$D87," ",'09.kolo výsledky  KAT'!$E87)</f>
        <v>Branislav Ulbrich</v>
      </c>
      <c r="G87" s="6" t="str">
        <f>VLOOKUP(A87,'09.kolo prezentácia'!$A$2:$G$181,4,FALSE)</f>
        <v>Adamovské Kochanovce</v>
      </c>
      <c r="H87" s="31">
        <f>VLOOKUP(A87,'09.kolo prezentácia'!$A$2:$G$181,5,FALSE)</f>
        <v>1978</v>
      </c>
      <c r="I87" s="32" t="str">
        <f>VLOOKUP(A87,'09.kolo prezentácia'!$A$2:$G$181,7,FALSE)</f>
        <v>Muži C</v>
      </c>
      <c r="J87" s="33" t="str">
        <f>VLOOKUP('09.kolo výsledky  KAT'!$A87,'09.kolo stopky'!A:C,3,FALSE)</f>
        <v>00:31:31,87</v>
      </c>
      <c r="K87" s="33">
        <f t="shared" si="4"/>
        <v>0.003649440586419753</v>
      </c>
      <c r="L87" s="33">
        <f t="shared" si="5"/>
        <v>0.00688796296296296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4">
        <f t="shared" si="3"/>
        <v>0</v>
      </c>
      <c r="Y87"/>
    </row>
    <row r="88" spans="1:25" ht="14.25" hidden="1">
      <c r="A88" s="22">
        <v>400</v>
      </c>
      <c r="B88" s="48">
        <v>85</v>
      </c>
      <c r="C88" s="54">
        <v>13</v>
      </c>
      <c r="D88" s="6" t="str">
        <f>VLOOKUP(A88,'09.kolo prezentácia'!$A$2:$G$181,2,FALSE)</f>
        <v>Drahoslav</v>
      </c>
      <c r="E88" s="6" t="str">
        <f>VLOOKUP(A88,'09.kolo prezentácia'!$A$2:$G$181,3,FALSE)</f>
        <v>Masarik</v>
      </c>
      <c r="F88" s="6" t="str">
        <f>CONCATENATE('09.kolo výsledky  KAT'!$D88," ",'09.kolo výsledky  KAT'!$E88)</f>
        <v>Drahoslav Masarik</v>
      </c>
      <c r="G88" s="6" t="str">
        <f>VLOOKUP(A88,'09.kolo prezentácia'!$A$2:$G$181,4,FALSE)</f>
        <v>Štvorlístok / Trenčín</v>
      </c>
      <c r="H88" s="31">
        <f>VLOOKUP(A88,'09.kolo prezentácia'!$A$2:$G$181,5,FALSE)</f>
        <v>1967</v>
      </c>
      <c r="I88" s="32" t="str">
        <f>VLOOKUP(A88,'09.kolo prezentácia'!$A$2:$G$181,7,FALSE)</f>
        <v>Muži D</v>
      </c>
      <c r="J88" s="33" t="str">
        <f>VLOOKUP('09.kolo výsledky  KAT'!$A88,'09.kolo stopky'!A:C,3,FALSE)</f>
        <v>00:31:39,89</v>
      </c>
      <c r="K88" s="33">
        <f t="shared" si="4"/>
        <v>0.0036649112654320993</v>
      </c>
      <c r="L88" s="33">
        <f t="shared" si="5"/>
        <v>0.006980787037037039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4">
        <f t="shared" si="3"/>
        <v>0</v>
      </c>
      <c r="Y88"/>
    </row>
    <row r="89" spans="1:25" ht="14.25" hidden="1">
      <c r="A89" s="22">
        <v>244</v>
      </c>
      <c r="B89" s="48">
        <v>86</v>
      </c>
      <c r="C89" s="54">
        <v>6</v>
      </c>
      <c r="D89" s="6" t="str">
        <f>VLOOKUP(A89,'09.kolo prezentácia'!$A$2:$G$181,2,FALSE)</f>
        <v>Katarína </v>
      </c>
      <c r="E89" s="6" t="str">
        <f>VLOOKUP(A89,'09.kolo prezentácia'!$A$2:$G$181,3,FALSE)</f>
        <v>Kocjanová</v>
      </c>
      <c r="F89" s="6" t="str">
        <f>CONCATENATE('09.kolo výsledky  KAT'!$D89," ",'09.kolo výsledky  KAT'!$E89)</f>
        <v>Katarína  Kocjanová</v>
      </c>
      <c r="G89" s="6" t="str">
        <f>VLOOKUP(A89,'09.kolo prezentácia'!$A$2:$G$181,4,FALSE)</f>
        <v>Nová Dubnica</v>
      </c>
      <c r="H89" s="31">
        <f>VLOOKUP(A89,'09.kolo prezentácia'!$A$2:$G$181,5,FALSE)</f>
        <v>1977</v>
      </c>
      <c r="I89" s="32" t="str">
        <f>VLOOKUP(A89,'09.kolo prezentácia'!$A$2:$G$181,7,FALSE)</f>
        <v>Ženy B</v>
      </c>
      <c r="J89" s="33" t="str">
        <f>VLOOKUP('09.kolo výsledky  KAT'!$A89,'09.kolo stopky'!A:C,3,FALSE)</f>
        <v>00:31:45,71</v>
      </c>
      <c r="K89" s="33">
        <f t="shared" si="4"/>
        <v>0.0036761381172839506</v>
      </c>
      <c r="L89" s="33">
        <f t="shared" si="5"/>
        <v>0.007048148148148147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4">
        <f t="shared" si="3"/>
        <v>0</v>
      </c>
      <c r="Y89"/>
    </row>
    <row r="90" spans="1:25" ht="14.25" hidden="1">
      <c r="A90" s="22">
        <v>40</v>
      </c>
      <c r="B90" s="48">
        <v>87</v>
      </c>
      <c r="C90" s="54">
        <v>14</v>
      </c>
      <c r="D90" s="6" t="str">
        <f>VLOOKUP(A90,'09.kolo prezentácia'!$A$2:$G$181,2,FALSE)</f>
        <v>Marián</v>
      </c>
      <c r="E90" s="6" t="str">
        <f>VLOOKUP(A90,'09.kolo prezentácia'!$A$2:$G$181,3,FALSE)</f>
        <v>Adamkovic</v>
      </c>
      <c r="F90" s="6" t="str">
        <f>CONCATENATE('09.kolo výsledky  KAT'!$D90," ",'09.kolo výsledky  KAT'!$E90)</f>
        <v>Marián Adamkovic</v>
      </c>
      <c r="G90" s="6" t="str">
        <f>VLOOKUP(A90,'09.kolo prezentácia'!$A$2:$G$181,4,FALSE)</f>
        <v>Gekonsport / Bánovce nad Bebravou</v>
      </c>
      <c r="H90" s="31">
        <f>VLOOKUP(A90,'09.kolo prezentácia'!$A$2:$G$181,5,FALSE)</f>
        <v>1964</v>
      </c>
      <c r="I90" s="32" t="str">
        <f>VLOOKUP(A90,'09.kolo prezentácia'!$A$2:$G$181,7,FALSE)</f>
        <v>Muži D</v>
      </c>
      <c r="J90" s="33" t="str">
        <f>VLOOKUP('09.kolo výsledky  KAT'!$A90,'09.kolo stopky'!A:C,3,FALSE)</f>
        <v>00:31:50,39</v>
      </c>
      <c r="K90" s="33">
        <f t="shared" si="4"/>
        <v>0.0036851658950617285</v>
      </c>
      <c r="L90" s="33">
        <f t="shared" si="5"/>
        <v>0.007102314814814815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4">
        <f t="shared" si="3"/>
        <v>0</v>
      </c>
      <c r="Y90"/>
    </row>
    <row r="91" spans="1:25" ht="14.25" hidden="1">
      <c r="A91" s="22">
        <v>42</v>
      </c>
      <c r="B91" s="48">
        <v>88</v>
      </c>
      <c r="C91" s="48">
        <v>7</v>
      </c>
      <c r="D91" s="6" t="str">
        <f>VLOOKUP(A91,'09.kolo prezentácia'!$A$2:$G$181,2,FALSE)</f>
        <v>Eva</v>
      </c>
      <c r="E91" s="6" t="str">
        <f>VLOOKUP(A91,'09.kolo prezentácia'!$A$2:$G$181,3,FALSE)</f>
        <v>Málková</v>
      </c>
      <c r="F91" s="6" t="str">
        <f>CONCATENATE('09.kolo výsledky  KAT'!$D91," ",'09.kolo výsledky  KAT'!$E91)</f>
        <v>Eva Málková</v>
      </c>
      <c r="G91" s="6" t="str">
        <f>VLOOKUP(A91,'09.kolo prezentácia'!$A$2:$G$181,4,FALSE)</f>
        <v>Slawex runners / Slavičín</v>
      </c>
      <c r="H91" s="31">
        <f>VLOOKUP(A91,'09.kolo prezentácia'!$A$2:$G$181,5,FALSE)</f>
        <v>1982</v>
      </c>
      <c r="I91" s="32" t="str">
        <f>VLOOKUP(A91,'09.kolo prezentácia'!$A$2:$G$181,7,FALSE)</f>
        <v>Ženy B</v>
      </c>
      <c r="J91" s="33" t="str">
        <f>VLOOKUP('09.kolo výsledky  KAT'!$A91,'09.kolo stopky'!A:C,3,FALSE)</f>
        <v>00:32:06,08</v>
      </c>
      <c r="K91" s="33">
        <f t="shared" si="4"/>
        <v>0.0037154320987654327</v>
      </c>
      <c r="L91" s="33">
        <f t="shared" si="5"/>
        <v>0.00728391203703704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4">
        <f t="shared" si="3"/>
        <v>0</v>
      </c>
      <c r="Y91"/>
    </row>
    <row r="92" spans="1:25" ht="14.25" hidden="1">
      <c r="A92" s="22">
        <v>297</v>
      </c>
      <c r="B92" s="48">
        <v>89</v>
      </c>
      <c r="C92" s="54">
        <v>7</v>
      </c>
      <c r="D92" s="6" t="str">
        <f>VLOOKUP(A92,'09.kolo prezentácia'!$A$2:$G$181,2,FALSE)</f>
        <v>Jana</v>
      </c>
      <c r="E92" s="6" t="str">
        <f>VLOOKUP(A92,'09.kolo prezentácia'!$A$2:$G$181,3,FALSE)</f>
        <v>Otavová</v>
      </c>
      <c r="F92" s="6" t="str">
        <f>CONCATENATE('09.kolo výsledky  KAT'!$D92," ",'09.kolo výsledky  KAT'!$E92)</f>
        <v>Jana Otavová</v>
      </c>
      <c r="G92" s="6" t="str">
        <f>VLOOKUP(A92,'09.kolo prezentácia'!$A$2:$G$181,4,FALSE)</f>
        <v>Slawex runners / Slavičín</v>
      </c>
      <c r="H92" s="31">
        <f>VLOOKUP(A92,'09.kolo prezentácia'!$A$2:$G$181,5,FALSE)</f>
        <v>1985</v>
      </c>
      <c r="I92" s="32" t="str">
        <f>VLOOKUP(A92,'09.kolo prezentácia'!$A$2:$G$181,7,FALSE)</f>
        <v>Ženy A</v>
      </c>
      <c r="J92" s="33" t="str">
        <f>VLOOKUP('09.kolo výsledky  KAT'!$A92,'09.kolo stopky'!A:C,3,FALSE)</f>
        <v>00:32:07,88</v>
      </c>
      <c r="K92" s="33">
        <f t="shared" si="4"/>
        <v>0.0037189043209876534</v>
      </c>
      <c r="L92" s="33">
        <f t="shared" si="5"/>
        <v>0.007304745370370364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4">
        <f t="shared" si="3"/>
        <v>0</v>
      </c>
      <c r="Y92"/>
    </row>
    <row r="93" spans="1:25" ht="14.25" hidden="1">
      <c r="A93" s="22">
        <v>43</v>
      </c>
      <c r="B93" s="48">
        <v>90</v>
      </c>
      <c r="C93" s="54">
        <v>8</v>
      </c>
      <c r="D93" s="6" t="str">
        <f>VLOOKUP(A93,'09.kolo prezentácia'!$A$2:$G$181,2,FALSE)</f>
        <v>Helena</v>
      </c>
      <c r="E93" s="6" t="str">
        <f>VLOOKUP(A93,'09.kolo prezentácia'!$A$2:$G$181,3,FALSE)</f>
        <v>Chromeková</v>
      </c>
      <c r="F93" s="6" t="str">
        <f>CONCATENATE('09.kolo výsledky  KAT'!$D93," ",'09.kolo výsledky  KAT'!$E93)</f>
        <v>Helena Chromeková</v>
      </c>
      <c r="G93" s="6" t="str">
        <f>VLOOKUP(A93,'09.kolo prezentácia'!$A$2:$G$181,4,FALSE)</f>
        <v>Slawex runners / Slavičín</v>
      </c>
      <c r="H93" s="31">
        <f>VLOOKUP(A93,'09.kolo prezentácia'!$A$2:$G$181,5,FALSE)</f>
        <v>1986</v>
      </c>
      <c r="I93" s="32" t="str">
        <f>VLOOKUP(A93,'09.kolo prezentácia'!$A$2:$G$181,7,FALSE)</f>
        <v>Ženy A</v>
      </c>
      <c r="J93" s="33" t="str">
        <f>VLOOKUP('09.kolo výsledky  KAT'!$A93,'09.kolo stopky'!A:C,3,FALSE)</f>
        <v>00:32:07,02</v>
      </c>
      <c r="K93" s="33">
        <f t="shared" si="4"/>
        <v>0.0037172453703703703</v>
      </c>
      <c r="L93" s="33">
        <f t="shared" si="5"/>
        <v>0.007294791666666665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4">
        <f t="shared" si="3"/>
        <v>0</v>
      </c>
      <c r="Y93"/>
    </row>
    <row r="94" spans="1:25" ht="14.25" hidden="1">
      <c r="A94" s="22">
        <v>409</v>
      </c>
      <c r="B94" s="48">
        <v>91</v>
      </c>
      <c r="C94" s="48">
        <v>8</v>
      </c>
      <c r="D94" s="6" t="str">
        <f>VLOOKUP(A94,'09.kolo prezentácia'!$A$2:$G$181,2,FALSE)</f>
        <v>Zuzana</v>
      </c>
      <c r="E94" s="6" t="str">
        <f>VLOOKUP(A94,'09.kolo prezentácia'!$A$2:$G$181,3,FALSE)</f>
        <v>Ševčiková</v>
      </c>
      <c r="F94" s="6" t="str">
        <f>CONCATENATE('09.kolo výsledky  KAT'!$D94," ",'09.kolo výsledky  KAT'!$E94)</f>
        <v>Zuzana Ševčiková</v>
      </c>
      <c r="G94" s="6" t="str">
        <f>VLOOKUP(A94,'09.kolo prezentácia'!$A$2:$G$181,4,FALSE)</f>
        <v>Mníchová Lehota</v>
      </c>
      <c r="H94" s="31">
        <f>VLOOKUP(A94,'09.kolo prezentácia'!$A$2:$G$181,5,FALSE)</f>
        <v>1982</v>
      </c>
      <c r="I94" s="32" t="str">
        <f>VLOOKUP(A94,'09.kolo prezentácia'!$A$2:$G$181,7,FALSE)</f>
        <v>Ženy B</v>
      </c>
      <c r="J94" s="33" t="str">
        <f>VLOOKUP('09.kolo výsledky  KAT'!$A94,'09.kolo stopky'!A:C,3,FALSE)</f>
        <v>00:32:09,41</v>
      </c>
      <c r="K94" s="33">
        <f t="shared" si="4"/>
        <v>0.003721855709876543</v>
      </c>
      <c r="L94" s="33">
        <f t="shared" si="5"/>
        <v>0.0073224537037037025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4">
        <f t="shared" si="3"/>
        <v>0</v>
      </c>
      <c r="Y94"/>
    </row>
    <row r="95" spans="1:25" ht="14.25" hidden="1">
      <c r="A95" s="22">
        <v>434</v>
      </c>
      <c r="B95" s="48">
        <v>92</v>
      </c>
      <c r="C95" s="49">
        <v>3</v>
      </c>
      <c r="D95" s="6" t="str">
        <f>VLOOKUP(A95,'09.kolo prezentácia'!$A$2:$G$181,2,FALSE)</f>
        <v>Alexander</v>
      </c>
      <c r="E95" s="6" t="str">
        <f>VLOOKUP(A95,'09.kolo prezentácia'!$A$2:$G$181,3,FALSE)</f>
        <v>Bezový</v>
      </c>
      <c r="F95" s="6" t="str">
        <f>CONCATENATE('09.kolo výsledky  KAT'!$D95," ",'09.kolo výsledky  KAT'!$E95)</f>
        <v>Alexander Bezový</v>
      </c>
      <c r="G95" s="6" t="str">
        <f>VLOOKUP(A95,'09.kolo prezentácia'!$A$2:$G$181,4,FALSE)</f>
        <v>AXB sport servis / Trenčín</v>
      </c>
      <c r="H95" s="31">
        <f>VLOOKUP(A95,'09.kolo prezentácia'!$A$2:$G$181,5,FALSE)</f>
        <v>1959</v>
      </c>
      <c r="I95" s="32" t="str">
        <f>VLOOKUP(A95,'09.kolo prezentácia'!$A$2:$G$181,7,FALSE)</f>
        <v>Muži E</v>
      </c>
      <c r="J95" s="33" t="str">
        <f>VLOOKUP('09.kolo výsledky  KAT'!$A95,'09.kolo stopky'!A:C,3,FALSE)</f>
        <v>00:32:10,58</v>
      </c>
      <c r="K95" s="33">
        <f t="shared" si="4"/>
        <v>0.0037241126543209875</v>
      </c>
      <c r="L95" s="33">
        <f t="shared" si="5"/>
        <v>0.007335995370370368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4">
        <f t="shared" si="3"/>
        <v>0</v>
      </c>
      <c r="Y95"/>
    </row>
    <row r="96" spans="1:25" ht="14.25" hidden="1">
      <c r="A96" s="22">
        <v>393</v>
      </c>
      <c r="B96" s="48">
        <v>93</v>
      </c>
      <c r="C96" s="54">
        <v>4</v>
      </c>
      <c r="D96" s="6" t="str">
        <f>VLOOKUP(A96,'09.kolo prezentácia'!$A$2:$G$181,2,FALSE)</f>
        <v>Jozef</v>
      </c>
      <c r="E96" s="6" t="str">
        <f>VLOOKUP(A96,'09.kolo prezentácia'!$A$2:$G$181,3,FALSE)</f>
        <v>Kudla</v>
      </c>
      <c r="F96" s="6" t="str">
        <f>CONCATENATE('09.kolo výsledky  KAT'!$D96," ",'09.kolo výsledky  KAT'!$E96)</f>
        <v>Jozef Kudla</v>
      </c>
      <c r="G96" s="6" t="str">
        <f>VLOOKUP(A96,'09.kolo prezentácia'!$A$2:$G$181,4,FALSE)</f>
        <v>Sokol / Trenčín</v>
      </c>
      <c r="H96" s="31">
        <f>VLOOKUP(A96,'09.kolo prezentácia'!$A$2:$G$181,5,FALSE)</f>
        <v>1947</v>
      </c>
      <c r="I96" s="32" t="str">
        <f>VLOOKUP(A96,'09.kolo prezentácia'!$A$2:$G$181,7,FALSE)</f>
        <v>Muži E</v>
      </c>
      <c r="J96" s="33" t="str">
        <f>VLOOKUP('09.kolo výsledky  KAT'!$A96,'09.kolo stopky'!A:C,3,FALSE)</f>
        <v>00:32:44,69</v>
      </c>
      <c r="K96" s="33">
        <f t="shared" si="4"/>
        <v>0.003789911265432098</v>
      </c>
      <c r="L96" s="33">
        <f t="shared" si="5"/>
        <v>0.0077307870370370325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4">
        <f t="shared" si="3"/>
        <v>0</v>
      </c>
      <c r="Y96"/>
    </row>
    <row r="97" spans="1:25" ht="14.25" hidden="1">
      <c r="A97" s="22">
        <v>2</v>
      </c>
      <c r="B97" s="48">
        <v>94</v>
      </c>
      <c r="C97" s="48">
        <v>5</v>
      </c>
      <c r="D97" s="6" t="str">
        <f>VLOOKUP(A97,'09.kolo prezentácia'!$A$2:$G$181,2,FALSE)</f>
        <v>Marian</v>
      </c>
      <c r="E97" s="6" t="str">
        <f>VLOOKUP(A97,'09.kolo prezentácia'!$A$2:$G$181,3,FALSE)</f>
        <v>Cyprian</v>
      </c>
      <c r="F97" s="6" t="str">
        <f>CONCATENATE('09.kolo výsledky  KAT'!$D97," ",'09.kolo výsledky  KAT'!$E97)</f>
        <v>Marian Cyprian</v>
      </c>
      <c r="G97" s="6" t="str">
        <f>VLOOKUP(A97,'09.kolo prezentácia'!$A$2:$G$181,4,FALSE)</f>
        <v>MAC DCA / Dubnica nad Vahom</v>
      </c>
      <c r="H97" s="31">
        <f>VLOOKUP(A97,'09.kolo prezentácia'!$A$2:$G$181,5,FALSE)</f>
        <v>1947</v>
      </c>
      <c r="I97" s="32" t="str">
        <f>VLOOKUP(A97,'09.kolo prezentácia'!$A$2:$G$181,7,FALSE)</f>
        <v>Muži E</v>
      </c>
      <c r="J97" s="33" t="str">
        <f>VLOOKUP('09.kolo výsledky  KAT'!$A97,'09.kolo stopky'!A:C,3,FALSE)</f>
        <v>00:32:48,09</v>
      </c>
      <c r="K97" s="33">
        <f t="shared" si="4"/>
        <v>0.003796469907407407</v>
      </c>
      <c r="L97" s="33">
        <f t="shared" si="5"/>
        <v>0.0077701388888888855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4">
        <f t="shared" si="3"/>
        <v>0</v>
      </c>
      <c r="Y97"/>
    </row>
    <row r="98" spans="1:25" ht="14.25" hidden="1">
      <c r="A98" s="22">
        <v>425</v>
      </c>
      <c r="B98" s="48">
        <v>95</v>
      </c>
      <c r="C98" s="54">
        <v>20</v>
      </c>
      <c r="D98" s="6" t="str">
        <f>VLOOKUP(A98,'09.kolo prezentácia'!$A$2:$G$181,2,FALSE)</f>
        <v>Ľubomír</v>
      </c>
      <c r="E98" s="6" t="str">
        <f>VLOOKUP(A98,'09.kolo prezentácia'!$A$2:$G$181,3,FALSE)</f>
        <v>Adame</v>
      </c>
      <c r="F98" s="6" t="str">
        <f>CONCATENATE('09.kolo výsledky  KAT'!$D98," ",'09.kolo výsledky  KAT'!$E98)</f>
        <v>Ľubomír Adame</v>
      </c>
      <c r="G98" s="6" t="str">
        <f>VLOOKUP(A98,'09.kolo prezentácia'!$A$2:$G$181,4,FALSE)</f>
        <v>Kšinná</v>
      </c>
      <c r="H98" s="31">
        <f>VLOOKUP(A98,'09.kolo prezentácia'!$A$2:$G$181,5,FALSE)</f>
        <v>1980</v>
      </c>
      <c r="I98" s="32" t="str">
        <f>VLOOKUP(A98,'09.kolo prezentácia'!$A$2:$G$181,7,FALSE)</f>
        <v>Muži B</v>
      </c>
      <c r="J98" s="33" t="str">
        <f>VLOOKUP('09.kolo výsledky  KAT'!$A98,'09.kolo stopky'!A:C,3,FALSE)</f>
        <v>00:33:06,67</v>
      </c>
      <c r="K98" s="33">
        <f t="shared" si="4"/>
        <v>0.0038323109567901244</v>
      </c>
      <c r="L98" s="33">
        <f t="shared" si="5"/>
        <v>0.007985185185185189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4">
        <f t="shared" si="3"/>
        <v>0</v>
      </c>
      <c r="Y98"/>
    </row>
    <row r="99" spans="1:25" ht="14.25" hidden="1">
      <c r="A99" s="22">
        <v>71</v>
      </c>
      <c r="B99" s="48">
        <v>96</v>
      </c>
      <c r="C99" s="48">
        <v>9</v>
      </c>
      <c r="D99" s="6" t="str">
        <f>VLOOKUP(A99,'09.kolo prezentácia'!$A$2:$G$181,2,FALSE)</f>
        <v>Zuzana</v>
      </c>
      <c r="E99" s="6" t="str">
        <f>VLOOKUP(A99,'09.kolo prezentácia'!$A$2:$G$181,3,FALSE)</f>
        <v>Luprichová</v>
      </c>
      <c r="F99" s="6" t="str">
        <f>CONCATENATE('09.kolo výsledky  KAT'!$D99," ",'09.kolo výsledky  KAT'!$E99)</f>
        <v>Zuzana Luprichová</v>
      </c>
      <c r="G99" s="6" t="str">
        <f>VLOOKUP(A99,'09.kolo prezentácia'!$A$2:$G$181,4,FALSE)</f>
        <v>bez me na / Skalka nad Váhom</v>
      </c>
      <c r="H99" s="31">
        <f>VLOOKUP(A99,'09.kolo prezentácia'!$A$2:$G$181,5,FALSE)</f>
        <v>1983</v>
      </c>
      <c r="I99" s="32" t="str">
        <f>VLOOKUP(A99,'09.kolo prezentácia'!$A$2:$G$181,7,FALSE)</f>
        <v>Ženy B</v>
      </c>
      <c r="J99" s="33" t="str">
        <f>VLOOKUP('09.kolo výsledky  KAT'!$A99,'09.kolo stopky'!A:C,3,FALSE)</f>
        <v>00:33:07,25</v>
      </c>
      <c r="K99" s="33">
        <f t="shared" si="4"/>
        <v>0.003833429783950617</v>
      </c>
      <c r="L99" s="33">
        <f t="shared" si="5"/>
        <v>0.007991898148148144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4">
        <f t="shared" si="3"/>
        <v>0</v>
      </c>
      <c r="Y99"/>
    </row>
    <row r="100" spans="1:25" ht="14.25" hidden="1">
      <c r="A100" s="22">
        <v>403</v>
      </c>
      <c r="B100" s="48">
        <v>97</v>
      </c>
      <c r="C100" s="54">
        <v>9</v>
      </c>
      <c r="D100" s="6" t="str">
        <f>VLOOKUP(A100,'09.kolo prezentácia'!$A$2:$G$181,2,FALSE)</f>
        <v>Sandra</v>
      </c>
      <c r="E100" s="6" t="str">
        <f>VLOOKUP(A100,'09.kolo prezentácia'!$A$2:$G$181,3,FALSE)</f>
        <v>Vavrušová</v>
      </c>
      <c r="F100" s="6" t="str">
        <f>CONCATENATE('09.kolo výsledky  KAT'!$D100," ",'09.kolo výsledky  KAT'!$E100)</f>
        <v>Sandra Vavrušová</v>
      </c>
      <c r="G100" s="6" t="str">
        <f>VLOOKUP(A100,'09.kolo prezentácia'!$A$2:$G$181,4,FALSE)</f>
        <v>Trenčianske Jastrabie</v>
      </c>
      <c r="H100" s="31">
        <f>VLOOKUP(A100,'09.kolo prezentácia'!$A$2:$G$181,5,FALSE)</f>
        <v>2003</v>
      </c>
      <c r="I100" s="32" t="str">
        <f>VLOOKUP(A100,'09.kolo prezentácia'!$A$2:$G$181,7,FALSE)</f>
        <v>Ženy A</v>
      </c>
      <c r="J100" s="33" t="str">
        <f>VLOOKUP('09.kolo výsledky  KAT'!$A100,'09.kolo stopky'!A:C,3,FALSE)</f>
        <v>00:33:16,19</v>
      </c>
      <c r="K100" s="33">
        <f>J100/$X$3</f>
        <v>0.0038506751543209874</v>
      </c>
      <c r="L100" s="33">
        <f>J100-$Y$3</f>
        <v>0.008095370370370367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4">
        <f t="shared" si="3"/>
        <v>0</v>
      </c>
      <c r="Y100"/>
    </row>
    <row r="101" spans="1:25" ht="14.25" hidden="1">
      <c r="A101" s="22">
        <v>169</v>
      </c>
      <c r="B101" s="48">
        <v>98</v>
      </c>
      <c r="C101" s="54">
        <v>10</v>
      </c>
      <c r="D101" s="6" t="str">
        <f>VLOOKUP(A101,'09.kolo prezentácia'!$A$2:$G$181,2,FALSE)</f>
        <v>Patricia</v>
      </c>
      <c r="E101" s="6" t="str">
        <f>VLOOKUP(A101,'09.kolo prezentácia'!$A$2:$G$181,3,FALSE)</f>
        <v>Struharova</v>
      </c>
      <c r="F101" s="6" t="str">
        <f>CONCATENATE('09.kolo výsledky  KAT'!$D101," ",'09.kolo výsledky  KAT'!$E101)</f>
        <v>Patricia Struharova</v>
      </c>
      <c r="G101" s="6" t="str">
        <f>VLOOKUP(A101,'09.kolo prezentácia'!$A$2:$G$181,4,FALSE)</f>
        <v>Trencin / Trencin</v>
      </c>
      <c r="H101" s="31">
        <f>VLOOKUP(A101,'09.kolo prezentácia'!$A$2:$G$181,5,FALSE)</f>
        <v>1987</v>
      </c>
      <c r="I101" s="32" t="str">
        <f>VLOOKUP(A101,'09.kolo prezentácia'!$A$2:$G$181,7,FALSE)</f>
        <v>Ženy A</v>
      </c>
      <c r="J101" s="33" t="str">
        <f>VLOOKUP('09.kolo výsledky  KAT'!$A101,'09.kolo stopky'!A:C,3,FALSE)</f>
        <v>00:33:38,32</v>
      </c>
      <c r="K101" s="33">
        <f>J101/$X$3</f>
        <v>0.0038933641975308635</v>
      </c>
      <c r="L101" s="33">
        <f>J101-$Y$3</f>
        <v>0.008351504629629625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4">
        <f t="shared" si="3"/>
        <v>0</v>
      </c>
      <c r="Y101"/>
    </row>
    <row r="102" spans="1:25" ht="14.25" hidden="1">
      <c r="A102" s="22">
        <v>378</v>
      </c>
      <c r="B102" s="48">
        <v>99</v>
      </c>
      <c r="C102" s="48">
        <v>10</v>
      </c>
      <c r="D102" s="6" t="str">
        <f>VLOOKUP(A102,'09.kolo prezentácia'!$A$2:$G$181,2,FALSE)</f>
        <v>Eva</v>
      </c>
      <c r="E102" s="6" t="str">
        <f>VLOOKUP(A102,'09.kolo prezentácia'!$A$2:$G$181,3,FALSE)</f>
        <v>Bezeková</v>
      </c>
      <c r="F102" s="6" t="str">
        <f>CONCATENATE('09.kolo výsledky  KAT'!$D102," ",'09.kolo výsledky  KAT'!$E102)</f>
        <v>Eva Bezeková</v>
      </c>
      <c r="G102" s="6" t="str">
        <f>VLOOKUP(A102,'09.kolo prezentácia'!$A$2:$G$181,4,FALSE)</f>
        <v>Ozorovce</v>
      </c>
      <c r="H102" s="31">
        <f>VLOOKUP(A102,'09.kolo prezentácia'!$A$2:$G$181,5,FALSE)</f>
        <v>1979</v>
      </c>
      <c r="I102" s="32" t="str">
        <f>VLOOKUP(A102,'09.kolo prezentácia'!$A$2:$G$181,7,FALSE)</f>
        <v>Ženy B</v>
      </c>
      <c r="J102" s="33" t="str">
        <f>VLOOKUP('09.kolo výsledky  KAT'!$A102,'09.kolo stopky'!A:C,3,FALSE)</f>
        <v>00:33:43,23</v>
      </c>
      <c r="K102" s="33">
        <f aca="true" t="shared" si="6" ref="K102:K112">J102/$X$3</f>
        <v>0.0039028356481481483</v>
      </c>
      <c r="L102" s="33">
        <f aca="true" t="shared" si="7" ref="L102:L112">J102-$Y$3</f>
        <v>0.008408333333333334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4">
        <f t="shared" si="3"/>
        <v>0</v>
      </c>
      <c r="Y102"/>
    </row>
    <row r="103" spans="1:25" ht="14.25" hidden="1">
      <c r="A103" s="22">
        <v>329</v>
      </c>
      <c r="B103" s="48">
        <v>100</v>
      </c>
      <c r="C103" s="54">
        <v>11</v>
      </c>
      <c r="D103" s="6" t="str">
        <f>VLOOKUP(A103,'09.kolo prezentácia'!$A$2:$G$181,2,FALSE)</f>
        <v>Zuzana</v>
      </c>
      <c r="E103" s="6" t="str">
        <f>VLOOKUP(A103,'09.kolo prezentácia'!$A$2:$G$181,3,FALSE)</f>
        <v>Staňáková</v>
      </c>
      <c r="F103" s="6" t="str">
        <f>CONCATENATE('09.kolo výsledky  KAT'!$D103," ",'09.kolo výsledky  KAT'!$E103)</f>
        <v>Zuzana Staňáková</v>
      </c>
      <c r="G103" s="6" t="str">
        <f>VLOOKUP(A103,'09.kolo prezentácia'!$A$2:$G$181,4,FALSE)</f>
        <v>Matky na úteku / Trenčín</v>
      </c>
      <c r="H103" s="31">
        <f>VLOOKUP(A103,'09.kolo prezentácia'!$A$2:$G$181,5,FALSE)</f>
        <v>1986</v>
      </c>
      <c r="I103" s="32" t="str">
        <f>VLOOKUP(A103,'09.kolo prezentácia'!$A$2:$G$181,7,FALSE)</f>
        <v>Ženy A</v>
      </c>
      <c r="J103" s="33" t="str">
        <f>VLOOKUP('09.kolo výsledky  KAT'!$A103,'09.kolo stopky'!A:C,3,FALSE)</f>
        <v>00:33:54,36</v>
      </c>
      <c r="K103" s="33">
        <f t="shared" si="6"/>
        <v>0.003924305555555555</v>
      </c>
      <c r="L103" s="33">
        <f t="shared" si="7"/>
        <v>0.008537152777777775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4">
        <f t="shared" si="3"/>
        <v>0</v>
      </c>
      <c r="Y103"/>
    </row>
    <row r="104" spans="1:25" ht="14.25" hidden="1">
      <c r="A104" s="22">
        <v>65</v>
      </c>
      <c r="B104" s="48">
        <v>101</v>
      </c>
      <c r="C104" s="48">
        <v>21</v>
      </c>
      <c r="D104" s="6" t="str">
        <f>VLOOKUP(A104,'09.kolo prezentácia'!$A$2:$G$181,2,FALSE)</f>
        <v>Peter</v>
      </c>
      <c r="E104" s="6" t="str">
        <f>VLOOKUP(A104,'09.kolo prezentácia'!$A$2:$G$181,3,FALSE)</f>
        <v>Ťapajna</v>
      </c>
      <c r="F104" s="6" t="str">
        <f>CONCATENATE('09.kolo výsledky  KAT'!$D104," ",'09.kolo výsledky  KAT'!$E104)</f>
        <v>Peter Ťapajna</v>
      </c>
      <c r="G104" s="6" t="str">
        <f>VLOOKUP(A104,'09.kolo prezentácia'!$A$2:$G$181,4,FALSE)</f>
        <v>Bánovce nad Bebravou </v>
      </c>
      <c r="H104" s="31">
        <f>VLOOKUP(A104,'09.kolo prezentácia'!$A$2:$G$181,5,FALSE)</f>
        <v>1986</v>
      </c>
      <c r="I104" s="32" t="str">
        <f>VLOOKUP(A104,'09.kolo prezentácia'!$A$2:$G$181,7,FALSE)</f>
        <v>Muži B</v>
      </c>
      <c r="J104" s="33" t="str">
        <f>VLOOKUP('09.kolo výsledky  KAT'!$A104,'09.kolo stopky'!A:C,3,FALSE)</f>
        <v>00:33:56,69</v>
      </c>
      <c r="K104" s="33">
        <f t="shared" si="6"/>
        <v>0.003928800154320988</v>
      </c>
      <c r="L104" s="33">
        <f t="shared" si="7"/>
        <v>0.008564120370370371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4">
        <f t="shared" si="3"/>
        <v>0</v>
      </c>
      <c r="Y104"/>
    </row>
    <row r="105" spans="1:25" ht="14.25" hidden="1">
      <c r="A105" s="22">
        <v>240</v>
      </c>
      <c r="B105" s="48">
        <v>102</v>
      </c>
      <c r="C105" s="54">
        <v>22</v>
      </c>
      <c r="D105" s="6" t="str">
        <f>VLOOKUP(A105,'09.kolo prezentácia'!$A$2:$G$181,2,FALSE)</f>
        <v>Milan</v>
      </c>
      <c r="E105" s="6" t="str">
        <f>VLOOKUP(A105,'09.kolo prezentácia'!$A$2:$G$181,3,FALSE)</f>
        <v>Makiš</v>
      </c>
      <c r="F105" s="6" t="str">
        <f>CONCATENATE('09.kolo výsledky  KAT'!$D105," ",'09.kolo výsledky  KAT'!$E105)</f>
        <v>Milan Makiš</v>
      </c>
      <c r="G105" s="6" t="str">
        <f>VLOOKUP(A105,'09.kolo prezentácia'!$A$2:$G$181,4,FALSE)</f>
        <v>bez me na / Trenčín</v>
      </c>
      <c r="H105" s="31">
        <f>VLOOKUP(A105,'09.kolo prezentácia'!$A$2:$G$181,5,FALSE)</f>
        <v>1983</v>
      </c>
      <c r="I105" s="32" t="str">
        <f>VLOOKUP(A105,'09.kolo prezentácia'!$A$2:$G$181,7,FALSE)</f>
        <v>Muži B</v>
      </c>
      <c r="J105" s="33" t="str">
        <f>VLOOKUP('09.kolo výsledky  KAT'!$A105,'09.kolo stopky'!A:C,3,FALSE)</f>
        <v>00:34:00,63</v>
      </c>
      <c r="K105" s="33">
        <f t="shared" si="6"/>
        <v>0.003936400462962964</v>
      </c>
      <c r="L105" s="33">
        <f t="shared" si="7"/>
        <v>0.008609722222222223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4">
        <f t="shared" si="3"/>
        <v>0</v>
      </c>
      <c r="Y105"/>
    </row>
    <row r="106" spans="1:25" ht="14.25" hidden="1">
      <c r="A106" s="22">
        <v>430</v>
      </c>
      <c r="B106" s="48">
        <v>103</v>
      </c>
      <c r="C106" s="54">
        <v>12</v>
      </c>
      <c r="D106" s="6" t="str">
        <f>VLOOKUP(A106,'09.kolo prezentácia'!$A$2:$G$181,2,FALSE)</f>
        <v>Alena</v>
      </c>
      <c r="E106" s="6" t="str">
        <f>VLOOKUP(A106,'09.kolo prezentácia'!$A$2:$G$181,3,FALSE)</f>
        <v>Čierniková</v>
      </c>
      <c r="F106" s="6" t="str">
        <f>CONCATENATE('09.kolo výsledky  KAT'!$D106," ",'09.kolo výsledky  KAT'!$E106)</f>
        <v>Alena Čierniková</v>
      </c>
      <c r="G106" s="6" t="str">
        <f>VLOOKUP(A106,'09.kolo prezentácia'!$A$2:$G$181,4,FALSE)</f>
        <v>Ilava</v>
      </c>
      <c r="H106" s="31">
        <f>VLOOKUP(A106,'09.kolo prezentácia'!$A$2:$G$181,5,FALSE)</f>
        <v>1997</v>
      </c>
      <c r="I106" s="32" t="str">
        <f>VLOOKUP(A106,'09.kolo prezentácia'!$A$2:$G$181,7,FALSE)</f>
        <v>Ženy A</v>
      </c>
      <c r="J106" s="33" t="str">
        <f>VLOOKUP('09.kolo výsledky  KAT'!$A106,'09.kolo stopky'!A:C,3,FALSE)</f>
        <v>00:34:06,14</v>
      </c>
      <c r="K106" s="33">
        <f t="shared" si="6"/>
        <v>0.003947029320987655</v>
      </c>
      <c r="L106" s="33">
        <f t="shared" si="7"/>
        <v>0.008673495370370373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4">
        <f t="shared" si="3"/>
        <v>0</v>
      </c>
      <c r="Y106"/>
    </row>
    <row r="107" spans="1:25" ht="14.25" hidden="1">
      <c r="A107" s="22">
        <v>143</v>
      </c>
      <c r="B107" s="48">
        <v>104</v>
      </c>
      <c r="C107" s="48">
        <v>11</v>
      </c>
      <c r="D107" s="6" t="str">
        <f>VLOOKUP(A107,'09.kolo prezentácia'!$A$2:$G$181,2,FALSE)</f>
        <v>Jana</v>
      </c>
      <c r="E107" s="6" t="str">
        <f>VLOOKUP(A107,'09.kolo prezentácia'!$A$2:$G$181,3,FALSE)</f>
        <v>Lesajová</v>
      </c>
      <c r="F107" s="6" t="str">
        <f>CONCATENATE('09.kolo výsledky  KAT'!$D107," ",'09.kolo výsledky  KAT'!$E107)</f>
        <v>Jana Lesajová</v>
      </c>
      <c r="G107" s="6" t="str">
        <f>VLOOKUP(A107,'09.kolo prezentácia'!$A$2:$G$181,4,FALSE)</f>
        <v>HoryZonty / Trenčín</v>
      </c>
      <c r="H107" s="31">
        <f>VLOOKUP(A107,'09.kolo prezentácia'!$A$2:$G$181,5,FALSE)</f>
        <v>1978</v>
      </c>
      <c r="I107" s="32" t="str">
        <f>VLOOKUP(A107,'09.kolo prezentácia'!$A$2:$G$181,7,FALSE)</f>
        <v>Ženy B</v>
      </c>
      <c r="J107" s="33" t="str">
        <f>VLOOKUP('09.kolo výsledky  KAT'!$A107,'09.kolo stopky'!A:C,3,FALSE)</f>
        <v>00:34:38,25</v>
      </c>
      <c r="K107" s="33">
        <f t="shared" si="6"/>
        <v>0.004008969907407408</v>
      </c>
      <c r="L107" s="33">
        <f t="shared" si="7"/>
        <v>0.00904513888888889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4">
        <f t="shared" si="3"/>
        <v>0</v>
      </c>
      <c r="Y107"/>
    </row>
    <row r="108" spans="1:25" ht="14.25" hidden="1">
      <c r="A108" s="22">
        <v>92</v>
      </c>
      <c r="B108" s="48">
        <v>105</v>
      </c>
      <c r="C108" s="48">
        <v>23</v>
      </c>
      <c r="D108" s="6" t="str">
        <f>VLOOKUP(A108,'09.kolo prezentácia'!$A$2:$G$181,2,FALSE)</f>
        <v>Martin</v>
      </c>
      <c r="E108" s="6" t="str">
        <f>VLOOKUP(A108,'09.kolo prezentácia'!$A$2:$G$181,3,FALSE)</f>
        <v>Slezáček</v>
      </c>
      <c r="F108" s="6" t="str">
        <f>CONCATENATE('09.kolo výsledky  KAT'!$D108," ",'09.kolo výsledky  KAT'!$E108)</f>
        <v>Martin Slezáček</v>
      </c>
      <c r="G108" s="6" t="str">
        <f>VLOOKUP(A108,'09.kolo prezentácia'!$A$2:$G$181,4,FALSE)</f>
        <v>Trenčianska Turná - Hámre</v>
      </c>
      <c r="H108" s="31">
        <f>VLOOKUP(A108,'09.kolo prezentácia'!$A$2:$G$181,5,FALSE)</f>
        <v>1984</v>
      </c>
      <c r="I108" s="32" t="str">
        <f>VLOOKUP(A108,'09.kolo prezentácia'!$A$2:$G$181,7,FALSE)</f>
        <v>Muži B</v>
      </c>
      <c r="J108" s="33" t="str">
        <f>VLOOKUP('09.kolo výsledky  KAT'!$A108,'09.kolo stopky'!A:C,3,FALSE)</f>
        <v>00:34:54,53</v>
      </c>
      <c r="K108" s="33">
        <f t="shared" si="6"/>
        <v>0.004040374228395062</v>
      </c>
      <c r="L108" s="33">
        <f t="shared" si="7"/>
        <v>0.009233564814814813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4">
        <f t="shared" si="3"/>
        <v>0</v>
      </c>
      <c r="Y108"/>
    </row>
    <row r="109" spans="1:25" ht="14.25" hidden="1">
      <c r="A109" s="22">
        <v>408</v>
      </c>
      <c r="B109" s="48">
        <v>106</v>
      </c>
      <c r="C109" s="48">
        <v>24</v>
      </c>
      <c r="D109" s="6" t="str">
        <f>VLOOKUP(A109,'09.kolo prezentácia'!$A$2:$G$181,2,FALSE)</f>
        <v>Marek</v>
      </c>
      <c r="E109" s="6" t="str">
        <f>VLOOKUP(A109,'09.kolo prezentácia'!$A$2:$G$181,3,FALSE)</f>
        <v>Beták</v>
      </c>
      <c r="F109" s="6" t="str">
        <f>CONCATENATE('09.kolo výsledky  KAT'!$D109," ",'09.kolo výsledky  KAT'!$E109)</f>
        <v>Marek Beták</v>
      </c>
      <c r="G109" s="6" t="str">
        <f>VLOOKUP(A109,'09.kolo prezentácia'!$A$2:$G$181,4,FALSE)</f>
        <v>Mníchová Lehota</v>
      </c>
      <c r="H109" s="31">
        <f>VLOOKUP(A109,'09.kolo prezentácia'!$A$2:$G$181,5,FALSE)</f>
        <v>1981</v>
      </c>
      <c r="I109" s="32" t="str">
        <f>VLOOKUP(A109,'09.kolo prezentácia'!$A$2:$G$181,7,FALSE)</f>
        <v>Muži B</v>
      </c>
      <c r="J109" s="33" t="str">
        <f>VLOOKUP('09.kolo výsledky  KAT'!$A109,'09.kolo stopky'!A:C,3,FALSE)</f>
        <v>00:35:05,33</v>
      </c>
      <c r="K109" s="33">
        <f t="shared" si="6"/>
        <v>0.0040612075617283945</v>
      </c>
      <c r="L109" s="33">
        <f t="shared" si="7"/>
        <v>0.009358564814814813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4">
        <f t="shared" si="3"/>
        <v>0</v>
      </c>
      <c r="Y109"/>
    </row>
    <row r="110" spans="1:25" ht="14.25" hidden="1">
      <c r="A110" s="22">
        <v>33</v>
      </c>
      <c r="B110" s="48">
        <v>107</v>
      </c>
      <c r="C110" s="54">
        <v>15</v>
      </c>
      <c r="D110" s="6" t="str">
        <f>VLOOKUP(A110,'09.kolo prezentácia'!$A$2:$G$181,2,FALSE)</f>
        <v>Miroslav</v>
      </c>
      <c r="E110" s="6" t="str">
        <f>VLOOKUP(A110,'09.kolo prezentácia'!$A$2:$G$181,3,FALSE)</f>
        <v>Ilavský st</v>
      </c>
      <c r="F110" s="6" t="str">
        <f>CONCATENATE('09.kolo výsledky  KAT'!$D110," ",'09.kolo výsledky  KAT'!$E110)</f>
        <v>Miroslav Ilavský st</v>
      </c>
      <c r="G110" s="6" t="str">
        <f>VLOOKUP(A110,'09.kolo prezentácia'!$A$2:$G$181,4,FALSE)</f>
        <v>jogging klub Dubnica n/v / Dubnica n/v</v>
      </c>
      <c r="H110" s="31">
        <f>VLOOKUP(A110,'09.kolo prezentácia'!$A$2:$G$181,5,FALSE)</f>
        <v>1963</v>
      </c>
      <c r="I110" s="32" t="str">
        <f>VLOOKUP(A110,'09.kolo prezentácia'!$A$2:$G$181,7,FALSE)</f>
        <v>Muži D</v>
      </c>
      <c r="J110" s="33" t="str">
        <f>VLOOKUP('09.kolo výsledky  KAT'!$A110,'09.kolo stopky'!A:C,3,FALSE)</f>
        <v>00:35:20,77</v>
      </c>
      <c r="K110" s="33">
        <f t="shared" si="6"/>
        <v>0.004090991512345679</v>
      </c>
      <c r="L110" s="33">
        <f t="shared" si="7"/>
        <v>0.009537268518518521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4">
        <f t="shared" si="3"/>
        <v>0</v>
      </c>
      <c r="Y110"/>
    </row>
    <row r="111" spans="1:25" ht="14.25" hidden="1">
      <c r="A111" s="22">
        <v>421</v>
      </c>
      <c r="B111" s="48">
        <v>108</v>
      </c>
      <c r="C111" s="48">
        <v>13</v>
      </c>
      <c r="D111" s="6" t="str">
        <f>VLOOKUP(A111,'09.kolo prezentácia'!$A$2:$G$181,2,FALSE)</f>
        <v>Lucia</v>
      </c>
      <c r="E111" s="6" t="str">
        <f>VLOOKUP(A111,'09.kolo prezentácia'!$A$2:$G$181,3,FALSE)</f>
        <v>Mináriková</v>
      </c>
      <c r="F111" s="6" t="str">
        <f>CONCATENATE('09.kolo výsledky  KAT'!$D111," ",'09.kolo výsledky  KAT'!$E111)</f>
        <v>Lucia Mináriková</v>
      </c>
      <c r="G111" s="6" t="str">
        <f>VLOOKUP(A111,'09.kolo prezentácia'!$A$2:$G$181,4,FALSE)</f>
        <v>Ženy v behu / Mníchova Lehota</v>
      </c>
      <c r="H111" s="31">
        <f>VLOOKUP(A111,'09.kolo prezentácia'!$A$2:$G$181,5,FALSE)</f>
        <v>1986</v>
      </c>
      <c r="I111" s="32" t="str">
        <f>VLOOKUP(A111,'09.kolo prezentácia'!$A$2:$G$181,7,FALSE)</f>
        <v>Ženy A</v>
      </c>
      <c r="J111" s="33" t="str">
        <f>VLOOKUP('09.kolo výsledky  KAT'!$A111,'09.kolo stopky'!A:C,3,FALSE)</f>
        <v>00:35:50,48</v>
      </c>
      <c r="K111" s="33">
        <f t="shared" si="6"/>
        <v>0.004148302469135802</v>
      </c>
      <c r="L111" s="33">
        <f t="shared" si="7"/>
        <v>0.009881134259259256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4">
        <f t="shared" si="3"/>
        <v>0</v>
      </c>
      <c r="Y111"/>
    </row>
    <row r="112" spans="1:25" ht="14.25" hidden="1">
      <c r="A112" s="22">
        <v>396</v>
      </c>
      <c r="B112" s="48">
        <v>109</v>
      </c>
      <c r="C112" s="48">
        <v>25</v>
      </c>
      <c r="D112" s="6" t="str">
        <f>VLOOKUP(A112,'09.kolo prezentácia'!$A$2:$G$181,2,FALSE)</f>
        <v>Július</v>
      </c>
      <c r="E112" s="6" t="str">
        <f>VLOOKUP(A112,'09.kolo prezentácia'!$A$2:$G$181,3,FALSE)</f>
        <v>Talian</v>
      </c>
      <c r="F112" s="6" t="str">
        <f>CONCATENATE('09.kolo výsledky  KAT'!$D112," ",'09.kolo výsledky  KAT'!$E112)</f>
        <v>Július Talian</v>
      </c>
      <c r="G112" s="6" t="str">
        <f>VLOOKUP(A112,'09.kolo prezentácia'!$A$2:$G$181,4,FALSE)</f>
        <v>Mníchova Lehota</v>
      </c>
      <c r="H112" s="31">
        <f>VLOOKUP(A112,'09.kolo prezentácia'!$A$2:$G$181,5,FALSE)</f>
        <v>1983</v>
      </c>
      <c r="I112" s="32" t="str">
        <f>VLOOKUP(A112,'09.kolo prezentácia'!$A$2:$G$181,7,FALSE)</f>
        <v>Muži B</v>
      </c>
      <c r="J112" s="33" t="str">
        <f>VLOOKUP('09.kolo výsledky  KAT'!$A112,'09.kolo stopky'!A:C,3,FALSE)</f>
        <v>00:30:30,78</v>
      </c>
      <c r="K112" s="33">
        <f t="shared" si="6"/>
        <v>0.0035315972222222224</v>
      </c>
      <c r="L112" s="33">
        <f t="shared" si="7"/>
        <v>0.006180902777777778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4">
        <f t="shared" si="3"/>
        <v>0</v>
      </c>
      <c r="Y112"/>
    </row>
    <row r="113" spans="1:25" ht="14.25" hidden="1">
      <c r="A113" s="22">
        <v>18</v>
      </c>
      <c r="B113" s="48">
        <v>110</v>
      </c>
      <c r="C113" s="48">
        <v>14</v>
      </c>
      <c r="D113" s="6" t="str">
        <f>VLOOKUP(A113,'09.kolo prezentácia'!$A$2:$G$181,2,FALSE)</f>
        <v>Barbora</v>
      </c>
      <c r="E113" s="6" t="str">
        <f>VLOOKUP(A113,'09.kolo prezentácia'!$A$2:$G$181,3,FALSE)</f>
        <v>Gavendová</v>
      </c>
      <c r="F113" s="6" t="str">
        <f>CONCATENATE('09.kolo výsledky  KAT'!$D113," ",'09.kolo výsledky  KAT'!$E113)</f>
        <v>Barbora Gavendová</v>
      </c>
      <c r="G113" s="6" t="str">
        <f>VLOOKUP(A113,'09.kolo prezentácia'!$A$2:$G$181,4,FALSE)</f>
        <v>Trenčín</v>
      </c>
      <c r="H113" s="31">
        <f>VLOOKUP(A113,'09.kolo prezentácia'!$A$2:$G$181,5,FALSE)</f>
        <v>1999</v>
      </c>
      <c r="I113" s="32" t="str">
        <f>VLOOKUP(A113,'09.kolo prezentácia'!$A$2:$G$181,7,FALSE)</f>
        <v>Ženy A</v>
      </c>
      <c r="J113" s="33" t="str">
        <f>VLOOKUP('09.kolo výsledky  KAT'!$A113,'09.kolo stopky'!A:C,3,FALSE)</f>
        <v>00:36:33,92</v>
      </c>
      <c r="K113" s="33">
        <f>J113/$X$3</f>
        <v>0.004232098765432099</v>
      </c>
      <c r="L113" s="33">
        <f>J113-$Y$3</f>
        <v>0.010383912037037035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4">
        <f t="shared" si="3"/>
        <v>0</v>
      </c>
      <c r="Y113"/>
    </row>
    <row r="114" spans="1:25" ht="14.25" hidden="1">
      <c r="A114" s="22">
        <v>280</v>
      </c>
      <c r="B114" s="48">
        <v>111</v>
      </c>
      <c r="C114" s="48">
        <v>12</v>
      </c>
      <c r="D114" s="6" t="str">
        <f>VLOOKUP(A114,'09.kolo prezentácia'!$A$2:$G$181,2,FALSE)</f>
        <v>Denisa</v>
      </c>
      <c r="E114" s="6" t="str">
        <f>VLOOKUP(A114,'09.kolo prezentácia'!$A$2:$G$181,3,FALSE)</f>
        <v>Huláková</v>
      </c>
      <c r="F114" s="6" t="str">
        <f>CONCATENATE('09.kolo výsledky  KAT'!$D114," ",'09.kolo výsledky  KAT'!$E114)</f>
        <v>Denisa Huláková</v>
      </c>
      <c r="G114" s="6" t="str">
        <f>VLOOKUP(A114,'09.kolo prezentácia'!$A$2:$G$181,4,FALSE)</f>
        <v> Ľadové medvede / Ostratice</v>
      </c>
      <c r="H114" s="31">
        <f>VLOOKUP(A114,'09.kolo prezentácia'!$A$2:$G$181,5,FALSE)</f>
        <v>1979</v>
      </c>
      <c r="I114" s="32" t="str">
        <f>VLOOKUP(A114,'09.kolo prezentácia'!$A$2:$G$181,7,FALSE)</f>
        <v>Ženy B</v>
      </c>
      <c r="J114" s="33" t="str">
        <f>VLOOKUP('09.kolo výsledky  KAT'!$A114,'09.kolo stopky'!A:C,3,FALSE)</f>
        <v>00:36:45,99</v>
      </c>
      <c r="K114" s="33">
        <f>J114/$X$3</f>
        <v>0.0042553819444444444</v>
      </c>
      <c r="L114" s="33">
        <f>J114-$Y$3</f>
        <v>0.010523611111111109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4">
        <f t="shared" si="3"/>
        <v>0</v>
      </c>
      <c r="Y114"/>
    </row>
    <row r="115" spans="1:25" ht="14.25" hidden="1">
      <c r="A115" s="22">
        <v>368</v>
      </c>
      <c r="B115" s="48">
        <v>112</v>
      </c>
      <c r="C115" s="48">
        <v>6</v>
      </c>
      <c r="D115" s="6" t="str">
        <f>VLOOKUP(A115,'09.kolo prezentácia'!$A$2:$G$181,2,FALSE)</f>
        <v>Ján</v>
      </c>
      <c r="E115" s="6" t="str">
        <f>VLOOKUP(A115,'09.kolo prezentácia'!$A$2:$G$181,3,FALSE)</f>
        <v>Hudec</v>
      </c>
      <c r="F115" s="6" t="str">
        <f>CONCATENATE('09.kolo výsledky  KAT'!$D115," ",'09.kolo výsledky  KAT'!$E115)</f>
        <v>Ján Hudec</v>
      </c>
      <c r="G115" s="6" t="str">
        <f>VLOOKUP(A115,'09.kolo prezentácia'!$A$2:$G$181,4,FALSE)</f>
        <v>Trenčín / Trenčianske Stankovce</v>
      </c>
      <c r="H115" s="31">
        <f>VLOOKUP(A115,'09.kolo prezentácia'!$A$2:$G$181,5,FALSE)</f>
        <v>1948</v>
      </c>
      <c r="I115" s="32" t="str">
        <f>VLOOKUP(A115,'09.kolo prezentácia'!$A$2:$G$181,7,FALSE)</f>
        <v>Muži E</v>
      </c>
      <c r="J115" s="33" t="str">
        <f>VLOOKUP('09.kolo výsledky  KAT'!$A115,'09.kolo stopky'!A:C,3,FALSE)</f>
        <v>00:36:48,25</v>
      </c>
      <c r="K115" s="33">
        <f aca="true" t="shared" si="8" ref="K115:K139">J115/$X$3</f>
        <v>0.004259741512345679</v>
      </c>
      <c r="L115" s="33">
        <f aca="true" t="shared" si="9" ref="L115:L139">J115-$Y$3</f>
        <v>0.010549768518518517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4">
        <f t="shared" si="3"/>
        <v>0</v>
      </c>
      <c r="Y115"/>
    </row>
    <row r="116" spans="1:25" ht="14.25" hidden="1">
      <c r="A116" s="22">
        <v>369</v>
      </c>
      <c r="B116" s="48">
        <v>113</v>
      </c>
      <c r="C116" s="49">
        <v>3</v>
      </c>
      <c r="D116" s="6" t="str">
        <f>VLOOKUP(A116,'09.kolo prezentácia'!$A$2:$G$181,2,FALSE)</f>
        <v>Alica</v>
      </c>
      <c r="E116" s="6" t="str">
        <f>VLOOKUP(A116,'09.kolo prezentácia'!$A$2:$G$181,3,FALSE)</f>
        <v>Nemčeková</v>
      </c>
      <c r="F116" s="6" t="str">
        <f>CONCATENATE('09.kolo výsledky  KAT'!$D116," ",'09.kolo výsledky  KAT'!$E116)</f>
        <v>Alica Nemčeková</v>
      </c>
      <c r="G116" s="6" t="str">
        <f>VLOOKUP(A116,'09.kolo prezentácia'!$A$2:$G$181,4,FALSE)</f>
        <v>Dubnica / Dubnica nad Váhom</v>
      </c>
      <c r="H116" s="31">
        <f>VLOOKUP(A116,'09.kolo prezentácia'!$A$2:$G$181,5,FALSE)</f>
        <v>1964</v>
      </c>
      <c r="I116" s="32" t="str">
        <f>VLOOKUP(A116,'09.kolo prezentácia'!$A$2:$G$181,7,FALSE)</f>
        <v>Ženy C</v>
      </c>
      <c r="J116" s="33" t="str">
        <f>VLOOKUP('09.kolo výsledky  KAT'!$A116,'09.kolo stopky'!A:C,3,FALSE)</f>
        <v>00:36:52,00</v>
      </c>
      <c r="K116" s="33">
        <f t="shared" si="8"/>
        <v>0.004266975308641975</v>
      </c>
      <c r="L116" s="33">
        <f t="shared" si="9"/>
        <v>0.010593171296296295</v>
      </c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4">
        <f t="shared" si="3"/>
        <v>0</v>
      </c>
      <c r="Y116"/>
    </row>
    <row r="117" spans="1:25" ht="14.25" hidden="1">
      <c r="A117" s="22">
        <v>17</v>
      </c>
      <c r="B117" s="48">
        <v>114</v>
      </c>
      <c r="C117" s="48">
        <v>15</v>
      </c>
      <c r="D117" s="6" t="str">
        <f>VLOOKUP(A117,'09.kolo prezentácia'!$A$2:$G$181,2,FALSE)</f>
        <v>Simona </v>
      </c>
      <c r="E117" s="6" t="str">
        <f>VLOOKUP(A117,'09.kolo prezentácia'!$A$2:$G$181,3,FALSE)</f>
        <v>Zacharová</v>
      </c>
      <c r="F117" s="6" t="str">
        <f>CONCATENATE('09.kolo výsledky  KAT'!$D117," ",'09.kolo výsledky  KAT'!$E117)</f>
        <v>Simona  Zacharová</v>
      </c>
      <c r="G117" s="6" t="str">
        <f>VLOOKUP(A117,'09.kolo prezentácia'!$A$2:$G$181,4,FALSE)</f>
        <v>Trenčianska Teplá</v>
      </c>
      <c r="H117" s="31">
        <f>VLOOKUP(A117,'09.kolo prezentácia'!$A$2:$G$181,5,FALSE)</f>
        <v>1990</v>
      </c>
      <c r="I117" s="32" t="str">
        <f>VLOOKUP(A117,'09.kolo prezentácia'!$A$2:$G$181,7,FALSE)</f>
        <v>Ženy A</v>
      </c>
      <c r="J117" s="33" t="str">
        <f>VLOOKUP('09.kolo výsledky  KAT'!$A117,'09.kolo stopky'!A:C,3,FALSE)</f>
        <v>00:36:57,08</v>
      </c>
      <c r="K117" s="33">
        <f t="shared" si="8"/>
        <v>0.004276774691358024</v>
      </c>
      <c r="L117" s="33">
        <f t="shared" si="9"/>
        <v>0.010651967592592588</v>
      </c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4">
        <f t="shared" si="3"/>
        <v>0</v>
      </c>
      <c r="Y117"/>
    </row>
    <row r="118" spans="1:25" ht="14.25" hidden="1">
      <c r="A118" s="22">
        <v>407</v>
      </c>
      <c r="B118" s="48">
        <v>115</v>
      </c>
      <c r="C118" s="48">
        <v>26</v>
      </c>
      <c r="D118" s="6" t="str">
        <f>VLOOKUP(A118,'09.kolo prezentácia'!$A$2:$G$181,2,FALSE)</f>
        <v>Tomáš</v>
      </c>
      <c r="E118" s="6" t="str">
        <f>VLOOKUP(A118,'09.kolo prezentácia'!$A$2:$G$181,3,FALSE)</f>
        <v>Fabo</v>
      </c>
      <c r="F118" s="6" t="str">
        <f>CONCATENATE('09.kolo výsledky  KAT'!$D118," ",'09.kolo výsledky  KAT'!$E118)</f>
        <v>Tomáš Fabo</v>
      </c>
      <c r="G118" s="6" t="str">
        <f>VLOOKUP(A118,'09.kolo prezentácia'!$A$2:$G$181,4,FALSE)</f>
        <v>Mníchová Lehota</v>
      </c>
      <c r="H118" s="31">
        <f>VLOOKUP(A118,'09.kolo prezentácia'!$A$2:$G$181,5,FALSE)</f>
        <v>1981</v>
      </c>
      <c r="I118" s="32" t="str">
        <f>VLOOKUP(A118,'09.kolo prezentácia'!$A$2:$G$181,7,FALSE)</f>
        <v>Muži B</v>
      </c>
      <c r="J118" s="33" t="str">
        <f>VLOOKUP('09.kolo výsledky  KAT'!$A118,'09.kolo stopky'!A:C,3,FALSE)</f>
        <v>00:37:12,69</v>
      </c>
      <c r="K118" s="33">
        <f t="shared" si="8"/>
        <v>0.004306886574074074</v>
      </c>
      <c r="L118" s="33">
        <f t="shared" si="9"/>
        <v>0.010832638888888888</v>
      </c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4">
        <f t="shared" si="3"/>
        <v>0</v>
      </c>
      <c r="Y118"/>
    </row>
    <row r="119" spans="1:25" ht="14.25" hidden="1">
      <c r="A119" s="22">
        <v>433</v>
      </c>
      <c r="B119" s="48">
        <v>116</v>
      </c>
      <c r="C119" s="48">
        <v>16</v>
      </c>
      <c r="D119" s="6" t="str">
        <f>VLOOKUP(A119,'09.kolo prezentácia'!$A$2:$G$181,2,FALSE)</f>
        <v>Naďa</v>
      </c>
      <c r="E119" s="6" t="str">
        <f>VLOOKUP(A119,'09.kolo prezentácia'!$A$2:$G$181,3,FALSE)</f>
        <v>Hájková</v>
      </c>
      <c r="F119" s="6" t="str">
        <f>CONCATENATE('09.kolo výsledky  KAT'!$D119," ",'09.kolo výsledky  KAT'!$E119)</f>
        <v>Naďa Hájková</v>
      </c>
      <c r="G119" s="6" t="str">
        <f>VLOOKUP(A119,'09.kolo prezentácia'!$A$2:$G$181,4,FALSE)</f>
        <v>Mníchova Lehota</v>
      </c>
      <c r="H119" s="31">
        <f>VLOOKUP(A119,'09.kolo prezentácia'!$A$2:$G$181,5,FALSE)</f>
        <v>1984</v>
      </c>
      <c r="I119" s="32" t="str">
        <f>VLOOKUP(A119,'09.kolo prezentácia'!$A$2:$G$181,7,FALSE)</f>
        <v>Ženy A</v>
      </c>
      <c r="J119" s="33" t="str">
        <f>VLOOKUP('09.kolo výsledky  KAT'!$A119,'09.kolo stopky'!A:C,3,FALSE)</f>
        <v>00:37:34,06</v>
      </c>
      <c r="K119" s="33">
        <f t="shared" si="8"/>
        <v>0.004348109567901235</v>
      </c>
      <c r="L119" s="33">
        <f t="shared" si="9"/>
        <v>0.011079976851851855</v>
      </c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4">
        <f aca="true" t="shared" si="10" ref="W119:W150">SUM(M119:V119)</f>
        <v>0</v>
      </c>
      <c r="Y119"/>
    </row>
    <row r="120" spans="1:25" ht="14.25" hidden="1">
      <c r="A120" s="22">
        <v>120</v>
      </c>
      <c r="B120" s="48">
        <v>117</v>
      </c>
      <c r="C120" s="48">
        <v>27</v>
      </c>
      <c r="D120" s="6" t="str">
        <f>VLOOKUP(A120,'09.kolo prezentácia'!$A$2:$G$181,2,FALSE)</f>
        <v>Peter</v>
      </c>
      <c r="E120" s="6" t="str">
        <f>VLOOKUP(A120,'09.kolo prezentácia'!$A$2:$G$181,3,FALSE)</f>
        <v>Stoklasa</v>
      </c>
      <c r="F120" s="6" t="str">
        <f>CONCATENATE('09.kolo výsledky  KAT'!$D120," ",'09.kolo výsledky  KAT'!$E120)</f>
        <v>Peter Stoklasa</v>
      </c>
      <c r="G120" s="6" t="str">
        <f>VLOOKUP(A120,'09.kolo prezentácia'!$A$2:$G$181,4,FALSE)</f>
        <v>Trenčín</v>
      </c>
      <c r="H120" s="31">
        <f>VLOOKUP(A120,'09.kolo prezentácia'!$A$2:$G$181,5,FALSE)</f>
        <v>1985</v>
      </c>
      <c r="I120" s="32" t="str">
        <f>VLOOKUP(A120,'09.kolo prezentácia'!$A$2:$G$181,7,FALSE)</f>
        <v>Muži B</v>
      </c>
      <c r="J120" s="33" t="str">
        <f>VLOOKUP('09.kolo výsledky  KAT'!$A120,'09.kolo stopky'!A:C,3,FALSE)</f>
        <v>00:37:34,58</v>
      </c>
      <c r="K120" s="33">
        <f t="shared" si="8"/>
        <v>0.004349112654320988</v>
      </c>
      <c r="L120" s="33">
        <f t="shared" si="9"/>
        <v>0.011085995370370371</v>
      </c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4">
        <f t="shared" si="10"/>
        <v>0</v>
      </c>
      <c r="Y120"/>
    </row>
    <row r="121" spans="1:25" ht="14.25" hidden="1">
      <c r="A121" s="22">
        <v>386</v>
      </c>
      <c r="B121" s="48">
        <v>118</v>
      </c>
      <c r="C121" s="48">
        <v>4</v>
      </c>
      <c r="D121" s="6" t="str">
        <f>VLOOKUP(A121,'09.kolo prezentácia'!$A$2:$G$181,2,FALSE)</f>
        <v>margita</v>
      </c>
      <c r="E121" s="6" t="str">
        <f>VLOOKUP(A121,'09.kolo prezentácia'!$A$2:$G$181,3,FALSE)</f>
        <v>Varmuzova</v>
      </c>
      <c r="F121" s="6" t="str">
        <f>CONCATENATE('09.kolo výsledky  KAT'!$D121," ",'09.kolo výsledky  KAT'!$E121)</f>
        <v>margita Varmuzova</v>
      </c>
      <c r="G121" s="6" t="str">
        <f>VLOOKUP(A121,'09.kolo prezentácia'!$A$2:$G$181,4,FALSE)</f>
        <v>sk bradlan brezova / brezova pod bradlom</v>
      </c>
      <c r="H121" s="31">
        <f>VLOOKUP(A121,'09.kolo prezentácia'!$A$2:$G$181,5,FALSE)</f>
        <v>1953</v>
      </c>
      <c r="I121" s="32" t="str">
        <f>VLOOKUP(A121,'09.kolo prezentácia'!$A$2:$G$181,7,FALSE)</f>
        <v>Ženy C</v>
      </c>
      <c r="J121" s="33" t="str">
        <f>VLOOKUP('09.kolo výsledky  KAT'!$A121,'09.kolo stopky'!A:C,3,FALSE)</f>
        <v>00:38:04,13</v>
      </c>
      <c r="K121" s="33">
        <f t="shared" si="8"/>
        <v>0.004406114969135802</v>
      </c>
      <c r="L121" s="33">
        <f t="shared" si="9"/>
        <v>0.011428009259259256</v>
      </c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4">
        <f t="shared" si="10"/>
        <v>0</v>
      </c>
      <c r="Y121"/>
    </row>
    <row r="122" spans="1:25" ht="14.25" hidden="1">
      <c r="A122" s="22">
        <v>387</v>
      </c>
      <c r="B122" s="48">
        <v>119</v>
      </c>
      <c r="C122" s="48">
        <v>7</v>
      </c>
      <c r="D122" s="6" t="str">
        <f>VLOOKUP(A122,'09.kolo prezentácia'!$A$2:$G$181,2,FALSE)</f>
        <v>Jan</v>
      </c>
      <c r="E122" s="6" t="str">
        <f>VLOOKUP(A122,'09.kolo prezentácia'!$A$2:$G$181,3,FALSE)</f>
        <v>Varmuza</v>
      </c>
      <c r="F122" s="6" t="str">
        <f>CONCATENATE('09.kolo výsledky  KAT'!$D122," ",'09.kolo výsledky  KAT'!$E122)</f>
        <v>Jan Varmuza</v>
      </c>
      <c r="G122" s="6" t="str">
        <f>VLOOKUP(A122,'09.kolo prezentácia'!$A$2:$G$181,4,FALSE)</f>
        <v>sk bradlan brezova / brezova pod bradlom</v>
      </c>
      <c r="H122" s="31">
        <f>VLOOKUP(A122,'09.kolo prezentácia'!$A$2:$G$181,5,FALSE)</f>
        <v>1952</v>
      </c>
      <c r="I122" s="32" t="str">
        <f>VLOOKUP(A122,'09.kolo prezentácia'!$A$2:$G$181,7,FALSE)</f>
        <v>Muži E</v>
      </c>
      <c r="J122" s="33" t="str">
        <f>VLOOKUP('09.kolo výsledky  KAT'!$A122,'09.kolo stopky'!A:C,3,FALSE)</f>
        <v>00:38:04,69</v>
      </c>
      <c r="K122" s="33">
        <f t="shared" si="8"/>
        <v>0.004407195216049383</v>
      </c>
      <c r="L122" s="33">
        <f t="shared" si="9"/>
        <v>0.011434490740740742</v>
      </c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4">
        <f t="shared" si="10"/>
        <v>0</v>
      </c>
      <c r="Y122"/>
    </row>
    <row r="123" spans="1:25" ht="14.25" hidden="1">
      <c r="A123" s="22">
        <v>304</v>
      </c>
      <c r="B123" s="48">
        <v>120</v>
      </c>
      <c r="C123" s="48">
        <v>17</v>
      </c>
      <c r="D123" s="6" t="str">
        <f>VLOOKUP(A123,'09.kolo prezentácia'!$A$2:$G$181,2,FALSE)</f>
        <v>Lenka</v>
      </c>
      <c r="E123" s="6" t="str">
        <f>VLOOKUP(A123,'09.kolo prezentácia'!$A$2:$G$181,3,FALSE)</f>
        <v>Varačkova</v>
      </c>
      <c r="F123" s="6" t="str">
        <f>CONCATENATE('09.kolo výsledky  KAT'!$D123," ",'09.kolo výsledky  KAT'!$E123)</f>
        <v>Lenka Varačkova</v>
      </c>
      <c r="G123" s="6" t="str">
        <f>VLOOKUP(A123,'09.kolo prezentácia'!$A$2:$G$181,4,FALSE)</f>
        <v>Buď lepsi / Beckov</v>
      </c>
      <c r="H123" s="31">
        <f>VLOOKUP(A123,'09.kolo prezentácia'!$A$2:$G$181,5,FALSE)</f>
        <v>1988</v>
      </c>
      <c r="I123" s="32" t="str">
        <f>VLOOKUP(A123,'09.kolo prezentácia'!$A$2:$G$181,7,FALSE)</f>
        <v>Ženy A</v>
      </c>
      <c r="J123" s="33" t="str">
        <f>VLOOKUP('09.kolo výsledky  KAT'!$A123,'09.kolo stopky'!A:C,3,FALSE)</f>
        <v>00:38:27,58</v>
      </c>
      <c r="K123" s="33">
        <f t="shared" si="8"/>
        <v>0.0044513503086419754</v>
      </c>
      <c r="L123" s="33">
        <f t="shared" si="9"/>
        <v>0.011699421296296295</v>
      </c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4">
        <f t="shared" si="10"/>
        <v>0</v>
      </c>
      <c r="Y123"/>
    </row>
    <row r="124" spans="1:25" ht="14.25" hidden="1">
      <c r="A124" s="22">
        <v>420</v>
      </c>
      <c r="B124" s="48">
        <v>121</v>
      </c>
      <c r="C124" s="48">
        <v>28</v>
      </c>
      <c r="D124" s="6" t="str">
        <f>VLOOKUP(A124,'09.kolo prezentácia'!$A$2:$G$181,2,FALSE)</f>
        <v>Rasto</v>
      </c>
      <c r="E124" s="6" t="str">
        <f>VLOOKUP(A124,'09.kolo prezentácia'!$A$2:$G$181,3,FALSE)</f>
        <v>Kovac</v>
      </c>
      <c r="F124" s="6" t="str">
        <f>CONCATENATE('09.kolo výsledky  KAT'!$D124," ",'09.kolo výsledky  KAT'!$E124)</f>
        <v>Rasto Kovac</v>
      </c>
      <c r="G124" s="6" t="str">
        <f>VLOOKUP(A124,'09.kolo prezentácia'!$A$2:$G$181,4,FALSE)</f>
        <v>Mnichova Lehota</v>
      </c>
      <c r="H124" s="31">
        <f>VLOOKUP(A124,'09.kolo prezentácia'!$A$2:$G$181,5,FALSE)</f>
        <v>1980</v>
      </c>
      <c r="I124" s="32" t="str">
        <f>VLOOKUP(A124,'09.kolo prezentácia'!$A$2:$G$181,7,FALSE)</f>
        <v>Muži B</v>
      </c>
      <c r="J124" s="33" t="str">
        <f>VLOOKUP('09.kolo výsledky  KAT'!$A124,'09.kolo stopky'!A:C,3,FALSE)</f>
        <v>00:38:54,84</v>
      </c>
      <c r="K124" s="33">
        <f t="shared" si="8"/>
        <v>0.0045039351851851855</v>
      </c>
      <c r="L124" s="33">
        <f t="shared" si="9"/>
        <v>0.012014930555555556</v>
      </c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4">
        <f t="shared" si="10"/>
        <v>0</v>
      </c>
      <c r="Y124"/>
    </row>
    <row r="125" spans="1:25" ht="14.25" hidden="1">
      <c r="A125" s="22">
        <v>41</v>
      </c>
      <c r="B125" s="48">
        <v>122</v>
      </c>
      <c r="C125" s="48">
        <v>13</v>
      </c>
      <c r="D125" s="6" t="str">
        <f>VLOOKUP(A125,'09.kolo prezentácia'!$A$2:$G$181,2,FALSE)</f>
        <v>Petra</v>
      </c>
      <c r="E125" s="6" t="str">
        <f>VLOOKUP(A125,'09.kolo prezentácia'!$A$2:$G$181,3,FALSE)</f>
        <v>Adamkovica</v>
      </c>
      <c r="F125" s="6" t="str">
        <f>CONCATENATE('09.kolo výsledky  KAT'!$D125," ",'09.kolo výsledky  KAT'!$E125)</f>
        <v>Petra Adamkovica</v>
      </c>
      <c r="G125" s="6" t="str">
        <f>VLOOKUP(A125,'09.kolo prezentácia'!$A$2:$G$181,4,FALSE)</f>
        <v>Gekonsport / Komna</v>
      </c>
      <c r="H125" s="31">
        <f>VLOOKUP(A125,'09.kolo prezentácia'!$A$2:$G$181,5,FALSE)</f>
        <v>1978</v>
      </c>
      <c r="I125" s="32" t="str">
        <f>VLOOKUP(A125,'09.kolo prezentácia'!$A$2:$G$181,7,FALSE)</f>
        <v>Ženy B</v>
      </c>
      <c r="J125" s="33" t="str">
        <f>VLOOKUP('09.kolo výsledky  KAT'!$A125,'09.kolo stopky'!A:C,3,FALSE)</f>
        <v>00:39:05,20</v>
      </c>
      <c r="K125" s="33">
        <f t="shared" si="8"/>
        <v>0.004523919753086419</v>
      </c>
      <c r="L125" s="33">
        <f t="shared" si="9"/>
        <v>0.012134837962962958</v>
      </c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4">
        <f t="shared" si="10"/>
        <v>0</v>
      </c>
      <c r="Y125"/>
    </row>
    <row r="126" spans="1:25" ht="14.25" hidden="1">
      <c r="A126" s="22">
        <v>285</v>
      </c>
      <c r="B126" s="48">
        <v>123</v>
      </c>
      <c r="C126" s="48">
        <v>8</v>
      </c>
      <c r="D126" s="6" t="str">
        <f>VLOOKUP(A126,'09.kolo prezentácia'!$A$2:$G$181,2,FALSE)</f>
        <v>Ján</v>
      </c>
      <c r="E126" s="6" t="str">
        <f>VLOOKUP(A126,'09.kolo prezentácia'!$A$2:$G$181,3,FALSE)</f>
        <v>Klimek</v>
      </c>
      <c r="F126" s="6" t="str">
        <f>CONCATENATE('09.kolo výsledky  KAT'!$D126," ",'09.kolo výsledky  KAT'!$E126)</f>
        <v>Ján Klimek</v>
      </c>
      <c r="G126" s="6" t="str">
        <f>VLOOKUP(A126,'09.kolo prezentácia'!$A$2:$G$181,4,FALSE)</f>
        <v>Čachtice</v>
      </c>
      <c r="H126" s="31">
        <f>VLOOKUP(A126,'09.kolo prezentácia'!$A$2:$G$181,5,FALSE)</f>
        <v>1944</v>
      </c>
      <c r="I126" s="32" t="str">
        <f>VLOOKUP(A126,'09.kolo prezentácia'!$A$2:$G$181,7,FALSE)</f>
        <v>Muži E</v>
      </c>
      <c r="J126" s="33" t="str">
        <f>VLOOKUP('09.kolo výsledky  KAT'!$A126,'09.kolo stopky'!A:C,3,FALSE)</f>
        <v>00:39:38,25</v>
      </c>
      <c r="K126" s="33">
        <f t="shared" si="8"/>
        <v>0.004587673611111111</v>
      </c>
      <c r="L126" s="33">
        <f t="shared" si="9"/>
        <v>0.012517361111111111</v>
      </c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4">
        <f t="shared" si="10"/>
        <v>0</v>
      </c>
      <c r="Y126"/>
    </row>
    <row r="127" spans="1:25" ht="14.25" hidden="1">
      <c r="A127" s="22">
        <v>128</v>
      </c>
      <c r="B127" s="48">
        <v>124</v>
      </c>
      <c r="C127" s="48">
        <v>5</v>
      </c>
      <c r="D127" s="6" t="str">
        <f>VLOOKUP(A127,'09.kolo prezentácia'!$A$2:$G$181,2,FALSE)</f>
        <v>Eva</v>
      </c>
      <c r="E127" s="6" t="str">
        <f>VLOOKUP(A127,'09.kolo prezentácia'!$A$2:$G$181,3,FALSE)</f>
        <v>Gavendová</v>
      </c>
      <c r="F127" s="6" t="str">
        <f>CONCATENATE('09.kolo výsledky  KAT'!$D127," ",'09.kolo výsledky  KAT'!$E127)</f>
        <v>Eva Gavendová</v>
      </c>
      <c r="G127" s="6" t="str">
        <f>VLOOKUP(A127,'09.kolo prezentácia'!$A$2:$G$181,4,FALSE)</f>
        <v>Trenčín</v>
      </c>
      <c r="H127" s="31">
        <f>VLOOKUP(A127,'09.kolo prezentácia'!$A$2:$G$181,5,FALSE)</f>
        <v>1963</v>
      </c>
      <c r="I127" s="32" t="str">
        <f>VLOOKUP(A127,'09.kolo prezentácia'!$A$2:$G$181,7,FALSE)</f>
        <v>Ženy C</v>
      </c>
      <c r="J127" s="33" t="str">
        <f>VLOOKUP('09.kolo výsledky  KAT'!$A127,'09.kolo stopky'!A:C,3,FALSE)</f>
        <v>00:39:46,68</v>
      </c>
      <c r="K127" s="33">
        <f t="shared" si="8"/>
        <v>0.004603935185185185</v>
      </c>
      <c r="L127" s="33">
        <f t="shared" si="9"/>
        <v>0.012614930555555553</v>
      </c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4">
        <f t="shared" si="10"/>
        <v>0</v>
      </c>
      <c r="Y127"/>
    </row>
    <row r="128" spans="1:25" ht="14.25" hidden="1">
      <c r="A128" s="22">
        <v>372</v>
      </c>
      <c r="B128" s="48">
        <v>125</v>
      </c>
      <c r="C128" s="48">
        <v>9</v>
      </c>
      <c r="D128" s="6" t="str">
        <f>VLOOKUP(A128,'09.kolo prezentácia'!$A$2:$G$181,2,FALSE)</f>
        <v>Jozef</v>
      </c>
      <c r="E128" s="6" t="str">
        <f>VLOOKUP(A128,'09.kolo prezentácia'!$A$2:$G$181,3,FALSE)</f>
        <v>Hlávka</v>
      </c>
      <c r="F128" s="6" t="str">
        <f>CONCATENATE('09.kolo výsledky  KAT'!$D128," ",'09.kolo výsledky  KAT'!$E128)</f>
        <v>Jozef Hlávka</v>
      </c>
      <c r="G128" s="6" t="str">
        <f>VLOOKUP(A128,'09.kolo prezentácia'!$A$2:$G$181,4,FALSE)</f>
        <v>Ilava</v>
      </c>
      <c r="H128" s="31">
        <f>VLOOKUP(A128,'09.kolo prezentácia'!$A$2:$G$181,5,FALSE)</f>
        <v>1951</v>
      </c>
      <c r="I128" s="32" t="str">
        <f>VLOOKUP(A128,'09.kolo prezentácia'!$A$2:$G$181,7,FALSE)</f>
        <v>Muži E</v>
      </c>
      <c r="J128" s="33" t="str">
        <f>VLOOKUP('09.kolo výsledky  KAT'!$A128,'09.kolo stopky'!A:C,3,FALSE)</f>
        <v>00:40:17,10</v>
      </c>
      <c r="K128" s="33">
        <f t="shared" si="8"/>
        <v>0.004662615740740741</v>
      </c>
      <c r="L128" s="33">
        <f t="shared" si="9"/>
        <v>0.012967013888888889</v>
      </c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4">
        <f t="shared" si="10"/>
        <v>0</v>
      </c>
      <c r="Y128"/>
    </row>
    <row r="129" spans="1:25" ht="14.25" hidden="1">
      <c r="A129" s="22">
        <v>419</v>
      </c>
      <c r="B129" s="48">
        <v>126</v>
      </c>
      <c r="C129" s="48">
        <v>14</v>
      </c>
      <c r="D129" s="6" t="str">
        <f>VLOOKUP(A129,'09.kolo prezentácia'!$A$2:$G$181,2,FALSE)</f>
        <v>Klaudia</v>
      </c>
      <c r="E129" s="6" t="str">
        <f>VLOOKUP(A129,'09.kolo prezentácia'!$A$2:$G$181,3,FALSE)</f>
        <v>Kovac Panovcikova</v>
      </c>
      <c r="F129" s="6" t="str">
        <f>CONCATENATE('09.kolo výsledky  KAT'!$D129," ",'09.kolo výsledky  KAT'!$E129)</f>
        <v>Klaudia Kovac Panovcikova</v>
      </c>
      <c r="G129" s="6" t="str">
        <f>VLOOKUP(A129,'09.kolo prezentácia'!$A$2:$G$181,4,FALSE)</f>
        <v>Mnichova Lehota</v>
      </c>
      <c r="H129" s="31">
        <f>VLOOKUP(A129,'09.kolo prezentácia'!$A$2:$G$181,5,FALSE)</f>
        <v>1983</v>
      </c>
      <c r="I129" s="32" t="str">
        <f>VLOOKUP(A129,'09.kolo prezentácia'!$A$2:$G$181,7,FALSE)</f>
        <v>Ženy B</v>
      </c>
      <c r="J129" s="33" t="str">
        <f>VLOOKUP('09.kolo výsledky  KAT'!$A129,'09.kolo stopky'!A:C,3,FALSE)</f>
        <v>00:40:56,21</v>
      </c>
      <c r="K129" s="33">
        <f t="shared" si="8"/>
        <v>0.004738059413580247</v>
      </c>
      <c r="L129" s="33">
        <f t="shared" si="9"/>
        <v>0.013419675925925925</v>
      </c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4">
        <f t="shared" si="10"/>
        <v>0</v>
      </c>
      <c r="Y129"/>
    </row>
    <row r="130" spans="1:25" ht="14.25" hidden="1">
      <c r="A130" s="22">
        <v>432</v>
      </c>
      <c r="B130" s="48">
        <v>127</v>
      </c>
      <c r="C130" s="48">
        <v>28</v>
      </c>
      <c r="D130" s="6" t="str">
        <f>VLOOKUP(A130,'09.kolo prezentácia'!$A$2:$G$181,2,FALSE)</f>
        <v>Michal</v>
      </c>
      <c r="E130" s="6" t="str">
        <f>VLOOKUP(A130,'09.kolo prezentácia'!$A$2:$G$181,3,FALSE)</f>
        <v>Kňažek</v>
      </c>
      <c r="F130" s="6" t="str">
        <f>CONCATENATE('09.kolo výsledky  KAT'!$D130," ",'09.kolo výsledky  KAT'!$E130)</f>
        <v>Michal Kňažek</v>
      </c>
      <c r="G130" s="6" t="str">
        <f>VLOOKUP(A130,'09.kolo prezentácia'!$A$2:$G$181,4,FALSE)</f>
        <v>Mníchova Lehota</v>
      </c>
      <c r="H130" s="31">
        <f>VLOOKUP(A130,'09.kolo prezentácia'!$A$2:$G$181,5,FALSE)</f>
        <v>1971</v>
      </c>
      <c r="I130" s="32" t="str">
        <f>VLOOKUP(A130,'09.kolo prezentácia'!$A$2:$G$181,7,FALSE)</f>
        <v>Muži C</v>
      </c>
      <c r="J130" s="33" t="str">
        <f>VLOOKUP('09.kolo výsledky  KAT'!$A130,'09.kolo stopky'!A:C,3,FALSE)</f>
        <v>00:40:58,21</v>
      </c>
      <c r="K130" s="33">
        <f t="shared" si="8"/>
        <v>0.004741917438271605</v>
      </c>
      <c r="L130" s="33">
        <f t="shared" si="9"/>
        <v>0.013442824074074072</v>
      </c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4">
        <f t="shared" si="10"/>
        <v>0</v>
      </c>
      <c r="Y130"/>
    </row>
    <row r="131" spans="1:25" ht="14.25" hidden="1">
      <c r="A131" s="22">
        <v>391</v>
      </c>
      <c r="B131" s="48">
        <v>128</v>
      </c>
      <c r="C131" s="48">
        <v>10</v>
      </c>
      <c r="D131" s="6" t="str">
        <f>VLOOKUP(A131,'09.kolo prezentácia'!$A$2:$G$181,2,FALSE)</f>
        <v>Rudolf</v>
      </c>
      <c r="E131" s="6" t="str">
        <f>VLOOKUP(A131,'09.kolo prezentácia'!$A$2:$G$181,3,FALSE)</f>
        <v>Sopko</v>
      </c>
      <c r="F131" s="6" t="str">
        <f>CONCATENATE('09.kolo výsledky  KAT'!$D131," ",'09.kolo výsledky  KAT'!$E131)</f>
        <v>Rudolf Sopko</v>
      </c>
      <c r="G131" s="6" t="str">
        <f>VLOOKUP(A131,'09.kolo prezentácia'!$A$2:$G$181,4,FALSE)</f>
        <v>Trenčín</v>
      </c>
      <c r="H131" s="31">
        <f>VLOOKUP(A131,'09.kolo prezentácia'!$A$2:$G$181,5,FALSE)</f>
        <v>1943</v>
      </c>
      <c r="I131" s="32" t="str">
        <f>VLOOKUP(A131,'09.kolo prezentácia'!$A$2:$G$181,7,FALSE)</f>
        <v>Muži E</v>
      </c>
      <c r="J131" s="33" t="str">
        <f>VLOOKUP('09.kolo výsledky  KAT'!$A131,'09.kolo stopky'!A:C,3,FALSE)</f>
        <v>00:41:28,75</v>
      </c>
      <c r="K131" s="33">
        <f t="shared" si="8"/>
        <v>0.004800829475308642</v>
      </c>
      <c r="L131" s="33">
        <f t="shared" si="9"/>
        <v>0.013796296296296293</v>
      </c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4">
        <f t="shared" si="10"/>
        <v>0</v>
      </c>
      <c r="Y131"/>
    </row>
    <row r="132" spans="1:25" ht="14.25" hidden="1">
      <c r="A132" s="22">
        <v>51</v>
      </c>
      <c r="B132" s="48">
        <v>129</v>
      </c>
      <c r="C132" s="48">
        <v>15</v>
      </c>
      <c r="D132" s="6" t="str">
        <f>VLOOKUP(A132,'09.kolo prezentácia'!$A$2:$G$181,2,FALSE)</f>
        <v>Ivana</v>
      </c>
      <c r="E132" s="6" t="str">
        <f>VLOOKUP(A132,'09.kolo prezentácia'!$A$2:$G$181,3,FALSE)</f>
        <v>Ondrejičková</v>
      </c>
      <c r="F132" s="6" t="str">
        <f>CONCATENATE('09.kolo výsledky  KAT'!$D132," ",'09.kolo výsledky  KAT'!$E132)</f>
        <v>Ivana Ondrejičková</v>
      </c>
      <c r="G132" s="6" t="str">
        <f>VLOOKUP(A132,'09.kolo prezentácia'!$A$2:$G$181,4,FALSE)</f>
        <v>Liešťany</v>
      </c>
      <c r="H132" s="31">
        <f>VLOOKUP(A132,'09.kolo prezentácia'!$A$2:$G$181,5,FALSE)</f>
        <v>1978</v>
      </c>
      <c r="I132" s="32" t="str">
        <f>VLOOKUP(A132,'09.kolo prezentácia'!$A$2:$G$181,7,FALSE)</f>
        <v>Ženy B</v>
      </c>
      <c r="J132" s="33" t="str">
        <f>VLOOKUP('09.kolo výsledky  KAT'!$A132,'09.kolo stopky'!A:C,3,FALSE)</f>
        <v>00:43:01,27</v>
      </c>
      <c r="K132" s="33">
        <f t="shared" si="8"/>
        <v>0.004979301697530864</v>
      </c>
      <c r="L132" s="33">
        <f t="shared" si="9"/>
        <v>0.01486712962962963</v>
      </c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4">
        <f t="shared" si="10"/>
        <v>0</v>
      </c>
      <c r="Y132"/>
    </row>
    <row r="133" spans="1:25" ht="14.25">
      <c r="A133" s="22">
        <v>417</v>
      </c>
      <c r="B133" s="48">
        <v>130</v>
      </c>
      <c r="C133" s="48">
        <v>12</v>
      </c>
      <c r="D133" s="6" t="str">
        <f>VLOOKUP(A133,'09.kolo prezentácia'!$A$2:$G$181,2,FALSE)</f>
        <v>Lukáš</v>
      </c>
      <c r="E133" s="6" t="str">
        <f>VLOOKUP(A133,'09.kolo prezentácia'!$A$2:$G$181,3,FALSE)</f>
        <v>Samek</v>
      </c>
      <c r="F133" s="6" t="str">
        <f>CONCATENATE('09.kolo výsledky  KAT'!$D133," ",'09.kolo výsledky  KAT'!$E133)</f>
        <v>Lukáš Samek</v>
      </c>
      <c r="G133" s="6" t="str">
        <f>VLOOKUP(A133,'09.kolo prezentácia'!$A$2:$G$181,4,FALSE)</f>
        <v>Kålnica</v>
      </c>
      <c r="H133" s="31">
        <f>VLOOKUP(A133,'09.kolo prezentácia'!$A$2:$G$181,5,FALSE)</f>
        <v>2008</v>
      </c>
      <c r="I133" s="32" t="str">
        <f>VLOOKUP(A133,'09.kolo prezentácia'!$A$2:$G$181,7,FALSE)</f>
        <v>Muži A</v>
      </c>
      <c r="J133" s="33" t="str">
        <f>VLOOKUP('09.kolo výsledky  KAT'!$A133,'09.kolo stopky'!A:C,3,FALSE)</f>
        <v>00:45:08,58</v>
      </c>
      <c r="K133" s="33">
        <f t="shared" si="8"/>
        <v>0.005224884259259259</v>
      </c>
      <c r="L133" s="33">
        <f t="shared" si="9"/>
        <v>0.016340624999999998</v>
      </c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4">
        <f t="shared" si="10"/>
        <v>0</v>
      </c>
      <c r="Y133"/>
    </row>
    <row r="134" spans="1:25" ht="14.25" hidden="1">
      <c r="A134" s="22">
        <v>392</v>
      </c>
      <c r="B134" s="48">
        <v>131</v>
      </c>
      <c r="C134" s="48">
        <v>18</v>
      </c>
      <c r="D134" s="6" t="str">
        <f>VLOOKUP(A134,'09.kolo prezentácia'!$A$2:$G$181,2,FALSE)</f>
        <v>Alica</v>
      </c>
      <c r="E134" s="6" t="str">
        <f>VLOOKUP(A134,'09.kolo prezentácia'!$A$2:$G$181,3,FALSE)</f>
        <v>Bretschneiderová</v>
      </c>
      <c r="F134" s="6" t="str">
        <f>CONCATENATE('09.kolo výsledky  KAT'!$D134," ",'09.kolo výsledky  KAT'!$E134)</f>
        <v>Alica Bretschneiderová</v>
      </c>
      <c r="G134" s="6" t="str">
        <f>VLOOKUP(A134,'09.kolo prezentácia'!$A$2:$G$181,4,FALSE)</f>
        <v>Drietoma</v>
      </c>
      <c r="H134" s="31">
        <f>VLOOKUP(A134,'09.kolo prezentácia'!$A$2:$G$181,5,FALSE)</f>
        <v>1994</v>
      </c>
      <c r="I134" s="32" t="str">
        <f>VLOOKUP(A134,'09.kolo prezentácia'!$A$2:$G$181,7,FALSE)</f>
        <v>Ženy A</v>
      </c>
      <c r="J134" s="33" t="str">
        <f>VLOOKUP('09.kolo výsledky  KAT'!$A134,'09.kolo stopky'!A:C,3,FALSE)</f>
        <v>00:45:15,90</v>
      </c>
      <c r="K134" s="33">
        <f t="shared" si="8"/>
        <v>0.005239004629629629</v>
      </c>
      <c r="L134" s="33">
        <f t="shared" si="9"/>
        <v>0.01642534722222222</v>
      </c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4">
        <f t="shared" si="10"/>
        <v>0</v>
      </c>
      <c r="Y134"/>
    </row>
    <row r="135" spans="1:25" ht="14.25" hidden="1">
      <c r="A135" s="22">
        <v>394</v>
      </c>
      <c r="B135" s="48">
        <v>132</v>
      </c>
      <c r="C135" s="48">
        <v>19</v>
      </c>
      <c r="D135" s="6" t="str">
        <f>VLOOKUP(A135,'09.kolo prezentácia'!$A$2:$G$181,2,FALSE)</f>
        <v>Darina</v>
      </c>
      <c r="E135" s="6" t="str">
        <f>VLOOKUP(A135,'09.kolo prezentácia'!$A$2:$G$181,3,FALSE)</f>
        <v>Jančovičová</v>
      </c>
      <c r="F135" s="6" t="str">
        <f>CONCATENATE('09.kolo výsledky  KAT'!$D135," ",'09.kolo výsledky  KAT'!$E135)</f>
        <v>Darina Jančovičová</v>
      </c>
      <c r="G135" s="6" t="str">
        <f>VLOOKUP(A135,'09.kolo prezentácia'!$A$2:$G$181,4,FALSE)</f>
        <v>Darina Jančovičová / Soblahov</v>
      </c>
      <c r="H135" s="31">
        <f>VLOOKUP(A135,'09.kolo prezentácia'!$A$2:$G$181,5,FALSE)</f>
        <v>2000</v>
      </c>
      <c r="I135" s="32" t="str">
        <f>VLOOKUP(A135,'09.kolo prezentácia'!$A$2:$G$181,7,FALSE)</f>
        <v>Ženy A</v>
      </c>
      <c r="J135" s="33" t="str">
        <f>VLOOKUP('09.kolo výsledky  KAT'!$A135,'09.kolo stopky'!A:C,3,FALSE)</f>
        <v>00:45:16,38</v>
      </c>
      <c r="K135" s="33">
        <f t="shared" si="8"/>
        <v>0.005239930555555556</v>
      </c>
      <c r="L135" s="33">
        <f t="shared" si="9"/>
        <v>0.016430902777777777</v>
      </c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4">
        <f t="shared" si="10"/>
        <v>0</v>
      </c>
      <c r="Y135"/>
    </row>
    <row r="136" spans="1:25" ht="14.25" hidden="1">
      <c r="A136" s="22">
        <v>435</v>
      </c>
      <c r="B136" s="48">
        <v>133</v>
      </c>
      <c r="C136" s="48">
        <v>20</v>
      </c>
      <c r="D136" s="6" t="str">
        <f>VLOOKUP(A136,'09.kolo prezentácia'!$A$2:$G$181,2,FALSE)</f>
        <v>Mia</v>
      </c>
      <c r="E136" s="6" t="str">
        <f>VLOOKUP(A136,'09.kolo prezentácia'!$A$2:$G$181,3,FALSE)</f>
        <v>Spačeková</v>
      </c>
      <c r="F136" s="6" t="str">
        <f>CONCATENATE('09.kolo výsledky  KAT'!$D136," ",'09.kolo výsledky  KAT'!$E136)</f>
        <v>Mia Spačeková</v>
      </c>
      <c r="G136" s="6" t="str">
        <f>VLOOKUP(A136,'09.kolo prezentácia'!$A$2:$G$181,4,FALSE)</f>
        <v>Trenčianska Turná</v>
      </c>
      <c r="H136" s="31">
        <f>VLOOKUP(A136,'09.kolo prezentácia'!$A$2:$G$181,5,FALSE)</f>
        <v>2009</v>
      </c>
      <c r="I136" s="32" t="str">
        <f>VLOOKUP(A136,'09.kolo prezentácia'!$A$2:$G$181,7,FALSE)</f>
        <v>Ženy A</v>
      </c>
      <c r="J136" s="33" t="str">
        <f>VLOOKUP('09.kolo výsledky  KAT'!$A136,'09.kolo stopky'!A:C,3,FALSE)</f>
        <v>00:45:36,61</v>
      </c>
      <c r="K136" s="33">
        <f t="shared" si="8"/>
        <v>0.005278954475308642</v>
      </c>
      <c r="L136" s="33">
        <f t="shared" si="9"/>
        <v>0.016665046296296296</v>
      </c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4">
        <f t="shared" si="10"/>
        <v>0</v>
      </c>
      <c r="Y136"/>
    </row>
    <row r="137" spans="1:25" ht="14.25" hidden="1">
      <c r="A137" s="22">
        <v>437</v>
      </c>
      <c r="B137" s="48">
        <v>134</v>
      </c>
      <c r="C137" s="48">
        <v>29</v>
      </c>
      <c r="D137" s="6" t="str">
        <f>VLOOKUP(A137,'09.kolo prezentácia'!$A$2:$G$181,2,FALSE)</f>
        <v>Pavel</v>
      </c>
      <c r="E137" s="6" t="str">
        <f>VLOOKUP(A137,'09.kolo prezentácia'!$A$2:$G$181,3,FALSE)</f>
        <v>Spaček </v>
      </c>
      <c r="F137" s="6" t="str">
        <f>CONCATENATE('09.kolo výsledky  KAT'!$D137," ",'09.kolo výsledky  KAT'!$E137)</f>
        <v>Pavel Spaček </v>
      </c>
      <c r="G137" s="6" t="str">
        <f>VLOOKUP(A137,'09.kolo prezentácia'!$A$2:$G$181,4,FALSE)</f>
        <v>Trenčianska Turná</v>
      </c>
      <c r="H137" s="31">
        <f>VLOOKUP(A137,'09.kolo prezentácia'!$A$2:$G$181,5,FALSE)</f>
        <v>1971</v>
      </c>
      <c r="I137" s="32" t="str">
        <f>VLOOKUP(A137,'09.kolo prezentácia'!$A$2:$G$181,7,FALSE)</f>
        <v>Muži C</v>
      </c>
      <c r="J137" s="33" t="str">
        <f>VLOOKUP('09.kolo výsledky  KAT'!$A137,'09.kolo stopky'!A:C,3,FALSE)</f>
        <v>00:45:37,41</v>
      </c>
      <c r="K137" s="33">
        <f t="shared" si="8"/>
        <v>0.005280497685185185</v>
      </c>
      <c r="L137" s="33">
        <f t="shared" si="9"/>
        <v>0.016674305555555553</v>
      </c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4">
        <f t="shared" si="10"/>
        <v>0</v>
      </c>
      <c r="Y137"/>
    </row>
    <row r="138" spans="1:25" ht="14.25" hidden="1">
      <c r="A138" s="22">
        <v>426</v>
      </c>
      <c r="B138" s="48">
        <v>135</v>
      </c>
      <c r="C138" s="48">
        <v>6</v>
      </c>
      <c r="D138" s="6" t="str">
        <f>VLOOKUP(A138,'09.kolo prezentácia'!$A$2:$G$181,2,FALSE)</f>
        <v>Darina</v>
      </c>
      <c r="E138" s="6" t="str">
        <f>VLOOKUP(A138,'09.kolo prezentácia'!$A$2:$G$181,3,FALSE)</f>
        <v>Minárechová</v>
      </c>
      <c r="F138" s="6" t="str">
        <f>CONCATENATE('09.kolo výsledky  KAT'!$D138," ",'09.kolo výsledky  KAT'!$E138)</f>
        <v>Darina Minárechová</v>
      </c>
      <c r="G138" s="6" t="str">
        <f>VLOOKUP(A138,'09.kolo prezentácia'!$A$2:$G$181,4,FALSE)</f>
        <v>Trenčín</v>
      </c>
      <c r="H138" s="31">
        <f>VLOOKUP(A138,'09.kolo prezentácia'!$A$2:$G$181,5,FALSE)</f>
        <v>1958</v>
      </c>
      <c r="I138" s="32" t="str">
        <f>VLOOKUP(A138,'09.kolo prezentácia'!$A$2:$G$181,7,FALSE)</f>
        <v>Ženy C</v>
      </c>
      <c r="J138" s="33" t="str">
        <f>VLOOKUP('09.kolo výsledky  KAT'!$A138,'09.kolo stopky'!A:C,3,FALSE)</f>
        <v>01:02:13,60</v>
      </c>
      <c r="K138" s="33">
        <f t="shared" si="8"/>
        <v>0.00720216049382716</v>
      </c>
      <c r="L138" s="33">
        <f t="shared" si="9"/>
        <v>0.028204282407407404</v>
      </c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4">
        <f t="shared" si="10"/>
        <v>0</v>
      </c>
      <c r="Y138"/>
    </row>
    <row r="139" spans="1:25" ht="14.25" hidden="1">
      <c r="A139" s="22">
        <v>401</v>
      </c>
      <c r="B139" s="48">
        <v>136</v>
      </c>
      <c r="C139" s="48">
        <v>7</v>
      </c>
      <c r="D139" s="6" t="str">
        <f>VLOOKUP(A139,'09.kolo prezentácia'!$A$2:$G$181,2,FALSE)</f>
        <v>Jana</v>
      </c>
      <c r="E139" s="6" t="str">
        <f>VLOOKUP(A139,'09.kolo prezentácia'!$A$2:$G$181,3,FALSE)</f>
        <v>Masariková</v>
      </c>
      <c r="F139" s="6" t="str">
        <f>CONCATENATE('09.kolo výsledky  KAT'!$D139," ",'09.kolo výsledky  KAT'!$E139)</f>
        <v>Jana Masariková</v>
      </c>
      <c r="G139" s="6" t="str">
        <f>VLOOKUP(A139,'09.kolo prezentácia'!$A$2:$G$181,4,FALSE)</f>
        <v>Štvorlístok / Trenčín</v>
      </c>
      <c r="H139" s="31">
        <f>VLOOKUP(A139,'09.kolo prezentácia'!$A$2:$G$181,5,FALSE)</f>
        <v>1968</v>
      </c>
      <c r="I139" s="32" t="str">
        <f>VLOOKUP(A139,'09.kolo prezentácia'!$A$2:$G$181,7,FALSE)</f>
        <v>Ženy C</v>
      </c>
      <c r="J139" s="33" t="str">
        <f>VLOOKUP('09.kolo výsledky  KAT'!$A139,'09.kolo stopky'!A:C,3,FALSE)</f>
        <v>01:02:35,58</v>
      </c>
      <c r="K139" s="33">
        <f t="shared" si="8"/>
        <v>0.007244560185185185</v>
      </c>
      <c r="L139" s="33">
        <f t="shared" si="9"/>
        <v>0.028458680555555553</v>
      </c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4">
        <f t="shared" si="10"/>
        <v>0</v>
      </c>
      <c r="Y139"/>
    </row>
    <row r="140" spans="1:25" ht="14.25" hidden="1">
      <c r="A140" s="22"/>
      <c r="B140" s="48"/>
      <c r="C140" s="48"/>
      <c r="D140" s="6"/>
      <c r="E140" s="6"/>
      <c r="F140" s="6"/>
      <c r="G140" s="6"/>
      <c r="H140" s="31"/>
      <c r="I140" s="32"/>
      <c r="J140" s="33"/>
      <c r="K140" s="33"/>
      <c r="L140" s="33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4">
        <f t="shared" si="10"/>
        <v>0</v>
      </c>
      <c r="Y140"/>
    </row>
    <row r="141" spans="1:25" ht="14.25" hidden="1">
      <c r="A141" s="22"/>
      <c r="B141" s="48"/>
      <c r="C141" s="48"/>
      <c r="D141" s="6"/>
      <c r="E141" s="6"/>
      <c r="F141" s="6"/>
      <c r="G141" s="6"/>
      <c r="H141" s="31"/>
      <c r="I141" s="32"/>
      <c r="J141" s="33"/>
      <c r="K141" s="33"/>
      <c r="L141" s="33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4">
        <f t="shared" si="10"/>
        <v>0</v>
      </c>
      <c r="Y141"/>
    </row>
    <row r="142" spans="1:25" ht="14.25" hidden="1">
      <c r="A142" s="22"/>
      <c r="B142" s="48"/>
      <c r="C142" s="48"/>
      <c r="D142" s="6"/>
      <c r="E142" s="6"/>
      <c r="F142" s="6"/>
      <c r="G142" s="6"/>
      <c r="H142" s="31"/>
      <c r="I142" s="32"/>
      <c r="J142" s="33"/>
      <c r="K142" s="33"/>
      <c r="L142" s="33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4">
        <f t="shared" si="10"/>
        <v>0</v>
      </c>
      <c r="Y142"/>
    </row>
    <row r="143" spans="1:25" ht="14.25" hidden="1">
      <c r="A143" s="22"/>
      <c r="B143" s="48"/>
      <c r="C143" s="48"/>
      <c r="D143" s="6"/>
      <c r="E143" s="6"/>
      <c r="F143" s="6"/>
      <c r="G143" s="6"/>
      <c r="H143" s="31"/>
      <c r="I143" s="32"/>
      <c r="J143" s="33"/>
      <c r="K143" s="33"/>
      <c r="L143" s="33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4">
        <f t="shared" si="10"/>
        <v>0</v>
      </c>
      <c r="Y143"/>
    </row>
    <row r="144" spans="1:25" ht="14.25" hidden="1">
      <c r="A144" s="22"/>
      <c r="B144" s="48"/>
      <c r="C144" s="48"/>
      <c r="D144" s="6"/>
      <c r="E144" s="6"/>
      <c r="F144" s="6"/>
      <c r="G144" s="6"/>
      <c r="H144" s="31"/>
      <c r="I144" s="32"/>
      <c r="J144" s="33"/>
      <c r="K144" s="33"/>
      <c r="L144" s="33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4">
        <f t="shared" si="10"/>
        <v>0</v>
      </c>
      <c r="Y144"/>
    </row>
    <row r="145" spans="1:25" ht="14.25" hidden="1">
      <c r="A145" s="22"/>
      <c r="B145" s="48"/>
      <c r="C145" s="48"/>
      <c r="D145" s="6"/>
      <c r="E145" s="6"/>
      <c r="F145" s="6"/>
      <c r="G145" s="6"/>
      <c r="H145" s="31"/>
      <c r="I145" s="32"/>
      <c r="J145" s="33"/>
      <c r="K145" s="33"/>
      <c r="L145" s="33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4">
        <f t="shared" si="10"/>
        <v>0</v>
      </c>
      <c r="Y145"/>
    </row>
    <row r="146" spans="1:25" ht="14.25" hidden="1">
      <c r="A146" s="22"/>
      <c r="B146" s="48"/>
      <c r="C146" s="48"/>
      <c r="D146" s="6"/>
      <c r="E146" s="6"/>
      <c r="F146" s="6"/>
      <c r="G146" s="6"/>
      <c r="H146" s="31"/>
      <c r="I146" s="32"/>
      <c r="J146" s="33"/>
      <c r="K146" s="33"/>
      <c r="L146" s="33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4">
        <f t="shared" si="10"/>
        <v>0</v>
      </c>
      <c r="Y146"/>
    </row>
    <row r="147" spans="1:25" ht="14.25" hidden="1">
      <c r="A147" s="22"/>
      <c r="B147" s="48"/>
      <c r="C147" s="48"/>
      <c r="D147" s="6"/>
      <c r="E147" s="6"/>
      <c r="F147" s="6"/>
      <c r="G147" s="6"/>
      <c r="H147" s="31"/>
      <c r="I147" s="32"/>
      <c r="J147" s="33"/>
      <c r="K147" s="33"/>
      <c r="L147" s="33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4">
        <f t="shared" si="10"/>
        <v>0</v>
      </c>
      <c r="Y147"/>
    </row>
    <row r="148" spans="1:25" ht="14.25" hidden="1">
      <c r="A148" s="22"/>
      <c r="B148" s="48"/>
      <c r="C148" s="48"/>
      <c r="D148" s="6"/>
      <c r="E148" s="6"/>
      <c r="F148" s="6"/>
      <c r="G148" s="6"/>
      <c r="H148" s="31"/>
      <c r="I148" s="32"/>
      <c r="J148" s="33"/>
      <c r="K148" s="33"/>
      <c r="L148" s="33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4">
        <f t="shared" si="10"/>
        <v>0</v>
      </c>
      <c r="Y148"/>
    </row>
    <row r="149" spans="1:25" ht="14.25" hidden="1">
      <c r="A149" s="22"/>
      <c r="B149" s="48"/>
      <c r="C149" s="48"/>
      <c r="D149" s="6"/>
      <c r="E149" s="6"/>
      <c r="F149" s="6"/>
      <c r="G149" s="6"/>
      <c r="H149" s="31"/>
      <c r="I149" s="32"/>
      <c r="J149" s="33"/>
      <c r="K149" s="33"/>
      <c r="L149" s="33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4">
        <f t="shared" si="10"/>
        <v>0</v>
      </c>
      <c r="Y149"/>
    </row>
    <row r="150" spans="1:25" ht="14.25" hidden="1">
      <c r="A150" s="22"/>
      <c r="B150" s="48"/>
      <c r="C150" s="48"/>
      <c r="D150" s="6"/>
      <c r="E150" s="6"/>
      <c r="F150" s="6"/>
      <c r="G150" s="6"/>
      <c r="H150" s="31"/>
      <c r="I150" s="32"/>
      <c r="J150" s="33"/>
      <c r="K150" s="33"/>
      <c r="L150" s="33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4">
        <f t="shared" si="10"/>
        <v>0</v>
      </c>
      <c r="Y150"/>
    </row>
    <row r="151" spans="1:25" ht="14.25" hidden="1">
      <c r="A151" s="22"/>
      <c r="B151" s="48"/>
      <c r="C151" s="48"/>
      <c r="D151" s="6"/>
      <c r="E151" s="6"/>
      <c r="F151" s="6"/>
      <c r="G151" s="6"/>
      <c r="H151" s="31"/>
      <c r="I151" s="32"/>
      <c r="J151" s="33"/>
      <c r="K151" s="33"/>
      <c r="L151" s="33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4">
        <f>SUM(M151:V151)</f>
        <v>0</v>
      </c>
      <c r="Y151"/>
    </row>
    <row r="152" spans="1:25" ht="14.25" hidden="1">
      <c r="A152" s="22"/>
      <c r="B152" s="48"/>
      <c r="C152" s="48"/>
      <c r="D152" s="6"/>
      <c r="E152" s="6"/>
      <c r="F152" s="6"/>
      <c r="G152" s="6"/>
      <c r="H152" s="31"/>
      <c r="I152" s="32"/>
      <c r="J152" s="33"/>
      <c r="K152" s="33"/>
      <c r="L152" s="33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4">
        <f>SUM(M152:V152)</f>
        <v>0</v>
      </c>
      <c r="Y152"/>
    </row>
    <row r="153" spans="1:25" ht="14.25" hidden="1">
      <c r="A153" s="22"/>
      <c r="B153" s="48"/>
      <c r="C153" s="48"/>
      <c r="D153" s="6"/>
      <c r="E153" s="6"/>
      <c r="F153" s="6"/>
      <c r="G153" s="6"/>
      <c r="H153" s="31"/>
      <c r="I153" s="32"/>
      <c r="J153" s="33"/>
      <c r="K153" s="33"/>
      <c r="L153" s="33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4">
        <f>SUM(M153:V153)</f>
        <v>0</v>
      </c>
      <c r="Y153"/>
    </row>
    <row r="154" ht="15">
      <c r="Y154"/>
    </row>
    <row r="155" ht="15">
      <c r="Y155"/>
    </row>
    <row r="156" ht="15">
      <c r="Y156"/>
    </row>
    <row r="157" ht="15">
      <c r="Y157"/>
    </row>
    <row r="158" ht="15">
      <c r="Y158"/>
    </row>
    <row r="159" ht="15">
      <c r="Y159"/>
    </row>
    <row r="160" ht="15">
      <c r="Y160"/>
    </row>
    <row r="161" ht="15">
      <c r="Y161"/>
    </row>
    <row r="162" ht="15">
      <c r="Y162"/>
    </row>
    <row r="163" ht="15">
      <c r="Y163"/>
    </row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8" ht="15"/>
    <row r="299" ht="15"/>
    <row r="300" ht="15"/>
    <row r="301" ht="15"/>
    <row r="302" ht="15"/>
    <row r="303" ht="15"/>
    <row r="304" ht="15"/>
    <row r="305" ht="15"/>
    <row r="306" ht="15"/>
  </sheetData>
  <sheetProtection/>
  <mergeCells count="1">
    <mergeCell ref="A1:W1"/>
  </mergeCells>
  <conditionalFormatting sqref="Z1:Z2 Z164:Z65536 X3:X163">
    <cfRule type="cellIs" priority="1" dxfId="2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9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="80" zoomScaleNormal="80" zoomScalePageLayoutView="0" workbookViewId="0" topLeftCell="A61">
      <selection activeCell="K92" sqref="K92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25</v>
      </c>
      <c r="C1" s="24" t="s">
        <v>8</v>
      </c>
      <c r="F1" s="18" t="s">
        <v>34</v>
      </c>
      <c r="G1" s="18"/>
      <c r="H1" s="35" t="s">
        <v>48</v>
      </c>
      <c r="I1" s="35" t="s">
        <v>52</v>
      </c>
      <c r="J1" s="35" t="s">
        <v>50</v>
      </c>
      <c r="K1" s="35" t="s">
        <v>51</v>
      </c>
    </row>
    <row r="2" spans="1:11" ht="14.25">
      <c r="A2" s="1">
        <f aca="true" t="shared" si="0" ref="A2:A65">K2</f>
        <v>380</v>
      </c>
      <c r="B2" s="26" t="e">
        <f>VALUE(REPLACE(H2,1,5,""))</f>
        <v>#VALUE!</v>
      </c>
      <c r="C2" t="str">
        <f>REPLACE(J2,FIND(".",J2),1,",")</f>
        <v>00:21:36,75</v>
      </c>
      <c r="H2">
        <v>1</v>
      </c>
      <c r="I2" t="s">
        <v>584</v>
      </c>
      <c r="J2" t="s">
        <v>584</v>
      </c>
      <c r="K2">
        <v>380</v>
      </c>
    </row>
    <row r="3" spans="1:11" ht="14.25">
      <c r="A3" s="1">
        <f t="shared" si="0"/>
        <v>56</v>
      </c>
      <c r="B3" s="26" t="e">
        <f aca="true" t="shared" si="1" ref="B3:B53">VALUE(REPLACE(H3,1,5,""))</f>
        <v>#VALUE!</v>
      </c>
      <c r="C3" t="str">
        <f aca="true" t="shared" si="2" ref="C3:C66">REPLACE(J3,FIND(".",J3),1,",")</f>
        <v>00:22:56,38</v>
      </c>
      <c r="H3">
        <v>2</v>
      </c>
      <c r="I3" t="s">
        <v>582</v>
      </c>
      <c r="J3" t="s">
        <v>583</v>
      </c>
      <c r="K3">
        <v>56</v>
      </c>
    </row>
    <row r="4" spans="1:11" ht="14.25">
      <c r="A4" s="1">
        <f t="shared" si="0"/>
        <v>381</v>
      </c>
      <c r="B4" s="26" t="e">
        <f t="shared" si="1"/>
        <v>#VALUE!</v>
      </c>
      <c r="C4" t="str">
        <f t="shared" si="2"/>
        <v>00:24:00,10</v>
      </c>
      <c r="H4">
        <v>3</v>
      </c>
      <c r="I4" t="s">
        <v>580</v>
      </c>
      <c r="J4" t="s">
        <v>581</v>
      </c>
      <c r="K4">
        <v>381</v>
      </c>
    </row>
    <row r="5" spans="1:11" ht="14.25">
      <c r="A5" s="1">
        <f t="shared" si="0"/>
        <v>390</v>
      </c>
      <c r="B5" s="26" t="e">
        <f t="shared" si="1"/>
        <v>#VALUE!</v>
      </c>
      <c r="C5" t="str">
        <f t="shared" si="2"/>
        <v>00:24:12,22</v>
      </c>
      <c r="H5">
        <v>4</v>
      </c>
      <c r="I5" t="s">
        <v>578</v>
      </c>
      <c r="J5" t="s">
        <v>579</v>
      </c>
      <c r="K5">
        <v>390</v>
      </c>
    </row>
    <row r="6" spans="1:11" ht="14.25">
      <c r="A6" s="1">
        <f t="shared" si="0"/>
        <v>382</v>
      </c>
      <c r="B6" s="26" t="e">
        <f t="shared" si="1"/>
        <v>#VALUE!</v>
      </c>
      <c r="C6" t="str">
        <f t="shared" si="2"/>
        <v>00:24:25,75</v>
      </c>
      <c r="H6">
        <v>5</v>
      </c>
      <c r="I6" t="s">
        <v>576</v>
      </c>
      <c r="J6" t="s">
        <v>577</v>
      </c>
      <c r="K6">
        <v>382</v>
      </c>
    </row>
    <row r="7" spans="1:11" ht="14.25">
      <c r="A7" s="1">
        <f t="shared" si="0"/>
        <v>156</v>
      </c>
      <c r="B7" s="26" t="e">
        <f t="shared" si="1"/>
        <v>#VALUE!</v>
      </c>
      <c r="C7" t="str">
        <f t="shared" si="2"/>
        <v>00:24:33,49</v>
      </c>
      <c r="H7">
        <v>6</v>
      </c>
      <c r="I7" t="s">
        <v>574</v>
      </c>
      <c r="J7" t="s">
        <v>575</v>
      </c>
      <c r="K7">
        <v>156</v>
      </c>
    </row>
    <row r="8" spans="1:11" ht="14.25">
      <c r="A8" s="1">
        <f t="shared" si="0"/>
        <v>112</v>
      </c>
      <c r="B8" s="26" t="e">
        <f t="shared" si="1"/>
        <v>#VALUE!</v>
      </c>
      <c r="C8" t="str">
        <f t="shared" si="2"/>
        <v>00:24:44,21</v>
      </c>
      <c r="H8">
        <v>7</v>
      </c>
      <c r="I8" t="s">
        <v>572</v>
      </c>
      <c r="J8" t="s">
        <v>573</v>
      </c>
      <c r="K8">
        <v>112</v>
      </c>
    </row>
    <row r="9" spans="1:11" ht="14.25">
      <c r="A9" s="1">
        <f t="shared" si="0"/>
        <v>375</v>
      </c>
      <c r="B9" s="26" t="e">
        <f t="shared" si="1"/>
        <v>#VALUE!</v>
      </c>
      <c r="C9" t="str">
        <f t="shared" si="2"/>
        <v>00:24:47,07</v>
      </c>
      <c r="H9">
        <v>8</v>
      </c>
      <c r="I9" t="s">
        <v>570</v>
      </c>
      <c r="J9" t="s">
        <v>571</v>
      </c>
      <c r="K9">
        <v>375</v>
      </c>
    </row>
    <row r="10" spans="1:11" ht="14.25">
      <c r="A10" s="1">
        <f t="shared" si="0"/>
        <v>32</v>
      </c>
      <c r="B10" s="26" t="e">
        <f t="shared" si="1"/>
        <v>#VALUE!</v>
      </c>
      <c r="C10" t="str">
        <f t="shared" si="2"/>
        <v>00:25:15,88</v>
      </c>
      <c r="H10">
        <v>9</v>
      </c>
      <c r="I10" t="s">
        <v>568</v>
      </c>
      <c r="J10" t="s">
        <v>569</v>
      </c>
      <c r="K10">
        <v>32</v>
      </c>
    </row>
    <row r="11" spans="1:11" ht="14.25">
      <c r="A11" s="1">
        <f t="shared" si="0"/>
        <v>410</v>
      </c>
      <c r="B11" s="26" t="e">
        <f t="shared" si="1"/>
        <v>#VALUE!</v>
      </c>
      <c r="C11" t="str">
        <f t="shared" si="2"/>
        <v>00:25:16,57</v>
      </c>
      <c r="H11">
        <v>10</v>
      </c>
      <c r="I11" t="s">
        <v>437</v>
      </c>
      <c r="J11" t="s">
        <v>567</v>
      </c>
      <c r="K11">
        <v>410</v>
      </c>
    </row>
    <row r="12" spans="1:11" ht="14.25">
      <c r="A12" s="1">
        <f t="shared" si="0"/>
        <v>85</v>
      </c>
      <c r="B12" s="26" t="e">
        <f t="shared" si="1"/>
        <v>#VALUE!</v>
      </c>
      <c r="C12" t="str">
        <f t="shared" si="2"/>
        <v>00:25:23,11</v>
      </c>
      <c r="H12">
        <v>11</v>
      </c>
      <c r="I12" t="s">
        <v>565</v>
      </c>
      <c r="J12" t="s">
        <v>566</v>
      </c>
      <c r="K12">
        <v>85</v>
      </c>
    </row>
    <row r="13" spans="1:11" ht="14.25">
      <c r="A13" s="1">
        <f t="shared" si="0"/>
        <v>418</v>
      </c>
      <c r="B13" s="26" t="e">
        <f t="shared" si="1"/>
        <v>#VALUE!</v>
      </c>
      <c r="C13" t="str">
        <f t="shared" si="2"/>
        <v>00:25:26,18</v>
      </c>
      <c r="H13">
        <v>12</v>
      </c>
      <c r="I13" t="s">
        <v>563</v>
      </c>
      <c r="J13" t="s">
        <v>564</v>
      </c>
      <c r="K13">
        <v>418</v>
      </c>
    </row>
    <row r="14" spans="1:11" ht="14.25">
      <c r="A14" s="1">
        <f t="shared" si="0"/>
        <v>22</v>
      </c>
      <c r="B14" s="26" t="e">
        <f t="shared" si="1"/>
        <v>#VALUE!</v>
      </c>
      <c r="C14" t="str">
        <f t="shared" si="2"/>
        <v>00:25:41,69</v>
      </c>
      <c r="H14">
        <v>13</v>
      </c>
      <c r="I14" t="s">
        <v>561</v>
      </c>
      <c r="J14" t="s">
        <v>562</v>
      </c>
      <c r="K14">
        <v>22</v>
      </c>
    </row>
    <row r="15" spans="1:11" ht="14.25">
      <c r="A15" s="1">
        <f t="shared" si="0"/>
        <v>111</v>
      </c>
      <c r="B15" s="26" t="e">
        <f t="shared" si="1"/>
        <v>#VALUE!</v>
      </c>
      <c r="C15" t="str">
        <f t="shared" si="2"/>
        <v>00:25:43,36</v>
      </c>
      <c r="H15">
        <v>14</v>
      </c>
      <c r="I15" t="s">
        <v>559</v>
      </c>
      <c r="J15" t="s">
        <v>560</v>
      </c>
      <c r="K15">
        <v>111</v>
      </c>
    </row>
    <row r="16" spans="1:11" ht="14.25">
      <c r="A16" s="1">
        <f t="shared" si="0"/>
        <v>389</v>
      </c>
      <c r="B16" s="26" t="e">
        <f t="shared" si="1"/>
        <v>#VALUE!</v>
      </c>
      <c r="C16" t="str">
        <f t="shared" si="2"/>
        <v>00:25:49,25</v>
      </c>
      <c r="H16">
        <v>15</v>
      </c>
      <c r="I16" t="s">
        <v>557</v>
      </c>
      <c r="J16" t="s">
        <v>558</v>
      </c>
      <c r="K16">
        <v>389</v>
      </c>
    </row>
    <row r="17" spans="1:11" ht="14.25">
      <c r="A17" s="1">
        <f t="shared" si="0"/>
        <v>411</v>
      </c>
      <c r="B17" s="26" t="e">
        <f t="shared" si="1"/>
        <v>#VALUE!</v>
      </c>
      <c r="C17" t="str">
        <f t="shared" si="2"/>
        <v>00:26:07,30</v>
      </c>
      <c r="H17">
        <v>16</v>
      </c>
      <c r="I17" t="s">
        <v>555</v>
      </c>
      <c r="J17" t="s">
        <v>556</v>
      </c>
      <c r="K17">
        <v>411</v>
      </c>
    </row>
    <row r="18" spans="1:11" ht="14.25">
      <c r="A18" s="1">
        <f t="shared" si="0"/>
        <v>397</v>
      </c>
      <c r="B18" s="26" t="e">
        <f t="shared" si="1"/>
        <v>#VALUE!</v>
      </c>
      <c r="C18" t="str">
        <f t="shared" si="2"/>
        <v>00:26:08,80</v>
      </c>
      <c r="H18">
        <v>17</v>
      </c>
      <c r="I18" t="s">
        <v>553</v>
      </c>
      <c r="J18" t="s">
        <v>554</v>
      </c>
      <c r="K18">
        <v>397</v>
      </c>
    </row>
    <row r="19" spans="1:11" ht="14.25">
      <c r="A19" s="1">
        <f t="shared" si="0"/>
        <v>144</v>
      </c>
      <c r="B19" s="26" t="e">
        <f t="shared" si="1"/>
        <v>#VALUE!</v>
      </c>
      <c r="C19" t="str">
        <f t="shared" si="2"/>
        <v>00:26:12,14</v>
      </c>
      <c r="H19">
        <v>18</v>
      </c>
      <c r="I19" t="s">
        <v>551</v>
      </c>
      <c r="J19" t="s">
        <v>552</v>
      </c>
      <c r="K19">
        <v>144</v>
      </c>
    </row>
    <row r="20" spans="1:11" ht="14.25">
      <c r="A20" s="1">
        <f t="shared" si="0"/>
        <v>3</v>
      </c>
      <c r="B20" s="26" t="e">
        <f t="shared" si="1"/>
        <v>#VALUE!</v>
      </c>
      <c r="C20" t="str">
        <f t="shared" si="2"/>
        <v>00:26:18,13</v>
      </c>
      <c r="H20">
        <v>19</v>
      </c>
      <c r="I20" t="s">
        <v>549</v>
      </c>
      <c r="J20" t="s">
        <v>550</v>
      </c>
      <c r="K20">
        <v>3</v>
      </c>
    </row>
    <row r="21" spans="1:11" ht="14.25">
      <c r="A21" s="1">
        <f t="shared" si="0"/>
        <v>412</v>
      </c>
      <c r="B21" s="26" t="e">
        <f t="shared" si="1"/>
        <v>#VALUE!</v>
      </c>
      <c r="C21" t="str">
        <f t="shared" si="2"/>
        <v>00:26:21,07</v>
      </c>
      <c r="H21">
        <v>20</v>
      </c>
      <c r="I21" t="s">
        <v>547</v>
      </c>
      <c r="J21" t="s">
        <v>548</v>
      </c>
      <c r="K21">
        <v>412</v>
      </c>
    </row>
    <row r="22" spans="1:11" ht="14.25">
      <c r="A22" s="1">
        <f t="shared" si="0"/>
        <v>50</v>
      </c>
      <c r="B22" s="26" t="e">
        <f t="shared" si="1"/>
        <v>#VALUE!</v>
      </c>
      <c r="C22" t="str">
        <f t="shared" si="2"/>
        <v>00:26:22,63</v>
      </c>
      <c r="H22">
        <v>21</v>
      </c>
      <c r="I22" t="s">
        <v>509</v>
      </c>
      <c r="J22" t="s">
        <v>546</v>
      </c>
      <c r="K22">
        <v>50</v>
      </c>
    </row>
    <row r="23" spans="1:11" ht="14.25">
      <c r="A23" s="1">
        <f t="shared" si="0"/>
        <v>159</v>
      </c>
      <c r="B23" s="26" t="e">
        <f t="shared" si="1"/>
        <v>#VALUE!</v>
      </c>
      <c r="C23" t="str">
        <f t="shared" si="2"/>
        <v>00:26:27,51</v>
      </c>
      <c r="H23">
        <v>22</v>
      </c>
      <c r="I23" t="s">
        <v>173</v>
      </c>
      <c r="J23" t="s">
        <v>545</v>
      </c>
      <c r="K23">
        <v>159</v>
      </c>
    </row>
    <row r="24" spans="1:11" ht="14.25">
      <c r="A24" s="1">
        <f t="shared" si="0"/>
        <v>74</v>
      </c>
      <c r="B24" s="26" t="e">
        <f t="shared" si="1"/>
        <v>#VALUE!</v>
      </c>
      <c r="C24" t="str">
        <f t="shared" si="2"/>
        <v>00:26:31,77</v>
      </c>
      <c r="H24">
        <v>23</v>
      </c>
      <c r="I24" t="s">
        <v>543</v>
      </c>
      <c r="J24" t="s">
        <v>544</v>
      </c>
      <c r="K24">
        <v>74</v>
      </c>
    </row>
    <row r="25" spans="1:11" ht="14.25">
      <c r="A25" s="1">
        <f t="shared" si="0"/>
        <v>19</v>
      </c>
      <c r="B25" s="26" t="e">
        <f t="shared" si="1"/>
        <v>#VALUE!</v>
      </c>
      <c r="C25" t="str">
        <f t="shared" si="2"/>
        <v>00:26:33,33</v>
      </c>
      <c r="H25">
        <v>24</v>
      </c>
      <c r="I25" t="s">
        <v>509</v>
      </c>
      <c r="J25" t="s">
        <v>542</v>
      </c>
      <c r="K25">
        <v>19</v>
      </c>
    </row>
    <row r="26" spans="1:11" ht="14.25">
      <c r="A26" s="1">
        <f t="shared" si="0"/>
        <v>384</v>
      </c>
      <c r="B26" s="26" t="e">
        <f t="shared" si="1"/>
        <v>#VALUE!</v>
      </c>
      <c r="C26" t="str">
        <f t="shared" si="2"/>
        <v>00:26:34,52</v>
      </c>
      <c r="H26">
        <v>25</v>
      </c>
      <c r="I26" t="s">
        <v>540</v>
      </c>
      <c r="J26" t="s">
        <v>541</v>
      </c>
      <c r="K26">
        <v>384</v>
      </c>
    </row>
    <row r="27" spans="1:11" ht="14.25">
      <c r="A27" s="1">
        <f t="shared" si="0"/>
        <v>52</v>
      </c>
      <c r="B27" s="26" t="e">
        <f t="shared" si="1"/>
        <v>#VALUE!</v>
      </c>
      <c r="C27" t="str">
        <f t="shared" si="2"/>
        <v>00:26:42,41</v>
      </c>
      <c r="H27">
        <v>26</v>
      </c>
      <c r="I27" t="s">
        <v>178</v>
      </c>
      <c r="J27" t="s">
        <v>539</v>
      </c>
      <c r="K27">
        <v>52</v>
      </c>
    </row>
    <row r="28" spans="1:11" ht="14.25">
      <c r="A28" s="1">
        <f t="shared" si="0"/>
        <v>5</v>
      </c>
      <c r="B28" s="26" t="e">
        <f t="shared" si="1"/>
        <v>#VALUE!</v>
      </c>
      <c r="C28" t="str">
        <f t="shared" si="2"/>
        <v>00:26:50,12</v>
      </c>
      <c r="H28">
        <v>27</v>
      </c>
      <c r="I28" t="s">
        <v>537</v>
      </c>
      <c r="J28" t="s">
        <v>538</v>
      </c>
      <c r="K28">
        <v>5</v>
      </c>
    </row>
    <row r="29" spans="1:11" ht="14.25">
      <c r="A29" s="1">
        <f t="shared" si="0"/>
        <v>84</v>
      </c>
      <c r="B29" s="26" t="e">
        <f t="shared" si="1"/>
        <v>#VALUE!</v>
      </c>
      <c r="C29" t="str">
        <f t="shared" si="2"/>
        <v>00:26:51,73</v>
      </c>
      <c r="H29">
        <v>28</v>
      </c>
      <c r="I29" t="s">
        <v>535</v>
      </c>
      <c r="J29" t="s">
        <v>536</v>
      </c>
      <c r="K29">
        <v>84</v>
      </c>
    </row>
    <row r="30" spans="1:11" ht="14.25">
      <c r="A30" s="1" t="str">
        <f t="shared" si="0"/>
        <v>C297</v>
      </c>
      <c r="B30" s="26" t="e">
        <f t="shared" si="1"/>
        <v>#VALUE!</v>
      </c>
      <c r="C30" t="str">
        <f t="shared" si="2"/>
        <v>00:26:54,42</v>
      </c>
      <c r="H30">
        <v>29</v>
      </c>
      <c r="I30" t="s">
        <v>533</v>
      </c>
      <c r="J30" t="s">
        <v>534</v>
      </c>
      <c r="K30" t="s">
        <v>648</v>
      </c>
    </row>
    <row r="31" spans="1:11" ht="14.25">
      <c r="A31" s="1">
        <f t="shared" si="0"/>
        <v>422</v>
      </c>
      <c r="B31" s="26" t="e">
        <f t="shared" si="1"/>
        <v>#VALUE!</v>
      </c>
      <c r="C31" t="str">
        <f t="shared" si="2"/>
        <v>00:26:54,73</v>
      </c>
      <c r="H31">
        <v>30</v>
      </c>
      <c r="I31" t="s">
        <v>125</v>
      </c>
      <c r="J31" t="s">
        <v>532</v>
      </c>
      <c r="K31">
        <v>422</v>
      </c>
    </row>
    <row r="32" spans="1:11" ht="14.25">
      <c r="A32" s="1">
        <f t="shared" si="0"/>
        <v>39</v>
      </c>
      <c r="B32" s="26" t="e">
        <f t="shared" si="1"/>
        <v>#VALUE!</v>
      </c>
      <c r="C32" t="str">
        <f t="shared" si="2"/>
        <v>00:26:58,85</v>
      </c>
      <c r="H32">
        <v>31</v>
      </c>
      <c r="I32" t="s">
        <v>530</v>
      </c>
      <c r="J32" t="s">
        <v>531</v>
      </c>
      <c r="K32">
        <v>39</v>
      </c>
    </row>
    <row r="33" spans="1:11" ht="14.25">
      <c r="A33" s="1">
        <f t="shared" si="0"/>
        <v>36</v>
      </c>
      <c r="B33" s="26" t="e">
        <f t="shared" si="1"/>
        <v>#VALUE!</v>
      </c>
      <c r="C33" t="str">
        <f t="shared" si="2"/>
        <v>00:27:07,92</v>
      </c>
      <c r="H33">
        <v>32</v>
      </c>
      <c r="I33" t="s">
        <v>528</v>
      </c>
      <c r="J33" t="s">
        <v>529</v>
      </c>
      <c r="K33">
        <v>36</v>
      </c>
    </row>
    <row r="34" spans="1:11" ht="14.25">
      <c r="A34" s="1">
        <f t="shared" si="0"/>
        <v>298</v>
      </c>
      <c r="B34" s="26" t="e">
        <f t="shared" si="1"/>
        <v>#VALUE!</v>
      </c>
      <c r="C34" t="str">
        <f t="shared" si="2"/>
        <v>00:27:16,48</v>
      </c>
      <c r="H34">
        <v>33</v>
      </c>
      <c r="I34" t="s">
        <v>526</v>
      </c>
      <c r="J34" t="s">
        <v>527</v>
      </c>
      <c r="K34">
        <v>298</v>
      </c>
    </row>
    <row r="35" spans="1:11" ht="14.25">
      <c r="A35" s="1">
        <f t="shared" si="0"/>
        <v>45</v>
      </c>
      <c r="B35" s="26" t="e">
        <f t="shared" si="1"/>
        <v>#VALUE!</v>
      </c>
      <c r="C35" t="str">
        <f t="shared" si="2"/>
        <v>00:27:32,10</v>
      </c>
      <c r="H35">
        <v>34</v>
      </c>
      <c r="I35" t="s">
        <v>524</v>
      </c>
      <c r="J35" t="s">
        <v>525</v>
      </c>
      <c r="K35">
        <v>45</v>
      </c>
    </row>
    <row r="36" spans="1:11" ht="14.25">
      <c r="A36" s="1">
        <f t="shared" si="0"/>
        <v>429</v>
      </c>
      <c r="B36" s="26" t="e">
        <f t="shared" si="1"/>
        <v>#VALUE!</v>
      </c>
      <c r="C36" t="str">
        <f t="shared" si="2"/>
        <v>00:27:40,19</v>
      </c>
      <c r="H36">
        <v>35</v>
      </c>
      <c r="I36" t="s">
        <v>522</v>
      </c>
      <c r="J36" t="s">
        <v>523</v>
      </c>
      <c r="K36">
        <v>429</v>
      </c>
    </row>
    <row r="37" spans="1:11" ht="14.25">
      <c r="A37" s="1">
        <f t="shared" si="0"/>
        <v>152</v>
      </c>
      <c r="B37" s="26" t="e">
        <f t="shared" si="1"/>
        <v>#VALUE!</v>
      </c>
      <c r="C37" t="str">
        <f t="shared" si="2"/>
        <v>00:27:41,57</v>
      </c>
      <c r="H37">
        <v>36</v>
      </c>
      <c r="I37" t="s">
        <v>520</v>
      </c>
      <c r="J37" t="s">
        <v>521</v>
      </c>
      <c r="K37">
        <v>152</v>
      </c>
    </row>
    <row r="38" spans="1:11" ht="14.25">
      <c r="A38" s="1">
        <f t="shared" si="0"/>
        <v>217</v>
      </c>
      <c r="B38" s="26" t="e">
        <f t="shared" si="1"/>
        <v>#VALUE!</v>
      </c>
      <c r="C38" t="str">
        <f t="shared" si="2"/>
        <v>00:27:45,30</v>
      </c>
      <c r="H38">
        <v>37</v>
      </c>
      <c r="I38" t="s">
        <v>518</v>
      </c>
      <c r="J38" t="s">
        <v>519</v>
      </c>
      <c r="K38">
        <v>217</v>
      </c>
    </row>
    <row r="39" spans="1:11" ht="14.25">
      <c r="A39" s="1">
        <f t="shared" si="0"/>
        <v>49</v>
      </c>
      <c r="B39" s="26" t="e">
        <f t="shared" si="1"/>
        <v>#VALUE!</v>
      </c>
      <c r="C39" t="str">
        <f t="shared" si="2"/>
        <v>00:27:56,49</v>
      </c>
      <c r="H39">
        <v>38</v>
      </c>
      <c r="I39" t="s">
        <v>516</v>
      </c>
      <c r="J39" t="s">
        <v>517</v>
      </c>
      <c r="K39">
        <v>49</v>
      </c>
    </row>
    <row r="40" spans="1:11" ht="14.25">
      <c r="A40" s="1">
        <f t="shared" si="0"/>
        <v>185</v>
      </c>
      <c r="B40" s="26" t="e">
        <f t="shared" si="1"/>
        <v>#VALUE!</v>
      </c>
      <c r="C40" t="str">
        <f t="shared" si="2"/>
        <v>00:27:58,88</v>
      </c>
      <c r="H40">
        <v>39</v>
      </c>
      <c r="I40" t="s">
        <v>514</v>
      </c>
      <c r="J40" t="s">
        <v>515</v>
      </c>
      <c r="K40">
        <v>185</v>
      </c>
    </row>
    <row r="41" spans="1:11" ht="14.25">
      <c r="A41" s="1">
        <f t="shared" si="0"/>
        <v>353</v>
      </c>
      <c r="B41" s="26" t="e">
        <f t="shared" si="1"/>
        <v>#VALUE!</v>
      </c>
      <c r="C41" t="str">
        <f t="shared" si="2"/>
        <v>00:27:59,30</v>
      </c>
      <c r="H41">
        <v>40</v>
      </c>
      <c r="I41" t="s">
        <v>457</v>
      </c>
      <c r="J41" t="s">
        <v>513</v>
      </c>
      <c r="K41">
        <v>353</v>
      </c>
    </row>
    <row r="42" spans="1:11" ht="14.25">
      <c r="A42" s="1">
        <f t="shared" si="0"/>
        <v>352</v>
      </c>
      <c r="B42" s="26" t="e">
        <f t="shared" si="1"/>
        <v>#VALUE!</v>
      </c>
      <c r="C42" t="str">
        <f t="shared" si="2"/>
        <v>00:27:59,68</v>
      </c>
      <c r="H42">
        <v>41</v>
      </c>
      <c r="I42" t="s">
        <v>511</v>
      </c>
      <c r="J42" t="s">
        <v>512</v>
      </c>
      <c r="K42">
        <v>352</v>
      </c>
    </row>
    <row r="43" spans="1:11" ht="14.25">
      <c r="A43" s="1">
        <f t="shared" si="0"/>
        <v>428</v>
      </c>
      <c r="B43" s="26" t="e">
        <f t="shared" si="1"/>
        <v>#VALUE!</v>
      </c>
      <c r="C43" t="str">
        <f t="shared" si="2"/>
        <v>00:28:01,24</v>
      </c>
      <c r="H43">
        <v>42</v>
      </c>
      <c r="I43" t="s">
        <v>509</v>
      </c>
      <c r="J43" t="s">
        <v>510</v>
      </c>
      <c r="K43">
        <v>428</v>
      </c>
    </row>
    <row r="44" spans="1:11" ht="14.25">
      <c r="A44" s="1">
        <f t="shared" si="0"/>
        <v>55</v>
      </c>
      <c r="B44" s="26" t="e">
        <f t="shared" si="1"/>
        <v>#VALUE!</v>
      </c>
      <c r="C44" t="str">
        <f t="shared" si="2"/>
        <v>00:28:03,30</v>
      </c>
      <c r="H44">
        <v>43</v>
      </c>
      <c r="I44" t="s">
        <v>507</v>
      </c>
      <c r="J44" t="s">
        <v>508</v>
      </c>
      <c r="K44">
        <v>55</v>
      </c>
    </row>
    <row r="45" spans="1:11" ht="14.25">
      <c r="A45" s="1">
        <f t="shared" si="0"/>
        <v>95</v>
      </c>
      <c r="B45" s="26" t="e">
        <f t="shared" si="1"/>
        <v>#VALUE!</v>
      </c>
      <c r="C45" t="str">
        <f t="shared" si="2"/>
        <v>00:28:11,37</v>
      </c>
      <c r="H45">
        <v>44</v>
      </c>
      <c r="I45" t="s">
        <v>505</v>
      </c>
      <c r="J45" t="s">
        <v>506</v>
      </c>
      <c r="K45">
        <v>95</v>
      </c>
    </row>
    <row r="46" spans="1:11" ht="14.25">
      <c r="A46" s="1">
        <f t="shared" si="0"/>
        <v>388</v>
      </c>
      <c r="B46" s="26" t="e">
        <f t="shared" si="1"/>
        <v>#VALUE!</v>
      </c>
      <c r="C46" t="str">
        <f t="shared" si="2"/>
        <v>00:28:17,49</v>
      </c>
      <c r="H46">
        <v>45</v>
      </c>
      <c r="I46" t="s">
        <v>175</v>
      </c>
      <c r="J46" t="s">
        <v>504</v>
      </c>
      <c r="K46">
        <v>388</v>
      </c>
    </row>
    <row r="47" spans="1:11" ht="14.25">
      <c r="A47" s="1">
        <f t="shared" si="0"/>
        <v>399</v>
      </c>
      <c r="B47" s="26" t="e">
        <f t="shared" si="1"/>
        <v>#VALUE!</v>
      </c>
      <c r="C47" t="str">
        <f t="shared" si="2"/>
        <v>00:28:25,49</v>
      </c>
      <c r="H47">
        <v>46</v>
      </c>
      <c r="I47" t="s">
        <v>502</v>
      </c>
      <c r="J47" t="s">
        <v>503</v>
      </c>
      <c r="K47">
        <v>399</v>
      </c>
    </row>
    <row r="48" spans="1:11" ht="14.25">
      <c r="A48" s="1">
        <f t="shared" si="0"/>
        <v>63</v>
      </c>
      <c r="B48" s="26" t="e">
        <f t="shared" si="1"/>
        <v>#VALUE!</v>
      </c>
      <c r="C48" t="str">
        <f t="shared" si="2"/>
        <v>00:28:40,83</v>
      </c>
      <c r="H48">
        <v>47</v>
      </c>
      <c r="I48" t="s">
        <v>500</v>
      </c>
      <c r="J48" t="s">
        <v>501</v>
      </c>
      <c r="K48">
        <v>63</v>
      </c>
    </row>
    <row r="49" spans="1:11" ht="14.25">
      <c r="A49" s="1">
        <f t="shared" si="0"/>
        <v>414</v>
      </c>
      <c r="B49" s="26" t="e">
        <f t="shared" si="1"/>
        <v>#VALUE!</v>
      </c>
      <c r="C49" t="str">
        <f t="shared" si="2"/>
        <v>00:28:47,91</v>
      </c>
      <c r="H49">
        <v>48</v>
      </c>
      <c r="I49" t="s">
        <v>177</v>
      </c>
      <c r="J49" t="s">
        <v>499</v>
      </c>
      <c r="K49">
        <v>414</v>
      </c>
    </row>
    <row r="50" spans="1:11" ht="14.25">
      <c r="A50" s="1">
        <f t="shared" si="0"/>
        <v>26</v>
      </c>
      <c r="B50" s="26" t="e">
        <f t="shared" si="1"/>
        <v>#VALUE!</v>
      </c>
      <c r="C50" t="str">
        <f t="shared" si="2"/>
        <v>00:28:48,14</v>
      </c>
      <c r="H50">
        <v>49</v>
      </c>
      <c r="I50" t="s">
        <v>497</v>
      </c>
      <c r="J50" t="s">
        <v>498</v>
      </c>
      <c r="K50">
        <v>26</v>
      </c>
    </row>
    <row r="51" spans="1:11" ht="14.25">
      <c r="A51" s="1">
        <f t="shared" si="0"/>
        <v>170</v>
      </c>
      <c r="B51" s="26" t="e">
        <f t="shared" si="1"/>
        <v>#VALUE!</v>
      </c>
      <c r="C51" t="str">
        <f t="shared" si="2"/>
        <v>00:28:49,46</v>
      </c>
      <c r="H51">
        <v>50</v>
      </c>
      <c r="I51" t="s">
        <v>495</v>
      </c>
      <c r="J51" t="s">
        <v>496</v>
      </c>
      <c r="K51">
        <v>170</v>
      </c>
    </row>
    <row r="52" spans="1:11" ht="14.25">
      <c r="A52" s="1">
        <f t="shared" si="0"/>
        <v>4</v>
      </c>
      <c r="B52" s="26" t="e">
        <f t="shared" si="1"/>
        <v>#VALUE!</v>
      </c>
      <c r="C52" t="str">
        <f t="shared" si="2"/>
        <v>00:28:52,28</v>
      </c>
      <c r="H52">
        <v>51</v>
      </c>
      <c r="I52" t="s">
        <v>439</v>
      </c>
      <c r="J52" t="s">
        <v>494</v>
      </c>
      <c r="K52">
        <v>4</v>
      </c>
    </row>
    <row r="53" spans="1:11" ht="14.25">
      <c r="A53" s="1">
        <f t="shared" si="0"/>
        <v>423</v>
      </c>
      <c r="B53" s="26" t="e">
        <f t="shared" si="1"/>
        <v>#VALUE!</v>
      </c>
      <c r="C53" t="str">
        <f t="shared" si="2"/>
        <v>00:28:58,08</v>
      </c>
      <c r="H53">
        <v>52</v>
      </c>
      <c r="I53" t="s">
        <v>492</v>
      </c>
      <c r="J53" t="s">
        <v>493</v>
      </c>
      <c r="K53">
        <v>423</v>
      </c>
    </row>
    <row r="54" spans="1:11" ht="14.25">
      <c r="A54" s="1">
        <f t="shared" si="0"/>
        <v>424</v>
      </c>
      <c r="B54" s="26" t="e">
        <f>VALUE(REPLACE(H54,1,5,""))</f>
        <v>#VALUE!</v>
      </c>
      <c r="C54" t="str">
        <f t="shared" si="2"/>
        <v>00:28:58,33</v>
      </c>
      <c r="H54">
        <v>53</v>
      </c>
      <c r="I54" t="s">
        <v>490</v>
      </c>
      <c r="J54" t="s">
        <v>491</v>
      </c>
      <c r="K54">
        <v>424</v>
      </c>
    </row>
    <row r="55" spans="1:11" ht="14.25">
      <c r="A55" s="1">
        <f t="shared" si="0"/>
        <v>405</v>
      </c>
      <c r="B55" s="26" t="e">
        <f>VALUE(REPLACE(H55,1,5,""))</f>
        <v>#VALUE!</v>
      </c>
      <c r="C55" t="str">
        <f t="shared" si="2"/>
        <v>00:29:00,66</v>
      </c>
      <c r="H55">
        <v>54</v>
      </c>
      <c r="I55" t="s">
        <v>404</v>
      </c>
      <c r="J55" t="s">
        <v>489</v>
      </c>
      <c r="K55">
        <v>405</v>
      </c>
    </row>
    <row r="56" spans="1:11" ht="14.25">
      <c r="A56" s="1">
        <f t="shared" si="0"/>
        <v>270</v>
      </c>
      <c r="B56" s="26" t="e">
        <f>VALUE(REPLACE(H56,1,5,""))</f>
        <v>#VALUE!</v>
      </c>
      <c r="C56" t="str">
        <f t="shared" si="2"/>
        <v>00:29:00,96</v>
      </c>
      <c r="H56">
        <v>55</v>
      </c>
      <c r="I56" t="s">
        <v>487</v>
      </c>
      <c r="J56" t="s">
        <v>488</v>
      </c>
      <c r="K56">
        <v>270</v>
      </c>
    </row>
    <row r="57" spans="1:11" ht="14.25">
      <c r="A57" s="1">
        <f t="shared" si="0"/>
        <v>385</v>
      </c>
      <c r="B57" s="26" t="e">
        <f aca="true" t="shared" si="3" ref="B57:B66">VALUE(REPLACE(H56,1,5,""))</f>
        <v>#VALUE!</v>
      </c>
      <c r="C57" t="str">
        <f t="shared" si="2"/>
        <v>00:29:06,64</v>
      </c>
      <c r="H57">
        <v>56</v>
      </c>
      <c r="I57" t="s">
        <v>485</v>
      </c>
      <c r="J57" t="s">
        <v>486</v>
      </c>
      <c r="K57">
        <v>385</v>
      </c>
    </row>
    <row r="58" spans="1:11" ht="14.25">
      <c r="A58" s="1">
        <f t="shared" si="0"/>
        <v>142</v>
      </c>
      <c r="B58" s="26" t="e">
        <f t="shared" si="3"/>
        <v>#VALUE!</v>
      </c>
      <c r="C58" t="str">
        <f t="shared" si="2"/>
        <v>00:29:12,27</v>
      </c>
      <c r="H58">
        <v>57</v>
      </c>
      <c r="I58" t="s">
        <v>176</v>
      </c>
      <c r="J58" t="s">
        <v>484</v>
      </c>
      <c r="K58">
        <v>142</v>
      </c>
    </row>
    <row r="59" spans="1:11" ht="14.25">
      <c r="A59" s="1">
        <f t="shared" si="0"/>
        <v>68</v>
      </c>
      <c r="B59" s="26" t="e">
        <f t="shared" si="3"/>
        <v>#VALUE!</v>
      </c>
      <c r="C59" t="str">
        <f t="shared" si="2"/>
        <v>00:29:19,64</v>
      </c>
      <c r="H59">
        <v>58</v>
      </c>
      <c r="I59" t="s">
        <v>482</v>
      </c>
      <c r="J59" t="s">
        <v>483</v>
      </c>
      <c r="K59">
        <v>68</v>
      </c>
    </row>
    <row r="60" spans="1:11" ht="14.25">
      <c r="A60" s="1">
        <f t="shared" si="0"/>
        <v>223</v>
      </c>
      <c r="B60" s="26" t="e">
        <f t="shared" si="3"/>
        <v>#VALUE!</v>
      </c>
      <c r="C60" t="str">
        <f t="shared" si="2"/>
        <v>00:29:27,22</v>
      </c>
      <c r="H60">
        <v>59</v>
      </c>
      <c r="I60" t="s">
        <v>480</v>
      </c>
      <c r="J60" t="s">
        <v>481</v>
      </c>
      <c r="K60">
        <v>223</v>
      </c>
    </row>
    <row r="61" spans="1:11" ht="14.25">
      <c r="A61" s="1">
        <f t="shared" si="0"/>
        <v>415</v>
      </c>
      <c r="B61" s="26" t="e">
        <f t="shared" si="3"/>
        <v>#VALUE!</v>
      </c>
      <c r="C61" t="str">
        <f t="shared" si="2"/>
        <v>00:29:33,96</v>
      </c>
      <c r="H61">
        <v>60</v>
      </c>
      <c r="I61" t="s">
        <v>478</v>
      </c>
      <c r="J61" t="s">
        <v>479</v>
      </c>
      <c r="K61">
        <v>415</v>
      </c>
    </row>
    <row r="62" spans="1:11" ht="14.25">
      <c r="A62" s="1">
        <f t="shared" si="0"/>
        <v>151</v>
      </c>
      <c r="B62" s="26" t="e">
        <f t="shared" si="3"/>
        <v>#VALUE!</v>
      </c>
      <c r="C62" t="str">
        <f t="shared" si="2"/>
        <v>00:29:42,58</v>
      </c>
      <c r="H62">
        <v>61</v>
      </c>
      <c r="I62" t="s">
        <v>476</v>
      </c>
      <c r="J62" t="s">
        <v>477</v>
      </c>
      <c r="K62">
        <v>151</v>
      </c>
    </row>
    <row r="63" spans="1:11" ht="14.25">
      <c r="A63" s="1">
        <f t="shared" si="0"/>
        <v>37</v>
      </c>
      <c r="B63" s="26" t="e">
        <f t="shared" si="3"/>
        <v>#VALUE!</v>
      </c>
      <c r="C63" t="str">
        <f t="shared" si="2"/>
        <v>00:29:43,10</v>
      </c>
      <c r="H63">
        <v>62</v>
      </c>
      <c r="I63" t="s">
        <v>372</v>
      </c>
      <c r="J63" t="s">
        <v>475</v>
      </c>
      <c r="K63">
        <v>37</v>
      </c>
    </row>
    <row r="64" spans="1:11" ht="14.25">
      <c r="A64" s="1">
        <f t="shared" si="0"/>
        <v>383</v>
      </c>
      <c r="B64" s="26" t="e">
        <f t="shared" si="3"/>
        <v>#VALUE!</v>
      </c>
      <c r="C64" t="str">
        <f t="shared" si="2"/>
        <v>00:29:43,58</v>
      </c>
      <c r="H64">
        <v>63</v>
      </c>
      <c r="I64" t="s">
        <v>344</v>
      </c>
      <c r="J64" t="s">
        <v>474</v>
      </c>
      <c r="K64">
        <v>383</v>
      </c>
    </row>
    <row r="65" spans="1:11" ht="14.25">
      <c r="A65" s="1">
        <f t="shared" si="0"/>
        <v>404</v>
      </c>
      <c r="B65" s="26" t="e">
        <f t="shared" si="3"/>
        <v>#VALUE!</v>
      </c>
      <c r="C65" t="str">
        <f t="shared" si="2"/>
        <v>00:29:51,03</v>
      </c>
      <c r="H65">
        <v>64</v>
      </c>
      <c r="I65" t="s">
        <v>472</v>
      </c>
      <c r="J65" t="s">
        <v>473</v>
      </c>
      <c r="K65">
        <v>404</v>
      </c>
    </row>
    <row r="66" spans="1:11" ht="14.25">
      <c r="A66" s="1">
        <f aca="true" t="shared" si="4" ref="A66:A129">K66</f>
        <v>402</v>
      </c>
      <c r="B66" s="26" t="e">
        <f t="shared" si="3"/>
        <v>#VALUE!</v>
      </c>
      <c r="C66" t="str">
        <f t="shared" si="2"/>
        <v>00:29:55,88</v>
      </c>
      <c r="H66">
        <v>65</v>
      </c>
      <c r="I66" t="s">
        <v>470</v>
      </c>
      <c r="J66" t="s">
        <v>471</v>
      </c>
      <c r="K66">
        <v>402</v>
      </c>
    </row>
    <row r="67" spans="1:11" ht="14.25">
      <c r="A67" s="1">
        <f t="shared" si="4"/>
        <v>379</v>
      </c>
      <c r="B67" s="26" t="e">
        <f aca="true" t="shared" si="5" ref="B67:B100">VALUE(REPLACE(H66,1,5,""))</f>
        <v>#VALUE!</v>
      </c>
      <c r="C67" t="str">
        <f aca="true" t="shared" si="6" ref="C67:C112">REPLACE(J67,FIND(".",J67),1,",")</f>
        <v>00:29:57,64</v>
      </c>
      <c r="H67">
        <v>66</v>
      </c>
      <c r="I67" t="s">
        <v>468</v>
      </c>
      <c r="J67" t="s">
        <v>469</v>
      </c>
      <c r="K67">
        <v>379</v>
      </c>
    </row>
    <row r="68" spans="1:11" ht="14.25">
      <c r="A68" s="1">
        <f t="shared" si="4"/>
        <v>100</v>
      </c>
      <c r="B68" s="26" t="e">
        <f t="shared" si="5"/>
        <v>#VALUE!</v>
      </c>
      <c r="C68" t="str">
        <f t="shared" si="6"/>
        <v>00:30:09,91</v>
      </c>
      <c r="H68">
        <v>67</v>
      </c>
      <c r="I68" t="s">
        <v>466</v>
      </c>
      <c r="J68" t="s">
        <v>467</v>
      </c>
      <c r="K68">
        <v>100</v>
      </c>
    </row>
    <row r="69" spans="1:11" ht="14.25">
      <c r="A69" s="1">
        <f t="shared" si="4"/>
        <v>273</v>
      </c>
      <c r="B69" s="26" t="e">
        <f t="shared" si="5"/>
        <v>#VALUE!</v>
      </c>
      <c r="C69" t="str">
        <f t="shared" si="6"/>
        <v>00:30:10,85</v>
      </c>
      <c r="H69">
        <v>68</v>
      </c>
      <c r="I69" t="s">
        <v>174</v>
      </c>
      <c r="J69" t="s">
        <v>465</v>
      </c>
      <c r="K69">
        <v>273</v>
      </c>
    </row>
    <row r="70" spans="1:11" ht="14.25">
      <c r="A70" s="1">
        <f t="shared" si="4"/>
        <v>333</v>
      </c>
      <c r="B70" s="26" t="e">
        <f t="shared" si="5"/>
        <v>#VALUE!</v>
      </c>
      <c r="C70" t="str">
        <f t="shared" si="6"/>
        <v>00:30:13,16</v>
      </c>
      <c r="H70">
        <v>69</v>
      </c>
      <c r="I70" t="s">
        <v>386</v>
      </c>
      <c r="J70" t="s">
        <v>464</v>
      </c>
      <c r="K70">
        <v>333</v>
      </c>
    </row>
    <row r="71" spans="1:11" ht="14.25">
      <c r="A71" s="1">
        <f t="shared" si="4"/>
        <v>138</v>
      </c>
      <c r="B71" s="26" t="e">
        <f t="shared" si="5"/>
        <v>#VALUE!</v>
      </c>
      <c r="C71" t="str">
        <f t="shared" si="6"/>
        <v>00:30:15,39</v>
      </c>
      <c r="H71">
        <v>70</v>
      </c>
      <c r="I71" t="s">
        <v>462</v>
      </c>
      <c r="J71" t="s">
        <v>463</v>
      </c>
      <c r="K71">
        <v>138</v>
      </c>
    </row>
    <row r="72" spans="1:11" ht="14.25">
      <c r="A72" s="1">
        <f t="shared" si="4"/>
        <v>427</v>
      </c>
      <c r="B72" s="26" t="e">
        <f t="shared" si="5"/>
        <v>#VALUE!</v>
      </c>
      <c r="C72" t="str">
        <f t="shared" si="6"/>
        <v>00:30:23,53</v>
      </c>
      <c r="H72">
        <v>71</v>
      </c>
      <c r="I72" t="s">
        <v>460</v>
      </c>
      <c r="J72" t="s">
        <v>461</v>
      </c>
      <c r="K72">
        <v>427</v>
      </c>
    </row>
    <row r="73" spans="1:11" ht="14.25">
      <c r="A73" s="1">
        <f t="shared" si="4"/>
        <v>395</v>
      </c>
      <c r="B73" s="26" t="e">
        <f t="shared" si="5"/>
        <v>#VALUE!</v>
      </c>
      <c r="C73" t="str">
        <f t="shared" si="6"/>
        <v>00:30:24,05</v>
      </c>
      <c r="H73">
        <v>72</v>
      </c>
      <c r="I73" t="s">
        <v>372</v>
      </c>
      <c r="J73" t="s">
        <v>459</v>
      </c>
      <c r="K73">
        <v>395</v>
      </c>
    </row>
    <row r="74" spans="1:11" ht="14.25">
      <c r="A74" s="1">
        <f t="shared" si="4"/>
        <v>377</v>
      </c>
      <c r="B74" s="26" t="e">
        <f t="shared" si="5"/>
        <v>#VALUE!</v>
      </c>
      <c r="C74" t="str">
        <f t="shared" si="6"/>
        <v>00:30:24,47</v>
      </c>
      <c r="H74">
        <v>73</v>
      </c>
      <c r="I74" t="s">
        <v>457</v>
      </c>
      <c r="J74" t="s">
        <v>458</v>
      </c>
      <c r="K74">
        <v>377</v>
      </c>
    </row>
    <row r="75" spans="1:11" ht="14.25">
      <c r="A75" s="1">
        <f t="shared" si="4"/>
        <v>396</v>
      </c>
      <c r="B75" s="26" t="e">
        <f t="shared" si="5"/>
        <v>#VALUE!</v>
      </c>
      <c r="C75" t="str">
        <f t="shared" si="6"/>
        <v>00:30:30,78</v>
      </c>
      <c r="H75">
        <v>74</v>
      </c>
      <c r="I75" t="s">
        <v>455</v>
      </c>
      <c r="J75" t="s">
        <v>456</v>
      </c>
      <c r="K75">
        <v>396</v>
      </c>
    </row>
    <row r="76" spans="1:11" ht="14.25">
      <c r="A76" s="1">
        <f t="shared" si="4"/>
        <v>350</v>
      </c>
      <c r="B76" s="26" t="e">
        <f t="shared" si="5"/>
        <v>#VALUE!</v>
      </c>
      <c r="C76" t="str">
        <f t="shared" si="6"/>
        <v>00:30:34,66</v>
      </c>
      <c r="H76">
        <v>75</v>
      </c>
      <c r="I76" t="s">
        <v>172</v>
      </c>
      <c r="J76" t="s">
        <v>454</v>
      </c>
      <c r="K76">
        <v>350</v>
      </c>
    </row>
    <row r="77" spans="1:11" ht="14.25">
      <c r="A77" s="1">
        <f t="shared" si="4"/>
        <v>6</v>
      </c>
      <c r="B77" s="26" t="e">
        <f t="shared" si="5"/>
        <v>#VALUE!</v>
      </c>
      <c r="C77" t="str">
        <f t="shared" si="6"/>
        <v>00:30:44,79</v>
      </c>
      <c r="H77">
        <v>76</v>
      </c>
      <c r="I77" t="s">
        <v>452</v>
      </c>
      <c r="J77" t="s">
        <v>453</v>
      </c>
      <c r="K77">
        <v>6</v>
      </c>
    </row>
    <row r="78" spans="1:11" ht="14.25">
      <c r="A78" s="1">
        <f t="shared" si="4"/>
        <v>416</v>
      </c>
      <c r="B78" s="26" t="e">
        <f t="shared" si="5"/>
        <v>#VALUE!</v>
      </c>
      <c r="C78" t="str">
        <f t="shared" si="6"/>
        <v>00:30:54,35</v>
      </c>
      <c r="H78">
        <v>77</v>
      </c>
      <c r="I78" t="s">
        <v>450</v>
      </c>
      <c r="J78" t="s">
        <v>451</v>
      </c>
      <c r="K78">
        <v>416</v>
      </c>
    </row>
    <row r="79" spans="1:11" ht="14.25">
      <c r="A79" s="1">
        <f t="shared" si="4"/>
        <v>398</v>
      </c>
      <c r="B79" s="26" t="e">
        <f t="shared" si="5"/>
        <v>#VALUE!</v>
      </c>
      <c r="C79" t="str">
        <f t="shared" si="6"/>
        <v>00:31:17,11</v>
      </c>
      <c r="H79">
        <v>78</v>
      </c>
      <c r="I79" t="s">
        <v>448</v>
      </c>
      <c r="J79" t="s">
        <v>449</v>
      </c>
      <c r="K79">
        <v>398</v>
      </c>
    </row>
    <row r="80" spans="1:11" ht="14.25">
      <c r="A80" s="1">
        <f t="shared" si="4"/>
        <v>431</v>
      </c>
      <c r="B80" s="26" t="e">
        <f t="shared" si="5"/>
        <v>#VALUE!</v>
      </c>
      <c r="C80" t="str">
        <f t="shared" si="6"/>
        <v>00:31:23,55</v>
      </c>
      <c r="H80">
        <v>79</v>
      </c>
      <c r="I80" t="s">
        <v>446</v>
      </c>
      <c r="J80" t="s">
        <v>447</v>
      </c>
      <c r="K80">
        <v>431</v>
      </c>
    </row>
    <row r="81" spans="1:11" ht="14.25">
      <c r="A81" s="1">
        <f t="shared" si="4"/>
        <v>413</v>
      </c>
      <c r="B81" s="26" t="e">
        <f t="shared" si="5"/>
        <v>#VALUE!</v>
      </c>
      <c r="C81" t="str">
        <f t="shared" si="6"/>
        <v>00:31:23,98</v>
      </c>
      <c r="H81">
        <v>80</v>
      </c>
      <c r="I81" t="s">
        <v>170</v>
      </c>
      <c r="J81" t="s">
        <v>445</v>
      </c>
      <c r="K81">
        <v>413</v>
      </c>
    </row>
    <row r="82" spans="1:11" ht="14.25">
      <c r="A82" s="1">
        <f t="shared" si="4"/>
        <v>406</v>
      </c>
      <c r="B82" s="26" t="e">
        <f t="shared" si="5"/>
        <v>#VALUE!</v>
      </c>
      <c r="C82" t="str">
        <f t="shared" si="6"/>
        <v>00:31:25,11</v>
      </c>
      <c r="H82">
        <v>81</v>
      </c>
      <c r="I82" t="s">
        <v>443</v>
      </c>
      <c r="J82" t="s">
        <v>444</v>
      </c>
      <c r="K82">
        <v>406</v>
      </c>
    </row>
    <row r="83" spans="1:11" ht="14.25">
      <c r="A83" s="1">
        <f t="shared" si="4"/>
        <v>365</v>
      </c>
      <c r="B83" s="26" t="e">
        <f t="shared" si="5"/>
        <v>#VALUE!</v>
      </c>
      <c r="C83" t="str">
        <f t="shared" si="6"/>
        <v>00:31:28,36</v>
      </c>
      <c r="H83">
        <v>82</v>
      </c>
      <c r="I83" t="s">
        <v>441</v>
      </c>
      <c r="J83" t="s">
        <v>442</v>
      </c>
      <c r="K83">
        <v>365</v>
      </c>
    </row>
    <row r="84" spans="1:11" ht="14.25">
      <c r="A84" s="1">
        <f t="shared" si="4"/>
        <v>165</v>
      </c>
      <c r="B84" s="26" t="e">
        <f t="shared" si="5"/>
        <v>#VALUE!</v>
      </c>
      <c r="C84" t="str">
        <f t="shared" si="6"/>
        <v>00:31:31,19</v>
      </c>
      <c r="H84">
        <v>83</v>
      </c>
      <c r="I84" t="s">
        <v>439</v>
      </c>
      <c r="J84" t="s">
        <v>440</v>
      </c>
      <c r="K84">
        <v>165</v>
      </c>
    </row>
    <row r="85" spans="1:11" ht="14.25">
      <c r="A85" s="1">
        <f t="shared" si="4"/>
        <v>194</v>
      </c>
      <c r="B85" s="26" t="e">
        <f t="shared" si="5"/>
        <v>#VALUE!</v>
      </c>
      <c r="C85" t="str">
        <f t="shared" si="6"/>
        <v>00:31:31,87</v>
      </c>
      <c r="H85">
        <v>84</v>
      </c>
      <c r="I85" t="s">
        <v>437</v>
      </c>
      <c r="J85" t="s">
        <v>438</v>
      </c>
      <c r="K85">
        <v>194</v>
      </c>
    </row>
    <row r="86" spans="1:11" ht="14.25">
      <c r="A86" s="1">
        <f t="shared" si="4"/>
        <v>400</v>
      </c>
      <c r="B86" s="26" t="e">
        <f t="shared" si="5"/>
        <v>#VALUE!</v>
      </c>
      <c r="C86" t="str">
        <f t="shared" si="6"/>
        <v>00:31:39,89</v>
      </c>
      <c r="H86">
        <v>85</v>
      </c>
      <c r="I86" t="s">
        <v>435</v>
      </c>
      <c r="J86" t="s">
        <v>436</v>
      </c>
      <c r="K86">
        <v>400</v>
      </c>
    </row>
    <row r="87" spans="1:11" ht="14.25">
      <c r="A87" s="1">
        <f t="shared" si="4"/>
        <v>244</v>
      </c>
      <c r="B87" s="26" t="e">
        <f t="shared" si="5"/>
        <v>#VALUE!</v>
      </c>
      <c r="C87" t="str">
        <f t="shared" si="6"/>
        <v>00:31:45,71</v>
      </c>
      <c r="H87">
        <v>86</v>
      </c>
      <c r="I87" t="s">
        <v>433</v>
      </c>
      <c r="J87" t="s">
        <v>434</v>
      </c>
      <c r="K87">
        <v>244</v>
      </c>
    </row>
    <row r="88" spans="1:11" ht="14.25">
      <c r="A88" s="1">
        <f t="shared" si="4"/>
        <v>40</v>
      </c>
      <c r="B88" s="26" t="e">
        <f t="shared" si="5"/>
        <v>#VALUE!</v>
      </c>
      <c r="C88" t="str">
        <f t="shared" si="6"/>
        <v>00:31:50,39</v>
      </c>
      <c r="H88">
        <v>87</v>
      </c>
      <c r="I88" t="s">
        <v>431</v>
      </c>
      <c r="J88" t="s">
        <v>432</v>
      </c>
      <c r="K88">
        <v>40</v>
      </c>
    </row>
    <row r="89" spans="1:11" ht="14.25">
      <c r="A89" s="1">
        <f t="shared" si="4"/>
        <v>42</v>
      </c>
      <c r="B89" s="26" t="e">
        <f t="shared" si="5"/>
        <v>#VALUE!</v>
      </c>
      <c r="C89" t="str">
        <f t="shared" si="6"/>
        <v>00:32:06,08</v>
      </c>
      <c r="H89">
        <v>88</v>
      </c>
      <c r="I89" t="s">
        <v>429</v>
      </c>
      <c r="J89" t="s">
        <v>430</v>
      </c>
      <c r="K89">
        <v>42</v>
      </c>
    </row>
    <row r="90" spans="1:11" ht="14.25">
      <c r="A90" s="1">
        <f t="shared" si="4"/>
        <v>43</v>
      </c>
      <c r="B90" s="26" t="e">
        <f t="shared" si="5"/>
        <v>#VALUE!</v>
      </c>
      <c r="C90" t="str">
        <f t="shared" si="6"/>
        <v>00:32:07,02</v>
      </c>
      <c r="H90">
        <v>89</v>
      </c>
      <c r="I90" t="s">
        <v>174</v>
      </c>
      <c r="J90" t="s">
        <v>428</v>
      </c>
      <c r="K90">
        <v>43</v>
      </c>
    </row>
    <row r="91" spans="1:11" ht="14.25">
      <c r="A91" s="1">
        <f t="shared" si="4"/>
        <v>297</v>
      </c>
      <c r="B91" s="26" t="e">
        <f t="shared" si="5"/>
        <v>#VALUE!</v>
      </c>
      <c r="C91" t="str">
        <f t="shared" si="6"/>
        <v>00:32:07,88</v>
      </c>
      <c r="H91">
        <v>90</v>
      </c>
      <c r="I91" t="s">
        <v>426</v>
      </c>
      <c r="J91" t="s">
        <v>427</v>
      </c>
      <c r="K91">
        <v>297</v>
      </c>
    </row>
    <row r="92" spans="1:11" ht="14.25">
      <c r="A92" s="1">
        <f t="shared" si="4"/>
        <v>409</v>
      </c>
      <c r="B92" s="26" t="e">
        <f t="shared" si="5"/>
        <v>#VALUE!</v>
      </c>
      <c r="C92" t="str">
        <f t="shared" si="6"/>
        <v>00:32:09,41</v>
      </c>
      <c r="H92">
        <v>91</v>
      </c>
      <c r="I92" t="s">
        <v>424</v>
      </c>
      <c r="J92" t="s">
        <v>425</v>
      </c>
      <c r="K92">
        <v>409</v>
      </c>
    </row>
    <row r="93" spans="1:11" ht="14.25">
      <c r="A93" s="1">
        <f t="shared" si="4"/>
        <v>434</v>
      </c>
      <c r="B93" s="26" t="e">
        <f t="shared" si="5"/>
        <v>#VALUE!</v>
      </c>
      <c r="C93" t="str">
        <f t="shared" si="6"/>
        <v>00:32:10,58</v>
      </c>
      <c r="H93">
        <v>92</v>
      </c>
      <c r="I93" t="s">
        <v>422</v>
      </c>
      <c r="J93" t="s">
        <v>423</v>
      </c>
      <c r="K93">
        <v>434</v>
      </c>
    </row>
    <row r="94" spans="1:11" ht="14.25">
      <c r="A94" s="1">
        <f t="shared" si="4"/>
        <v>393</v>
      </c>
      <c r="B94" s="26" t="e">
        <f t="shared" si="5"/>
        <v>#VALUE!</v>
      </c>
      <c r="C94" t="str">
        <f t="shared" si="6"/>
        <v>00:32:44,69</v>
      </c>
      <c r="H94">
        <v>93</v>
      </c>
      <c r="I94" t="s">
        <v>420</v>
      </c>
      <c r="J94" t="s">
        <v>421</v>
      </c>
      <c r="K94">
        <v>393</v>
      </c>
    </row>
    <row r="95" spans="1:11" ht="14.25">
      <c r="A95" s="1">
        <f t="shared" si="4"/>
        <v>2</v>
      </c>
      <c r="B95" s="26" t="e">
        <f t="shared" si="5"/>
        <v>#VALUE!</v>
      </c>
      <c r="C95" t="str">
        <f t="shared" si="6"/>
        <v>00:32:48,09</v>
      </c>
      <c r="H95">
        <v>94</v>
      </c>
      <c r="I95" t="s">
        <v>418</v>
      </c>
      <c r="J95" t="s">
        <v>419</v>
      </c>
      <c r="K95">
        <v>2</v>
      </c>
    </row>
    <row r="96" spans="1:11" ht="14.25">
      <c r="A96" s="1">
        <f t="shared" si="4"/>
        <v>425</v>
      </c>
      <c r="B96" s="26" t="e">
        <f t="shared" si="5"/>
        <v>#VALUE!</v>
      </c>
      <c r="C96" t="str">
        <f t="shared" si="6"/>
        <v>00:33:06,67</v>
      </c>
      <c r="H96">
        <v>95</v>
      </c>
      <c r="I96" t="s">
        <v>416</v>
      </c>
      <c r="J96" t="s">
        <v>417</v>
      </c>
      <c r="K96">
        <v>425</v>
      </c>
    </row>
    <row r="97" spans="1:11" ht="14.25">
      <c r="A97" s="1">
        <f t="shared" si="4"/>
        <v>71</v>
      </c>
      <c r="B97" s="26" t="e">
        <f t="shared" si="5"/>
        <v>#VALUE!</v>
      </c>
      <c r="C97" t="str">
        <f t="shared" si="6"/>
        <v>00:33:07,25</v>
      </c>
      <c r="H97">
        <v>96</v>
      </c>
      <c r="I97" t="s">
        <v>414</v>
      </c>
      <c r="J97" t="s">
        <v>415</v>
      </c>
      <c r="K97">
        <v>71</v>
      </c>
    </row>
    <row r="98" spans="1:11" ht="14.25">
      <c r="A98" s="1">
        <f t="shared" si="4"/>
        <v>403</v>
      </c>
      <c r="B98" s="26" t="e">
        <f t="shared" si="5"/>
        <v>#VALUE!</v>
      </c>
      <c r="C98" t="str">
        <f t="shared" si="6"/>
        <v>00:33:16,19</v>
      </c>
      <c r="H98">
        <v>97</v>
      </c>
      <c r="I98" t="s">
        <v>412</v>
      </c>
      <c r="J98" t="s">
        <v>413</v>
      </c>
      <c r="K98">
        <v>403</v>
      </c>
    </row>
    <row r="99" spans="1:11" ht="14.25">
      <c r="A99" s="1">
        <f t="shared" si="4"/>
        <v>169</v>
      </c>
      <c r="B99" s="26" t="e">
        <f t="shared" si="5"/>
        <v>#VALUE!</v>
      </c>
      <c r="C99" t="str">
        <f t="shared" si="6"/>
        <v>00:33:38,32</v>
      </c>
      <c r="H99">
        <v>98</v>
      </c>
      <c r="I99" t="s">
        <v>410</v>
      </c>
      <c r="J99" t="s">
        <v>411</v>
      </c>
      <c r="K99">
        <v>169</v>
      </c>
    </row>
    <row r="100" spans="1:12" ht="14.25">
      <c r="A100" s="1">
        <f t="shared" si="4"/>
        <v>378</v>
      </c>
      <c r="B100" s="26" t="e">
        <f t="shared" si="5"/>
        <v>#VALUE!</v>
      </c>
      <c r="C100" t="str">
        <f t="shared" si="6"/>
        <v>00:33:43,23</v>
      </c>
      <c r="H100">
        <v>99</v>
      </c>
      <c r="I100" t="s">
        <v>408</v>
      </c>
      <c r="J100" t="s">
        <v>409</v>
      </c>
      <c r="K100">
        <v>378</v>
      </c>
      <c r="L100" s="51"/>
    </row>
    <row r="101" spans="1:11" ht="14.25">
      <c r="A101" s="1">
        <f t="shared" si="4"/>
        <v>329</v>
      </c>
      <c r="B101" s="26" t="e">
        <f aca="true" t="shared" si="7" ref="B101:B150">VALUE(REPLACE(H100,1,5,""))</f>
        <v>#VALUE!</v>
      </c>
      <c r="C101" t="str">
        <f t="shared" si="6"/>
        <v>00:33:54,36</v>
      </c>
      <c r="H101">
        <v>100</v>
      </c>
      <c r="I101" t="s">
        <v>406</v>
      </c>
      <c r="J101" t="s">
        <v>407</v>
      </c>
      <c r="K101">
        <v>329</v>
      </c>
    </row>
    <row r="102" spans="1:11" ht="14.25">
      <c r="A102" s="1">
        <f t="shared" si="4"/>
        <v>65</v>
      </c>
      <c r="B102" s="26" t="e">
        <f t="shared" si="7"/>
        <v>#VALUE!</v>
      </c>
      <c r="C102" t="str">
        <f t="shared" si="6"/>
        <v>00:33:56,69</v>
      </c>
      <c r="H102">
        <v>101</v>
      </c>
      <c r="I102" t="s">
        <v>404</v>
      </c>
      <c r="J102" t="s">
        <v>405</v>
      </c>
      <c r="K102">
        <v>65</v>
      </c>
    </row>
    <row r="103" spans="1:11" ht="14.25">
      <c r="A103" s="1">
        <f t="shared" si="4"/>
        <v>240</v>
      </c>
      <c r="B103" s="26" t="e">
        <f t="shared" si="7"/>
        <v>#VALUE!</v>
      </c>
      <c r="C103" t="str">
        <f t="shared" si="6"/>
        <v>00:34:00,63</v>
      </c>
      <c r="H103">
        <v>102</v>
      </c>
      <c r="I103" t="s">
        <v>402</v>
      </c>
      <c r="J103" t="s">
        <v>403</v>
      </c>
      <c r="K103">
        <v>240</v>
      </c>
    </row>
    <row r="104" spans="1:11" ht="14.25">
      <c r="A104" s="1">
        <f t="shared" si="4"/>
        <v>430</v>
      </c>
      <c r="B104" s="26" t="e">
        <f t="shared" si="7"/>
        <v>#VALUE!</v>
      </c>
      <c r="C104" t="str">
        <f t="shared" si="6"/>
        <v>00:34:06,14</v>
      </c>
      <c r="H104">
        <v>103</v>
      </c>
      <c r="I104" t="s">
        <v>400</v>
      </c>
      <c r="J104" t="s">
        <v>401</v>
      </c>
      <c r="K104">
        <v>430</v>
      </c>
    </row>
    <row r="105" spans="1:11" ht="14.25">
      <c r="A105" s="1">
        <f t="shared" si="4"/>
        <v>143</v>
      </c>
      <c r="B105" s="26" t="e">
        <f t="shared" si="7"/>
        <v>#VALUE!</v>
      </c>
      <c r="C105" t="str">
        <f t="shared" si="6"/>
        <v>00:34:38,25</v>
      </c>
      <c r="H105">
        <v>104</v>
      </c>
      <c r="I105" t="s">
        <v>398</v>
      </c>
      <c r="J105" t="s">
        <v>399</v>
      </c>
      <c r="K105">
        <v>143</v>
      </c>
    </row>
    <row r="106" spans="1:11" ht="14.25">
      <c r="A106" s="1">
        <f t="shared" si="4"/>
        <v>92</v>
      </c>
      <c r="B106" s="26" t="e">
        <f t="shared" si="7"/>
        <v>#VALUE!</v>
      </c>
      <c r="C106" t="str">
        <f t="shared" si="6"/>
        <v>00:34:54,53</v>
      </c>
      <c r="H106">
        <v>105</v>
      </c>
      <c r="I106" t="s">
        <v>396</v>
      </c>
      <c r="J106" t="s">
        <v>397</v>
      </c>
      <c r="K106">
        <v>92</v>
      </c>
    </row>
    <row r="107" spans="1:11" ht="14.25">
      <c r="A107" s="1">
        <f t="shared" si="4"/>
        <v>408</v>
      </c>
      <c r="B107" s="26" t="e">
        <f t="shared" si="7"/>
        <v>#VALUE!</v>
      </c>
      <c r="C107" t="str">
        <f t="shared" si="6"/>
        <v>00:35:05,33</v>
      </c>
      <c r="H107">
        <v>106</v>
      </c>
      <c r="I107" t="s">
        <v>394</v>
      </c>
      <c r="J107" t="s">
        <v>395</v>
      </c>
      <c r="K107">
        <v>408</v>
      </c>
    </row>
    <row r="108" spans="1:11" ht="14.25">
      <c r="A108" s="1">
        <f t="shared" si="4"/>
        <v>33</v>
      </c>
      <c r="B108" s="26" t="e">
        <f t="shared" si="7"/>
        <v>#VALUE!</v>
      </c>
      <c r="C108" t="str">
        <f t="shared" si="6"/>
        <v>00:35:20,77</v>
      </c>
      <c r="H108">
        <v>107</v>
      </c>
      <c r="I108" t="s">
        <v>392</v>
      </c>
      <c r="J108" t="s">
        <v>393</v>
      </c>
      <c r="K108">
        <v>33</v>
      </c>
    </row>
    <row r="109" spans="1:11" ht="14.25">
      <c r="A109" s="1">
        <f t="shared" si="4"/>
        <v>421</v>
      </c>
      <c r="B109" s="26" t="e">
        <f t="shared" si="7"/>
        <v>#VALUE!</v>
      </c>
      <c r="C109" t="str">
        <f t="shared" si="6"/>
        <v>00:35:50,48</v>
      </c>
      <c r="H109">
        <v>108</v>
      </c>
      <c r="I109" t="s">
        <v>390</v>
      </c>
      <c r="J109" t="s">
        <v>391</v>
      </c>
      <c r="K109">
        <v>421</v>
      </c>
    </row>
    <row r="110" spans="1:11" ht="14.25">
      <c r="A110" s="1">
        <f t="shared" si="4"/>
        <v>396</v>
      </c>
      <c r="B110" s="26" t="e">
        <f t="shared" si="7"/>
        <v>#VALUE!</v>
      </c>
      <c r="C110" t="str">
        <f t="shared" si="6"/>
        <v>00:36:31,61</v>
      </c>
      <c r="H110">
        <v>109</v>
      </c>
      <c r="I110" t="s">
        <v>388</v>
      </c>
      <c r="J110" t="s">
        <v>389</v>
      </c>
      <c r="K110">
        <v>396</v>
      </c>
    </row>
    <row r="111" spans="1:11" ht="14.25">
      <c r="A111" s="1">
        <f t="shared" si="4"/>
        <v>18</v>
      </c>
      <c r="B111" s="26" t="e">
        <f t="shared" si="7"/>
        <v>#VALUE!</v>
      </c>
      <c r="C111" t="str">
        <f t="shared" si="6"/>
        <v>00:36:33,92</v>
      </c>
      <c r="H111">
        <v>110</v>
      </c>
      <c r="I111" t="s">
        <v>386</v>
      </c>
      <c r="J111" t="s">
        <v>387</v>
      </c>
      <c r="K111">
        <v>18</v>
      </c>
    </row>
    <row r="112" spans="1:11" ht="14.25">
      <c r="A112" s="1">
        <f t="shared" si="4"/>
        <v>280</v>
      </c>
      <c r="B112" s="26" t="e">
        <f t="shared" si="7"/>
        <v>#VALUE!</v>
      </c>
      <c r="C112" t="str">
        <f t="shared" si="6"/>
        <v>00:36:45,99</v>
      </c>
      <c r="H112">
        <v>111</v>
      </c>
      <c r="I112" t="s">
        <v>384</v>
      </c>
      <c r="J112" t="s">
        <v>385</v>
      </c>
      <c r="K112">
        <v>280</v>
      </c>
    </row>
    <row r="113" spans="1:11" ht="14.25">
      <c r="A113" s="1">
        <f t="shared" si="4"/>
        <v>368</v>
      </c>
      <c r="B113" s="26" t="e">
        <f t="shared" si="7"/>
        <v>#VALUE!</v>
      </c>
      <c r="C113" t="str">
        <f aca="true" t="shared" si="8" ref="C113:C119">REPLACE(J113,FIND(".",J113),1,",")</f>
        <v>00:36:48,25</v>
      </c>
      <c r="H113">
        <v>112</v>
      </c>
      <c r="I113" t="s">
        <v>382</v>
      </c>
      <c r="J113" t="s">
        <v>383</v>
      </c>
      <c r="K113">
        <v>368</v>
      </c>
    </row>
    <row r="114" spans="1:11" ht="14.25">
      <c r="A114" s="1">
        <f t="shared" si="4"/>
        <v>369</v>
      </c>
      <c r="B114" s="26" t="e">
        <f t="shared" si="7"/>
        <v>#VALUE!</v>
      </c>
      <c r="C114" t="str">
        <f t="shared" si="8"/>
        <v>00:36:52,00</v>
      </c>
      <c r="H114">
        <v>113</v>
      </c>
      <c r="I114" t="s">
        <v>380</v>
      </c>
      <c r="J114" t="s">
        <v>381</v>
      </c>
      <c r="K114">
        <v>369</v>
      </c>
    </row>
    <row r="115" spans="1:11" ht="14.25">
      <c r="A115" s="1">
        <f t="shared" si="4"/>
        <v>17</v>
      </c>
      <c r="B115" s="26" t="e">
        <f t="shared" si="7"/>
        <v>#VALUE!</v>
      </c>
      <c r="C115" t="str">
        <f t="shared" si="8"/>
        <v>00:36:57,08</v>
      </c>
      <c r="H115">
        <v>114</v>
      </c>
      <c r="I115" t="s">
        <v>378</v>
      </c>
      <c r="J115" t="s">
        <v>379</v>
      </c>
      <c r="K115">
        <v>17</v>
      </c>
    </row>
    <row r="116" spans="1:11" ht="14.25">
      <c r="A116" s="1">
        <f t="shared" si="4"/>
        <v>407</v>
      </c>
      <c r="B116" s="26" t="e">
        <f t="shared" si="7"/>
        <v>#VALUE!</v>
      </c>
      <c r="C116" t="str">
        <f t="shared" si="8"/>
        <v>00:37:12,69</v>
      </c>
      <c r="H116">
        <v>115</v>
      </c>
      <c r="I116" t="s">
        <v>376</v>
      </c>
      <c r="J116" t="s">
        <v>377</v>
      </c>
      <c r="K116">
        <v>407</v>
      </c>
    </row>
    <row r="117" spans="1:11" ht="14.25">
      <c r="A117" s="1">
        <f t="shared" si="4"/>
        <v>433</v>
      </c>
      <c r="B117" s="26" t="e">
        <f t="shared" si="7"/>
        <v>#VALUE!</v>
      </c>
      <c r="C117" t="str">
        <f t="shared" si="8"/>
        <v>00:37:34,06</v>
      </c>
      <c r="H117">
        <v>116</v>
      </c>
      <c r="I117" t="s">
        <v>374</v>
      </c>
      <c r="J117" t="s">
        <v>375</v>
      </c>
      <c r="K117">
        <v>433</v>
      </c>
    </row>
    <row r="118" spans="1:11" ht="14.25">
      <c r="A118" s="1">
        <f t="shared" si="4"/>
        <v>120</v>
      </c>
      <c r="B118" s="26" t="e">
        <f t="shared" si="7"/>
        <v>#VALUE!</v>
      </c>
      <c r="C118" t="str">
        <f t="shared" si="8"/>
        <v>00:37:34,58</v>
      </c>
      <c r="H118">
        <v>117</v>
      </c>
      <c r="I118" t="s">
        <v>372</v>
      </c>
      <c r="J118" t="s">
        <v>373</v>
      </c>
      <c r="K118">
        <v>120</v>
      </c>
    </row>
    <row r="119" spans="1:11" ht="14.25">
      <c r="A119" s="1">
        <f t="shared" si="4"/>
        <v>386</v>
      </c>
      <c r="B119" s="26" t="e">
        <f t="shared" si="7"/>
        <v>#VALUE!</v>
      </c>
      <c r="C119" t="str">
        <f t="shared" si="8"/>
        <v>00:38:04,13</v>
      </c>
      <c r="H119">
        <v>118</v>
      </c>
      <c r="I119" t="s">
        <v>370</v>
      </c>
      <c r="J119" t="s">
        <v>371</v>
      </c>
      <c r="K119">
        <v>386</v>
      </c>
    </row>
    <row r="120" spans="1:11" ht="14.25">
      <c r="A120" s="1">
        <f t="shared" si="4"/>
        <v>387</v>
      </c>
      <c r="B120" s="26" t="e">
        <f t="shared" si="7"/>
        <v>#VALUE!</v>
      </c>
      <c r="C120" t="str">
        <f aca="true" t="shared" si="9" ref="C120:C150">REPLACE(J120,FIND(".",J120),1,",")</f>
        <v>00:38:04,69</v>
      </c>
      <c r="H120">
        <v>119</v>
      </c>
      <c r="I120" t="s">
        <v>171</v>
      </c>
      <c r="J120" t="s">
        <v>369</v>
      </c>
      <c r="K120">
        <v>387</v>
      </c>
    </row>
    <row r="121" spans="1:11" ht="14.25">
      <c r="A121" s="1">
        <f t="shared" si="4"/>
        <v>304</v>
      </c>
      <c r="B121" s="26" t="e">
        <f t="shared" si="7"/>
        <v>#VALUE!</v>
      </c>
      <c r="C121" t="str">
        <f t="shared" si="9"/>
        <v>00:38:27,58</v>
      </c>
      <c r="H121">
        <v>120</v>
      </c>
      <c r="I121" t="s">
        <v>367</v>
      </c>
      <c r="J121" t="s">
        <v>368</v>
      </c>
      <c r="K121">
        <v>304</v>
      </c>
    </row>
    <row r="122" spans="1:11" ht="14.25">
      <c r="A122" s="1">
        <f t="shared" si="4"/>
        <v>420</v>
      </c>
      <c r="B122" s="26" t="e">
        <f t="shared" si="7"/>
        <v>#VALUE!</v>
      </c>
      <c r="C122" t="str">
        <f t="shared" si="9"/>
        <v>00:38:54,84</v>
      </c>
      <c r="H122">
        <v>121</v>
      </c>
      <c r="I122" t="s">
        <v>365</v>
      </c>
      <c r="J122" t="s">
        <v>366</v>
      </c>
      <c r="K122">
        <v>420</v>
      </c>
    </row>
    <row r="123" spans="1:11" ht="14.25">
      <c r="A123" s="1">
        <f t="shared" si="4"/>
        <v>41</v>
      </c>
      <c r="B123" s="26" t="e">
        <f t="shared" si="7"/>
        <v>#VALUE!</v>
      </c>
      <c r="C123" t="str">
        <f t="shared" si="9"/>
        <v>00:39:05,20</v>
      </c>
      <c r="H123">
        <v>122</v>
      </c>
      <c r="I123" t="s">
        <v>363</v>
      </c>
      <c r="J123" t="s">
        <v>364</v>
      </c>
      <c r="K123">
        <v>41</v>
      </c>
    </row>
    <row r="124" spans="1:11" ht="14.25">
      <c r="A124" s="1">
        <f t="shared" si="4"/>
        <v>285</v>
      </c>
      <c r="B124" s="26" t="e">
        <f t="shared" si="7"/>
        <v>#VALUE!</v>
      </c>
      <c r="C124" t="str">
        <f t="shared" si="9"/>
        <v>00:39:38,25</v>
      </c>
      <c r="H124">
        <v>123</v>
      </c>
      <c r="I124" t="s">
        <v>361</v>
      </c>
      <c r="J124" t="s">
        <v>362</v>
      </c>
      <c r="K124">
        <v>285</v>
      </c>
    </row>
    <row r="125" spans="1:11" ht="14.25">
      <c r="A125" s="1">
        <f t="shared" si="4"/>
        <v>128</v>
      </c>
      <c r="B125" s="26" t="e">
        <f t="shared" si="7"/>
        <v>#VALUE!</v>
      </c>
      <c r="C125" t="str">
        <f t="shared" si="9"/>
        <v>00:39:46,68</v>
      </c>
      <c r="H125">
        <v>124</v>
      </c>
      <c r="I125" t="s">
        <v>359</v>
      </c>
      <c r="J125" t="s">
        <v>360</v>
      </c>
      <c r="K125">
        <v>128</v>
      </c>
    </row>
    <row r="126" spans="1:11" ht="14.25">
      <c r="A126" s="1">
        <f t="shared" si="4"/>
        <v>372</v>
      </c>
      <c r="B126" s="26" t="e">
        <f t="shared" si="7"/>
        <v>#VALUE!</v>
      </c>
      <c r="C126" t="str">
        <f t="shared" si="9"/>
        <v>00:40:17,10</v>
      </c>
      <c r="H126">
        <v>125</v>
      </c>
      <c r="I126" t="s">
        <v>357</v>
      </c>
      <c r="J126" t="s">
        <v>358</v>
      </c>
      <c r="K126">
        <v>372</v>
      </c>
    </row>
    <row r="127" spans="1:11" ht="14.25">
      <c r="A127" s="1">
        <f t="shared" si="4"/>
        <v>419</v>
      </c>
      <c r="B127" s="26" t="e">
        <f t="shared" si="7"/>
        <v>#VALUE!</v>
      </c>
      <c r="C127" t="str">
        <f t="shared" si="9"/>
        <v>00:40:56,21</v>
      </c>
      <c r="H127">
        <v>126</v>
      </c>
      <c r="I127" t="s">
        <v>355</v>
      </c>
      <c r="J127" t="s">
        <v>356</v>
      </c>
      <c r="K127">
        <v>419</v>
      </c>
    </row>
    <row r="128" spans="1:11" ht="14.25">
      <c r="A128" s="1">
        <f t="shared" si="4"/>
        <v>432</v>
      </c>
      <c r="B128" s="26" t="e">
        <f t="shared" si="7"/>
        <v>#VALUE!</v>
      </c>
      <c r="C128" t="str">
        <f t="shared" si="9"/>
        <v>00:40:58,21</v>
      </c>
      <c r="H128">
        <v>127</v>
      </c>
      <c r="I128" t="s">
        <v>353</v>
      </c>
      <c r="J128" t="s">
        <v>354</v>
      </c>
      <c r="K128">
        <v>432</v>
      </c>
    </row>
    <row r="129" spans="1:11" ht="14.25">
      <c r="A129" s="1">
        <f t="shared" si="4"/>
        <v>391</v>
      </c>
      <c r="B129" s="26" t="e">
        <f t="shared" si="7"/>
        <v>#VALUE!</v>
      </c>
      <c r="C129" t="str">
        <f t="shared" si="9"/>
        <v>00:41:28,75</v>
      </c>
      <c r="H129">
        <v>128</v>
      </c>
      <c r="I129" t="s">
        <v>351</v>
      </c>
      <c r="J129" t="s">
        <v>352</v>
      </c>
      <c r="K129">
        <v>391</v>
      </c>
    </row>
    <row r="130" spans="1:11" ht="14.25">
      <c r="A130" s="1">
        <f aca="true" t="shared" si="10" ref="A130:A150">K130</f>
        <v>51</v>
      </c>
      <c r="B130" s="26" t="e">
        <f t="shared" si="7"/>
        <v>#VALUE!</v>
      </c>
      <c r="C130" t="str">
        <f t="shared" si="9"/>
        <v>00:43:01,27</v>
      </c>
      <c r="H130">
        <v>129</v>
      </c>
      <c r="I130" t="s">
        <v>349</v>
      </c>
      <c r="J130" t="s">
        <v>350</v>
      </c>
      <c r="K130">
        <v>51</v>
      </c>
    </row>
    <row r="131" spans="1:11" ht="14.25">
      <c r="A131" s="1">
        <f t="shared" si="10"/>
        <v>417</v>
      </c>
      <c r="B131" s="26" t="e">
        <f t="shared" si="7"/>
        <v>#VALUE!</v>
      </c>
      <c r="C131" t="str">
        <f t="shared" si="9"/>
        <v>00:45:08,58</v>
      </c>
      <c r="H131">
        <v>130</v>
      </c>
      <c r="I131" t="s">
        <v>347</v>
      </c>
      <c r="J131" t="s">
        <v>348</v>
      </c>
      <c r="K131">
        <v>417</v>
      </c>
    </row>
    <row r="132" spans="1:11" ht="14.25">
      <c r="A132" s="1">
        <f t="shared" si="10"/>
        <v>392</v>
      </c>
      <c r="B132" s="26" t="e">
        <f t="shared" si="7"/>
        <v>#VALUE!</v>
      </c>
      <c r="C132" t="str">
        <f t="shared" si="9"/>
        <v>00:45:15,90</v>
      </c>
      <c r="H132">
        <v>131</v>
      </c>
      <c r="I132" t="s">
        <v>643</v>
      </c>
      <c r="J132" t="s">
        <v>346</v>
      </c>
      <c r="K132">
        <v>392</v>
      </c>
    </row>
    <row r="133" spans="1:11" ht="14.25">
      <c r="A133" s="1">
        <f t="shared" si="10"/>
        <v>394</v>
      </c>
      <c r="B133" s="26" t="e">
        <f t="shared" si="7"/>
        <v>#VALUE!</v>
      </c>
      <c r="C133" t="str">
        <f t="shared" si="9"/>
        <v>00:45:16,38</v>
      </c>
      <c r="H133">
        <v>132</v>
      </c>
      <c r="I133" t="s">
        <v>344</v>
      </c>
      <c r="J133" t="s">
        <v>345</v>
      </c>
      <c r="K133">
        <v>394</v>
      </c>
    </row>
    <row r="134" spans="1:11" ht="14.25">
      <c r="A134" s="1">
        <f t="shared" si="10"/>
        <v>435</v>
      </c>
      <c r="B134" s="26" t="e">
        <f t="shared" si="7"/>
        <v>#VALUE!</v>
      </c>
      <c r="C134" t="str">
        <f t="shared" si="9"/>
        <v>00:45:36,61</v>
      </c>
      <c r="H134">
        <v>133</v>
      </c>
      <c r="I134" t="s">
        <v>644</v>
      </c>
      <c r="J134" t="s">
        <v>343</v>
      </c>
      <c r="K134">
        <v>435</v>
      </c>
    </row>
    <row r="135" spans="1:11" ht="14.25">
      <c r="A135" s="1">
        <f t="shared" si="10"/>
        <v>437</v>
      </c>
      <c r="B135" s="26" t="e">
        <f t="shared" si="7"/>
        <v>#VALUE!</v>
      </c>
      <c r="C135" t="str">
        <f t="shared" si="9"/>
        <v>00:45:37,41</v>
      </c>
      <c r="H135">
        <v>134</v>
      </c>
      <c r="I135" t="s">
        <v>341</v>
      </c>
      <c r="J135" t="s">
        <v>342</v>
      </c>
      <c r="K135">
        <v>437</v>
      </c>
    </row>
    <row r="136" spans="1:11" ht="14.25">
      <c r="A136" s="1">
        <f t="shared" si="10"/>
        <v>426</v>
      </c>
      <c r="B136" s="26" t="e">
        <f t="shared" si="7"/>
        <v>#VALUE!</v>
      </c>
      <c r="C136" t="str">
        <f t="shared" si="9"/>
        <v>01:02:13,60</v>
      </c>
      <c r="H136">
        <v>135</v>
      </c>
      <c r="I136" t="s">
        <v>645</v>
      </c>
      <c r="J136" t="s">
        <v>641</v>
      </c>
      <c r="K136">
        <v>426</v>
      </c>
    </row>
    <row r="137" spans="1:11" ht="14.25">
      <c r="A137" s="1">
        <f t="shared" si="10"/>
        <v>401</v>
      </c>
      <c r="B137" s="26" t="e">
        <f t="shared" si="7"/>
        <v>#VALUE!</v>
      </c>
      <c r="C137" t="str">
        <f t="shared" si="9"/>
        <v>01:02:35,58</v>
      </c>
      <c r="H137">
        <v>136</v>
      </c>
      <c r="I137" t="s">
        <v>646</v>
      </c>
      <c r="J137" t="s">
        <v>642</v>
      </c>
      <c r="K137">
        <v>401</v>
      </c>
    </row>
    <row r="138" spans="1:11" ht="14.25">
      <c r="A138" s="1">
        <f t="shared" si="10"/>
        <v>0</v>
      </c>
      <c r="B138" s="26" t="e">
        <f t="shared" si="7"/>
        <v>#VALUE!</v>
      </c>
      <c r="C138" t="e">
        <f t="shared" si="9"/>
        <v>#VALUE!</v>
      </c>
      <c r="I138"/>
      <c r="K138" s="1"/>
    </row>
    <row r="139" spans="1:11" ht="14.25">
      <c r="A139" s="1">
        <f t="shared" si="10"/>
        <v>0</v>
      </c>
      <c r="B139" s="26" t="e">
        <f t="shared" si="7"/>
        <v>#VALUE!</v>
      </c>
      <c r="C139" t="e">
        <f t="shared" si="9"/>
        <v>#VALUE!</v>
      </c>
      <c r="I139"/>
      <c r="K139" s="1"/>
    </row>
    <row r="140" spans="1:11" ht="14.25">
      <c r="A140" s="1">
        <f t="shared" si="10"/>
        <v>0</v>
      </c>
      <c r="B140" s="26" t="e">
        <f t="shared" si="7"/>
        <v>#VALUE!</v>
      </c>
      <c r="C140" t="e">
        <f t="shared" si="9"/>
        <v>#VALUE!</v>
      </c>
      <c r="I140"/>
      <c r="K140" s="1"/>
    </row>
    <row r="141" spans="1:11" ht="14.25">
      <c r="A141" s="1">
        <f t="shared" si="10"/>
        <v>0</v>
      </c>
      <c r="B141" s="26" t="e">
        <f t="shared" si="7"/>
        <v>#VALUE!</v>
      </c>
      <c r="C141" t="e">
        <f t="shared" si="9"/>
        <v>#VALUE!</v>
      </c>
      <c r="I141"/>
      <c r="K141" s="1"/>
    </row>
    <row r="142" spans="1:11" ht="14.25">
      <c r="A142" s="1">
        <f t="shared" si="10"/>
        <v>0</v>
      </c>
      <c r="B142" s="26" t="e">
        <f t="shared" si="7"/>
        <v>#VALUE!</v>
      </c>
      <c r="C142" t="e">
        <f t="shared" si="9"/>
        <v>#VALUE!</v>
      </c>
      <c r="I142"/>
      <c r="K142" s="1"/>
    </row>
    <row r="143" spans="1:11" ht="14.25">
      <c r="A143" s="1">
        <f t="shared" si="10"/>
        <v>0</v>
      </c>
      <c r="B143" s="26" t="e">
        <f t="shared" si="7"/>
        <v>#VALUE!</v>
      </c>
      <c r="C143" t="e">
        <f t="shared" si="9"/>
        <v>#VALUE!</v>
      </c>
      <c r="I143"/>
      <c r="K143" s="1"/>
    </row>
    <row r="144" spans="1:11" ht="14.25">
      <c r="A144" s="1">
        <f t="shared" si="10"/>
        <v>0</v>
      </c>
      <c r="B144" s="26" t="e">
        <f t="shared" si="7"/>
        <v>#VALUE!</v>
      </c>
      <c r="C144" t="e">
        <f t="shared" si="9"/>
        <v>#VALUE!</v>
      </c>
      <c r="I144"/>
      <c r="K144" s="1"/>
    </row>
    <row r="145" spans="1:11" ht="14.25">
      <c r="A145" s="1">
        <f t="shared" si="10"/>
        <v>0</v>
      </c>
      <c r="B145" s="26" t="e">
        <f t="shared" si="7"/>
        <v>#VALUE!</v>
      </c>
      <c r="C145" t="e">
        <f t="shared" si="9"/>
        <v>#VALUE!</v>
      </c>
      <c r="I145"/>
      <c r="K145" s="1"/>
    </row>
    <row r="146" spans="1:11" ht="14.25">
      <c r="A146" s="1">
        <f t="shared" si="10"/>
        <v>0</v>
      </c>
      <c r="B146" s="26" t="e">
        <f t="shared" si="7"/>
        <v>#VALUE!</v>
      </c>
      <c r="C146" t="e">
        <f t="shared" si="9"/>
        <v>#VALUE!</v>
      </c>
      <c r="I146"/>
      <c r="K146" s="1"/>
    </row>
    <row r="147" spans="1:11" ht="14.25">
      <c r="A147" s="1">
        <f t="shared" si="10"/>
        <v>0</v>
      </c>
      <c r="B147" s="26" t="e">
        <f t="shared" si="7"/>
        <v>#VALUE!</v>
      </c>
      <c r="C147" t="e">
        <f t="shared" si="9"/>
        <v>#VALUE!</v>
      </c>
      <c r="I147"/>
      <c r="K147" s="1"/>
    </row>
    <row r="148" spans="1:11" ht="14.25">
      <c r="A148" s="1">
        <f t="shared" si="10"/>
        <v>0</v>
      </c>
      <c r="B148" s="26" t="e">
        <f t="shared" si="7"/>
        <v>#VALUE!</v>
      </c>
      <c r="C148" t="e">
        <f t="shared" si="9"/>
        <v>#VALUE!</v>
      </c>
      <c r="I148"/>
      <c r="K148" s="1"/>
    </row>
    <row r="149" spans="1:11" ht="14.25">
      <c r="A149" s="1">
        <f t="shared" si="10"/>
        <v>0</v>
      </c>
      <c r="B149" s="26" t="e">
        <f t="shared" si="7"/>
        <v>#VALUE!</v>
      </c>
      <c r="C149" t="e">
        <f t="shared" si="9"/>
        <v>#VALUE!</v>
      </c>
      <c r="I149"/>
      <c r="K149" s="1"/>
    </row>
    <row r="150" spans="1:11" ht="14.25">
      <c r="A150" s="1">
        <f t="shared" si="10"/>
        <v>0</v>
      </c>
      <c r="B150" s="26" t="e">
        <f t="shared" si="7"/>
        <v>#VALUE!</v>
      </c>
      <c r="C150" t="e">
        <f t="shared" si="9"/>
        <v>#VALUE!</v>
      </c>
      <c r="I150"/>
      <c r="K150" s="1"/>
    </row>
    <row r="151" spans="1:9" ht="14.25">
      <c r="A151" s="1"/>
      <c r="B151" s="26"/>
      <c r="C151"/>
      <c r="I151"/>
    </row>
    <row r="152" spans="1:3" ht="14.25">
      <c r="A152" s="1"/>
      <c r="B152" s="26"/>
      <c r="C152"/>
    </row>
    <row r="153" spans="1:3" ht="14.25">
      <c r="A153" s="1"/>
      <c r="B153" s="26"/>
      <c r="C153"/>
    </row>
  </sheetData>
  <sheetProtection/>
  <autoFilter ref="H1:K36">
    <sortState ref="H2:K153">
      <sortCondition sortBy="value" ref="J2:J15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08">
      <selection activeCell="A2" sqref="A2:C137"/>
    </sheetView>
  </sheetViews>
  <sheetFormatPr defaultColWidth="9.140625" defaultRowHeight="15"/>
  <cols>
    <col min="2" max="2" width="12.7109375" style="0" customWidth="1"/>
    <col min="3" max="3" width="14.421875" style="0" customWidth="1"/>
  </cols>
  <sheetData>
    <row r="1" spans="1:3" ht="14.25">
      <c r="A1" t="s">
        <v>113</v>
      </c>
      <c r="B1" t="s">
        <v>113</v>
      </c>
      <c r="C1" t="s">
        <v>113</v>
      </c>
    </row>
    <row r="2" spans="1:4" ht="14.25">
      <c r="A2">
        <v>1</v>
      </c>
      <c r="B2" t="s">
        <v>584</v>
      </c>
      <c r="C2" t="s">
        <v>584</v>
      </c>
      <c r="D2">
        <v>380</v>
      </c>
    </row>
    <row r="3" spans="1:4" ht="14.25">
      <c r="A3">
        <v>2</v>
      </c>
      <c r="B3" t="s">
        <v>582</v>
      </c>
      <c r="C3" t="s">
        <v>583</v>
      </c>
      <c r="D3">
        <v>56</v>
      </c>
    </row>
    <row r="4" spans="1:4" ht="14.25">
      <c r="A4">
        <v>3</v>
      </c>
      <c r="B4" t="s">
        <v>580</v>
      </c>
      <c r="C4" t="s">
        <v>581</v>
      </c>
      <c r="D4">
        <v>381</v>
      </c>
    </row>
    <row r="5" spans="1:4" ht="14.25">
      <c r="A5">
        <v>4</v>
      </c>
      <c r="B5" t="s">
        <v>578</v>
      </c>
      <c r="C5" t="s">
        <v>579</v>
      </c>
      <c r="D5">
        <v>390</v>
      </c>
    </row>
    <row r="6" spans="1:4" ht="14.25">
      <c r="A6">
        <v>5</v>
      </c>
      <c r="B6" t="s">
        <v>576</v>
      </c>
      <c r="C6" t="s">
        <v>577</v>
      </c>
      <c r="D6">
        <v>382</v>
      </c>
    </row>
    <row r="7" spans="1:4" ht="14.25">
      <c r="A7">
        <v>6</v>
      </c>
      <c r="B7" t="s">
        <v>574</v>
      </c>
      <c r="C7" t="s">
        <v>575</v>
      </c>
      <c r="D7">
        <v>156</v>
      </c>
    </row>
    <row r="8" spans="1:4" ht="14.25">
      <c r="A8">
        <v>7</v>
      </c>
      <c r="B8" t="s">
        <v>572</v>
      </c>
      <c r="C8" t="s">
        <v>573</v>
      </c>
      <c r="D8">
        <v>112</v>
      </c>
    </row>
    <row r="9" spans="1:4" ht="14.25">
      <c r="A9">
        <v>8</v>
      </c>
      <c r="B9" t="s">
        <v>570</v>
      </c>
      <c r="C9" t="s">
        <v>571</v>
      </c>
      <c r="D9">
        <v>375</v>
      </c>
    </row>
    <row r="10" spans="1:4" ht="14.25">
      <c r="A10">
        <v>9</v>
      </c>
      <c r="B10" t="s">
        <v>568</v>
      </c>
      <c r="C10" t="s">
        <v>569</v>
      </c>
      <c r="D10">
        <v>32</v>
      </c>
    </row>
    <row r="11" spans="1:4" ht="14.25">
      <c r="A11">
        <v>10</v>
      </c>
      <c r="B11" t="s">
        <v>437</v>
      </c>
      <c r="C11" t="s">
        <v>567</v>
      </c>
      <c r="D11">
        <v>410</v>
      </c>
    </row>
    <row r="12" spans="1:4" ht="14.25">
      <c r="A12">
        <v>11</v>
      </c>
      <c r="B12" t="s">
        <v>565</v>
      </c>
      <c r="C12" t="s">
        <v>566</v>
      </c>
      <c r="D12">
        <v>85</v>
      </c>
    </row>
    <row r="13" spans="1:4" ht="14.25">
      <c r="A13">
        <v>12</v>
      </c>
      <c r="B13" t="s">
        <v>563</v>
      </c>
      <c r="C13" t="s">
        <v>564</v>
      </c>
      <c r="D13">
        <v>418</v>
      </c>
    </row>
    <row r="14" spans="1:4" ht="14.25">
      <c r="A14">
        <v>13</v>
      </c>
      <c r="B14" t="s">
        <v>561</v>
      </c>
      <c r="C14" t="s">
        <v>562</v>
      </c>
      <c r="D14">
        <v>22</v>
      </c>
    </row>
    <row r="15" spans="1:4" ht="14.25">
      <c r="A15">
        <v>14</v>
      </c>
      <c r="B15" t="s">
        <v>559</v>
      </c>
      <c r="C15" t="s">
        <v>560</v>
      </c>
      <c r="D15">
        <v>111</v>
      </c>
    </row>
    <row r="16" spans="1:4" ht="14.25">
      <c r="A16">
        <v>15</v>
      </c>
      <c r="B16" t="s">
        <v>557</v>
      </c>
      <c r="C16" t="s">
        <v>558</v>
      </c>
      <c r="D16">
        <v>389</v>
      </c>
    </row>
    <row r="17" spans="1:4" ht="14.25">
      <c r="A17">
        <v>16</v>
      </c>
      <c r="B17" t="s">
        <v>555</v>
      </c>
      <c r="C17" t="s">
        <v>556</v>
      </c>
      <c r="D17">
        <v>411</v>
      </c>
    </row>
    <row r="18" spans="1:4" ht="14.25">
      <c r="A18">
        <v>17</v>
      </c>
      <c r="B18" t="s">
        <v>553</v>
      </c>
      <c r="C18" t="s">
        <v>554</v>
      </c>
      <c r="D18">
        <v>397</v>
      </c>
    </row>
    <row r="19" spans="1:4" ht="14.25">
      <c r="A19">
        <v>18</v>
      </c>
      <c r="B19" t="s">
        <v>551</v>
      </c>
      <c r="C19" t="s">
        <v>552</v>
      </c>
      <c r="D19">
        <v>144</v>
      </c>
    </row>
    <row r="20" spans="1:4" ht="14.25">
      <c r="A20">
        <v>19</v>
      </c>
      <c r="B20" t="s">
        <v>549</v>
      </c>
      <c r="C20" t="s">
        <v>550</v>
      </c>
      <c r="D20">
        <v>3</v>
      </c>
    </row>
    <row r="21" spans="1:4" ht="14.25">
      <c r="A21">
        <v>20</v>
      </c>
      <c r="B21" t="s">
        <v>547</v>
      </c>
      <c r="C21" t="s">
        <v>548</v>
      </c>
      <c r="D21">
        <v>412</v>
      </c>
    </row>
    <row r="22" spans="1:4" ht="14.25">
      <c r="A22">
        <v>21</v>
      </c>
      <c r="B22" t="s">
        <v>509</v>
      </c>
      <c r="C22" t="s">
        <v>546</v>
      </c>
      <c r="D22">
        <v>50</v>
      </c>
    </row>
    <row r="23" spans="1:4" ht="14.25">
      <c r="A23">
        <v>22</v>
      </c>
      <c r="B23" t="s">
        <v>173</v>
      </c>
      <c r="C23" t="s">
        <v>545</v>
      </c>
      <c r="D23">
        <v>159</v>
      </c>
    </row>
    <row r="24" spans="1:4" ht="14.25">
      <c r="A24">
        <v>23</v>
      </c>
      <c r="B24" t="s">
        <v>543</v>
      </c>
      <c r="C24" t="s">
        <v>544</v>
      </c>
      <c r="D24">
        <v>74</v>
      </c>
    </row>
    <row r="25" spans="1:4" ht="14.25">
      <c r="A25">
        <v>24</v>
      </c>
      <c r="B25" t="s">
        <v>509</v>
      </c>
      <c r="C25" t="s">
        <v>542</v>
      </c>
      <c r="D25">
        <v>19</v>
      </c>
    </row>
    <row r="26" spans="1:4" ht="14.25">
      <c r="A26">
        <v>25</v>
      </c>
      <c r="B26" t="s">
        <v>540</v>
      </c>
      <c r="C26" t="s">
        <v>541</v>
      </c>
      <c r="D26">
        <v>384</v>
      </c>
    </row>
    <row r="27" spans="1:4" ht="14.25">
      <c r="A27">
        <v>26</v>
      </c>
      <c r="B27" t="s">
        <v>178</v>
      </c>
      <c r="C27" t="s">
        <v>539</v>
      </c>
      <c r="D27">
        <v>52</v>
      </c>
    </row>
    <row r="28" spans="1:4" ht="14.25">
      <c r="A28">
        <v>27</v>
      </c>
      <c r="B28" t="s">
        <v>537</v>
      </c>
      <c r="C28" t="s">
        <v>538</v>
      </c>
      <c r="D28">
        <v>5</v>
      </c>
    </row>
    <row r="29" spans="1:4" ht="14.25">
      <c r="A29">
        <v>28</v>
      </c>
      <c r="B29" t="s">
        <v>535</v>
      </c>
      <c r="C29" t="s">
        <v>536</v>
      </c>
      <c r="D29">
        <v>84</v>
      </c>
    </row>
    <row r="30" spans="1:4" ht="14.25">
      <c r="A30">
        <v>29</v>
      </c>
      <c r="B30" t="s">
        <v>533</v>
      </c>
      <c r="C30" t="s">
        <v>534</v>
      </c>
      <c r="D30">
        <v>297</v>
      </c>
    </row>
    <row r="31" spans="1:4" ht="14.25">
      <c r="A31">
        <v>30</v>
      </c>
      <c r="B31" t="s">
        <v>125</v>
      </c>
      <c r="C31" t="s">
        <v>532</v>
      </c>
      <c r="D31">
        <v>422</v>
      </c>
    </row>
    <row r="32" spans="1:4" ht="14.25">
      <c r="A32">
        <v>31</v>
      </c>
      <c r="B32" t="s">
        <v>530</v>
      </c>
      <c r="C32" t="s">
        <v>531</v>
      </c>
      <c r="D32">
        <v>39</v>
      </c>
    </row>
    <row r="33" spans="1:4" ht="14.25">
      <c r="A33">
        <v>32</v>
      </c>
      <c r="B33" t="s">
        <v>528</v>
      </c>
      <c r="C33" t="s">
        <v>529</v>
      </c>
      <c r="D33">
        <v>36</v>
      </c>
    </row>
    <row r="34" spans="1:4" ht="14.25">
      <c r="A34">
        <v>33</v>
      </c>
      <c r="B34" t="s">
        <v>526</v>
      </c>
      <c r="C34" t="s">
        <v>527</v>
      </c>
      <c r="D34">
        <v>298</v>
      </c>
    </row>
    <row r="35" spans="1:4" ht="14.25">
      <c r="A35">
        <v>34</v>
      </c>
      <c r="B35" t="s">
        <v>524</v>
      </c>
      <c r="C35" t="s">
        <v>525</v>
      </c>
      <c r="D35">
        <v>45</v>
      </c>
    </row>
    <row r="36" spans="1:4" ht="14.25">
      <c r="A36">
        <v>35</v>
      </c>
      <c r="B36" t="s">
        <v>522</v>
      </c>
      <c r="C36" t="s">
        <v>523</v>
      </c>
      <c r="D36">
        <v>429</v>
      </c>
    </row>
    <row r="37" spans="1:4" ht="14.25">
      <c r="A37">
        <v>36</v>
      </c>
      <c r="B37" t="s">
        <v>520</v>
      </c>
      <c r="C37" t="s">
        <v>521</v>
      </c>
      <c r="D37">
        <v>152</v>
      </c>
    </row>
    <row r="38" spans="1:4" ht="14.25">
      <c r="A38">
        <v>37</v>
      </c>
      <c r="B38" t="s">
        <v>518</v>
      </c>
      <c r="C38" t="s">
        <v>519</v>
      </c>
      <c r="D38">
        <v>217</v>
      </c>
    </row>
    <row r="39" spans="1:4" ht="14.25">
      <c r="A39">
        <v>38</v>
      </c>
      <c r="B39" t="s">
        <v>516</v>
      </c>
      <c r="C39" t="s">
        <v>517</v>
      </c>
      <c r="D39">
        <v>49</v>
      </c>
    </row>
    <row r="40" spans="1:4" ht="14.25">
      <c r="A40">
        <v>39</v>
      </c>
      <c r="B40" t="s">
        <v>514</v>
      </c>
      <c r="C40" t="s">
        <v>515</v>
      </c>
      <c r="D40">
        <v>185</v>
      </c>
    </row>
    <row r="41" spans="1:4" ht="14.25">
      <c r="A41">
        <v>40</v>
      </c>
      <c r="B41" t="s">
        <v>457</v>
      </c>
      <c r="C41" t="s">
        <v>513</v>
      </c>
      <c r="D41">
        <v>353</v>
      </c>
    </row>
    <row r="42" spans="1:4" ht="14.25">
      <c r="A42">
        <v>41</v>
      </c>
      <c r="B42" t="s">
        <v>511</v>
      </c>
      <c r="C42" t="s">
        <v>512</v>
      </c>
      <c r="D42">
        <v>352</v>
      </c>
    </row>
    <row r="43" spans="1:4" ht="14.25">
      <c r="A43">
        <v>42</v>
      </c>
      <c r="B43" t="s">
        <v>509</v>
      </c>
      <c r="C43" t="s">
        <v>510</v>
      </c>
      <c r="D43">
        <v>428</v>
      </c>
    </row>
    <row r="44" spans="1:4" ht="14.25">
      <c r="A44">
        <v>43</v>
      </c>
      <c r="B44" t="s">
        <v>507</v>
      </c>
      <c r="C44" t="s">
        <v>508</v>
      </c>
      <c r="D44">
        <v>55</v>
      </c>
    </row>
    <row r="45" spans="1:4" ht="14.25">
      <c r="A45">
        <v>44</v>
      </c>
      <c r="B45" t="s">
        <v>505</v>
      </c>
      <c r="C45" t="s">
        <v>506</v>
      </c>
      <c r="D45">
        <v>95</v>
      </c>
    </row>
    <row r="46" spans="1:4" ht="14.25">
      <c r="A46">
        <v>45</v>
      </c>
      <c r="B46" t="s">
        <v>175</v>
      </c>
      <c r="C46" t="s">
        <v>504</v>
      </c>
      <c r="D46">
        <v>388</v>
      </c>
    </row>
    <row r="47" spans="1:4" ht="14.25">
      <c r="A47">
        <v>46</v>
      </c>
      <c r="B47" t="s">
        <v>502</v>
      </c>
      <c r="C47" t="s">
        <v>503</v>
      </c>
      <c r="D47">
        <v>399</v>
      </c>
    </row>
    <row r="48" spans="1:4" ht="14.25">
      <c r="A48">
        <v>47</v>
      </c>
      <c r="B48" t="s">
        <v>500</v>
      </c>
      <c r="C48" t="s">
        <v>501</v>
      </c>
      <c r="D48">
        <v>63</v>
      </c>
    </row>
    <row r="49" spans="1:4" ht="14.25">
      <c r="A49">
        <v>48</v>
      </c>
      <c r="B49" t="s">
        <v>177</v>
      </c>
      <c r="C49" t="s">
        <v>499</v>
      </c>
      <c r="D49">
        <v>414</v>
      </c>
    </row>
    <row r="50" spans="1:4" ht="14.25">
      <c r="A50">
        <v>49</v>
      </c>
      <c r="B50" t="s">
        <v>497</v>
      </c>
      <c r="C50" t="s">
        <v>498</v>
      </c>
      <c r="D50">
        <v>26</v>
      </c>
    </row>
    <row r="51" spans="1:4" ht="14.25">
      <c r="A51">
        <v>50</v>
      </c>
      <c r="B51" t="s">
        <v>495</v>
      </c>
      <c r="C51" t="s">
        <v>496</v>
      </c>
      <c r="D51">
        <v>170</v>
      </c>
    </row>
    <row r="52" spans="1:4" ht="14.25">
      <c r="A52">
        <v>51</v>
      </c>
      <c r="B52" t="s">
        <v>439</v>
      </c>
      <c r="C52" t="s">
        <v>494</v>
      </c>
      <c r="D52">
        <v>4</v>
      </c>
    </row>
    <row r="53" spans="1:4" ht="14.25">
      <c r="A53">
        <v>52</v>
      </c>
      <c r="B53" t="s">
        <v>492</v>
      </c>
      <c r="C53" t="s">
        <v>493</v>
      </c>
      <c r="D53">
        <v>423</v>
      </c>
    </row>
    <row r="54" spans="1:4" ht="14.25">
      <c r="A54">
        <v>53</v>
      </c>
      <c r="B54" t="s">
        <v>490</v>
      </c>
      <c r="C54" t="s">
        <v>491</v>
      </c>
      <c r="D54">
        <v>424</v>
      </c>
    </row>
    <row r="55" spans="1:4" ht="14.25">
      <c r="A55">
        <v>54</v>
      </c>
      <c r="B55" t="s">
        <v>404</v>
      </c>
      <c r="C55" t="s">
        <v>489</v>
      </c>
      <c r="D55">
        <v>405</v>
      </c>
    </row>
    <row r="56" spans="1:4" ht="14.25">
      <c r="A56">
        <v>55</v>
      </c>
      <c r="B56" t="s">
        <v>487</v>
      </c>
      <c r="C56" t="s">
        <v>488</v>
      </c>
      <c r="D56">
        <v>270</v>
      </c>
    </row>
    <row r="57" spans="1:4" ht="14.25">
      <c r="A57">
        <v>56</v>
      </c>
      <c r="B57" t="s">
        <v>485</v>
      </c>
      <c r="C57" t="s">
        <v>486</v>
      </c>
      <c r="D57">
        <v>385</v>
      </c>
    </row>
    <row r="58" spans="1:4" ht="14.25">
      <c r="A58">
        <v>57</v>
      </c>
      <c r="B58" t="s">
        <v>176</v>
      </c>
      <c r="C58" t="s">
        <v>484</v>
      </c>
      <c r="D58">
        <v>142</v>
      </c>
    </row>
    <row r="59" spans="1:4" ht="14.25">
      <c r="A59">
        <v>58</v>
      </c>
      <c r="B59" t="s">
        <v>482</v>
      </c>
      <c r="C59" t="s">
        <v>483</v>
      </c>
      <c r="D59">
        <v>68</v>
      </c>
    </row>
    <row r="60" spans="1:4" ht="14.25">
      <c r="A60">
        <v>59</v>
      </c>
      <c r="B60" t="s">
        <v>480</v>
      </c>
      <c r="C60" t="s">
        <v>481</v>
      </c>
      <c r="D60">
        <v>223</v>
      </c>
    </row>
    <row r="61" spans="1:4" ht="14.25">
      <c r="A61">
        <v>60</v>
      </c>
      <c r="B61" t="s">
        <v>478</v>
      </c>
      <c r="C61" t="s">
        <v>479</v>
      </c>
      <c r="D61">
        <v>415</v>
      </c>
    </row>
    <row r="62" spans="1:4" ht="14.25">
      <c r="A62">
        <v>61</v>
      </c>
      <c r="B62" t="s">
        <v>476</v>
      </c>
      <c r="C62" t="s">
        <v>477</v>
      </c>
      <c r="D62">
        <v>151</v>
      </c>
    </row>
    <row r="63" spans="1:4" ht="14.25">
      <c r="A63">
        <v>62</v>
      </c>
      <c r="B63" t="s">
        <v>372</v>
      </c>
      <c r="C63" t="s">
        <v>475</v>
      </c>
      <c r="D63">
        <v>37</v>
      </c>
    </row>
    <row r="64" spans="1:4" ht="14.25">
      <c r="A64">
        <v>63</v>
      </c>
      <c r="B64" t="s">
        <v>344</v>
      </c>
      <c r="C64" t="s">
        <v>474</v>
      </c>
      <c r="D64">
        <v>383</v>
      </c>
    </row>
    <row r="65" spans="1:4" ht="14.25">
      <c r="A65">
        <v>64</v>
      </c>
      <c r="B65" t="s">
        <v>472</v>
      </c>
      <c r="C65" t="s">
        <v>473</v>
      </c>
      <c r="D65">
        <v>404</v>
      </c>
    </row>
    <row r="66" spans="1:4" ht="14.25">
      <c r="A66">
        <v>65</v>
      </c>
      <c r="B66" t="s">
        <v>470</v>
      </c>
      <c r="C66" t="s">
        <v>471</v>
      </c>
      <c r="D66">
        <v>402</v>
      </c>
    </row>
    <row r="67" spans="1:4" ht="14.25">
      <c r="A67">
        <v>66</v>
      </c>
      <c r="B67" t="s">
        <v>468</v>
      </c>
      <c r="C67" t="s">
        <v>469</v>
      </c>
      <c r="D67">
        <v>379</v>
      </c>
    </row>
    <row r="68" spans="1:4" ht="14.25">
      <c r="A68">
        <v>67</v>
      </c>
      <c r="B68" t="s">
        <v>466</v>
      </c>
      <c r="C68" t="s">
        <v>467</v>
      </c>
      <c r="D68">
        <v>100</v>
      </c>
    </row>
    <row r="69" spans="1:4" ht="14.25">
      <c r="A69">
        <v>68</v>
      </c>
      <c r="B69" t="s">
        <v>174</v>
      </c>
      <c r="C69" t="s">
        <v>465</v>
      </c>
      <c r="D69">
        <v>273</v>
      </c>
    </row>
    <row r="70" spans="1:4" ht="14.25">
      <c r="A70">
        <v>69</v>
      </c>
      <c r="B70" t="s">
        <v>386</v>
      </c>
      <c r="C70" t="s">
        <v>464</v>
      </c>
      <c r="D70">
        <v>333</v>
      </c>
    </row>
    <row r="71" spans="1:4" ht="14.25">
      <c r="A71">
        <v>70</v>
      </c>
      <c r="B71" t="s">
        <v>462</v>
      </c>
      <c r="C71" t="s">
        <v>463</v>
      </c>
      <c r="D71">
        <v>138</v>
      </c>
    </row>
    <row r="72" spans="1:4" ht="14.25">
      <c r="A72">
        <v>71</v>
      </c>
      <c r="B72" t="s">
        <v>460</v>
      </c>
      <c r="C72" t="s">
        <v>461</v>
      </c>
      <c r="D72">
        <v>427</v>
      </c>
    </row>
    <row r="73" spans="1:4" ht="14.25">
      <c r="A73">
        <v>72</v>
      </c>
      <c r="B73" t="s">
        <v>372</v>
      </c>
      <c r="C73" t="s">
        <v>459</v>
      </c>
      <c r="D73">
        <v>395</v>
      </c>
    </row>
    <row r="74" spans="1:4" ht="14.25">
      <c r="A74">
        <v>73</v>
      </c>
      <c r="B74" t="s">
        <v>457</v>
      </c>
      <c r="C74" t="s">
        <v>458</v>
      </c>
      <c r="D74">
        <v>377</v>
      </c>
    </row>
    <row r="75" spans="1:4" ht="14.25">
      <c r="A75">
        <v>74</v>
      </c>
      <c r="B75" t="s">
        <v>455</v>
      </c>
      <c r="C75" t="s">
        <v>456</v>
      </c>
      <c r="D75">
        <v>396</v>
      </c>
    </row>
    <row r="76" spans="1:4" ht="14.25">
      <c r="A76">
        <v>75</v>
      </c>
      <c r="B76" t="s">
        <v>172</v>
      </c>
      <c r="C76" t="s">
        <v>454</v>
      </c>
      <c r="D76">
        <v>350</v>
      </c>
    </row>
    <row r="77" spans="1:4" ht="14.25">
      <c r="A77">
        <v>76</v>
      </c>
      <c r="B77" t="s">
        <v>452</v>
      </c>
      <c r="C77" t="s">
        <v>453</v>
      </c>
      <c r="D77">
        <v>6</v>
      </c>
    </row>
    <row r="78" spans="1:4" ht="14.25">
      <c r="A78">
        <v>77</v>
      </c>
      <c r="B78" t="s">
        <v>450</v>
      </c>
      <c r="C78" t="s">
        <v>451</v>
      </c>
      <c r="D78">
        <v>416</v>
      </c>
    </row>
    <row r="79" spans="1:4" ht="14.25">
      <c r="A79">
        <v>78</v>
      </c>
      <c r="B79" t="s">
        <v>448</v>
      </c>
      <c r="C79" t="s">
        <v>449</v>
      </c>
      <c r="D79">
        <v>398</v>
      </c>
    </row>
    <row r="80" spans="1:4" ht="14.25">
      <c r="A80">
        <v>79</v>
      </c>
      <c r="B80" t="s">
        <v>446</v>
      </c>
      <c r="C80" t="s">
        <v>447</v>
      </c>
      <c r="D80">
        <v>431</v>
      </c>
    </row>
    <row r="81" spans="1:4" ht="14.25">
      <c r="A81">
        <v>80</v>
      </c>
      <c r="B81" t="s">
        <v>170</v>
      </c>
      <c r="C81" t="s">
        <v>445</v>
      </c>
      <c r="D81">
        <v>413</v>
      </c>
    </row>
    <row r="82" spans="1:4" ht="14.25">
      <c r="A82">
        <v>81</v>
      </c>
      <c r="B82" t="s">
        <v>443</v>
      </c>
      <c r="C82" t="s">
        <v>444</v>
      </c>
      <c r="D82">
        <v>406</v>
      </c>
    </row>
    <row r="83" spans="1:4" ht="14.25">
      <c r="A83">
        <v>82</v>
      </c>
      <c r="B83" t="s">
        <v>441</v>
      </c>
      <c r="C83" t="s">
        <v>442</v>
      </c>
      <c r="D83">
        <v>365</v>
      </c>
    </row>
    <row r="84" spans="1:4" ht="14.25">
      <c r="A84">
        <v>83</v>
      </c>
      <c r="B84" t="s">
        <v>439</v>
      </c>
      <c r="C84" t="s">
        <v>440</v>
      </c>
      <c r="D84">
        <v>165</v>
      </c>
    </row>
    <row r="85" spans="1:4" ht="14.25">
      <c r="A85">
        <v>84</v>
      </c>
      <c r="B85" t="s">
        <v>437</v>
      </c>
      <c r="C85" t="s">
        <v>438</v>
      </c>
      <c r="D85">
        <v>194</v>
      </c>
    </row>
    <row r="86" spans="1:4" ht="14.25">
      <c r="A86">
        <v>85</v>
      </c>
      <c r="B86" t="s">
        <v>435</v>
      </c>
      <c r="C86" t="s">
        <v>436</v>
      </c>
      <c r="D86">
        <v>400</v>
      </c>
    </row>
    <row r="87" spans="1:4" ht="14.25">
      <c r="A87">
        <v>86</v>
      </c>
      <c r="B87" t="s">
        <v>433</v>
      </c>
      <c r="C87" t="s">
        <v>434</v>
      </c>
      <c r="D87">
        <v>244</v>
      </c>
    </row>
    <row r="88" spans="1:4" ht="14.25">
      <c r="A88">
        <v>87</v>
      </c>
      <c r="B88" t="s">
        <v>431</v>
      </c>
      <c r="C88" t="s">
        <v>432</v>
      </c>
      <c r="D88">
        <v>40</v>
      </c>
    </row>
    <row r="89" spans="1:4" ht="14.25">
      <c r="A89">
        <v>88</v>
      </c>
      <c r="B89" t="s">
        <v>429</v>
      </c>
      <c r="C89" t="s">
        <v>430</v>
      </c>
      <c r="D89">
        <v>42</v>
      </c>
    </row>
    <row r="90" spans="1:4" ht="14.25">
      <c r="A90">
        <v>89</v>
      </c>
      <c r="B90" t="s">
        <v>174</v>
      </c>
      <c r="C90" t="s">
        <v>428</v>
      </c>
      <c r="D90">
        <v>297</v>
      </c>
    </row>
    <row r="91" spans="1:4" ht="14.25">
      <c r="A91">
        <v>90</v>
      </c>
      <c r="B91" t="s">
        <v>426</v>
      </c>
      <c r="C91" t="s">
        <v>427</v>
      </c>
      <c r="D91">
        <v>43</v>
      </c>
    </row>
    <row r="92" spans="1:4" ht="14.25">
      <c r="A92">
        <v>91</v>
      </c>
      <c r="B92" t="s">
        <v>424</v>
      </c>
      <c r="C92" t="s">
        <v>425</v>
      </c>
      <c r="D92">
        <v>409</v>
      </c>
    </row>
    <row r="93" spans="1:4" ht="14.25">
      <c r="A93">
        <v>92</v>
      </c>
      <c r="B93" t="s">
        <v>422</v>
      </c>
      <c r="C93" t="s">
        <v>423</v>
      </c>
      <c r="D93">
        <v>434</v>
      </c>
    </row>
    <row r="94" spans="1:4" ht="14.25">
      <c r="A94">
        <v>93</v>
      </c>
      <c r="B94" t="s">
        <v>420</v>
      </c>
      <c r="C94" t="s">
        <v>421</v>
      </c>
      <c r="D94">
        <v>393</v>
      </c>
    </row>
    <row r="95" spans="1:4" ht="14.25">
      <c r="A95">
        <v>94</v>
      </c>
      <c r="B95" t="s">
        <v>418</v>
      </c>
      <c r="C95" t="s">
        <v>419</v>
      </c>
      <c r="D95">
        <v>2</v>
      </c>
    </row>
    <row r="96" spans="1:4" ht="14.25">
      <c r="A96">
        <v>95</v>
      </c>
      <c r="B96" t="s">
        <v>416</v>
      </c>
      <c r="C96" t="s">
        <v>417</v>
      </c>
      <c r="D96">
        <v>425</v>
      </c>
    </row>
    <row r="97" spans="1:4" ht="14.25">
      <c r="A97">
        <v>96</v>
      </c>
      <c r="B97" t="s">
        <v>414</v>
      </c>
      <c r="C97" t="s">
        <v>415</v>
      </c>
      <c r="D97">
        <v>71</v>
      </c>
    </row>
    <row r="98" spans="1:4" ht="14.25">
      <c r="A98">
        <v>97</v>
      </c>
      <c r="B98" t="s">
        <v>412</v>
      </c>
      <c r="C98" t="s">
        <v>413</v>
      </c>
      <c r="D98">
        <v>403</v>
      </c>
    </row>
    <row r="99" spans="1:4" ht="14.25">
      <c r="A99">
        <v>98</v>
      </c>
      <c r="B99" t="s">
        <v>410</v>
      </c>
      <c r="C99" t="s">
        <v>411</v>
      </c>
      <c r="D99">
        <v>169</v>
      </c>
    </row>
    <row r="100" spans="1:4" ht="14.25">
      <c r="A100">
        <v>99</v>
      </c>
      <c r="B100" t="s">
        <v>408</v>
      </c>
      <c r="C100" t="s">
        <v>409</v>
      </c>
      <c r="D100">
        <v>378</v>
      </c>
    </row>
    <row r="101" spans="1:4" ht="14.25">
      <c r="A101">
        <v>100</v>
      </c>
      <c r="B101" t="s">
        <v>406</v>
      </c>
      <c r="C101" t="s">
        <v>407</v>
      </c>
      <c r="D101">
        <v>329</v>
      </c>
    </row>
    <row r="102" spans="1:4" ht="14.25">
      <c r="A102">
        <v>101</v>
      </c>
      <c r="B102" t="s">
        <v>404</v>
      </c>
      <c r="C102" t="s">
        <v>405</v>
      </c>
      <c r="D102">
        <v>65</v>
      </c>
    </row>
    <row r="103" spans="1:4" ht="14.25">
      <c r="A103">
        <v>102</v>
      </c>
      <c r="B103" t="s">
        <v>402</v>
      </c>
      <c r="C103" t="s">
        <v>403</v>
      </c>
      <c r="D103">
        <v>240</v>
      </c>
    </row>
    <row r="104" spans="1:4" ht="14.25">
      <c r="A104">
        <v>103</v>
      </c>
      <c r="B104" t="s">
        <v>400</v>
      </c>
      <c r="C104" t="s">
        <v>401</v>
      </c>
      <c r="D104">
        <v>430</v>
      </c>
    </row>
    <row r="105" spans="1:4" ht="14.25">
      <c r="A105">
        <v>104</v>
      </c>
      <c r="B105" t="s">
        <v>398</v>
      </c>
      <c r="C105" t="s">
        <v>399</v>
      </c>
      <c r="D105">
        <v>143</v>
      </c>
    </row>
    <row r="106" spans="1:4" ht="14.25">
      <c r="A106">
        <v>105</v>
      </c>
      <c r="B106" t="s">
        <v>396</v>
      </c>
      <c r="C106" t="s">
        <v>397</v>
      </c>
      <c r="D106">
        <v>92</v>
      </c>
    </row>
    <row r="107" spans="1:4" ht="14.25">
      <c r="A107">
        <v>106</v>
      </c>
      <c r="B107" t="s">
        <v>394</v>
      </c>
      <c r="C107" t="s">
        <v>395</v>
      </c>
      <c r="D107">
        <v>408</v>
      </c>
    </row>
    <row r="108" spans="1:4" ht="14.25">
      <c r="A108">
        <v>107</v>
      </c>
      <c r="B108" t="s">
        <v>392</v>
      </c>
      <c r="C108" t="s">
        <v>393</v>
      </c>
      <c r="D108">
        <v>33</v>
      </c>
    </row>
    <row r="109" spans="1:4" ht="14.25">
      <c r="A109">
        <v>108</v>
      </c>
      <c r="B109" t="s">
        <v>390</v>
      </c>
      <c r="C109" t="s">
        <v>391</v>
      </c>
      <c r="D109">
        <v>421</v>
      </c>
    </row>
    <row r="110" spans="1:4" ht="14.25">
      <c r="A110">
        <v>109</v>
      </c>
      <c r="B110" t="s">
        <v>388</v>
      </c>
      <c r="C110" t="s">
        <v>389</v>
      </c>
      <c r="D110">
        <v>396</v>
      </c>
    </row>
    <row r="111" spans="1:4" ht="14.25">
      <c r="A111">
        <v>110</v>
      </c>
      <c r="B111" t="s">
        <v>386</v>
      </c>
      <c r="C111" t="s">
        <v>387</v>
      </c>
      <c r="D111">
        <v>18</v>
      </c>
    </row>
    <row r="112" spans="1:4" ht="14.25">
      <c r="A112">
        <v>111</v>
      </c>
      <c r="B112" t="s">
        <v>384</v>
      </c>
      <c r="C112" t="s">
        <v>385</v>
      </c>
      <c r="D112">
        <v>280</v>
      </c>
    </row>
    <row r="113" spans="1:4" ht="14.25">
      <c r="A113">
        <v>112</v>
      </c>
      <c r="B113" t="s">
        <v>382</v>
      </c>
      <c r="C113" t="s">
        <v>383</v>
      </c>
      <c r="D113">
        <v>368</v>
      </c>
    </row>
    <row r="114" spans="1:4" ht="14.25">
      <c r="A114">
        <v>113</v>
      </c>
      <c r="B114" t="s">
        <v>380</v>
      </c>
      <c r="C114" t="s">
        <v>381</v>
      </c>
      <c r="D114">
        <v>369</v>
      </c>
    </row>
    <row r="115" spans="1:4" ht="14.25">
      <c r="A115">
        <v>114</v>
      </c>
      <c r="B115" t="s">
        <v>378</v>
      </c>
      <c r="C115" t="s">
        <v>379</v>
      </c>
      <c r="D115">
        <v>17</v>
      </c>
    </row>
    <row r="116" spans="1:4" ht="14.25">
      <c r="A116">
        <v>115</v>
      </c>
      <c r="B116" t="s">
        <v>376</v>
      </c>
      <c r="C116" t="s">
        <v>377</v>
      </c>
      <c r="D116">
        <v>407</v>
      </c>
    </row>
    <row r="117" spans="1:4" ht="14.25">
      <c r="A117">
        <v>116</v>
      </c>
      <c r="B117" t="s">
        <v>374</v>
      </c>
      <c r="C117" t="s">
        <v>375</v>
      </c>
      <c r="D117">
        <v>433</v>
      </c>
    </row>
    <row r="118" spans="1:4" ht="14.25">
      <c r="A118">
        <v>117</v>
      </c>
      <c r="B118" t="s">
        <v>372</v>
      </c>
      <c r="C118" t="s">
        <v>373</v>
      </c>
      <c r="D118">
        <v>120</v>
      </c>
    </row>
    <row r="119" spans="1:4" ht="14.25">
      <c r="A119">
        <v>118</v>
      </c>
      <c r="B119" t="s">
        <v>370</v>
      </c>
      <c r="C119" t="s">
        <v>371</v>
      </c>
      <c r="D119">
        <v>386</v>
      </c>
    </row>
    <row r="120" spans="1:4" ht="14.25">
      <c r="A120">
        <v>119</v>
      </c>
      <c r="B120" t="s">
        <v>171</v>
      </c>
      <c r="C120" t="s">
        <v>369</v>
      </c>
      <c r="D120">
        <v>387</v>
      </c>
    </row>
    <row r="121" spans="1:4" ht="14.25">
      <c r="A121">
        <v>120</v>
      </c>
      <c r="B121" t="s">
        <v>367</v>
      </c>
      <c r="C121" t="s">
        <v>368</v>
      </c>
      <c r="D121">
        <v>304</v>
      </c>
    </row>
    <row r="122" spans="1:4" ht="14.25">
      <c r="A122">
        <v>121</v>
      </c>
      <c r="B122" t="s">
        <v>365</v>
      </c>
      <c r="C122" t="s">
        <v>366</v>
      </c>
      <c r="D122">
        <v>420</v>
      </c>
    </row>
    <row r="123" spans="1:4" ht="14.25">
      <c r="A123">
        <v>122</v>
      </c>
      <c r="B123" t="s">
        <v>363</v>
      </c>
      <c r="C123" t="s">
        <v>364</v>
      </c>
      <c r="D123">
        <v>41</v>
      </c>
    </row>
    <row r="124" spans="1:4" ht="14.25">
      <c r="A124">
        <v>123</v>
      </c>
      <c r="B124" t="s">
        <v>361</v>
      </c>
      <c r="C124" t="s">
        <v>362</v>
      </c>
      <c r="D124">
        <v>285</v>
      </c>
    </row>
    <row r="125" spans="1:4" ht="14.25">
      <c r="A125">
        <v>124</v>
      </c>
      <c r="B125" t="s">
        <v>359</v>
      </c>
      <c r="C125" t="s">
        <v>360</v>
      </c>
      <c r="D125">
        <v>128</v>
      </c>
    </row>
    <row r="126" spans="1:4" ht="14.25">
      <c r="A126">
        <v>125</v>
      </c>
      <c r="B126" t="s">
        <v>357</v>
      </c>
      <c r="C126" t="s">
        <v>358</v>
      </c>
      <c r="D126">
        <v>372</v>
      </c>
    </row>
    <row r="127" spans="1:4" ht="14.25">
      <c r="A127">
        <v>126</v>
      </c>
      <c r="B127" t="s">
        <v>355</v>
      </c>
      <c r="C127" t="s">
        <v>356</v>
      </c>
      <c r="D127">
        <v>419</v>
      </c>
    </row>
    <row r="128" spans="1:4" ht="14.25">
      <c r="A128">
        <v>127</v>
      </c>
      <c r="B128" t="s">
        <v>353</v>
      </c>
      <c r="C128" t="s">
        <v>354</v>
      </c>
      <c r="D128">
        <v>432</v>
      </c>
    </row>
    <row r="129" spans="1:4" ht="14.25">
      <c r="A129">
        <v>128</v>
      </c>
      <c r="B129" t="s">
        <v>351</v>
      </c>
      <c r="C129" t="s">
        <v>352</v>
      </c>
      <c r="D129">
        <v>391</v>
      </c>
    </row>
    <row r="130" spans="1:4" ht="14.25">
      <c r="A130">
        <v>129</v>
      </c>
      <c r="B130" t="s">
        <v>349</v>
      </c>
      <c r="C130" t="s">
        <v>350</v>
      </c>
      <c r="D130">
        <v>51</v>
      </c>
    </row>
    <row r="131" spans="1:4" ht="14.25">
      <c r="A131">
        <v>130</v>
      </c>
      <c r="B131" t="s">
        <v>347</v>
      </c>
      <c r="C131" t="s">
        <v>348</v>
      </c>
      <c r="D131">
        <v>417</v>
      </c>
    </row>
    <row r="132" spans="1:4" ht="14.25">
      <c r="A132">
        <v>131</v>
      </c>
      <c r="B132" t="s">
        <v>643</v>
      </c>
      <c r="C132" t="s">
        <v>346</v>
      </c>
      <c r="D132">
        <v>392</v>
      </c>
    </row>
    <row r="133" spans="1:4" ht="14.25">
      <c r="A133">
        <v>132</v>
      </c>
      <c r="B133" t="s">
        <v>344</v>
      </c>
      <c r="C133" t="s">
        <v>345</v>
      </c>
      <c r="D133">
        <v>394</v>
      </c>
    </row>
    <row r="134" spans="1:4" ht="14.25">
      <c r="A134">
        <v>133</v>
      </c>
      <c r="B134" t="s">
        <v>644</v>
      </c>
      <c r="C134" t="s">
        <v>343</v>
      </c>
      <c r="D134">
        <v>435</v>
      </c>
    </row>
    <row r="135" spans="1:4" ht="14.25">
      <c r="A135">
        <v>134</v>
      </c>
      <c r="B135" t="s">
        <v>341</v>
      </c>
      <c r="C135" t="s">
        <v>342</v>
      </c>
      <c r="D135">
        <v>437</v>
      </c>
    </row>
    <row r="136" spans="1:4" ht="14.25">
      <c r="A136">
        <v>135</v>
      </c>
      <c r="B136" t="s">
        <v>645</v>
      </c>
      <c r="C136" t="s">
        <v>641</v>
      </c>
      <c r="D136">
        <v>426</v>
      </c>
    </row>
    <row r="137" spans="1:4" ht="14.25">
      <c r="A137">
        <v>136</v>
      </c>
      <c r="B137" t="s">
        <v>646</v>
      </c>
      <c r="C137" t="s">
        <v>642</v>
      </c>
      <c r="D137">
        <v>401</v>
      </c>
    </row>
  </sheetData>
  <sheetProtection/>
  <autoFilter ref="A1:C151">
    <sortState ref="A2:C137">
      <sortCondition sortBy="value" ref="A2:A137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03"/>
  <sheetViews>
    <sheetView zoomScalePageLayoutView="0" workbookViewId="0" topLeftCell="A90">
      <selection activeCell="F3" sqref="F3:F103"/>
    </sheetView>
  </sheetViews>
  <sheetFormatPr defaultColWidth="9.140625" defaultRowHeight="15"/>
  <cols>
    <col min="4" max="4" width="12.28125" style="0" customWidth="1"/>
  </cols>
  <sheetData>
    <row r="1" ht="15" thickBot="1"/>
    <row r="2" spans="2:6" ht="15" thickBot="1">
      <c r="B2" s="56" t="s">
        <v>180</v>
      </c>
      <c r="C2" s="56" t="s">
        <v>181</v>
      </c>
      <c r="D2" s="56" t="s">
        <v>182</v>
      </c>
      <c r="E2" s="56" t="s">
        <v>183</v>
      </c>
      <c r="F2" s="56" t="s">
        <v>184</v>
      </c>
    </row>
    <row r="3" spans="2:6" ht="36" thickBot="1">
      <c r="B3" s="57" t="s">
        <v>22</v>
      </c>
      <c r="C3" s="57" t="s">
        <v>115</v>
      </c>
      <c r="D3" s="57" t="s">
        <v>185</v>
      </c>
      <c r="E3" s="57" t="s">
        <v>66</v>
      </c>
      <c r="F3" s="57">
        <v>1964</v>
      </c>
    </row>
    <row r="4" spans="2:6" ht="24" thickBot="1">
      <c r="B4" s="57" t="s">
        <v>116</v>
      </c>
      <c r="C4" s="57" t="s">
        <v>186</v>
      </c>
      <c r="D4" s="57" t="s">
        <v>187</v>
      </c>
      <c r="E4" s="57" t="s">
        <v>67</v>
      </c>
      <c r="F4" s="57">
        <v>1978</v>
      </c>
    </row>
    <row r="5" spans="2:6" ht="15" thickBot="1">
      <c r="B5" s="57" t="s">
        <v>117</v>
      </c>
      <c r="C5" s="57" t="s">
        <v>126</v>
      </c>
      <c r="D5" s="57" t="s">
        <v>63</v>
      </c>
      <c r="E5" s="57" t="s">
        <v>66</v>
      </c>
      <c r="F5" s="57">
        <v>2001</v>
      </c>
    </row>
    <row r="6" spans="2:6" ht="24" thickBot="1">
      <c r="B6" s="57" t="s">
        <v>188</v>
      </c>
      <c r="C6" s="57" t="s">
        <v>189</v>
      </c>
      <c r="D6" s="57" t="s">
        <v>190</v>
      </c>
      <c r="E6" s="57" t="s">
        <v>67</v>
      </c>
      <c r="F6" s="57">
        <v>1980</v>
      </c>
    </row>
    <row r="7" spans="2:6" ht="15" thickBot="1">
      <c r="B7" s="57" t="s">
        <v>68</v>
      </c>
      <c r="C7" s="57" t="s">
        <v>98</v>
      </c>
      <c r="D7" s="57" t="s">
        <v>127</v>
      </c>
      <c r="E7" s="57" t="s">
        <v>67</v>
      </c>
      <c r="F7" s="57">
        <v>1966</v>
      </c>
    </row>
    <row r="8" spans="2:6" ht="36" thickBot="1">
      <c r="B8" s="57" t="s">
        <v>191</v>
      </c>
      <c r="C8" s="57" t="s">
        <v>192</v>
      </c>
      <c r="D8" s="57" t="s">
        <v>193</v>
      </c>
      <c r="E8" s="57" t="s">
        <v>67</v>
      </c>
      <c r="F8" s="57">
        <v>1979</v>
      </c>
    </row>
    <row r="9" spans="2:6" ht="24" thickBot="1">
      <c r="B9" s="57" t="s">
        <v>138</v>
      </c>
      <c r="C9" s="57" t="s">
        <v>194</v>
      </c>
      <c r="D9" s="57" t="s">
        <v>63</v>
      </c>
      <c r="E9" s="57" t="s">
        <v>67</v>
      </c>
      <c r="F9" s="57">
        <v>1994</v>
      </c>
    </row>
    <row r="10" spans="2:6" ht="36" thickBot="1">
      <c r="B10" s="57" t="s">
        <v>142</v>
      </c>
      <c r="C10" s="57" t="s">
        <v>143</v>
      </c>
      <c r="D10" s="57" t="s">
        <v>195</v>
      </c>
      <c r="E10" s="57" t="s">
        <v>66</v>
      </c>
      <c r="F10" s="57">
        <v>1966</v>
      </c>
    </row>
    <row r="11" spans="2:6" ht="24" thickBot="1">
      <c r="B11" s="57" t="s">
        <v>59</v>
      </c>
      <c r="C11" s="57" t="s">
        <v>69</v>
      </c>
      <c r="D11" s="57" t="s">
        <v>70</v>
      </c>
      <c r="E11" s="57" t="s">
        <v>67</v>
      </c>
      <c r="F11" s="57">
        <v>1986</v>
      </c>
    </row>
    <row r="12" spans="2:6" ht="36" thickBot="1">
      <c r="B12" s="57" t="s">
        <v>114</v>
      </c>
      <c r="C12" s="57" t="s">
        <v>196</v>
      </c>
      <c r="D12" s="57" t="s">
        <v>197</v>
      </c>
      <c r="E12" s="57" t="s">
        <v>66</v>
      </c>
      <c r="F12" s="57">
        <v>1947</v>
      </c>
    </row>
    <row r="13" spans="2:6" ht="15" thickBot="1">
      <c r="B13" s="57" t="s">
        <v>198</v>
      </c>
      <c r="C13" s="57" t="s">
        <v>199</v>
      </c>
      <c r="D13" s="57" t="s">
        <v>200</v>
      </c>
      <c r="E13" s="57" t="s">
        <v>66</v>
      </c>
      <c r="F13" s="57">
        <v>2000</v>
      </c>
    </row>
    <row r="14" spans="2:6" ht="15" thickBot="1">
      <c r="B14" s="57" t="s">
        <v>6</v>
      </c>
      <c r="C14" s="57" t="s">
        <v>71</v>
      </c>
      <c r="D14" s="57" t="s">
        <v>62</v>
      </c>
      <c r="E14" s="57" t="s">
        <v>66</v>
      </c>
      <c r="F14" s="57">
        <v>1988</v>
      </c>
    </row>
    <row r="15" spans="2:6" ht="24" thickBot="1">
      <c r="B15" s="57" t="s">
        <v>201</v>
      </c>
      <c r="C15" s="57" t="s">
        <v>202</v>
      </c>
      <c r="D15" s="57" t="s">
        <v>203</v>
      </c>
      <c r="E15" s="57" t="s">
        <v>66</v>
      </c>
      <c r="F15" s="57">
        <v>1964</v>
      </c>
    </row>
    <row r="16" spans="2:6" ht="24" thickBot="1">
      <c r="B16" s="57" t="s">
        <v>204</v>
      </c>
      <c r="C16" s="57" t="s">
        <v>205</v>
      </c>
      <c r="D16" s="57" t="s">
        <v>206</v>
      </c>
      <c r="E16" s="57" t="s">
        <v>67</v>
      </c>
      <c r="F16" s="57">
        <v>1986</v>
      </c>
    </row>
    <row r="17" spans="2:6" ht="36" thickBot="1">
      <c r="B17" s="57" t="s">
        <v>163</v>
      </c>
      <c r="C17" s="57" t="s">
        <v>207</v>
      </c>
      <c r="D17" s="57" t="s">
        <v>208</v>
      </c>
      <c r="E17" s="57" t="s">
        <v>67</v>
      </c>
      <c r="F17" s="57">
        <v>2000</v>
      </c>
    </row>
    <row r="18" spans="2:6" ht="24" thickBot="1">
      <c r="B18" s="57" t="s">
        <v>209</v>
      </c>
      <c r="C18" s="57" t="s">
        <v>210</v>
      </c>
      <c r="D18" s="57" t="s">
        <v>211</v>
      </c>
      <c r="E18" s="57" t="s">
        <v>67</v>
      </c>
      <c r="F18" s="57">
        <v>1997</v>
      </c>
    </row>
    <row r="19" spans="2:6" ht="24" thickBot="1">
      <c r="B19" s="57" t="s">
        <v>212</v>
      </c>
      <c r="C19" s="57" t="s">
        <v>213</v>
      </c>
      <c r="D19" s="57" t="s">
        <v>72</v>
      </c>
      <c r="E19" s="57" t="s">
        <v>66</v>
      </c>
      <c r="F19" s="57">
        <v>1988</v>
      </c>
    </row>
    <row r="20" spans="2:6" ht="36" thickBot="1">
      <c r="B20" s="57" t="s">
        <v>6</v>
      </c>
      <c r="C20" s="57" t="s">
        <v>214</v>
      </c>
      <c r="D20" s="57" t="s">
        <v>215</v>
      </c>
      <c r="E20" s="57" t="s">
        <v>66</v>
      </c>
      <c r="F20" s="57">
        <v>1948</v>
      </c>
    </row>
    <row r="21" spans="2:6" ht="15" thickBot="1">
      <c r="B21" s="57" t="s">
        <v>73</v>
      </c>
      <c r="C21" s="57" t="s">
        <v>74</v>
      </c>
      <c r="D21" s="57" t="s">
        <v>16</v>
      </c>
      <c r="E21" s="57" t="s">
        <v>66</v>
      </c>
      <c r="F21" s="57">
        <v>1970</v>
      </c>
    </row>
    <row r="22" spans="2:6" ht="36" thickBot="1">
      <c r="B22" s="57" t="s">
        <v>7</v>
      </c>
      <c r="C22" s="57" t="s">
        <v>118</v>
      </c>
      <c r="D22" s="57" t="s">
        <v>216</v>
      </c>
      <c r="E22" s="57" t="s">
        <v>66</v>
      </c>
      <c r="F22" s="57">
        <v>1987</v>
      </c>
    </row>
    <row r="23" spans="2:6" ht="36" thickBot="1">
      <c r="B23" s="57" t="s">
        <v>7</v>
      </c>
      <c r="C23" s="57" t="s">
        <v>128</v>
      </c>
      <c r="D23" s="57" t="s">
        <v>217</v>
      </c>
      <c r="E23" s="57" t="s">
        <v>66</v>
      </c>
      <c r="F23" s="57">
        <v>1963</v>
      </c>
    </row>
    <row r="24" spans="2:6" ht="24" thickBot="1">
      <c r="B24" s="57" t="s">
        <v>75</v>
      </c>
      <c r="C24" s="57" t="s">
        <v>76</v>
      </c>
      <c r="D24" s="57" t="s">
        <v>218</v>
      </c>
      <c r="E24" s="57" t="s">
        <v>66</v>
      </c>
      <c r="F24" s="57">
        <v>1978</v>
      </c>
    </row>
    <row r="25" spans="2:6" ht="24" thickBot="1">
      <c r="B25" s="57" t="s">
        <v>78</v>
      </c>
      <c r="C25" s="57" t="s">
        <v>95</v>
      </c>
      <c r="D25" s="57" t="s">
        <v>119</v>
      </c>
      <c r="E25" s="57" t="s">
        <v>66</v>
      </c>
      <c r="F25" s="57">
        <v>2000</v>
      </c>
    </row>
    <row r="26" spans="2:6" ht="24" thickBot="1">
      <c r="B26" s="57" t="s">
        <v>78</v>
      </c>
      <c r="C26" s="57" t="s">
        <v>120</v>
      </c>
      <c r="D26" s="57" t="s">
        <v>119</v>
      </c>
      <c r="E26" s="57" t="s">
        <v>66</v>
      </c>
      <c r="F26" s="57">
        <v>1975</v>
      </c>
    </row>
    <row r="27" spans="2:6" ht="15" thickBot="1">
      <c r="B27" s="57" t="s">
        <v>32</v>
      </c>
      <c r="C27" s="57" t="s">
        <v>219</v>
      </c>
      <c r="D27" s="57" t="s">
        <v>220</v>
      </c>
      <c r="E27" s="57" t="s">
        <v>66</v>
      </c>
      <c r="F27" s="57">
        <v>1983</v>
      </c>
    </row>
    <row r="28" spans="2:6" ht="15" thickBot="1">
      <c r="B28" s="57" t="s">
        <v>221</v>
      </c>
      <c r="C28" s="57" t="s">
        <v>222</v>
      </c>
      <c r="D28" s="57" t="s">
        <v>220</v>
      </c>
      <c r="E28" s="57" t="s">
        <v>67</v>
      </c>
      <c r="F28" s="57">
        <v>1990</v>
      </c>
    </row>
    <row r="29" spans="2:6" ht="36" thickBot="1">
      <c r="B29" s="57" t="s">
        <v>223</v>
      </c>
      <c r="C29" s="57" t="s">
        <v>222</v>
      </c>
      <c r="D29" s="57" t="s">
        <v>224</v>
      </c>
      <c r="E29" s="57" t="s">
        <v>67</v>
      </c>
      <c r="F29" s="57">
        <v>2000</v>
      </c>
    </row>
    <row r="30" spans="2:6" ht="36" thickBot="1">
      <c r="B30" s="57" t="s">
        <v>23</v>
      </c>
      <c r="C30" s="57" t="s">
        <v>77</v>
      </c>
      <c r="D30" s="57" t="s">
        <v>225</v>
      </c>
      <c r="E30" s="57" t="s">
        <v>66</v>
      </c>
      <c r="F30" s="57">
        <v>1957</v>
      </c>
    </row>
    <row r="31" spans="2:6" ht="15" thickBot="1">
      <c r="B31" s="57" t="s">
        <v>30</v>
      </c>
      <c r="C31" s="57" t="s">
        <v>129</v>
      </c>
      <c r="D31" s="57" t="s">
        <v>130</v>
      </c>
      <c r="E31" s="57" t="s">
        <v>66</v>
      </c>
      <c r="F31" s="57">
        <v>2001</v>
      </c>
    </row>
    <row r="32" spans="2:6" ht="15" thickBot="1">
      <c r="B32" s="57" t="s">
        <v>32</v>
      </c>
      <c r="C32" s="57" t="s">
        <v>121</v>
      </c>
      <c r="D32" s="57" t="s">
        <v>63</v>
      </c>
      <c r="E32" s="57" t="s">
        <v>66</v>
      </c>
      <c r="F32" s="57">
        <v>1978</v>
      </c>
    </row>
    <row r="33" spans="2:6" ht="24" thickBot="1">
      <c r="B33" s="57" t="s">
        <v>147</v>
      </c>
      <c r="C33" s="57" t="s">
        <v>148</v>
      </c>
      <c r="D33" s="57" t="s">
        <v>226</v>
      </c>
      <c r="E33" s="57" t="s">
        <v>66</v>
      </c>
      <c r="F33" s="57">
        <v>1960</v>
      </c>
    </row>
    <row r="34" spans="2:6" ht="36" thickBot="1">
      <c r="B34" s="57" t="s">
        <v>227</v>
      </c>
      <c r="C34" s="57" t="s">
        <v>228</v>
      </c>
      <c r="D34" s="57" t="s">
        <v>229</v>
      </c>
      <c r="E34" s="57" t="s">
        <v>67</v>
      </c>
      <c r="F34" s="57">
        <v>1999</v>
      </c>
    </row>
    <row r="35" spans="2:6" ht="15" thickBot="1">
      <c r="B35" s="57" t="s">
        <v>146</v>
      </c>
      <c r="C35" s="57" t="s">
        <v>230</v>
      </c>
      <c r="D35" s="57" t="s">
        <v>231</v>
      </c>
      <c r="E35" s="57" t="s">
        <v>66</v>
      </c>
      <c r="F35" s="57">
        <v>1987</v>
      </c>
    </row>
    <row r="36" spans="2:6" ht="36" thickBot="1">
      <c r="B36" s="57" t="s">
        <v>36</v>
      </c>
      <c r="C36" s="57" t="s">
        <v>232</v>
      </c>
      <c r="D36" s="57" t="s">
        <v>233</v>
      </c>
      <c r="E36" s="57" t="s">
        <v>66</v>
      </c>
      <c r="F36" s="57">
        <v>2000</v>
      </c>
    </row>
    <row r="37" spans="2:6" ht="15" thickBot="1">
      <c r="B37" s="57" t="s">
        <v>234</v>
      </c>
      <c r="C37" s="57" t="s">
        <v>235</v>
      </c>
      <c r="D37" s="57" t="s">
        <v>236</v>
      </c>
      <c r="E37" s="57" t="s">
        <v>66</v>
      </c>
      <c r="F37" s="57">
        <v>1980</v>
      </c>
    </row>
    <row r="38" spans="2:6" ht="24" thickBot="1">
      <c r="B38" s="57" t="s">
        <v>237</v>
      </c>
      <c r="C38" s="57" t="s">
        <v>238</v>
      </c>
      <c r="D38" s="57" t="s">
        <v>236</v>
      </c>
      <c r="E38" s="57" t="s">
        <v>67</v>
      </c>
      <c r="F38" s="57">
        <v>1983</v>
      </c>
    </row>
    <row r="39" spans="2:6" ht="24" thickBot="1">
      <c r="B39" s="57" t="s">
        <v>35</v>
      </c>
      <c r="C39" s="57" t="s">
        <v>107</v>
      </c>
      <c r="D39" s="57" t="s">
        <v>122</v>
      </c>
      <c r="E39" s="57" t="s">
        <v>66</v>
      </c>
      <c r="F39" s="57">
        <v>1975</v>
      </c>
    </row>
    <row r="40" spans="2:6" ht="24" thickBot="1">
      <c r="B40" s="57" t="s">
        <v>85</v>
      </c>
      <c r="C40" s="57" t="s">
        <v>108</v>
      </c>
      <c r="D40" s="57" t="s">
        <v>122</v>
      </c>
      <c r="E40" s="57" t="s">
        <v>67</v>
      </c>
      <c r="F40" s="57">
        <v>1978</v>
      </c>
    </row>
    <row r="41" spans="2:6" ht="15" thickBot="1">
      <c r="B41" s="57" t="s">
        <v>7</v>
      </c>
      <c r="C41" s="57" t="s">
        <v>56</v>
      </c>
      <c r="D41" s="57" t="s">
        <v>123</v>
      </c>
      <c r="E41" s="57" t="s">
        <v>66</v>
      </c>
      <c r="F41" s="57">
        <v>1979</v>
      </c>
    </row>
    <row r="42" spans="2:6" ht="24" thickBot="1">
      <c r="B42" s="57" t="s">
        <v>27</v>
      </c>
      <c r="C42" s="57" t="s">
        <v>79</v>
      </c>
      <c r="D42" s="57" t="s">
        <v>150</v>
      </c>
      <c r="E42" s="57" t="s">
        <v>66</v>
      </c>
      <c r="F42" s="57">
        <v>1979</v>
      </c>
    </row>
    <row r="43" spans="2:6" ht="24" thickBot="1">
      <c r="B43" s="57" t="s">
        <v>99</v>
      </c>
      <c r="C43" s="57" t="s">
        <v>239</v>
      </c>
      <c r="D43" s="57" t="s">
        <v>240</v>
      </c>
      <c r="E43" s="57" t="s">
        <v>67</v>
      </c>
      <c r="F43" s="57">
        <v>1983</v>
      </c>
    </row>
    <row r="44" spans="2:6" ht="24" thickBot="1">
      <c r="B44" s="57" t="s">
        <v>28</v>
      </c>
      <c r="C44" s="57" t="s">
        <v>31</v>
      </c>
      <c r="D44" s="57" t="s">
        <v>80</v>
      </c>
      <c r="E44" s="57" t="s">
        <v>66</v>
      </c>
      <c r="F44" s="57">
        <v>1983</v>
      </c>
    </row>
    <row r="45" spans="2:6" ht="15" thickBot="1">
      <c r="B45" s="57" t="s">
        <v>131</v>
      </c>
      <c r="C45" s="57" t="s">
        <v>132</v>
      </c>
      <c r="D45" s="57" t="s">
        <v>37</v>
      </c>
      <c r="E45" s="57" t="s">
        <v>67</v>
      </c>
      <c r="F45" s="57">
        <v>1986</v>
      </c>
    </row>
    <row r="46" spans="2:6" ht="24" thickBot="1">
      <c r="B46" s="57" t="s">
        <v>81</v>
      </c>
      <c r="C46" s="57" t="s">
        <v>151</v>
      </c>
      <c r="D46" s="57" t="s">
        <v>70</v>
      </c>
      <c r="E46" s="57" t="s">
        <v>67</v>
      </c>
      <c r="F46" s="57">
        <v>1982</v>
      </c>
    </row>
    <row r="47" spans="2:6" ht="15" thickBot="1">
      <c r="B47" s="57" t="s">
        <v>133</v>
      </c>
      <c r="C47" s="57" t="s">
        <v>134</v>
      </c>
      <c r="D47" s="57" t="s">
        <v>37</v>
      </c>
      <c r="E47" s="57" t="s">
        <v>66</v>
      </c>
      <c r="F47" s="57">
        <v>1977</v>
      </c>
    </row>
    <row r="48" spans="2:6" ht="24" thickBot="1">
      <c r="B48" s="57" t="s">
        <v>32</v>
      </c>
      <c r="C48" s="57" t="s">
        <v>135</v>
      </c>
      <c r="D48" s="57" t="s">
        <v>72</v>
      </c>
      <c r="E48" s="57" t="s">
        <v>66</v>
      </c>
      <c r="F48" s="57">
        <v>1986</v>
      </c>
    </row>
    <row r="49" spans="2:6" ht="24" thickBot="1">
      <c r="B49" s="57" t="s">
        <v>81</v>
      </c>
      <c r="C49" s="57" t="s">
        <v>136</v>
      </c>
      <c r="D49" s="57" t="s">
        <v>137</v>
      </c>
      <c r="E49" s="57" t="s">
        <v>67</v>
      </c>
      <c r="F49" s="57">
        <v>1982</v>
      </c>
    </row>
    <row r="50" spans="2:6" ht="15" thickBot="1">
      <c r="B50" s="57" t="s">
        <v>23</v>
      </c>
      <c r="C50" s="57" t="s">
        <v>100</v>
      </c>
      <c r="D50" s="57" t="s">
        <v>16</v>
      </c>
      <c r="E50" s="57" t="s">
        <v>66</v>
      </c>
      <c r="F50" s="57">
        <v>1994</v>
      </c>
    </row>
    <row r="51" spans="2:6" ht="24" thickBot="1">
      <c r="B51" s="57" t="s">
        <v>64</v>
      </c>
      <c r="C51" s="57" t="s">
        <v>82</v>
      </c>
      <c r="D51" s="57" t="s">
        <v>152</v>
      </c>
      <c r="E51" s="57" t="s">
        <v>66</v>
      </c>
      <c r="F51" s="57">
        <v>1967</v>
      </c>
    </row>
    <row r="52" spans="2:6" ht="24" thickBot="1">
      <c r="B52" s="57" t="s">
        <v>85</v>
      </c>
      <c r="C52" s="57" t="s">
        <v>153</v>
      </c>
      <c r="D52" s="57" t="s">
        <v>152</v>
      </c>
      <c r="E52" s="57" t="s">
        <v>67</v>
      </c>
      <c r="F52" s="57">
        <v>1968</v>
      </c>
    </row>
    <row r="53" spans="2:6" ht="15" thickBot="1">
      <c r="B53" s="57" t="s">
        <v>147</v>
      </c>
      <c r="C53" s="57" t="s">
        <v>241</v>
      </c>
      <c r="D53" s="57" t="s">
        <v>16</v>
      </c>
      <c r="E53" s="57" t="s">
        <v>66</v>
      </c>
      <c r="F53" s="57">
        <v>1986</v>
      </c>
    </row>
    <row r="54" spans="2:6" ht="24" thickBot="1">
      <c r="B54" s="57" t="s">
        <v>83</v>
      </c>
      <c r="C54" s="57" t="s">
        <v>242</v>
      </c>
      <c r="D54" s="57" t="s">
        <v>243</v>
      </c>
      <c r="E54" s="57" t="s">
        <v>66</v>
      </c>
      <c r="F54" s="57">
        <v>2000</v>
      </c>
    </row>
    <row r="55" spans="2:6" ht="24" thickBot="1">
      <c r="B55" s="57" t="s">
        <v>209</v>
      </c>
      <c r="C55" s="57" t="s">
        <v>244</v>
      </c>
      <c r="D55" s="57" t="s">
        <v>190</v>
      </c>
      <c r="E55" s="57" t="s">
        <v>67</v>
      </c>
      <c r="F55" s="57">
        <v>1986</v>
      </c>
    </row>
    <row r="56" spans="2:6" ht="24" thickBot="1">
      <c r="B56" s="57" t="s">
        <v>65</v>
      </c>
      <c r="C56" s="57" t="s">
        <v>154</v>
      </c>
      <c r="D56" s="57" t="s">
        <v>155</v>
      </c>
      <c r="E56" s="57" t="s">
        <v>66</v>
      </c>
      <c r="F56" s="57">
        <v>1989</v>
      </c>
    </row>
    <row r="57" spans="2:6" ht="24" thickBot="1">
      <c r="B57" s="57" t="s">
        <v>22</v>
      </c>
      <c r="C57" s="57" t="s">
        <v>245</v>
      </c>
      <c r="D57" s="57" t="s">
        <v>246</v>
      </c>
      <c r="E57" s="57" t="s">
        <v>66</v>
      </c>
      <c r="F57" s="57">
        <v>1982</v>
      </c>
    </row>
    <row r="58" spans="2:6" ht="15" thickBot="1">
      <c r="B58" s="57" t="s">
        <v>247</v>
      </c>
      <c r="C58" s="57" t="s">
        <v>248</v>
      </c>
      <c r="D58" s="57" t="s">
        <v>249</v>
      </c>
      <c r="E58" s="57" t="s">
        <v>67</v>
      </c>
      <c r="F58" s="57">
        <v>1983</v>
      </c>
    </row>
    <row r="59" spans="2:6" ht="24" thickBot="1">
      <c r="B59" s="57" t="s">
        <v>138</v>
      </c>
      <c r="C59" s="57" t="s">
        <v>156</v>
      </c>
      <c r="D59" s="57" t="s">
        <v>226</v>
      </c>
      <c r="E59" s="57" t="s">
        <v>67</v>
      </c>
      <c r="F59" s="57">
        <v>1964</v>
      </c>
    </row>
    <row r="60" spans="2:6" ht="15" thickBot="1">
      <c r="B60" s="57" t="s">
        <v>32</v>
      </c>
      <c r="C60" s="57" t="s">
        <v>250</v>
      </c>
      <c r="D60" s="57" t="s">
        <v>16</v>
      </c>
      <c r="E60" s="57" t="s">
        <v>66</v>
      </c>
      <c r="F60" s="57">
        <v>1981</v>
      </c>
    </row>
    <row r="61" spans="2:6" ht="15" thickBot="1">
      <c r="B61" s="57" t="s">
        <v>84</v>
      </c>
      <c r="C61" s="57" t="s">
        <v>167</v>
      </c>
      <c r="D61" s="57" t="s">
        <v>94</v>
      </c>
      <c r="E61" s="57" t="s">
        <v>66</v>
      </c>
      <c r="F61" s="57">
        <v>1974</v>
      </c>
    </row>
    <row r="62" spans="2:6" ht="24" thickBot="1">
      <c r="B62" s="57" t="s">
        <v>87</v>
      </c>
      <c r="C62" s="57" t="s">
        <v>251</v>
      </c>
      <c r="D62" s="57" t="s">
        <v>94</v>
      </c>
      <c r="E62" s="57" t="s">
        <v>67</v>
      </c>
      <c r="F62" s="57">
        <v>1978</v>
      </c>
    </row>
    <row r="63" spans="2:6" ht="24" thickBot="1">
      <c r="B63" s="57" t="s">
        <v>85</v>
      </c>
      <c r="C63" s="57" t="s">
        <v>139</v>
      </c>
      <c r="D63" s="57" t="s">
        <v>70</v>
      </c>
      <c r="E63" s="57" t="s">
        <v>67</v>
      </c>
      <c r="F63" s="57">
        <v>1985</v>
      </c>
    </row>
    <row r="64" spans="2:6" ht="24" thickBot="1">
      <c r="B64" s="57" t="s">
        <v>252</v>
      </c>
      <c r="C64" s="57" t="s">
        <v>253</v>
      </c>
      <c r="D64" s="57" t="s">
        <v>254</v>
      </c>
      <c r="E64" s="57" t="s">
        <v>66</v>
      </c>
      <c r="F64" s="57">
        <v>1962</v>
      </c>
    </row>
    <row r="65" spans="2:6" ht="15" thickBot="1">
      <c r="B65" s="57" t="s">
        <v>85</v>
      </c>
      <c r="C65" s="57" t="s">
        <v>86</v>
      </c>
      <c r="D65" s="57" t="s">
        <v>63</v>
      </c>
      <c r="E65" s="57" t="s">
        <v>67</v>
      </c>
      <c r="F65" s="57">
        <v>1977</v>
      </c>
    </row>
    <row r="66" spans="2:6" ht="15" thickBot="1">
      <c r="B66" s="57" t="s">
        <v>149</v>
      </c>
      <c r="C66" s="57" t="s">
        <v>165</v>
      </c>
      <c r="D66" s="57" t="s">
        <v>255</v>
      </c>
      <c r="E66" s="57" t="s">
        <v>66</v>
      </c>
      <c r="F66" s="57">
        <v>1976</v>
      </c>
    </row>
    <row r="67" spans="2:6" ht="48" thickBot="1">
      <c r="B67" s="57" t="s">
        <v>256</v>
      </c>
      <c r="C67" s="57" t="s">
        <v>166</v>
      </c>
      <c r="D67" s="57" t="s">
        <v>257</v>
      </c>
      <c r="E67" s="57" t="s">
        <v>66</v>
      </c>
      <c r="F67" s="57">
        <v>2005</v>
      </c>
    </row>
    <row r="68" spans="2:6" ht="15" thickBot="1">
      <c r="B68" s="57" t="s">
        <v>258</v>
      </c>
      <c r="C68" s="57" t="s">
        <v>168</v>
      </c>
      <c r="D68" s="57" t="s">
        <v>259</v>
      </c>
      <c r="E68" s="57" t="s">
        <v>66</v>
      </c>
      <c r="F68" s="57">
        <v>2008</v>
      </c>
    </row>
    <row r="69" spans="2:6" ht="15" thickBot="1">
      <c r="B69" s="57" t="s">
        <v>109</v>
      </c>
      <c r="C69" s="57" t="s">
        <v>168</v>
      </c>
      <c r="D69" s="57" t="s">
        <v>169</v>
      </c>
      <c r="E69" s="57" t="s">
        <v>66</v>
      </c>
      <c r="F69" s="57">
        <v>2003</v>
      </c>
    </row>
    <row r="70" spans="2:6" ht="15" thickBot="1">
      <c r="B70" s="57" t="s">
        <v>36</v>
      </c>
      <c r="C70" s="57" t="s">
        <v>88</v>
      </c>
      <c r="D70" s="57" t="s">
        <v>58</v>
      </c>
      <c r="E70" s="57" t="s">
        <v>66</v>
      </c>
      <c r="F70" s="57">
        <v>1977</v>
      </c>
    </row>
    <row r="71" spans="2:6" ht="24" thickBot="1">
      <c r="B71" s="57" t="s">
        <v>32</v>
      </c>
      <c r="C71" s="57" t="s">
        <v>101</v>
      </c>
      <c r="D71" s="57" t="s">
        <v>226</v>
      </c>
      <c r="E71" s="57" t="s">
        <v>66</v>
      </c>
      <c r="F71" s="57">
        <v>1972</v>
      </c>
    </row>
    <row r="72" spans="2:6" ht="15" thickBot="1">
      <c r="B72" s="57" t="s">
        <v>260</v>
      </c>
      <c r="C72" s="57" t="s">
        <v>261</v>
      </c>
      <c r="D72" s="57" t="s">
        <v>262</v>
      </c>
      <c r="E72" s="57" t="s">
        <v>67</v>
      </c>
      <c r="F72" s="57">
        <v>1995</v>
      </c>
    </row>
    <row r="73" spans="2:6" ht="24" thickBot="1">
      <c r="B73" s="57" t="s">
        <v>32</v>
      </c>
      <c r="C73" s="57" t="s">
        <v>140</v>
      </c>
      <c r="D73" s="57" t="s">
        <v>102</v>
      </c>
      <c r="E73" s="57" t="s">
        <v>66</v>
      </c>
      <c r="F73" s="57">
        <v>1978</v>
      </c>
    </row>
    <row r="74" spans="2:6" ht="24" thickBot="1">
      <c r="B74" s="57" t="s">
        <v>99</v>
      </c>
      <c r="C74" s="57" t="s">
        <v>157</v>
      </c>
      <c r="D74" s="57" t="s">
        <v>158</v>
      </c>
      <c r="E74" s="57" t="s">
        <v>67</v>
      </c>
      <c r="F74" s="57">
        <v>1986</v>
      </c>
    </row>
    <row r="75" spans="2:6" ht="15" thickBot="1">
      <c r="B75" s="57" t="s">
        <v>162</v>
      </c>
      <c r="C75" s="57" t="s">
        <v>263</v>
      </c>
      <c r="D75" s="57" t="s">
        <v>264</v>
      </c>
      <c r="E75" s="57" t="s">
        <v>66</v>
      </c>
      <c r="F75" s="57">
        <v>1973</v>
      </c>
    </row>
    <row r="76" spans="2:6" ht="15" thickBot="1">
      <c r="B76" s="57" t="s">
        <v>141</v>
      </c>
      <c r="C76" s="57" t="s">
        <v>263</v>
      </c>
      <c r="D76" s="57" t="s">
        <v>264</v>
      </c>
      <c r="E76" s="57" t="s">
        <v>66</v>
      </c>
      <c r="F76" s="57">
        <v>2002</v>
      </c>
    </row>
    <row r="77" spans="2:6" ht="24" thickBot="1">
      <c r="B77" s="57" t="s">
        <v>30</v>
      </c>
      <c r="C77" s="57" t="s">
        <v>111</v>
      </c>
      <c r="D77" s="57" t="s">
        <v>93</v>
      </c>
      <c r="E77" s="57" t="s">
        <v>66</v>
      </c>
      <c r="F77" s="57">
        <v>1983</v>
      </c>
    </row>
    <row r="78" spans="2:6" ht="15" thickBot="1">
      <c r="B78" s="57" t="s">
        <v>32</v>
      </c>
      <c r="C78" s="57" t="s">
        <v>265</v>
      </c>
      <c r="D78" s="57" t="s">
        <v>16</v>
      </c>
      <c r="E78" s="57" t="s">
        <v>66</v>
      </c>
      <c r="F78" s="57">
        <v>1985</v>
      </c>
    </row>
    <row r="79" spans="2:6" ht="15" thickBot="1">
      <c r="B79" s="57" t="s">
        <v>57</v>
      </c>
      <c r="C79" s="57" t="s">
        <v>89</v>
      </c>
      <c r="D79" s="57" t="s">
        <v>103</v>
      </c>
      <c r="E79" s="57" t="s">
        <v>66</v>
      </c>
      <c r="F79" s="57">
        <v>1983</v>
      </c>
    </row>
    <row r="80" spans="2:6" ht="15" thickBot="1">
      <c r="B80" s="57" t="s">
        <v>104</v>
      </c>
      <c r="C80" s="57" t="s">
        <v>105</v>
      </c>
      <c r="D80" s="57" t="s">
        <v>103</v>
      </c>
      <c r="E80" s="57" t="s">
        <v>67</v>
      </c>
      <c r="F80" s="57">
        <v>1987</v>
      </c>
    </row>
    <row r="81" spans="2:6" ht="15" thickBot="1">
      <c r="B81" s="57" t="s">
        <v>266</v>
      </c>
      <c r="C81" s="57" t="s">
        <v>267</v>
      </c>
      <c r="D81" s="57" t="s">
        <v>268</v>
      </c>
      <c r="E81" s="57" t="s">
        <v>66</v>
      </c>
      <c r="F81" s="57">
        <v>1983</v>
      </c>
    </row>
    <row r="82" spans="2:6" ht="24" thickBot="1">
      <c r="B82" s="57" t="s">
        <v>60</v>
      </c>
      <c r="C82" s="57" t="s">
        <v>61</v>
      </c>
      <c r="D82" s="57" t="s">
        <v>159</v>
      </c>
      <c r="E82" s="57" t="s">
        <v>66</v>
      </c>
      <c r="F82" s="57">
        <v>1976</v>
      </c>
    </row>
    <row r="83" spans="2:6" ht="15" thickBot="1">
      <c r="B83" s="57" t="s">
        <v>7</v>
      </c>
      <c r="C83" s="57" t="s">
        <v>269</v>
      </c>
      <c r="D83" s="57" t="s">
        <v>270</v>
      </c>
      <c r="E83" s="57" t="s">
        <v>66</v>
      </c>
      <c r="F83" s="57">
        <v>1974</v>
      </c>
    </row>
    <row r="84" spans="2:6" ht="24" thickBot="1">
      <c r="B84" s="57" t="s">
        <v>164</v>
      </c>
      <c r="C84" s="57" t="s">
        <v>271</v>
      </c>
      <c r="D84" s="57" t="s">
        <v>272</v>
      </c>
      <c r="E84" s="57" t="s">
        <v>66</v>
      </c>
      <c r="F84" s="57">
        <v>1974</v>
      </c>
    </row>
    <row r="85" spans="2:6" ht="24" thickBot="1">
      <c r="B85" s="57" t="s">
        <v>273</v>
      </c>
      <c r="C85" s="57" t="s">
        <v>274</v>
      </c>
      <c r="D85" s="57" t="s">
        <v>275</v>
      </c>
      <c r="E85" s="57" t="s">
        <v>66</v>
      </c>
      <c r="F85" s="57">
        <v>1978</v>
      </c>
    </row>
    <row r="86" spans="2:6" ht="15" thickBot="1">
      <c r="B86" s="57" t="s">
        <v>276</v>
      </c>
      <c r="C86" s="57" t="s">
        <v>277</v>
      </c>
      <c r="D86" s="57" t="s">
        <v>278</v>
      </c>
      <c r="E86" s="57" t="s">
        <v>67</v>
      </c>
      <c r="F86" s="57">
        <v>2005</v>
      </c>
    </row>
    <row r="87" spans="2:6" ht="15" thickBot="1">
      <c r="B87" s="57" t="s">
        <v>279</v>
      </c>
      <c r="C87" s="57" t="s">
        <v>277</v>
      </c>
      <c r="D87" s="57" t="s">
        <v>280</v>
      </c>
      <c r="E87" s="57" t="s">
        <v>66</v>
      </c>
      <c r="F87" s="57">
        <v>2005</v>
      </c>
    </row>
    <row r="88" spans="2:6" ht="15" thickBot="1">
      <c r="B88" s="57" t="s">
        <v>99</v>
      </c>
      <c r="C88" s="57" t="s">
        <v>281</v>
      </c>
      <c r="D88" s="57" t="s">
        <v>200</v>
      </c>
      <c r="E88" s="57" t="s">
        <v>67</v>
      </c>
      <c r="F88" s="57">
        <v>1999</v>
      </c>
    </row>
    <row r="89" spans="2:6" ht="15" thickBot="1">
      <c r="B89" s="57" t="s">
        <v>23</v>
      </c>
      <c r="C89" s="57" t="s">
        <v>112</v>
      </c>
      <c r="D89" s="57" t="s">
        <v>124</v>
      </c>
      <c r="E89" s="57" t="s">
        <v>66</v>
      </c>
      <c r="F89" s="57">
        <v>1977</v>
      </c>
    </row>
    <row r="90" spans="2:6" ht="24" thickBot="1">
      <c r="B90" s="57" t="s">
        <v>282</v>
      </c>
      <c r="C90" s="57" t="s">
        <v>283</v>
      </c>
      <c r="D90" s="57" t="s">
        <v>284</v>
      </c>
      <c r="E90" s="57" t="s">
        <v>66</v>
      </c>
      <c r="F90" s="57">
        <v>1988</v>
      </c>
    </row>
    <row r="91" spans="2:6" ht="24" thickBot="1">
      <c r="B91" s="57" t="s">
        <v>285</v>
      </c>
      <c r="C91" s="57" t="s">
        <v>286</v>
      </c>
      <c r="D91" s="57" t="s">
        <v>287</v>
      </c>
      <c r="E91" s="57" t="s">
        <v>67</v>
      </c>
      <c r="F91" s="57">
        <v>1988</v>
      </c>
    </row>
    <row r="92" spans="2:6" ht="15" thickBot="1">
      <c r="B92" s="57" t="s">
        <v>28</v>
      </c>
      <c r="C92" s="57" t="s">
        <v>288</v>
      </c>
      <c r="D92" s="57" t="s">
        <v>289</v>
      </c>
      <c r="E92" s="57" t="s">
        <v>66</v>
      </c>
      <c r="F92" s="57">
        <v>1998</v>
      </c>
    </row>
    <row r="93" spans="2:6" ht="36" thickBot="1">
      <c r="B93" s="57" t="s">
        <v>290</v>
      </c>
      <c r="C93" s="57" t="s">
        <v>291</v>
      </c>
      <c r="D93" s="57" t="s">
        <v>193</v>
      </c>
      <c r="E93" s="57" t="s">
        <v>66</v>
      </c>
      <c r="F93" s="57">
        <v>1952</v>
      </c>
    </row>
    <row r="94" spans="2:6" ht="36" thickBot="1">
      <c r="B94" s="57" t="s">
        <v>292</v>
      </c>
      <c r="C94" s="57" t="s">
        <v>293</v>
      </c>
      <c r="D94" s="57" t="s">
        <v>193</v>
      </c>
      <c r="E94" s="57" t="s">
        <v>67</v>
      </c>
      <c r="F94" s="57">
        <v>1953</v>
      </c>
    </row>
    <row r="95" spans="2:6" ht="15" thickBot="1">
      <c r="B95" s="57" t="s">
        <v>65</v>
      </c>
      <c r="C95" s="57" t="s">
        <v>294</v>
      </c>
      <c r="D95" s="57" t="s">
        <v>249</v>
      </c>
      <c r="E95" s="57" t="s">
        <v>66</v>
      </c>
      <c r="F95" s="57">
        <v>1963</v>
      </c>
    </row>
    <row r="96" spans="2:6" ht="15" thickBot="1">
      <c r="B96" s="57" t="s">
        <v>109</v>
      </c>
      <c r="C96" s="57" t="s">
        <v>110</v>
      </c>
      <c r="D96" s="57" t="s">
        <v>249</v>
      </c>
      <c r="E96" s="57" t="s">
        <v>66</v>
      </c>
      <c r="F96" s="57">
        <v>1974</v>
      </c>
    </row>
    <row r="97" spans="2:6" ht="24" thickBot="1">
      <c r="B97" s="57" t="s">
        <v>5</v>
      </c>
      <c r="C97" s="57" t="s">
        <v>90</v>
      </c>
      <c r="D97" s="57" t="s">
        <v>91</v>
      </c>
      <c r="E97" s="57" t="s">
        <v>66</v>
      </c>
      <c r="F97" s="57">
        <v>1981</v>
      </c>
    </row>
    <row r="98" spans="2:6" ht="24" thickBot="1">
      <c r="B98" s="57" t="s">
        <v>212</v>
      </c>
      <c r="C98" s="57" t="s">
        <v>295</v>
      </c>
      <c r="D98" s="57" t="s">
        <v>159</v>
      </c>
      <c r="E98" s="57" t="s">
        <v>66</v>
      </c>
      <c r="F98" s="57">
        <v>1984</v>
      </c>
    </row>
    <row r="99" spans="2:6" ht="15" thickBot="1">
      <c r="B99" s="57" t="s">
        <v>296</v>
      </c>
      <c r="C99" s="57" t="s">
        <v>297</v>
      </c>
      <c r="D99" s="57" t="s">
        <v>298</v>
      </c>
      <c r="E99" s="57" t="s">
        <v>66</v>
      </c>
      <c r="F99" s="57">
        <v>1969</v>
      </c>
    </row>
    <row r="100" spans="2:6" ht="24" thickBot="1">
      <c r="B100" s="57" t="s">
        <v>299</v>
      </c>
      <c r="C100" s="57" t="s">
        <v>300</v>
      </c>
      <c r="D100" s="57" t="s">
        <v>70</v>
      </c>
      <c r="E100" s="57" t="s">
        <v>67</v>
      </c>
      <c r="F100" s="57">
        <v>1981</v>
      </c>
    </row>
    <row r="101" spans="2:6" ht="48" thickBot="1">
      <c r="B101" s="57" t="s">
        <v>55</v>
      </c>
      <c r="C101" s="57" t="s">
        <v>92</v>
      </c>
      <c r="D101" s="57" t="s">
        <v>301</v>
      </c>
      <c r="E101" s="57" t="s">
        <v>66</v>
      </c>
      <c r="F101" s="57">
        <v>1972</v>
      </c>
    </row>
    <row r="102" spans="2:6" ht="15" thickBot="1">
      <c r="B102" s="57" t="s">
        <v>7</v>
      </c>
      <c r="C102" s="57" t="s">
        <v>106</v>
      </c>
      <c r="D102" s="57" t="s">
        <v>16</v>
      </c>
      <c r="E102" s="57" t="s">
        <v>66</v>
      </c>
      <c r="F102" s="57">
        <v>1989</v>
      </c>
    </row>
    <row r="103" spans="2:6" ht="24" thickBot="1">
      <c r="B103" s="57" t="s">
        <v>84</v>
      </c>
      <c r="C103" s="57" t="s">
        <v>160</v>
      </c>
      <c r="D103" s="57" t="s">
        <v>161</v>
      </c>
      <c r="E103" s="57" t="s">
        <v>66</v>
      </c>
      <c r="F103" s="57">
        <v>1969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38"/>
  <sheetViews>
    <sheetView zoomScalePageLayoutView="0" workbookViewId="0" topLeftCell="A109">
      <selection activeCell="B3" sqref="B3:E138"/>
    </sheetView>
  </sheetViews>
  <sheetFormatPr defaultColWidth="9.140625" defaultRowHeight="15"/>
  <cols>
    <col min="3" max="3" width="11.57421875" style="0" customWidth="1"/>
    <col min="4" max="4" width="12.7109375" style="0" customWidth="1"/>
  </cols>
  <sheetData>
    <row r="2" spans="2:4" ht="14.25">
      <c r="B2" t="s">
        <v>637</v>
      </c>
      <c r="C2" t="s">
        <v>638</v>
      </c>
      <c r="D2" t="s">
        <v>639</v>
      </c>
    </row>
    <row r="3" spans="2:5" ht="14.25">
      <c r="B3">
        <v>1</v>
      </c>
      <c r="C3" t="s">
        <v>584</v>
      </c>
      <c r="D3" t="s">
        <v>584</v>
      </c>
      <c r="E3">
        <v>380</v>
      </c>
    </row>
    <row r="4" spans="2:5" ht="14.25">
      <c r="B4">
        <v>2</v>
      </c>
      <c r="C4" t="s">
        <v>582</v>
      </c>
      <c r="D4" t="s">
        <v>583</v>
      </c>
      <c r="E4">
        <v>56</v>
      </c>
    </row>
    <row r="5" spans="2:5" ht="14.25">
      <c r="B5">
        <v>3</v>
      </c>
      <c r="C5" t="s">
        <v>580</v>
      </c>
      <c r="D5" t="s">
        <v>581</v>
      </c>
      <c r="E5">
        <v>381</v>
      </c>
    </row>
    <row r="6" spans="2:5" ht="14.25">
      <c r="B6">
        <v>4</v>
      </c>
      <c r="C6" t="s">
        <v>578</v>
      </c>
      <c r="D6" t="s">
        <v>579</v>
      </c>
      <c r="E6">
        <v>390</v>
      </c>
    </row>
    <row r="7" spans="2:5" ht="14.25">
      <c r="B7">
        <v>5</v>
      </c>
      <c r="C7" t="s">
        <v>576</v>
      </c>
      <c r="D7" t="s">
        <v>577</v>
      </c>
      <c r="E7">
        <v>382</v>
      </c>
    </row>
    <row r="8" spans="2:5" ht="14.25">
      <c r="B8">
        <v>6</v>
      </c>
      <c r="C8" t="s">
        <v>574</v>
      </c>
      <c r="D8" t="s">
        <v>575</v>
      </c>
      <c r="E8">
        <v>156</v>
      </c>
    </row>
    <row r="9" spans="2:5" ht="14.25">
      <c r="B9">
        <v>7</v>
      </c>
      <c r="C9" t="s">
        <v>572</v>
      </c>
      <c r="D9" t="s">
        <v>573</v>
      </c>
      <c r="E9">
        <v>112</v>
      </c>
    </row>
    <row r="10" spans="2:5" ht="14.25">
      <c r="B10">
        <v>8</v>
      </c>
      <c r="C10" t="s">
        <v>570</v>
      </c>
      <c r="D10" t="s">
        <v>571</v>
      </c>
      <c r="E10">
        <v>375</v>
      </c>
    </row>
    <row r="11" spans="2:5" ht="14.25">
      <c r="B11">
        <v>9</v>
      </c>
      <c r="C11" t="s">
        <v>568</v>
      </c>
      <c r="D11" t="s">
        <v>569</v>
      </c>
      <c r="E11">
        <v>32</v>
      </c>
    </row>
    <row r="12" spans="2:5" ht="14.25">
      <c r="B12">
        <v>10</v>
      </c>
      <c r="C12" t="s">
        <v>437</v>
      </c>
      <c r="D12" t="s">
        <v>567</v>
      </c>
      <c r="E12">
        <v>410</v>
      </c>
    </row>
    <row r="13" spans="2:5" ht="14.25">
      <c r="B13">
        <v>11</v>
      </c>
      <c r="C13" t="s">
        <v>565</v>
      </c>
      <c r="D13" t="s">
        <v>566</v>
      </c>
      <c r="E13">
        <v>85</v>
      </c>
    </row>
    <row r="14" spans="2:5" ht="14.25">
      <c r="B14">
        <v>12</v>
      </c>
      <c r="C14" t="s">
        <v>563</v>
      </c>
      <c r="D14" t="s">
        <v>564</v>
      </c>
      <c r="E14">
        <v>418</v>
      </c>
    </row>
    <row r="15" spans="2:5" ht="14.25">
      <c r="B15">
        <v>13</v>
      </c>
      <c r="C15" t="s">
        <v>561</v>
      </c>
      <c r="D15" t="s">
        <v>562</v>
      </c>
      <c r="E15">
        <v>22</v>
      </c>
    </row>
    <row r="16" spans="2:5" ht="14.25">
      <c r="B16">
        <v>14</v>
      </c>
      <c r="C16" t="s">
        <v>559</v>
      </c>
      <c r="D16" t="s">
        <v>560</v>
      </c>
      <c r="E16">
        <v>111</v>
      </c>
    </row>
    <row r="17" spans="2:5" ht="14.25">
      <c r="B17">
        <v>15</v>
      </c>
      <c r="C17" t="s">
        <v>557</v>
      </c>
      <c r="D17" t="s">
        <v>558</v>
      </c>
      <c r="E17">
        <v>389</v>
      </c>
    </row>
    <row r="18" spans="2:5" ht="14.25">
      <c r="B18">
        <v>16</v>
      </c>
      <c r="C18" t="s">
        <v>555</v>
      </c>
      <c r="D18" t="s">
        <v>556</v>
      </c>
      <c r="E18">
        <v>411</v>
      </c>
    </row>
    <row r="19" spans="2:5" ht="14.25">
      <c r="B19">
        <v>17</v>
      </c>
      <c r="C19" t="s">
        <v>553</v>
      </c>
      <c r="D19" t="s">
        <v>554</v>
      </c>
      <c r="E19">
        <v>397</v>
      </c>
    </row>
    <row r="20" spans="2:5" ht="14.25">
      <c r="B20">
        <v>18</v>
      </c>
      <c r="C20" t="s">
        <v>551</v>
      </c>
      <c r="D20" t="s">
        <v>552</v>
      </c>
      <c r="E20">
        <v>144</v>
      </c>
    </row>
    <row r="21" spans="2:5" ht="14.25">
      <c r="B21">
        <v>19</v>
      </c>
      <c r="C21" t="s">
        <v>549</v>
      </c>
      <c r="D21" t="s">
        <v>550</v>
      </c>
      <c r="E21">
        <v>3</v>
      </c>
    </row>
    <row r="22" spans="2:5" ht="14.25">
      <c r="B22">
        <v>20</v>
      </c>
      <c r="C22" t="s">
        <v>547</v>
      </c>
      <c r="D22" t="s">
        <v>548</v>
      </c>
      <c r="E22">
        <v>412</v>
      </c>
    </row>
    <row r="23" spans="2:5" ht="14.25">
      <c r="B23">
        <v>21</v>
      </c>
      <c r="C23" t="s">
        <v>509</v>
      </c>
      <c r="D23" t="s">
        <v>546</v>
      </c>
      <c r="E23">
        <v>50</v>
      </c>
    </row>
    <row r="24" spans="2:5" ht="14.25">
      <c r="B24">
        <v>22</v>
      </c>
      <c r="C24" t="s">
        <v>173</v>
      </c>
      <c r="D24" t="s">
        <v>545</v>
      </c>
      <c r="E24">
        <v>159</v>
      </c>
    </row>
    <row r="25" spans="2:5" ht="14.25">
      <c r="B25">
        <v>23</v>
      </c>
      <c r="C25" t="s">
        <v>543</v>
      </c>
      <c r="D25" t="s">
        <v>544</v>
      </c>
      <c r="E25">
        <v>74</v>
      </c>
    </row>
    <row r="26" spans="2:5" ht="14.25">
      <c r="B26">
        <v>24</v>
      </c>
      <c r="C26" t="s">
        <v>509</v>
      </c>
      <c r="D26" t="s">
        <v>542</v>
      </c>
      <c r="E26">
        <v>19</v>
      </c>
    </row>
    <row r="27" spans="2:5" ht="14.25">
      <c r="B27">
        <v>25</v>
      </c>
      <c r="C27" t="s">
        <v>540</v>
      </c>
      <c r="D27" t="s">
        <v>541</v>
      </c>
      <c r="E27">
        <v>384</v>
      </c>
    </row>
    <row r="28" spans="2:5" ht="14.25">
      <c r="B28">
        <v>26</v>
      </c>
      <c r="C28" t="s">
        <v>178</v>
      </c>
      <c r="D28" t="s">
        <v>539</v>
      </c>
      <c r="E28">
        <v>52</v>
      </c>
    </row>
    <row r="29" spans="2:5" ht="14.25">
      <c r="B29">
        <v>27</v>
      </c>
      <c r="C29" t="s">
        <v>537</v>
      </c>
      <c r="D29" t="s">
        <v>538</v>
      </c>
      <c r="E29">
        <v>5</v>
      </c>
    </row>
    <row r="30" spans="2:5" ht="14.25">
      <c r="B30">
        <v>28</v>
      </c>
      <c r="C30" t="s">
        <v>535</v>
      </c>
      <c r="D30" t="s">
        <v>536</v>
      </c>
      <c r="E30">
        <v>84</v>
      </c>
    </row>
    <row r="31" spans="2:5" ht="14.25">
      <c r="B31">
        <v>29</v>
      </c>
      <c r="C31" t="s">
        <v>533</v>
      </c>
      <c r="D31" t="s">
        <v>534</v>
      </c>
      <c r="E31">
        <v>297</v>
      </c>
    </row>
    <row r="32" spans="2:5" ht="14.25">
      <c r="B32">
        <v>30</v>
      </c>
      <c r="C32" t="s">
        <v>125</v>
      </c>
      <c r="D32" t="s">
        <v>532</v>
      </c>
      <c r="E32">
        <v>422</v>
      </c>
    </row>
    <row r="33" spans="2:5" ht="14.25">
      <c r="B33">
        <v>31</v>
      </c>
      <c r="C33" t="s">
        <v>530</v>
      </c>
      <c r="D33" t="s">
        <v>531</v>
      </c>
      <c r="E33">
        <v>39</v>
      </c>
    </row>
    <row r="34" spans="2:5" ht="14.25">
      <c r="B34">
        <v>32</v>
      </c>
      <c r="C34" t="s">
        <v>528</v>
      </c>
      <c r="D34" t="s">
        <v>529</v>
      </c>
      <c r="E34">
        <v>36</v>
      </c>
    </row>
    <row r="35" spans="2:5" ht="14.25">
      <c r="B35">
        <v>33</v>
      </c>
      <c r="C35" t="s">
        <v>526</v>
      </c>
      <c r="D35" t="s">
        <v>527</v>
      </c>
      <c r="E35">
        <v>298</v>
      </c>
    </row>
    <row r="36" spans="2:5" ht="14.25">
      <c r="B36">
        <v>34</v>
      </c>
      <c r="C36" t="s">
        <v>524</v>
      </c>
      <c r="D36" t="s">
        <v>525</v>
      </c>
      <c r="E36">
        <v>45</v>
      </c>
    </row>
    <row r="37" spans="2:5" ht="14.25">
      <c r="B37">
        <v>35</v>
      </c>
      <c r="C37" t="s">
        <v>522</v>
      </c>
      <c r="D37" t="s">
        <v>523</v>
      </c>
      <c r="E37">
        <v>429</v>
      </c>
    </row>
    <row r="38" spans="2:5" ht="14.25">
      <c r="B38">
        <v>36</v>
      </c>
      <c r="C38" t="s">
        <v>520</v>
      </c>
      <c r="D38" t="s">
        <v>521</v>
      </c>
      <c r="E38">
        <v>152</v>
      </c>
    </row>
    <row r="39" spans="2:5" ht="14.25">
      <c r="B39">
        <v>37</v>
      </c>
      <c r="C39" t="s">
        <v>518</v>
      </c>
      <c r="D39" t="s">
        <v>519</v>
      </c>
      <c r="E39">
        <v>217</v>
      </c>
    </row>
    <row r="40" spans="2:5" ht="14.25">
      <c r="B40">
        <v>38</v>
      </c>
      <c r="C40" t="s">
        <v>516</v>
      </c>
      <c r="D40" t="s">
        <v>517</v>
      </c>
      <c r="E40">
        <v>49</v>
      </c>
    </row>
    <row r="41" spans="2:5" ht="14.25">
      <c r="B41">
        <v>39</v>
      </c>
      <c r="C41" t="s">
        <v>514</v>
      </c>
      <c r="D41" t="s">
        <v>515</v>
      </c>
      <c r="E41">
        <v>185</v>
      </c>
    </row>
    <row r="42" spans="2:5" ht="14.25">
      <c r="B42">
        <v>40</v>
      </c>
      <c r="C42" t="s">
        <v>457</v>
      </c>
      <c r="D42" t="s">
        <v>513</v>
      </c>
      <c r="E42">
        <v>353</v>
      </c>
    </row>
    <row r="43" spans="2:5" ht="14.25">
      <c r="B43">
        <v>41</v>
      </c>
      <c r="C43" t="s">
        <v>511</v>
      </c>
      <c r="D43" t="s">
        <v>512</v>
      </c>
      <c r="E43">
        <v>352</v>
      </c>
    </row>
    <row r="44" spans="2:5" ht="14.25">
      <c r="B44">
        <v>42</v>
      </c>
      <c r="C44" t="s">
        <v>509</v>
      </c>
      <c r="D44" t="s">
        <v>510</v>
      </c>
      <c r="E44">
        <v>428</v>
      </c>
    </row>
    <row r="45" spans="2:5" ht="14.25">
      <c r="B45">
        <v>43</v>
      </c>
      <c r="C45" t="s">
        <v>507</v>
      </c>
      <c r="D45" t="s">
        <v>508</v>
      </c>
      <c r="E45">
        <v>55</v>
      </c>
    </row>
    <row r="46" spans="2:5" ht="14.25">
      <c r="B46">
        <v>44</v>
      </c>
      <c r="C46" t="s">
        <v>505</v>
      </c>
      <c r="D46" t="s">
        <v>506</v>
      </c>
      <c r="E46">
        <v>95</v>
      </c>
    </row>
    <row r="47" spans="2:5" ht="14.25">
      <c r="B47">
        <v>45</v>
      </c>
      <c r="C47" t="s">
        <v>175</v>
      </c>
      <c r="D47" t="s">
        <v>504</v>
      </c>
      <c r="E47">
        <v>388</v>
      </c>
    </row>
    <row r="48" spans="2:5" ht="14.25">
      <c r="B48">
        <v>46</v>
      </c>
      <c r="C48" t="s">
        <v>502</v>
      </c>
      <c r="D48" t="s">
        <v>503</v>
      </c>
      <c r="E48">
        <v>399</v>
      </c>
    </row>
    <row r="49" spans="2:5" ht="14.25">
      <c r="B49">
        <v>47</v>
      </c>
      <c r="C49" t="s">
        <v>500</v>
      </c>
      <c r="D49" t="s">
        <v>501</v>
      </c>
      <c r="E49">
        <v>63</v>
      </c>
    </row>
    <row r="50" spans="2:5" ht="14.25">
      <c r="B50">
        <v>48</v>
      </c>
      <c r="C50" t="s">
        <v>177</v>
      </c>
      <c r="D50" t="s">
        <v>499</v>
      </c>
      <c r="E50">
        <v>414</v>
      </c>
    </row>
    <row r="51" spans="2:5" ht="14.25">
      <c r="B51">
        <v>49</v>
      </c>
      <c r="C51" t="s">
        <v>497</v>
      </c>
      <c r="D51" t="s">
        <v>498</v>
      </c>
      <c r="E51">
        <v>26</v>
      </c>
    </row>
    <row r="52" spans="2:5" ht="14.25">
      <c r="B52">
        <v>50</v>
      </c>
      <c r="C52" t="s">
        <v>495</v>
      </c>
      <c r="D52" t="s">
        <v>496</v>
      </c>
      <c r="E52">
        <v>170</v>
      </c>
    </row>
    <row r="53" spans="2:5" ht="14.25">
      <c r="B53">
        <v>51</v>
      </c>
      <c r="C53" t="s">
        <v>439</v>
      </c>
      <c r="D53" t="s">
        <v>494</v>
      </c>
      <c r="E53">
        <v>4</v>
      </c>
    </row>
    <row r="54" spans="2:5" ht="14.25">
      <c r="B54">
        <v>52</v>
      </c>
      <c r="C54" t="s">
        <v>492</v>
      </c>
      <c r="D54" t="s">
        <v>493</v>
      </c>
      <c r="E54">
        <v>423</v>
      </c>
    </row>
    <row r="55" spans="2:5" ht="14.25">
      <c r="B55">
        <v>53</v>
      </c>
      <c r="C55" t="s">
        <v>490</v>
      </c>
      <c r="D55" t="s">
        <v>491</v>
      </c>
      <c r="E55">
        <v>424</v>
      </c>
    </row>
    <row r="56" spans="2:5" ht="14.25">
      <c r="B56">
        <v>54</v>
      </c>
      <c r="C56" t="s">
        <v>404</v>
      </c>
      <c r="D56" t="s">
        <v>489</v>
      </c>
      <c r="E56">
        <v>405</v>
      </c>
    </row>
    <row r="57" spans="2:5" ht="14.25">
      <c r="B57">
        <v>55</v>
      </c>
      <c r="C57" t="s">
        <v>487</v>
      </c>
      <c r="D57" t="s">
        <v>488</v>
      </c>
      <c r="E57">
        <v>270</v>
      </c>
    </row>
    <row r="58" spans="2:5" ht="14.25">
      <c r="B58">
        <v>56</v>
      </c>
      <c r="C58" t="s">
        <v>485</v>
      </c>
      <c r="D58" t="s">
        <v>486</v>
      </c>
      <c r="E58">
        <v>385</v>
      </c>
    </row>
    <row r="59" spans="2:5" ht="14.25">
      <c r="B59">
        <v>57</v>
      </c>
      <c r="C59" t="s">
        <v>176</v>
      </c>
      <c r="D59" t="s">
        <v>484</v>
      </c>
      <c r="E59">
        <v>142</v>
      </c>
    </row>
    <row r="60" spans="2:5" ht="14.25">
      <c r="B60">
        <v>58</v>
      </c>
      <c r="C60" t="s">
        <v>482</v>
      </c>
      <c r="D60" t="s">
        <v>483</v>
      </c>
      <c r="E60">
        <v>68</v>
      </c>
    </row>
    <row r="61" spans="2:5" ht="14.25">
      <c r="B61">
        <v>59</v>
      </c>
      <c r="C61" t="s">
        <v>480</v>
      </c>
      <c r="D61" t="s">
        <v>481</v>
      </c>
      <c r="E61">
        <v>223</v>
      </c>
    </row>
    <row r="62" spans="2:5" ht="14.25">
      <c r="B62">
        <v>60</v>
      </c>
      <c r="C62" t="s">
        <v>478</v>
      </c>
      <c r="D62" t="s">
        <v>479</v>
      </c>
      <c r="E62">
        <v>415</v>
      </c>
    </row>
    <row r="63" spans="2:5" ht="14.25">
      <c r="B63">
        <v>61</v>
      </c>
      <c r="C63" t="s">
        <v>476</v>
      </c>
      <c r="D63" t="s">
        <v>477</v>
      </c>
      <c r="E63">
        <v>151</v>
      </c>
    </row>
    <row r="64" spans="2:5" ht="14.25">
      <c r="B64">
        <v>62</v>
      </c>
      <c r="C64" t="s">
        <v>372</v>
      </c>
      <c r="D64" t="s">
        <v>475</v>
      </c>
      <c r="E64">
        <v>37</v>
      </c>
    </row>
    <row r="65" spans="2:5" ht="14.25">
      <c r="B65">
        <v>63</v>
      </c>
      <c r="C65" t="s">
        <v>344</v>
      </c>
      <c r="D65" t="s">
        <v>474</v>
      </c>
      <c r="E65">
        <v>383</v>
      </c>
    </row>
    <row r="66" spans="2:5" ht="14.25">
      <c r="B66">
        <v>64</v>
      </c>
      <c r="C66" t="s">
        <v>472</v>
      </c>
      <c r="D66" t="s">
        <v>473</v>
      </c>
      <c r="E66">
        <v>404</v>
      </c>
    </row>
    <row r="67" spans="2:5" ht="14.25">
      <c r="B67">
        <v>65</v>
      </c>
      <c r="C67" t="s">
        <v>470</v>
      </c>
      <c r="D67" t="s">
        <v>471</v>
      </c>
      <c r="E67">
        <v>402</v>
      </c>
    </row>
    <row r="68" spans="2:5" ht="14.25">
      <c r="B68">
        <v>66</v>
      </c>
      <c r="C68" t="s">
        <v>468</v>
      </c>
      <c r="D68" t="s">
        <v>469</v>
      </c>
      <c r="E68">
        <v>379</v>
      </c>
    </row>
    <row r="69" spans="2:5" ht="14.25">
      <c r="B69">
        <v>67</v>
      </c>
      <c r="C69" t="s">
        <v>466</v>
      </c>
      <c r="D69" t="s">
        <v>467</v>
      </c>
      <c r="E69">
        <v>100</v>
      </c>
    </row>
    <row r="70" spans="2:5" ht="14.25">
      <c r="B70">
        <v>68</v>
      </c>
      <c r="C70" t="s">
        <v>174</v>
      </c>
      <c r="D70" t="s">
        <v>465</v>
      </c>
      <c r="E70">
        <v>273</v>
      </c>
    </row>
    <row r="71" spans="2:5" ht="14.25">
      <c r="B71">
        <v>69</v>
      </c>
      <c r="C71" t="s">
        <v>386</v>
      </c>
      <c r="D71" t="s">
        <v>464</v>
      </c>
      <c r="E71">
        <v>333</v>
      </c>
    </row>
    <row r="72" spans="2:5" ht="14.25">
      <c r="B72">
        <v>70</v>
      </c>
      <c r="C72" t="s">
        <v>462</v>
      </c>
      <c r="D72" t="s">
        <v>463</v>
      </c>
      <c r="E72">
        <v>138</v>
      </c>
    </row>
    <row r="73" spans="2:5" ht="14.25">
      <c r="B73">
        <v>71</v>
      </c>
      <c r="C73" t="s">
        <v>460</v>
      </c>
      <c r="D73" t="s">
        <v>461</v>
      </c>
      <c r="E73">
        <v>427</v>
      </c>
    </row>
    <row r="74" spans="2:5" ht="14.25">
      <c r="B74">
        <v>72</v>
      </c>
      <c r="C74" t="s">
        <v>372</v>
      </c>
      <c r="D74" t="s">
        <v>459</v>
      </c>
      <c r="E74">
        <v>395</v>
      </c>
    </row>
    <row r="75" spans="2:5" ht="14.25">
      <c r="B75">
        <v>73</v>
      </c>
      <c r="C75" t="s">
        <v>457</v>
      </c>
      <c r="D75" t="s">
        <v>458</v>
      </c>
      <c r="E75">
        <v>377</v>
      </c>
    </row>
    <row r="76" spans="2:5" ht="14.25">
      <c r="B76">
        <v>74</v>
      </c>
      <c r="C76" t="s">
        <v>455</v>
      </c>
      <c r="D76" t="s">
        <v>456</v>
      </c>
      <c r="E76">
        <v>396</v>
      </c>
    </row>
    <row r="77" spans="2:5" ht="14.25">
      <c r="B77">
        <v>75</v>
      </c>
      <c r="C77" t="s">
        <v>172</v>
      </c>
      <c r="D77" t="s">
        <v>454</v>
      </c>
      <c r="E77">
        <v>350</v>
      </c>
    </row>
    <row r="78" spans="2:5" ht="14.25">
      <c r="B78">
        <v>76</v>
      </c>
      <c r="C78" t="s">
        <v>452</v>
      </c>
      <c r="D78" t="s">
        <v>453</v>
      </c>
      <c r="E78">
        <v>6</v>
      </c>
    </row>
    <row r="79" spans="2:5" ht="14.25">
      <c r="B79">
        <v>77</v>
      </c>
      <c r="C79" t="s">
        <v>450</v>
      </c>
      <c r="D79" t="s">
        <v>451</v>
      </c>
      <c r="E79">
        <v>416</v>
      </c>
    </row>
    <row r="80" spans="2:5" ht="14.25">
      <c r="B80">
        <v>78</v>
      </c>
      <c r="C80" t="s">
        <v>448</v>
      </c>
      <c r="D80" t="s">
        <v>449</v>
      </c>
      <c r="E80">
        <v>398</v>
      </c>
    </row>
    <row r="81" spans="2:5" ht="14.25">
      <c r="B81">
        <v>79</v>
      </c>
      <c r="C81" t="s">
        <v>446</v>
      </c>
      <c r="D81" t="s">
        <v>447</v>
      </c>
      <c r="E81">
        <v>431</v>
      </c>
    </row>
    <row r="82" spans="2:5" ht="14.25">
      <c r="B82">
        <v>80</v>
      </c>
      <c r="C82" t="s">
        <v>170</v>
      </c>
      <c r="D82" t="s">
        <v>445</v>
      </c>
      <c r="E82">
        <v>413</v>
      </c>
    </row>
    <row r="83" spans="2:5" ht="14.25">
      <c r="B83">
        <v>81</v>
      </c>
      <c r="C83" t="s">
        <v>443</v>
      </c>
      <c r="D83" t="s">
        <v>444</v>
      </c>
      <c r="E83">
        <v>406</v>
      </c>
    </row>
    <row r="84" spans="2:5" ht="14.25">
      <c r="B84">
        <v>82</v>
      </c>
      <c r="C84" t="s">
        <v>441</v>
      </c>
      <c r="D84" t="s">
        <v>442</v>
      </c>
      <c r="E84">
        <v>365</v>
      </c>
    </row>
    <row r="85" spans="2:5" ht="14.25">
      <c r="B85">
        <v>83</v>
      </c>
      <c r="C85" t="s">
        <v>439</v>
      </c>
      <c r="D85" t="s">
        <v>440</v>
      </c>
      <c r="E85">
        <v>165</v>
      </c>
    </row>
    <row r="86" spans="2:5" ht="14.25">
      <c r="B86">
        <v>84</v>
      </c>
      <c r="C86" t="s">
        <v>437</v>
      </c>
      <c r="D86" t="s">
        <v>438</v>
      </c>
      <c r="E86">
        <v>194</v>
      </c>
    </row>
    <row r="87" spans="2:5" ht="14.25">
      <c r="B87">
        <v>85</v>
      </c>
      <c r="C87" t="s">
        <v>435</v>
      </c>
      <c r="D87" t="s">
        <v>436</v>
      </c>
      <c r="E87">
        <v>400</v>
      </c>
    </row>
    <row r="88" spans="2:5" ht="14.25">
      <c r="B88">
        <v>86</v>
      </c>
      <c r="C88" t="s">
        <v>433</v>
      </c>
      <c r="D88" t="s">
        <v>434</v>
      </c>
      <c r="E88">
        <v>244</v>
      </c>
    </row>
    <row r="89" spans="2:5" ht="14.25">
      <c r="B89">
        <v>87</v>
      </c>
      <c r="C89" t="s">
        <v>431</v>
      </c>
      <c r="D89" t="s">
        <v>432</v>
      </c>
      <c r="E89">
        <v>40</v>
      </c>
    </row>
    <row r="90" spans="2:5" ht="14.25">
      <c r="B90">
        <v>88</v>
      </c>
      <c r="C90" t="s">
        <v>429</v>
      </c>
      <c r="D90" t="s">
        <v>430</v>
      </c>
      <c r="E90">
        <v>42</v>
      </c>
    </row>
    <row r="91" spans="2:5" ht="14.25">
      <c r="B91">
        <v>89</v>
      </c>
      <c r="C91" t="s">
        <v>174</v>
      </c>
      <c r="D91" t="s">
        <v>428</v>
      </c>
      <c r="E91">
        <v>297</v>
      </c>
    </row>
    <row r="92" spans="2:5" ht="14.25">
      <c r="B92">
        <v>90</v>
      </c>
      <c r="C92" t="s">
        <v>426</v>
      </c>
      <c r="D92" t="s">
        <v>427</v>
      </c>
      <c r="E92">
        <v>43</v>
      </c>
    </row>
    <row r="93" spans="2:5" ht="14.25">
      <c r="B93">
        <v>91</v>
      </c>
      <c r="C93" t="s">
        <v>424</v>
      </c>
      <c r="D93" t="s">
        <v>425</v>
      </c>
      <c r="E93">
        <v>409</v>
      </c>
    </row>
    <row r="94" spans="2:5" ht="14.25">
      <c r="B94">
        <v>92</v>
      </c>
      <c r="C94" t="s">
        <v>422</v>
      </c>
      <c r="D94" t="s">
        <v>423</v>
      </c>
      <c r="E94">
        <v>434</v>
      </c>
    </row>
    <row r="95" spans="2:5" ht="14.25">
      <c r="B95">
        <v>93</v>
      </c>
      <c r="C95" t="s">
        <v>420</v>
      </c>
      <c r="D95" t="s">
        <v>421</v>
      </c>
      <c r="E95">
        <v>393</v>
      </c>
    </row>
    <row r="96" spans="2:5" ht="14.25">
      <c r="B96">
        <v>94</v>
      </c>
      <c r="C96" t="s">
        <v>418</v>
      </c>
      <c r="D96" t="s">
        <v>419</v>
      </c>
      <c r="E96">
        <v>2</v>
      </c>
    </row>
    <row r="97" spans="2:5" ht="14.25">
      <c r="B97">
        <v>95</v>
      </c>
      <c r="C97" t="s">
        <v>416</v>
      </c>
      <c r="D97" t="s">
        <v>417</v>
      </c>
      <c r="E97">
        <v>425</v>
      </c>
    </row>
    <row r="98" spans="2:5" ht="14.25">
      <c r="B98">
        <v>96</v>
      </c>
      <c r="C98" t="s">
        <v>414</v>
      </c>
      <c r="D98" t="s">
        <v>415</v>
      </c>
      <c r="E98">
        <v>71</v>
      </c>
    </row>
    <row r="99" spans="2:5" ht="14.25">
      <c r="B99">
        <v>97</v>
      </c>
      <c r="C99" t="s">
        <v>412</v>
      </c>
      <c r="D99" t="s">
        <v>413</v>
      </c>
      <c r="E99">
        <v>403</v>
      </c>
    </row>
    <row r="100" spans="2:5" ht="14.25">
      <c r="B100">
        <v>98</v>
      </c>
      <c r="C100" t="s">
        <v>410</v>
      </c>
      <c r="D100" t="s">
        <v>411</v>
      </c>
      <c r="E100">
        <v>169</v>
      </c>
    </row>
    <row r="101" spans="2:5" ht="14.25">
      <c r="B101">
        <v>99</v>
      </c>
      <c r="C101" t="s">
        <v>408</v>
      </c>
      <c r="D101" t="s">
        <v>409</v>
      </c>
      <c r="E101">
        <v>378</v>
      </c>
    </row>
    <row r="102" spans="2:5" ht="14.25">
      <c r="B102">
        <v>100</v>
      </c>
      <c r="C102" t="s">
        <v>406</v>
      </c>
      <c r="D102" t="s">
        <v>407</v>
      </c>
      <c r="E102">
        <v>329</v>
      </c>
    </row>
    <row r="103" spans="2:5" ht="14.25">
      <c r="B103">
        <v>101</v>
      </c>
      <c r="C103" t="s">
        <v>404</v>
      </c>
      <c r="D103" t="s">
        <v>405</v>
      </c>
      <c r="E103">
        <v>65</v>
      </c>
    </row>
    <row r="104" spans="2:5" ht="14.25">
      <c r="B104">
        <v>102</v>
      </c>
      <c r="C104" t="s">
        <v>402</v>
      </c>
      <c r="D104" t="s">
        <v>403</v>
      </c>
      <c r="E104">
        <v>240</v>
      </c>
    </row>
    <row r="105" spans="2:5" ht="14.25">
      <c r="B105">
        <v>103</v>
      </c>
      <c r="C105" t="s">
        <v>400</v>
      </c>
      <c r="D105" t="s">
        <v>401</v>
      </c>
      <c r="E105">
        <v>430</v>
      </c>
    </row>
    <row r="106" spans="2:5" ht="14.25">
      <c r="B106">
        <v>104</v>
      </c>
      <c r="C106" t="s">
        <v>398</v>
      </c>
      <c r="D106" t="s">
        <v>399</v>
      </c>
      <c r="E106">
        <v>143</v>
      </c>
    </row>
    <row r="107" spans="2:5" ht="14.25">
      <c r="B107">
        <v>105</v>
      </c>
      <c r="C107" t="s">
        <v>396</v>
      </c>
      <c r="D107" t="s">
        <v>397</v>
      </c>
      <c r="E107">
        <v>92</v>
      </c>
    </row>
    <row r="108" spans="2:5" ht="14.25">
      <c r="B108">
        <v>106</v>
      </c>
      <c r="C108" t="s">
        <v>394</v>
      </c>
      <c r="D108" t="s">
        <v>395</v>
      </c>
      <c r="E108">
        <v>408</v>
      </c>
    </row>
    <row r="109" spans="2:5" ht="14.25">
      <c r="B109">
        <v>107</v>
      </c>
      <c r="C109" t="s">
        <v>392</v>
      </c>
      <c r="D109" t="s">
        <v>393</v>
      </c>
      <c r="E109">
        <v>33</v>
      </c>
    </row>
    <row r="110" spans="2:5" ht="14.25">
      <c r="B110">
        <v>108</v>
      </c>
      <c r="C110" t="s">
        <v>390</v>
      </c>
      <c r="D110" t="s">
        <v>391</v>
      </c>
      <c r="E110">
        <v>421</v>
      </c>
    </row>
    <row r="111" spans="2:5" ht="14.25">
      <c r="B111">
        <v>109</v>
      </c>
      <c r="C111" t="s">
        <v>388</v>
      </c>
      <c r="D111" t="s">
        <v>389</v>
      </c>
      <c r="E111">
        <v>396</v>
      </c>
    </row>
    <row r="112" spans="2:5" ht="14.25">
      <c r="B112">
        <v>110</v>
      </c>
      <c r="C112" t="s">
        <v>386</v>
      </c>
      <c r="D112" t="s">
        <v>387</v>
      </c>
      <c r="E112">
        <v>18</v>
      </c>
    </row>
    <row r="113" spans="2:5" ht="14.25">
      <c r="B113">
        <v>111</v>
      </c>
      <c r="C113" t="s">
        <v>384</v>
      </c>
      <c r="D113" t="s">
        <v>385</v>
      </c>
      <c r="E113">
        <v>280</v>
      </c>
    </row>
    <row r="114" spans="2:5" ht="14.25">
      <c r="B114">
        <v>112</v>
      </c>
      <c r="C114" t="s">
        <v>382</v>
      </c>
      <c r="D114" t="s">
        <v>383</v>
      </c>
      <c r="E114">
        <v>368</v>
      </c>
    </row>
    <row r="115" spans="2:5" ht="14.25">
      <c r="B115">
        <v>113</v>
      </c>
      <c r="C115" t="s">
        <v>380</v>
      </c>
      <c r="D115" t="s">
        <v>381</v>
      </c>
      <c r="E115">
        <v>369</v>
      </c>
    </row>
    <row r="116" spans="2:5" ht="14.25">
      <c r="B116">
        <v>114</v>
      </c>
      <c r="C116" t="s">
        <v>378</v>
      </c>
      <c r="D116" t="s">
        <v>379</v>
      </c>
      <c r="E116">
        <v>17</v>
      </c>
    </row>
    <row r="117" spans="2:5" ht="14.25">
      <c r="B117">
        <v>115</v>
      </c>
      <c r="C117" t="s">
        <v>376</v>
      </c>
      <c r="D117" t="s">
        <v>377</v>
      </c>
      <c r="E117">
        <v>407</v>
      </c>
    </row>
    <row r="118" spans="2:5" ht="14.25">
      <c r="B118">
        <v>116</v>
      </c>
      <c r="C118" t="s">
        <v>374</v>
      </c>
      <c r="D118" t="s">
        <v>375</v>
      </c>
      <c r="E118">
        <v>433</v>
      </c>
    </row>
    <row r="119" spans="2:5" ht="14.25">
      <c r="B119">
        <v>117</v>
      </c>
      <c r="C119" t="s">
        <v>372</v>
      </c>
      <c r="D119" t="s">
        <v>373</v>
      </c>
      <c r="E119">
        <v>120</v>
      </c>
    </row>
    <row r="120" spans="2:5" ht="14.25">
      <c r="B120">
        <v>118</v>
      </c>
      <c r="C120" t="s">
        <v>370</v>
      </c>
      <c r="D120" t="s">
        <v>371</v>
      </c>
      <c r="E120">
        <v>386</v>
      </c>
    </row>
    <row r="121" spans="2:5" ht="14.25">
      <c r="B121">
        <v>119</v>
      </c>
      <c r="C121" t="s">
        <v>171</v>
      </c>
      <c r="D121" t="s">
        <v>369</v>
      </c>
      <c r="E121">
        <v>387</v>
      </c>
    </row>
    <row r="122" spans="2:5" ht="14.25">
      <c r="B122">
        <v>120</v>
      </c>
      <c r="C122" t="s">
        <v>367</v>
      </c>
      <c r="D122" t="s">
        <v>368</v>
      </c>
      <c r="E122">
        <v>304</v>
      </c>
    </row>
    <row r="123" spans="2:5" ht="14.25">
      <c r="B123">
        <v>121</v>
      </c>
      <c r="C123" t="s">
        <v>365</v>
      </c>
      <c r="D123" t="s">
        <v>366</v>
      </c>
      <c r="E123">
        <v>420</v>
      </c>
    </row>
    <row r="124" spans="2:5" ht="14.25">
      <c r="B124">
        <v>122</v>
      </c>
      <c r="C124" t="s">
        <v>363</v>
      </c>
      <c r="D124" t="s">
        <v>364</v>
      </c>
      <c r="E124">
        <v>41</v>
      </c>
    </row>
    <row r="125" spans="2:5" ht="14.25">
      <c r="B125">
        <v>123</v>
      </c>
      <c r="C125" t="s">
        <v>361</v>
      </c>
      <c r="D125" t="s">
        <v>362</v>
      </c>
      <c r="E125">
        <v>285</v>
      </c>
    </row>
    <row r="126" spans="2:5" ht="14.25">
      <c r="B126">
        <v>124</v>
      </c>
      <c r="C126" t="s">
        <v>359</v>
      </c>
      <c r="D126" t="s">
        <v>360</v>
      </c>
      <c r="E126">
        <v>128</v>
      </c>
    </row>
    <row r="127" spans="2:5" ht="14.25">
      <c r="B127">
        <v>125</v>
      </c>
      <c r="C127" t="s">
        <v>357</v>
      </c>
      <c r="D127" t="s">
        <v>358</v>
      </c>
      <c r="E127">
        <v>372</v>
      </c>
    </row>
    <row r="128" spans="2:5" ht="14.25">
      <c r="B128">
        <v>126</v>
      </c>
      <c r="C128" t="s">
        <v>355</v>
      </c>
      <c r="D128" t="s">
        <v>356</v>
      </c>
      <c r="E128">
        <v>419</v>
      </c>
    </row>
    <row r="129" spans="2:5" ht="14.25">
      <c r="B129">
        <v>127</v>
      </c>
      <c r="C129" t="s">
        <v>353</v>
      </c>
      <c r="D129" t="s">
        <v>354</v>
      </c>
      <c r="E129">
        <v>432</v>
      </c>
    </row>
    <row r="130" spans="2:5" ht="14.25">
      <c r="B130">
        <v>128</v>
      </c>
      <c r="C130" t="s">
        <v>351</v>
      </c>
      <c r="D130" t="s">
        <v>352</v>
      </c>
      <c r="E130">
        <v>391</v>
      </c>
    </row>
    <row r="131" spans="2:5" ht="14.25">
      <c r="B131">
        <v>129</v>
      </c>
      <c r="C131" t="s">
        <v>349</v>
      </c>
      <c r="D131" t="s">
        <v>350</v>
      </c>
      <c r="E131">
        <v>51</v>
      </c>
    </row>
    <row r="132" spans="2:5" ht="14.25">
      <c r="B132">
        <v>130</v>
      </c>
      <c r="C132" t="s">
        <v>347</v>
      </c>
      <c r="D132" t="s">
        <v>348</v>
      </c>
      <c r="E132">
        <v>417</v>
      </c>
    </row>
    <row r="133" spans="2:5" ht="14.25">
      <c r="B133">
        <v>131</v>
      </c>
      <c r="C133" t="s">
        <v>643</v>
      </c>
      <c r="D133" t="s">
        <v>346</v>
      </c>
      <c r="E133">
        <v>392</v>
      </c>
    </row>
    <row r="134" spans="2:5" ht="14.25">
      <c r="B134">
        <v>132</v>
      </c>
      <c r="C134" t="s">
        <v>344</v>
      </c>
      <c r="D134" t="s">
        <v>345</v>
      </c>
      <c r="E134">
        <v>394</v>
      </c>
    </row>
    <row r="135" spans="2:5" ht="14.25">
      <c r="B135">
        <v>133</v>
      </c>
      <c r="C135" t="s">
        <v>644</v>
      </c>
      <c r="D135" t="s">
        <v>343</v>
      </c>
      <c r="E135">
        <v>435</v>
      </c>
    </row>
    <row r="136" spans="2:5" ht="14.25">
      <c r="B136">
        <v>134</v>
      </c>
      <c r="C136" t="s">
        <v>341</v>
      </c>
      <c r="D136" t="s">
        <v>342</v>
      </c>
      <c r="E136">
        <v>437</v>
      </c>
    </row>
    <row r="137" spans="2:5" ht="14.25">
      <c r="B137">
        <v>135</v>
      </c>
      <c r="C137" t="s">
        <v>645</v>
      </c>
      <c r="D137" t="s">
        <v>641</v>
      </c>
      <c r="E137">
        <v>426</v>
      </c>
    </row>
    <row r="138" spans="2:5" ht="14.25">
      <c r="B138">
        <v>136</v>
      </c>
      <c r="C138" t="s">
        <v>646</v>
      </c>
      <c r="D138" t="s">
        <v>642</v>
      </c>
      <c r="E138">
        <v>401</v>
      </c>
    </row>
  </sheetData>
  <sheetProtection/>
  <autoFilter ref="B2:D138">
    <sortState ref="B3:D138">
      <sortCondition sortBy="value" ref="B3:B13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2019-11-11T20:08:20Z</dcterms:modified>
  <cp:category/>
  <cp:version/>
  <cp:contentType/>
  <cp:contentStatus/>
</cp:coreProperties>
</file>