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6" yWindow="65344" windowWidth="15876" windowHeight="6528" activeTab="1"/>
  </bookViews>
  <sheets>
    <sheet name="04.kolo prezentácia" sheetId="1" r:id="rId1"/>
    <sheet name="04.kolo výsledky " sheetId="2" r:id="rId2"/>
    <sheet name="04.kolo výsledky  KAT" sheetId="3" r:id="rId3"/>
    <sheet name="04.kolo stopky" sheetId="4" r:id="rId4"/>
    <sheet name="Hárok1" sheetId="5" r:id="rId5"/>
    <sheet name="Hárok3" sheetId="6" r:id="rId6"/>
  </sheets>
  <definedNames>
    <definedName name="_xlnm._FilterDatabase" localSheetId="0" hidden="1">'04.kolo prezentácia'!$A$1:$I$118</definedName>
    <definedName name="_xlnm._FilterDatabase" localSheetId="3" hidden="1">'04.kolo stopky'!$H$1:$K$36</definedName>
    <definedName name="_xlnm._FilterDatabase" localSheetId="4" hidden="1">'Hárok1'!$A$1:$C$146</definedName>
    <definedName name="Klub" localSheetId="3">#REF!</definedName>
    <definedName name="Klub" localSheetId="2">#REF!</definedName>
    <definedName name="Klub">#REF!</definedName>
    <definedName name="Meno" localSheetId="3">#REF!</definedName>
    <definedName name="Meno" localSheetId="2">#REF!</definedName>
    <definedName name="Meno">#REF!</definedName>
    <definedName name="_xlnm.Print_Area" localSheetId="0">'04.kolo prezentácia'!$A$1:$E$209</definedName>
    <definedName name="_xlnm.Print_Area" localSheetId="1">'04.kolo výsledky '!$A$1:$W$116</definedName>
    <definedName name="_xlnm.Print_Area" localSheetId="2">'04.kolo výsledky  KAT'!$A$1:$W$248</definedName>
    <definedName name="Priezvisko" localSheetId="3">#REF!</definedName>
    <definedName name="Priezvisko" localSheetId="2">#REF!</definedName>
    <definedName name="Priezvisko">#REF!</definedName>
  </definedNames>
  <calcPr fullCalcOnLoad="1"/>
</workbook>
</file>

<file path=xl/sharedStrings.xml><?xml version="1.0" encoding="utf-8"?>
<sst xmlns="http://schemas.openxmlformats.org/spreadsheetml/2006/main" count="1436" uniqueCount="651">
  <si>
    <t>štartovné číslo</t>
  </si>
  <si>
    <t>meno</t>
  </si>
  <si>
    <t>priezvisko</t>
  </si>
  <si>
    <t>ročník</t>
  </si>
  <si>
    <t>KAT</t>
  </si>
  <si>
    <t>Dušan</t>
  </si>
  <si>
    <t>Ján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</si>
  <si>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</si>
  <si>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</si>
  <si>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</si>
  <si>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</si>
  <si>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</si>
  <si>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</si>
  <si>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</si>
  <si>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</si>
  <si>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</si>
  <si>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</si>
  <si>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</si>
  <si>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</si>
  <si>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</si>
  <si>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</si>
  <si>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</si>
  <si>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Marián</t>
  </si>
  <si>
    <t>Pavol</t>
  </si>
  <si>
    <t>body 8.kolo</t>
  </si>
  <si>
    <t>poradie</t>
  </si>
  <si>
    <t>body 9.kolo</t>
  </si>
  <si>
    <t>Andrej</t>
  </si>
  <si>
    <t>Milan</t>
  </si>
  <si>
    <t>body 10.kolo</t>
  </si>
  <si>
    <t>Tomáš</t>
  </si>
  <si>
    <t>Makiš</t>
  </si>
  <si>
    <t>Jakub</t>
  </si>
  <si>
    <t>Peter</t>
  </si>
  <si>
    <t>ᴓ čas na 1000m</t>
  </si>
  <si>
    <t>* vlož hodnoty zo súboru "vysledky 01,kolo,txt"</t>
  </si>
  <si>
    <t>Martin</t>
  </si>
  <si>
    <t>Juraj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</si>
  <si>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</si>
  <si>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</si>
  <si>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</si>
  <si>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</si>
  <si>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</si>
  <si>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</si>
  <si>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</si>
  <si>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</si>
  <si>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</si>
  <si>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</si>
  <si>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</si>
  <si>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</si>
  <si>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Čas v cieli</t>
  </si>
  <si>
    <t>Štartovné číslo</t>
  </si>
  <si>
    <t>Čas na predchádzajúceho</t>
  </si>
  <si>
    <t>klub</t>
  </si>
  <si>
    <t>mesto</t>
  </si>
  <si>
    <t>Michaela</t>
  </si>
  <si>
    <t>Jaroslav</t>
  </si>
  <si>
    <t>Vrana</t>
  </si>
  <si>
    <t>Nová Dubnica</t>
  </si>
  <si>
    <t>Helena</t>
  </si>
  <si>
    <t>Ondřej</t>
  </si>
  <si>
    <t>Tluka</t>
  </si>
  <si>
    <t>Ilava</t>
  </si>
  <si>
    <t>Katarína</t>
  </si>
  <si>
    <t>Drietoma</t>
  </si>
  <si>
    <t>Drahoslav</t>
  </si>
  <si>
    <t>Ivan</t>
  </si>
  <si>
    <t>Nemšová</t>
  </si>
  <si>
    <t>Lap 98</t>
  </si>
  <si>
    <t>Lap 97</t>
  </si>
  <si>
    <t>Lap 96</t>
  </si>
  <si>
    <t>Lap 95</t>
  </si>
  <si>
    <t>Lap 94</t>
  </si>
  <si>
    <t>Lap 93</t>
  </si>
  <si>
    <t>Lap 92</t>
  </si>
  <si>
    <t>Lap 91</t>
  </si>
  <si>
    <t>Lap 90</t>
  </si>
  <si>
    <t>Lap 89</t>
  </si>
  <si>
    <t>Lap 88</t>
  </si>
  <si>
    <t>Lap 87</t>
  </si>
  <si>
    <t>Lap 86</t>
  </si>
  <si>
    <t>Lap 85</t>
  </si>
  <si>
    <t>Lap 84</t>
  </si>
  <si>
    <t>Lap 83</t>
  </si>
  <si>
    <t>Lap 82</t>
  </si>
  <si>
    <t>Lap 81</t>
  </si>
  <si>
    <t>Lap 80</t>
  </si>
  <si>
    <t>Lap 79</t>
  </si>
  <si>
    <t>Lap 78</t>
  </si>
  <si>
    <t>Lap 77</t>
  </si>
  <si>
    <t>Lap 76</t>
  </si>
  <si>
    <t>Lap 75</t>
  </si>
  <si>
    <t>Lap 74</t>
  </si>
  <si>
    <t>Lap 73</t>
  </si>
  <si>
    <t>Lap 72</t>
  </si>
  <si>
    <t>Lap 71</t>
  </si>
  <si>
    <t>Lap 70</t>
  </si>
  <si>
    <t>Lap 69</t>
  </si>
  <si>
    <t>Lap 68</t>
  </si>
  <si>
    <t>Lap 67</t>
  </si>
  <si>
    <t>Lap 66</t>
  </si>
  <si>
    <t>Lap 65</t>
  </si>
  <si>
    <t>Lap 64</t>
  </si>
  <si>
    <t>Lap 63</t>
  </si>
  <si>
    <t>Lap 62</t>
  </si>
  <si>
    <t>Lap 61</t>
  </si>
  <si>
    <t>Lap 60</t>
  </si>
  <si>
    <t>Lap 59</t>
  </si>
  <si>
    <t>Lap 58</t>
  </si>
  <si>
    <t>Lap 57</t>
  </si>
  <si>
    <t>Lap 56</t>
  </si>
  <si>
    <t>Lap 55</t>
  </si>
  <si>
    <t>Lap 54</t>
  </si>
  <si>
    <t>Lap 53</t>
  </si>
  <si>
    <t>Lap 52</t>
  </si>
  <si>
    <t>Lap 51</t>
  </si>
  <si>
    <t>Lap 50</t>
  </si>
  <si>
    <t>Lap 49</t>
  </si>
  <si>
    <t>Lap 48</t>
  </si>
  <si>
    <t>Lap 47</t>
  </si>
  <si>
    <t>Lap 46</t>
  </si>
  <si>
    <t>Lap 45</t>
  </si>
  <si>
    <t>Lap 44</t>
  </si>
  <si>
    <t>Lap 43</t>
  </si>
  <si>
    <t>Lap 42</t>
  </si>
  <si>
    <t>Lap 41</t>
  </si>
  <si>
    <t>Lap 40</t>
  </si>
  <si>
    <t>Lap 39</t>
  </si>
  <si>
    <t>Lap 38</t>
  </si>
  <si>
    <t>Lap 37</t>
  </si>
  <si>
    <t>Lap 36</t>
  </si>
  <si>
    <t>Lap 35</t>
  </si>
  <si>
    <t>Lap 34</t>
  </si>
  <si>
    <t>Lap 33</t>
  </si>
  <si>
    <t>Lap 32</t>
  </si>
  <si>
    <t>Lap 31</t>
  </si>
  <si>
    <t>Lap 30</t>
  </si>
  <si>
    <t>Lap 29</t>
  </si>
  <si>
    <t>Lap 28</t>
  </si>
  <si>
    <t>Lap 27</t>
  </si>
  <si>
    <t>Lap 26</t>
  </si>
  <si>
    <t>Lap 25</t>
  </si>
  <si>
    <t>Lap 24</t>
  </si>
  <si>
    <t>Lap 23</t>
  </si>
  <si>
    <t>Lap 22</t>
  </si>
  <si>
    <t>Lap 21</t>
  </si>
  <si>
    <t>Lap 20</t>
  </si>
  <si>
    <t>Lap 19</t>
  </si>
  <si>
    <t>Lap 18</t>
  </si>
  <si>
    <t>Lap 17</t>
  </si>
  <si>
    <t>Lap 16</t>
  </si>
  <si>
    <t>Lap 15</t>
  </si>
  <si>
    <t>Lap 14</t>
  </si>
  <si>
    <t>Lap 13</t>
  </si>
  <si>
    <t>Lap 12</t>
  </si>
  <si>
    <t>Lap 11</t>
  </si>
  <si>
    <t>Lap 10</t>
  </si>
  <si>
    <t>Lap 9</t>
  </si>
  <si>
    <t>Lap 8</t>
  </si>
  <si>
    <t>Lap 7</t>
  </si>
  <si>
    <t>Lap 6</t>
  </si>
  <si>
    <t>Lap 5</t>
  </si>
  <si>
    <t>Lap 4</t>
  </si>
  <si>
    <t>Lap 3</t>
  </si>
  <si>
    <t>Lap 2</t>
  </si>
  <si>
    <t>Lap 1</t>
  </si>
  <si>
    <t>M</t>
  </si>
  <si>
    <t>Z</t>
  </si>
  <si>
    <t>Blanka</t>
  </si>
  <si>
    <t>Chromeková</t>
  </si>
  <si>
    <t>Slawex runners / Slavičín</t>
  </si>
  <si>
    <t>Faltus</t>
  </si>
  <si>
    <t>Miloš</t>
  </si>
  <si>
    <t>Humera</t>
  </si>
  <si>
    <t>František</t>
  </si>
  <si>
    <t>Jackulík</t>
  </si>
  <si>
    <t>Jankech</t>
  </si>
  <si>
    <t>Dalibor</t>
  </si>
  <si>
    <t>Bianka</t>
  </si>
  <si>
    <t>Karyová</t>
  </si>
  <si>
    <t>Luprich</t>
  </si>
  <si>
    <t>bez me na / Trenčín</t>
  </si>
  <si>
    <t>Eva</t>
  </si>
  <si>
    <t>Mareková</t>
  </si>
  <si>
    <t>Masarik</t>
  </si>
  <si>
    <t>Radek</t>
  </si>
  <si>
    <t>Milička</t>
  </si>
  <si>
    <t>Daniel</t>
  </si>
  <si>
    <t>Ondrejička</t>
  </si>
  <si>
    <t>Jana</t>
  </si>
  <si>
    <t>Pálešová</t>
  </si>
  <si>
    <t>Ivana</t>
  </si>
  <si>
    <t>Schiller</t>
  </si>
  <si>
    <t>Struhar</t>
  </si>
  <si>
    <t>Vavrik</t>
  </si>
  <si>
    <t>Zubo</t>
  </si>
  <si>
    <t>Žilková</t>
  </si>
  <si>
    <t>Jelenák</t>
  </si>
  <si>
    <t>Trenčianske Teplice</t>
  </si>
  <si>
    <t>Ondrejičková</t>
  </si>
  <si>
    <t>Liešťany</t>
  </si>
  <si>
    <t>Ženy C</t>
  </si>
  <si>
    <t>00:00:00.50</t>
  </si>
  <si>
    <t xml:space="preserve">Meno </t>
  </si>
  <si>
    <t>Balaščáková</t>
  </si>
  <si>
    <t>Anton</t>
  </si>
  <si>
    <t>Blaško</t>
  </si>
  <si>
    <t>Chudý</t>
  </si>
  <si>
    <t>Trencin</t>
  </si>
  <si>
    <t>Zuzana</t>
  </si>
  <si>
    <t>Jakal ml.</t>
  </si>
  <si>
    <t>Kňažek</t>
  </si>
  <si>
    <t>Marčeková</t>
  </si>
  <si>
    <t>Soblahov</t>
  </si>
  <si>
    <t>Martiš</t>
  </si>
  <si>
    <t>Stvorlistok / Trencin</t>
  </si>
  <si>
    <t>Panák</t>
  </si>
  <si>
    <t>Prekop</t>
  </si>
  <si>
    <t>Trenčin</t>
  </si>
  <si>
    <t>Šimko</t>
  </si>
  <si>
    <t>Straka</t>
  </si>
  <si>
    <t>Ivanovce</t>
  </si>
  <si>
    <t>Trencin / Trencin</t>
  </si>
  <si>
    <t>GEKONsport / Trenčín</t>
  </si>
  <si>
    <t>Trenčín / Trenčín</t>
  </si>
  <si>
    <t>Trenčianska Turná / Trenčianska Turná</t>
  </si>
  <si>
    <t>Zlocha</t>
  </si>
  <si>
    <t>Žuková</t>
  </si>
  <si>
    <t>Lesaj</t>
  </si>
  <si>
    <t>Festival HoryZonty / Trenčín</t>
  </si>
  <si>
    <t>Lesajová</t>
  </si>
  <si>
    <t>Matej</t>
  </si>
  <si>
    <t>Stiksa</t>
  </si>
  <si>
    <t>Bez me na / Skalka nad Váhom</t>
  </si>
  <si>
    <t>00:00:04.56</t>
  </si>
  <si>
    <t>m</t>
  </si>
  <si>
    <t>MENO</t>
  </si>
  <si>
    <t>PRIEZVISKO</t>
  </si>
  <si>
    <t>Tim/Mesto</t>
  </si>
  <si>
    <t>POHLAVIE</t>
  </si>
  <si>
    <t>ROK</t>
  </si>
  <si>
    <t>Marian</t>
  </si>
  <si>
    <t>Adamkovic</t>
  </si>
  <si>
    <t>Petra</t>
  </si>
  <si>
    <t>Gekon / Trenčín</t>
  </si>
  <si>
    <t>Jogging klub Dubnica nad Váhom / Dubnica nad Váhom</t>
  </si>
  <si>
    <t>Iveta</t>
  </si>
  <si>
    <t>Hulvatova</t>
  </si>
  <si>
    <t>Jogging klub Dubnica / Dubnica nad Váhom</t>
  </si>
  <si>
    <t>Ilavský</t>
  </si>
  <si>
    <t>Bežci Svinná / Svinná</t>
  </si>
  <si>
    <t>Jakal st.</t>
  </si>
  <si>
    <t>special forces / Tr. Teplá</t>
  </si>
  <si>
    <t>Ilona</t>
  </si>
  <si>
    <t>Karlíková</t>
  </si>
  <si>
    <t>Buď lepší / Soblahov</t>
  </si>
  <si>
    <t>Medveď</t>
  </si>
  <si>
    <t>Mikuš</t>
  </si>
  <si>
    <t>Timoradza</t>
  </si>
  <si>
    <t>Tibor</t>
  </si>
  <si>
    <t>Šír</t>
  </si>
  <si>
    <t>Palo</t>
  </si>
  <si>
    <t>julo</t>
  </si>
  <si>
    <t>talian</t>
  </si>
  <si>
    <t>Ribe k. s. / Dubnica nad Váhom</t>
  </si>
  <si>
    <t>Jogging klub DCA / Dubnica nad Váhom</t>
  </si>
  <si>
    <t>Simona</t>
  </si>
  <si>
    <t>Maláň</t>
  </si>
  <si>
    <t>Melo</t>
  </si>
  <si>
    <t>Staňáková</t>
  </si>
  <si>
    <t>Kaňovský</t>
  </si>
  <si>
    <t>Balaščák</t>
  </si>
  <si>
    <t>Ťapajna</t>
  </si>
  <si>
    <t>Vanek</t>
  </si>
  <si>
    <t>Trenčianska Teplá</t>
  </si>
  <si>
    <t>00:00:02.00</t>
  </si>
  <si>
    <t>00:00:00.87</t>
  </si>
  <si>
    <t>00:00:07.43</t>
  </si>
  <si>
    <t>00:00:25.81</t>
  </si>
  <si>
    <t>Adamkovicova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</si>
  <si>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04.kolo</t>
    </r>
    <r>
      <rPr>
        <b/>
        <sz val="18"/>
        <color indexed="8"/>
        <rFont val="Calibri"/>
        <family val="2"/>
      </rPr>
      <t>, 16.06.2019, 8.400 m, Soblahov</t>
    </r>
  </si>
  <si>
    <t>Gekonsport / Banovce</t>
  </si>
  <si>
    <t>Gekonsport / Komna</t>
  </si>
  <si>
    <t>Adrián</t>
  </si>
  <si>
    <t>Ambrož</t>
  </si>
  <si>
    <t>Falck running team / Trenčín</t>
  </si>
  <si>
    <t>Baďura</t>
  </si>
  <si>
    <t>Dubnica / Dubnica niV</t>
  </si>
  <si>
    <t>Rastislav</t>
  </si>
  <si>
    <t>Cabala</t>
  </si>
  <si>
    <t>GEKON sport / Trenčín</t>
  </si>
  <si>
    <t>Cabalová</t>
  </si>
  <si>
    <t>Cyprian</t>
  </si>
  <si>
    <t>MAC Dubnica nad Vahom / Dubnica nad Vahom</t>
  </si>
  <si>
    <t>Katarina</t>
  </si>
  <si>
    <t>Garajova</t>
  </si>
  <si>
    <t>Bez me na / Trenčin</t>
  </si>
  <si>
    <t>Habániková</t>
  </si>
  <si>
    <t>Hofierka</t>
  </si>
  <si>
    <t>Jogging klub Dubnica / Dubnica n/V</t>
  </si>
  <si>
    <t>miroslav</t>
  </si>
  <si>
    <t>Ilavsky st</t>
  </si>
  <si>
    <t>jogging klub dubnica n/v / dubnica n/v</t>
  </si>
  <si>
    <t>Brúsne / Drietom-Brúsne</t>
  </si>
  <si>
    <t>Roman</t>
  </si>
  <si>
    <t>Janku</t>
  </si>
  <si>
    <t>Zvonek Sport Valašské Klobouky / Lačnov</t>
  </si>
  <si>
    <t>Slawex Runners / Slavičín</t>
  </si>
  <si>
    <t>Modra</t>
  </si>
  <si>
    <t>Patrik</t>
  </si>
  <si>
    <t>Koterec</t>
  </si>
  <si>
    <t>Jan</t>
  </si>
  <si>
    <t>Kucharik</t>
  </si>
  <si>
    <t>Durikam team Trencin / Trencin</t>
  </si>
  <si>
    <t>Laco</t>
  </si>
  <si>
    <t>Neporadza</t>
  </si>
  <si>
    <t>Sofia</t>
  </si>
  <si>
    <t>Lacová</t>
  </si>
  <si>
    <t>Letko</t>
  </si>
  <si>
    <t>Trenč. Stankovce</t>
  </si>
  <si>
    <t>Anna</t>
  </si>
  <si>
    <t>Malá</t>
  </si>
  <si>
    <t>Vladimír</t>
  </si>
  <si>
    <t>Malý</t>
  </si>
  <si>
    <t>Bradáči / Trenčín</t>
  </si>
  <si>
    <t>Stvorlistok / Trenčín</t>
  </si>
  <si>
    <t>Masarikova</t>
  </si>
  <si>
    <t>Masarovic</t>
  </si>
  <si>
    <t>Dolna Suca</t>
  </si>
  <si>
    <t>Blato Lesa / Trenčianske Teplice</t>
  </si>
  <si>
    <t>Novodvorský</t>
  </si>
  <si>
    <t>ervin</t>
  </si>
  <si>
    <t>palenik</t>
  </si>
  <si>
    <t>budlepsi / trencin</t>
  </si>
  <si>
    <t>Mária</t>
  </si>
  <si>
    <t>Radošová</t>
  </si>
  <si>
    <t>Tím SaS / Veľký Krtíš</t>
  </si>
  <si>
    <t>Autoboxy Slovakia / Dubnica nad váhom</t>
  </si>
  <si>
    <t>Trenčianska Teplá / Trenčianska Teplá</t>
  </si>
  <si>
    <t>Matky na úteku / Trenčín</t>
  </si>
  <si>
    <t>Stehlik</t>
  </si>
  <si>
    <t>Patricia</t>
  </si>
  <si>
    <t>Struharova</t>
  </si>
  <si>
    <t>Svrčeková</t>
  </si>
  <si>
    <t>SaS / Bratislava</t>
  </si>
  <si>
    <t>tj mníchova lehota / trenčin</t>
  </si>
  <si>
    <t>Julo</t>
  </si>
  <si>
    <t>Talian</t>
  </si>
  <si>
    <t>Tj mnichova lehota / Mnichova lehota</t>
  </si>
  <si>
    <t>TIRáciBN / Bánovce nad Bebravou</t>
  </si>
  <si>
    <t>Chocholná / Chocholná</t>
  </si>
  <si>
    <t>Vertfein</t>
  </si>
  <si>
    <t>Printhouse.a.s / Bobot</t>
  </si>
  <si>
    <t>Gekon sport / Trenčín</t>
  </si>
  <si>
    <t>Jogging klub / Dubnica nad Váhom</t>
  </si>
  <si>
    <t>Lap 113</t>
  </si>
  <si>
    <t>00:00:20.14</t>
  </si>
  <si>
    <t>01:10:34.91</t>
  </si>
  <si>
    <t>Lap 112</t>
  </si>
  <si>
    <t>00:01:32.85</t>
  </si>
  <si>
    <t>01:10:14.77</t>
  </si>
  <si>
    <t>Lap 111</t>
  </si>
  <si>
    <t>00:05:16.59</t>
  </si>
  <si>
    <t>01:08:41.91</t>
  </si>
  <si>
    <t>Lap 110</t>
  </si>
  <si>
    <t>00:02:22.32</t>
  </si>
  <si>
    <t>01:03:25.31</t>
  </si>
  <si>
    <t>Lap 109</t>
  </si>
  <si>
    <t>00:00:38.89</t>
  </si>
  <si>
    <t>01:01:02.99</t>
  </si>
  <si>
    <t>Lap 108</t>
  </si>
  <si>
    <t>00:00:48.14</t>
  </si>
  <si>
    <t>01:00:24.10</t>
  </si>
  <si>
    <t>Lap 107</t>
  </si>
  <si>
    <t>00:03:28.87</t>
  </si>
  <si>
    <t>00:59:35.96</t>
  </si>
  <si>
    <t>Lap 106</t>
  </si>
  <si>
    <t>00:01:36.15</t>
  </si>
  <si>
    <t>00:56:07.08</t>
  </si>
  <si>
    <t>Lap 105</t>
  </si>
  <si>
    <t>00:00:17.22</t>
  </si>
  <si>
    <t>00:54:30.93</t>
  </si>
  <si>
    <t>Lap 104</t>
  </si>
  <si>
    <t>00:00:07.56</t>
  </si>
  <si>
    <t>00:54:13.71</t>
  </si>
  <si>
    <t>Lap 103</t>
  </si>
  <si>
    <t>00:00:09.07</t>
  </si>
  <si>
    <t>00:54:06.14</t>
  </si>
  <si>
    <t>Lap 102</t>
  </si>
  <si>
    <t>00:00:03.90</t>
  </si>
  <si>
    <t>00:53:57.06</t>
  </si>
  <si>
    <t>Lap 101</t>
  </si>
  <si>
    <t>00:00:08.92</t>
  </si>
  <si>
    <t>00:53:53.16</t>
  </si>
  <si>
    <t>Lap 100</t>
  </si>
  <si>
    <t>00:02:02.10</t>
  </si>
  <si>
    <t>00:53:44.24</t>
  </si>
  <si>
    <t>Lap 99</t>
  </si>
  <si>
    <t>00:00:12.37</t>
  </si>
  <si>
    <t>00:51:42.13</t>
  </si>
  <si>
    <t>00:00:23.21</t>
  </si>
  <si>
    <t>00:51:29.75</t>
  </si>
  <si>
    <t>00:00:12.51</t>
  </si>
  <si>
    <t>00:51:06.54</t>
  </si>
  <si>
    <t>00:00:21.00</t>
  </si>
  <si>
    <t>00:50:54.02</t>
  </si>
  <si>
    <t>00:00:15.37</t>
  </si>
  <si>
    <t>00:50:33.02</t>
  </si>
  <si>
    <t>00:00:10.29</t>
  </si>
  <si>
    <t>00:50:17.64</t>
  </si>
  <si>
    <t>00:00:25.20</t>
  </si>
  <si>
    <t>00:50:07.34</t>
  </si>
  <si>
    <t>00:00:05.87</t>
  </si>
  <si>
    <t>00:49:42.14</t>
  </si>
  <si>
    <t>00:00:35.99</t>
  </si>
  <si>
    <t>00:49:36.27</t>
  </si>
  <si>
    <t>00:00:08.07</t>
  </si>
  <si>
    <t>00:49:00.27</t>
  </si>
  <si>
    <t>00:00:54.18</t>
  </si>
  <si>
    <t>00:48:52.19</t>
  </si>
  <si>
    <t>00:00:09.14</t>
  </si>
  <si>
    <t>00:47:58.00</t>
  </si>
  <si>
    <t>00:01:04.21</t>
  </si>
  <si>
    <t>00:47:48.86</t>
  </si>
  <si>
    <t>00:00:08.45</t>
  </si>
  <si>
    <t>00:46:44.64</t>
  </si>
  <si>
    <t>00:00:00.76</t>
  </si>
  <si>
    <t>00:46:36.19</t>
  </si>
  <si>
    <t>00:00:05.93</t>
  </si>
  <si>
    <t>00:46:35.42</t>
  </si>
  <si>
    <t>00:00:39.45</t>
  </si>
  <si>
    <t>00:46:29.49</t>
  </si>
  <si>
    <t>00:00:07.14</t>
  </si>
  <si>
    <t>00:45:50.03</t>
  </si>
  <si>
    <t>00:00:10.63</t>
  </si>
  <si>
    <t>00:45:42.89</t>
  </si>
  <si>
    <t>00:00:02.23</t>
  </si>
  <si>
    <t>00:45:32.26</t>
  </si>
  <si>
    <t>00:00:05.90</t>
  </si>
  <si>
    <t>00:45:30.02</t>
  </si>
  <si>
    <t>00:00:10.77</t>
  </si>
  <si>
    <t>00:45:24.12</t>
  </si>
  <si>
    <t>00:00:11.18</t>
  </si>
  <si>
    <t>00:45:13.35</t>
  </si>
  <si>
    <t>00:00:05.42</t>
  </si>
  <si>
    <t>00:45:02.16</t>
  </si>
  <si>
    <t>00:00:04.50</t>
  </si>
  <si>
    <t>00:44:56.74</t>
  </si>
  <si>
    <t>00:00:11.93</t>
  </si>
  <si>
    <t>00:44:52.24</t>
  </si>
  <si>
    <t>00:00:23.06</t>
  </si>
  <si>
    <t>00:44:40.30</t>
  </si>
  <si>
    <t>00:00:04.78</t>
  </si>
  <si>
    <t>00:44:17.24</t>
  </si>
  <si>
    <t>00:00:18.87</t>
  </si>
  <si>
    <t>00:44:12.46</t>
  </si>
  <si>
    <t>00:00:02.31</t>
  </si>
  <si>
    <t>00:43:53.58</t>
  </si>
  <si>
    <t>00:00:11.06</t>
  </si>
  <si>
    <t>00:43:51.27</t>
  </si>
  <si>
    <t>00:00:29.78</t>
  </si>
  <si>
    <t>00:43:40.21</t>
  </si>
  <si>
    <t>00:00:09.04</t>
  </si>
  <si>
    <t>00:43:10.42</t>
  </si>
  <si>
    <t>00:00:12.01</t>
  </si>
  <si>
    <t>00:43:01.38</t>
  </si>
  <si>
    <t>00:00:05.75</t>
  </si>
  <si>
    <t>00:42:49.36</t>
  </si>
  <si>
    <t>00:42:43.61</t>
  </si>
  <si>
    <t>00:00:16.52</t>
  </si>
  <si>
    <t>00:42:37.86</t>
  </si>
  <si>
    <t>00:00:03.63</t>
  </si>
  <si>
    <t>00:42:21.34</t>
  </si>
  <si>
    <t>00:42:17.70</t>
  </si>
  <si>
    <t>00:00:03.14</t>
  </si>
  <si>
    <t>00:42:13.14</t>
  </si>
  <si>
    <t>00:42:10.00</t>
  </si>
  <si>
    <t>00:00:16.57</t>
  </si>
  <si>
    <t>00:42:09.50</t>
  </si>
  <si>
    <t>00:00:12.68</t>
  </si>
  <si>
    <t>00:41:52.92</t>
  </si>
  <si>
    <t>00:00:04.12</t>
  </si>
  <si>
    <t>00:41:40.23</t>
  </si>
  <si>
    <t>00:00:10.95</t>
  </si>
  <si>
    <t>00:41:36.11</t>
  </si>
  <si>
    <t>00:41:25.16</t>
  </si>
  <si>
    <t>00:00:18.25</t>
  </si>
  <si>
    <t>00:41:17.08</t>
  </si>
  <si>
    <t>00:00:09.00</t>
  </si>
  <si>
    <t>00:40:58.83</t>
  </si>
  <si>
    <t>00:00:20.26</t>
  </si>
  <si>
    <t>00:40:49.83</t>
  </si>
  <si>
    <t>00:00:11.42</t>
  </si>
  <si>
    <t>00:40:29.56</t>
  </si>
  <si>
    <t>00:00:00.82</t>
  </si>
  <si>
    <t>00:40:18.14</t>
  </si>
  <si>
    <t>00:00:00.20</t>
  </si>
  <si>
    <t>00:40:17.31</t>
  </si>
  <si>
    <t>00:00:11.46</t>
  </si>
  <si>
    <t>00:40:17.11</t>
  </si>
  <si>
    <t>00:00:01.62</t>
  </si>
  <si>
    <t>00:40:05.64</t>
  </si>
  <si>
    <t>00:40:04.01</t>
  </si>
  <si>
    <t>00:00:01.42</t>
  </si>
  <si>
    <t>00:39:46.78</t>
  </si>
  <si>
    <t>00:00:08.42</t>
  </si>
  <si>
    <t>00:39:45.36</t>
  </si>
  <si>
    <t>00:00:04.90</t>
  </si>
  <si>
    <t>00:39:36.94</t>
  </si>
  <si>
    <t>00:00:02.42</t>
  </si>
  <si>
    <t>00:39:32.03</t>
  </si>
  <si>
    <t>00:39:29.61</t>
  </si>
  <si>
    <t>00:00:08.40</t>
  </si>
  <si>
    <t>00:39:22.17</t>
  </si>
  <si>
    <t>00:39:13.77</t>
  </si>
  <si>
    <t>00:00:01.93</t>
  </si>
  <si>
    <t>00:38:47.95</t>
  </si>
  <si>
    <t>00:00:10.81</t>
  </si>
  <si>
    <t>00:38:46.01</t>
  </si>
  <si>
    <t>00:00:01.29</t>
  </si>
  <si>
    <t>00:38:35.20</t>
  </si>
  <si>
    <t>00:00:04.68</t>
  </si>
  <si>
    <t>00:38:33.91</t>
  </si>
  <si>
    <t>00:00:17.08</t>
  </si>
  <si>
    <t>00:38:29.22</t>
  </si>
  <si>
    <t>00:00:02.37</t>
  </si>
  <si>
    <t>00:38:12.13</t>
  </si>
  <si>
    <t>00:00:02.01</t>
  </si>
  <si>
    <t>00:38:09.76</t>
  </si>
  <si>
    <t>00:00:04.42</t>
  </si>
  <si>
    <t>00:38:07.74</t>
  </si>
  <si>
    <t>00:00:07.76</t>
  </si>
  <si>
    <t>00:38:03.32</t>
  </si>
  <si>
    <t>00:00:08.11</t>
  </si>
  <si>
    <t>00:37:55.56</t>
  </si>
  <si>
    <t>00:00:07.15</t>
  </si>
  <si>
    <t>00:37:47.45</t>
  </si>
  <si>
    <t>00:00:22.13</t>
  </si>
  <si>
    <t>00:37:40.29</t>
  </si>
  <si>
    <t>00:37:18.16</t>
  </si>
  <si>
    <t>00:00:07.96</t>
  </si>
  <si>
    <t>00:37:06.69</t>
  </si>
  <si>
    <t>00:00:00.43</t>
  </si>
  <si>
    <t>00:36:58.72</t>
  </si>
  <si>
    <t>00:00:00.67</t>
  </si>
  <si>
    <t>00:36:58.28</t>
  </si>
  <si>
    <t>00:36:57.61</t>
  </si>
  <si>
    <t>00:00:01.81</t>
  </si>
  <si>
    <t>00:36:55.61</t>
  </si>
  <si>
    <t>00:00:18.75</t>
  </si>
  <si>
    <t>00:36:53.80</t>
  </si>
  <si>
    <t>00:00:12.71</t>
  </si>
  <si>
    <t>00:36:35.05</t>
  </si>
  <si>
    <t>00:36:22.33</t>
  </si>
  <si>
    <t>00:00:02.61</t>
  </si>
  <si>
    <t>00:36:18.69</t>
  </si>
  <si>
    <t>00:00:19.47</t>
  </si>
  <si>
    <t>00:36:16.08</t>
  </si>
  <si>
    <t>00:00:09.98</t>
  </si>
  <si>
    <t>00:35:56.61</t>
  </si>
  <si>
    <t>00:00:17.62</t>
  </si>
  <si>
    <t>00:35:46.63</t>
  </si>
  <si>
    <t>00:00:12.40</t>
  </si>
  <si>
    <t>00:35:29.00</t>
  </si>
  <si>
    <t>00:00:17.07</t>
  </si>
  <si>
    <t>00:35:16.60</t>
  </si>
  <si>
    <t>00:00:18.50</t>
  </si>
  <si>
    <t>00:34:59.52</t>
  </si>
  <si>
    <t>00:00:12.57</t>
  </si>
  <si>
    <t>00:34:41.02</t>
  </si>
  <si>
    <t>00:00:19.35</t>
  </si>
  <si>
    <t>00:34:28.44</t>
  </si>
  <si>
    <t>00:34:09.08</t>
  </si>
  <si>
    <t>00:00:29.03</t>
  </si>
  <si>
    <t>00:34:08.21</t>
  </si>
  <si>
    <t>00:00:36.24</t>
  </si>
  <si>
    <t>00:33:39.17</t>
  </si>
  <si>
    <t>00:00:53.11</t>
  </si>
  <si>
    <t>00:33:02.93</t>
  </si>
  <si>
    <t>00:00:08.50</t>
  </si>
  <si>
    <t>00:32:09.81</t>
  </si>
  <si>
    <t>00:01:37.04</t>
  </si>
  <si>
    <t>00:32:01.31</t>
  </si>
  <si>
    <t>00:30:24.26</t>
  </si>
  <si>
    <t>Ľubomír</t>
  </si>
  <si>
    <t>Barbora</t>
  </si>
  <si>
    <t>Matúš</t>
  </si>
  <si>
    <t>Lenka</t>
  </si>
  <si>
    <t>Pavel</t>
  </si>
  <si>
    <t>Radoslav</t>
  </si>
  <si>
    <t>Jozef</t>
  </si>
  <si>
    <t>Denisa</t>
  </si>
  <si>
    <t>Sofián</t>
  </si>
  <si>
    <t>Michal</t>
  </si>
  <si>
    <t>Róbert</t>
  </si>
  <si>
    <t>Adam</t>
  </si>
  <si>
    <t>Stanislav</t>
  </si>
  <si>
    <t>Augustín</t>
  </si>
  <si>
    <t>Damián</t>
  </si>
  <si>
    <t>Gašparovič</t>
  </si>
  <si>
    <t>Cích</t>
  </si>
  <si>
    <t>Vavruš</t>
  </si>
  <si>
    <t>Spusta</t>
  </si>
  <si>
    <t>Mojto</t>
  </si>
  <si>
    <t>Chrenková</t>
  </si>
  <si>
    <t>Jančo</t>
  </si>
  <si>
    <t>Vojtek</t>
  </si>
  <si>
    <t>Varačka</t>
  </si>
  <si>
    <t>Varačková</t>
  </si>
  <si>
    <t>Sobek</t>
  </si>
  <si>
    <t>Uhrecký</t>
  </si>
  <si>
    <t>Kopčan</t>
  </si>
  <si>
    <t>Hlávka</t>
  </si>
  <si>
    <t>Samek</t>
  </si>
  <si>
    <t>Huláková</t>
  </si>
  <si>
    <t>Diková</t>
  </si>
  <si>
    <t>Repa</t>
  </si>
  <si>
    <t>Holička</t>
  </si>
  <si>
    <t>Jando</t>
  </si>
  <si>
    <t>Trebatický</t>
  </si>
  <si>
    <t>Heldes</t>
  </si>
  <si>
    <t>Ďuráčik</t>
  </si>
  <si>
    <t>Kutiš</t>
  </si>
  <si>
    <t>Luprichová</t>
  </si>
  <si>
    <t>Mikušík</t>
  </si>
  <si>
    <t>Radocha</t>
  </si>
  <si>
    <t>Zacharová</t>
  </si>
  <si>
    <t>Gavendová</t>
  </si>
  <si>
    <t>Gavenda</t>
  </si>
  <si>
    <t>Vavrík</t>
  </si>
  <si>
    <t>Gerbel</t>
  </si>
  <si>
    <t>Kocaj</t>
  </si>
  <si>
    <t>Marušinec</t>
  </si>
  <si>
    <t>Podolák</t>
  </si>
  <si>
    <t>Ďuriga</t>
  </si>
  <si>
    <t>Maláková</t>
  </si>
  <si>
    <t>beháme.sk</t>
  </si>
  <si>
    <t>Trenčianske Tulene / Trenčín</t>
  </si>
  <si>
    <t>Buď lepší / Bohunice</t>
  </si>
  <si>
    <t>OŠK Soblahov</t>
  </si>
  <si>
    <t>Buď Lepší / Beckov</t>
  </si>
  <si>
    <t>Bez me na / Trenčín</t>
  </si>
  <si>
    <t>Bánovce nad Bebravou</t>
  </si>
  <si>
    <t>Kálnica</t>
  </si>
  <si>
    <t>Ostratické ľadové medvede</t>
  </si>
  <si>
    <t>Prusy</t>
  </si>
  <si>
    <t>Veľké Chlievany</t>
  </si>
  <si>
    <t>Borčické Slimáky</t>
  </si>
  <si>
    <t>Trenčianska Závada</t>
  </si>
  <si>
    <t>Svinná</t>
  </si>
  <si>
    <t>MAC DCA / Dubnica nad Vahom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</si>
</sst>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b/>
      <sz val="7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4" fillId="0" borderId="10" xfId="0" applyNumberFormat="1" applyFont="1" applyFill="1" applyBorder="1" applyAlignment="1">
      <alignment/>
    </xf>
    <xf numFmtId="1" fontId="0" fillId="0" borderId="0" xfId="0" applyNumberForma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5" fontId="0" fillId="0" borderId="11" xfId="0" applyNumberFormat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5" fontId="42" fillId="0" borderId="10" xfId="0" applyNumberFormat="1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6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5" fillId="8" borderId="17" xfId="0" applyFont="1" applyFill="1" applyBorder="1" applyAlignment="1">
      <alignment horizontal="center"/>
    </xf>
    <xf numFmtId="0" fontId="55" fillId="8" borderId="18" xfId="0" applyNumberFormat="1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8.emf" /><Relationship Id="rId3" Type="http://schemas.openxmlformats.org/officeDocument/2006/relationships/image" Target="../media/image39.emf" /><Relationship Id="rId4" Type="http://schemas.openxmlformats.org/officeDocument/2006/relationships/image" Target="../media/image40.emf" /><Relationship Id="rId5" Type="http://schemas.openxmlformats.org/officeDocument/2006/relationships/image" Target="../media/image41.emf" /><Relationship Id="rId6" Type="http://schemas.openxmlformats.org/officeDocument/2006/relationships/image" Target="../media/image42.emf" /><Relationship Id="rId7" Type="http://schemas.openxmlformats.org/officeDocument/2006/relationships/image" Target="../media/image4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116</xdr:row>
      <xdr:rowOff>76200</xdr:rowOff>
    </xdr:from>
    <xdr:to>
      <xdr:col>23</xdr:col>
      <xdr:colOff>9525</xdr:colOff>
      <xdr:row>144</xdr:row>
      <xdr:rowOff>38100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1094422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180975</xdr:rowOff>
    </xdr:from>
    <xdr:to>
      <xdr:col>12</xdr:col>
      <xdr:colOff>0</xdr:colOff>
      <xdr:row>178</xdr:row>
      <xdr:rowOff>142875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05825"/>
          <a:ext cx="10934700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23</xdr:col>
      <xdr:colOff>9525</xdr:colOff>
      <xdr:row>197</xdr:row>
      <xdr:rowOff>152400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697200"/>
          <a:ext cx="109442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23</xdr:col>
      <xdr:colOff>9525</xdr:colOff>
      <xdr:row>205</xdr:row>
      <xdr:rowOff>152400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316700"/>
          <a:ext cx="10944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23</xdr:col>
      <xdr:colOff>9525</xdr:colOff>
      <xdr:row>218</xdr:row>
      <xdr:rowOff>152400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840700"/>
          <a:ext cx="10944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23</xdr:col>
      <xdr:colOff>9525</xdr:colOff>
      <xdr:row>236</xdr:row>
      <xdr:rowOff>152400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3679150"/>
          <a:ext cx="109442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23</xdr:col>
      <xdr:colOff>9525</xdr:colOff>
      <xdr:row>246</xdr:row>
      <xdr:rowOff>152400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7108150"/>
          <a:ext cx="109442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K1:M9" totalsRowShown="0">
  <autoFilter ref="K1:M9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O1:Q4" totalsRowShown="0">
  <autoFilter ref="O1:Q4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W116" totalsRowShown="0">
  <autoFilter ref="A3:W116"/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 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113" name="Tabuľka5114" displayName="Tabuľka5114" ref="A3:W116" totalsRowShown="0">
  <autoFilter ref="A3:W116"/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 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5"/>
  <cols>
    <col min="1" max="1" width="9.7109375" style="3" customWidth="1"/>
    <col min="2" max="2" width="13.57421875" style="5" customWidth="1"/>
    <col min="3" max="3" width="22.00390625" style="5" bestFit="1" customWidth="1"/>
    <col min="4" max="4" width="46.7109375" style="5" customWidth="1"/>
    <col min="5" max="5" width="6.57421875" style="3" bestFit="1" customWidth="1"/>
    <col min="6" max="6" width="8.7109375" style="3" bestFit="1" customWidth="1"/>
    <col min="7" max="7" width="13.7109375" style="5" bestFit="1" customWidth="1"/>
    <col min="8" max="8" width="33.8515625" style="5" customWidth="1"/>
    <col min="9" max="9" width="23.7109375" style="5" bestFit="1" customWidth="1"/>
    <col min="10" max="10" width="9.140625" style="9" customWidth="1"/>
    <col min="11" max="11" width="15.140625" style="9" bestFit="1" customWidth="1"/>
    <col min="12" max="14" width="9.140625" style="9" customWidth="1"/>
    <col min="15" max="15" width="15.140625" style="9" bestFit="1" customWidth="1"/>
    <col min="16" max="16384" width="9.140625" style="9" customWidth="1"/>
  </cols>
  <sheetData>
    <row r="1" spans="1:17" s="8" customFormat="1" ht="39.75" customHeight="1">
      <c r="A1" s="43" t="s">
        <v>0</v>
      </c>
      <c r="B1" s="43" t="s">
        <v>1</v>
      </c>
      <c r="C1" s="43" t="s">
        <v>2</v>
      </c>
      <c r="D1" s="43" t="s">
        <v>9</v>
      </c>
      <c r="E1" s="43" t="s">
        <v>3</v>
      </c>
      <c r="F1" s="43" t="s">
        <v>49</v>
      </c>
      <c r="G1" s="43" t="s">
        <v>4</v>
      </c>
      <c r="H1" s="43" t="s">
        <v>53</v>
      </c>
      <c r="I1" s="43" t="s">
        <v>54</v>
      </c>
      <c r="K1" s="8" t="s">
        <v>38</v>
      </c>
      <c r="L1" s="8" t="s">
        <v>40</v>
      </c>
      <c r="M1" s="8" t="s">
        <v>41</v>
      </c>
      <c r="O1" s="8" t="s">
        <v>38</v>
      </c>
      <c r="P1" s="8" t="s">
        <v>40</v>
      </c>
      <c r="Q1" s="8" t="s">
        <v>41</v>
      </c>
    </row>
    <row r="2" spans="1:17" ht="15.75" customHeight="1">
      <c r="A2" s="53">
        <v>40</v>
      </c>
      <c r="B2" s="55" t="s">
        <v>241</v>
      </c>
      <c r="C2" s="55" t="s">
        <v>242</v>
      </c>
      <c r="D2" s="55" t="s">
        <v>281</v>
      </c>
      <c r="E2" s="53">
        <v>1964</v>
      </c>
      <c r="F2" s="3" t="s">
        <v>166</v>
      </c>
      <c r="G2" s="54" t="str">
        <f>IF(F2="m",LOOKUP(E2,'04.kolo prezentácia'!$L$2:$L$9,'04.kolo prezentácia'!$K$2:$K$9),LOOKUP(E2,'04.kolo prezentácia'!$P$2:$P$4,'04.kolo prezentácia'!$O$2:$O$4))</f>
        <v>Muži D</v>
      </c>
      <c r="H2" s="13"/>
      <c r="I2" s="13"/>
      <c r="K2" s="9" t="s">
        <v>45</v>
      </c>
      <c r="L2" s="9">
        <v>1900</v>
      </c>
      <c r="M2" s="9">
        <v>1959</v>
      </c>
      <c r="O2" s="45" t="s">
        <v>201</v>
      </c>
      <c r="P2" s="9">
        <v>1900</v>
      </c>
      <c r="Q2" s="9">
        <v>1973</v>
      </c>
    </row>
    <row r="3" spans="1:17" ht="15.75" customHeight="1">
      <c r="A3" s="53">
        <v>41</v>
      </c>
      <c r="B3" s="55" t="s">
        <v>243</v>
      </c>
      <c r="C3" s="55" t="s">
        <v>279</v>
      </c>
      <c r="D3" s="55" t="s">
        <v>282</v>
      </c>
      <c r="E3" s="53">
        <v>1978</v>
      </c>
      <c r="F3" s="3" t="s">
        <v>167</v>
      </c>
      <c r="G3" s="54" t="str">
        <f>IF(F3="m",LOOKUP(E3,'04.kolo prezentácia'!$L$2:$L$9,'04.kolo prezentácia'!$K$2:$K$9),LOOKUP(E3,'04.kolo prezentácia'!$P$2:$P$4,'04.kolo prezentácia'!$O$2:$O$4))</f>
        <v>Ženy B</v>
      </c>
      <c r="H3" s="13"/>
      <c r="I3" s="13"/>
      <c r="K3" s="9" t="s">
        <v>44</v>
      </c>
      <c r="L3" s="9">
        <v>1960</v>
      </c>
      <c r="M3" s="9">
        <v>1969</v>
      </c>
      <c r="O3" s="45" t="s">
        <v>47</v>
      </c>
      <c r="P3" s="9">
        <v>1974</v>
      </c>
      <c r="Q3" s="9">
        <v>1983</v>
      </c>
    </row>
    <row r="4" spans="1:17" ht="15.75" customHeight="1">
      <c r="A4" s="53">
        <v>323</v>
      </c>
      <c r="B4" s="55" t="s">
        <v>283</v>
      </c>
      <c r="C4" s="55" t="s">
        <v>284</v>
      </c>
      <c r="D4" s="55" t="s">
        <v>285</v>
      </c>
      <c r="E4" s="53">
        <v>1999</v>
      </c>
      <c r="F4" s="3" t="s">
        <v>166</v>
      </c>
      <c r="G4" s="54" t="str">
        <f>IF(F4="m",LOOKUP(E4,'04.kolo prezentácia'!$L$2:$L$9,'04.kolo prezentácia'!$K$2:$K$9),LOOKUP(E4,'04.kolo prezentácia'!$P$2:$P$4,'04.kolo prezentácia'!$O$2:$O$4))</f>
        <v>Muži A</v>
      </c>
      <c r="H4" s="13"/>
      <c r="I4" s="13"/>
      <c r="K4" s="9" t="s">
        <v>43</v>
      </c>
      <c r="L4" s="9">
        <v>1970</v>
      </c>
      <c r="M4" s="9">
        <v>1979</v>
      </c>
      <c r="O4" s="45" t="s">
        <v>46</v>
      </c>
      <c r="P4" s="9">
        <v>1984</v>
      </c>
      <c r="Q4" s="9">
        <v>2019</v>
      </c>
    </row>
    <row r="5" spans="1:13" ht="15.75" customHeight="1">
      <c r="A5" s="53">
        <v>311</v>
      </c>
      <c r="B5" s="55" t="s">
        <v>30</v>
      </c>
      <c r="C5" s="55" t="s">
        <v>286</v>
      </c>
      <c r="D5" s="55" t="s">
        <v>16</v>
      </c>
      <c r="E5" s="53">
        <v>1979</v>
      </c>
      <c r="F5" s="3" t="s">
        <v>166</v>
      </c>
      <c r="G5" s="54" t="str">
        <f>IF(F5="m",LOOKUP(E5,'04.kolo prezentácia'!$L$2:$L$9,'04.kolo prezentácia'!$K$2:$K$9),LOOKUP(E5,'04.kolo prezentácia'!$P$2:$P$4,'04.kolo prezentácia'!$O$2:$O$4))</f>
        <v>Muži C</v>
      </c>
      <c r="H5" s="13"/>
      <c r="K5" s="9" t="s">
        <v>42</v>
      </c>
      <c r="L5" s="9">
        <v>1980</v>
      </c>
      <c r="M5" s="9">
        <v>1989</v>
      </c>
    </row>
    <row r="6" spans="1:9" ht="15.75" customHeight="1">
      <c r="A6" s="53">
        <v>151</v>
      </c>
      <c r="B6" s="55" t="s">
        <v>23</v>
      </c>
      <c r="C6" s="55" t="s">
        <v>271</v>
      </c>
      <c r="D6" s="55" t="s">
        <v>16</v>
      </c>
      <c r="E6" s="53">
        <v>1964</v>
      </c>
      <c r="F6" s="3" t="s">
        <v>166</v>
      </c>
      <c r="G6" s="54" t="str">
        <f>IF(F6="m",LOOKUP(E6,'04.kolo prezentácia'!$L$2:$L$9,'04.kolo prezentácia'!$K$2:$K$9),LOOKUP(E6,'04.kolo prezentácia'!$P$2:$P$4,'04.kolo prezentácia'!$O$2:$O$4))</f>
        <v>Muži D</v>
      </c>
      <c r="H6" s="13"/>
      <c r="I6" s="13"/>
    </row>
    <row r="7" spans="1:13" ht="15.75" customHeight="1">
      <c r="A7" s="53">
        <v>127</v>
      </c>
      <c r="B7" s="55" t="s">
        <v>168</v>
      </c>
      <c r="C7" s="55" t="s">
        <v>204</v>
      </c>
      <c r="D7" s="55" t="s">
        <v>244</v>
      </c>
      <c r="E7" s="53">
        <v>1966</v>
      </c>
      <c r="F7" s="3" t="s">
        <v>167</v>
      </c>
      <c r="G7" s="54" t="str">
        <f>IF(F7="m",LOOKUP(E7,'04.kolo prezentácia'!$L$2:$L$9,'04.kolo prezentácia'!$K$2:$K$9),LOOKUP(E7,'04.kolo prezentácia'!$P$2:$P$4,'04.kolo prezentácia'!$O$2:$O$4))</f>
        <v>Ženy C</v>
      </c>
      <c r="H7" s="13"/>
      <c r="K7" s="9" t="s">
        <v>39</v>
      </c>
      <c r="L7" s="9">
        <v>1990</v>
      </c>
      <c r="M7" s="9">
        <v>2019</v>
      </c>
    </row>
    <row r="8" spans="1:13" ht="15.75" customHeight="1">
      <c r="A8" s="53">
        <v>184</v>
      </c>
      <c r="B8" s="55" t="s">
        <v>205</v>
      </c>
      <c r="C8" s="55" t="s">
        <v>206</v>
      </c>
      <c r="D8" s="55" t="s">
        <v>287</v>
      </c>
      <c r="E8" s="53">
        <v>1965</v>
      </c>
      <c r="F8" s="3" t="s">
        <v>166</v>
      </c>
      <c r="G8" s="54" t="str">
        <f>IF(F8="m",LOOKUP(E8,'04.kolo prezentácia'!$L$2:$L$9,'04.kolo prezentácia'!$K$2:$K$9),LOOKUP(E8,'04.kolo prezentácia'!$P$2:$P$4,'04.kolo prezentácia'!$O$2:$O$4))</f>
        <v>Muži D</v>
      </c>
      <c r="H8" s="13"/>
      <c r="K8" s="45"/>
      <c r="L8" s="45"/>
      <c r="M8" s="45"/>
    </row>
    <row r="9" spans="1:9" ht="15.75" customHeight="1">
      <c r="A9" s="53">
        <v>341</v>
      </c>
      <c r="B9" s="55" t="s">
        <v>288</v>
      </c>
      <c r="C9" s="55" t="s">
        <v>289</v>
      </c>
      <c r="D9" s="55" t="s">
        <v>290</v>
      </c>
      <c r="E9" s="53">
        <v>1978</v>
      </c>
      <c r="F9" s="3" t="s">
        <v>166</v>
      </c>
      <c r="G9" s="54" t="str">
        <f>IF(F9="m",LOOKUP(E9,'04.kolo prezentácia'!$L$2:$L$9,'04.kolo prezentácia'!$K$2:$K$9),LOOKUP(E9,'04.kolo prezentácia'!$P$2:$P$4,'04.kolo prezentácia'!$O$2:$O$4))</f>
        <v>Muži C</v>
      </c>
      <c r="H9" s="13"/>
      <c r="I9" s="13"/>
    </row>
    <row r="10" spans="1:8" ht="15.75" customHeight="1">
      <c r="A10" s="53">
        <v>342</v>
      </c>
      <c r="B10" s="55" t="s">
        <v>243</v>
      </c>
      <c r="C10" s="55" t="s">
        <v>291</v>
      </c>
      <c r="D10" s="55" t="s">
        <v>290</v>
      </c>
      <c r="E10" s="53">
        <v>1983</v>
      </c>
      <c r="F10" s="3" t="s">
        <v>167</v>
      </c>
      <c r="G10" s="54" t="str">
        <f>IF(F10="m",LOOKUP(E10,'04.kolo prezentácia'!$L$2:$L$9,'04.kolo prezentácia'!$K$2:$K$9),LOOKUP(E10,'04.kolo prezentácia'!$P$2:$P$4,'04.kolo prezentácia'!$O$2:$O$4))</f>
        <v>Ženy B</v>
      </c>
      <c r="H10" s="13"/>
    </row>
    <row r="11" spans="1:9" s="45" customFormat="1" ht="15.75" customHeight="1">
      <c r="A11" s="53">
        <v>43</v>
      </c>
      <c r="B11" s="55" t="s">
        <v>59</v>
      </c>
      <c r="C11" s="55" t="s">
        <v>169</v>
      </c>
      <c r="D11" s="55" t="s">
        <v>170</v>
      </c>
      <c r="E11" s="53">
        <v>1986</v>
      </c>
      <c r="F11" s="3" t="s">
        <v>167</v>
      </c>
      <c r="G11" s="54" t="str">
        <f>IF(F11="m",LOOKUP(E11,'04.kolo prezentácia'!$L$2:$L$9,'04.kolo prezentácia'!$K$2:$K$9),LOOKUP(E11,'04.kolo prezentácia'!$P$2:$P$4,'04.kolo prezentácia'!$O$2:$O$4))</f>
        <v>Ženy A</v>
      </c>
      <c r="H11" s="13"/>
      <c r="I11" s="5"/>
    </row>
    <row r="12" spans="1:9" ht="15.75" customHeight="1">
      <c r="A12" s="53">
        <v>139</v>
      </c>
      <c r="B12" s="55" t="s">
        <v>36</v>
      </c>
      <c r="C12" s="55" t="s">
        <v>207</v>
      </c>
      <c r="D12" s="55" t="s">
        <v>16</v>
      </c>
      <c r="E12" s="53">
        <v>1980</v>
      </c>
      <c r="F12" s="3" t="s">
        <v>166</v>
      </c>
      <c r="G12" s="54" t="str">
        <f>IF(F12="m",LOOKUP(E12,'04.kolo prezentácia'!$L$2:$L$9,'04.kolo prezentácia'!$K$2:$K$9),LOOKUP(E12,'04.kolo prezentácia'!$P$2:$P$4,'04.kolo prezentácia'!$O$2:$O$4))</f>
        <v>Muži B</v>
      </c>
      <c r="H12" s="13"/>
      <c r="I12" s="13"/>
    </row>
    <row r="13" spans="1:9" ht="15.75" customHeight="1">
      <c r="A13" s="53">
        <v>2</v>
      </c>
      <c r="B13" s="55" t="s">
        <v>241</v>
      </c>
      <c r="C13" s="55" t="s">
        <v>292</v>
      </c>
      <c r="D13" s="55" t="s">
        <v>650</v>
      </c>
      <c r="E13" s="53">
        <v>1947</v>
      </c>
      <c r="F13" s="3" t="s">
        <v>166</v>
      </c>
      <c r="G13" s="54" t="str">
        <f>IF(F13="m",LOOKUP(E13,'04.kolo prezentácia'!$L$2:$L$9,'04.kolo prezentácia'!$K$2:$K$9),LOOKUP(E13,'04.kolo prezentácia'!$P$2:$P$4,'04.kolo prezentácia'!$O$2:$O$4))</f>
        <v>Muži E</v>
      </c>
      <c r="H13" s="13"/>
      <c r="I13" s="51"/>
    </row>
    <row r="14" spans="1:9" ht="15.75" customHeight="1">
      <c r="A14" s="53">
        <v>156</v>
      </c>
      <c r="B14" s="55" t="s">
        <v>6</v>
      </c>
      <c r="C14" s="55" t="s">
        <v>171</v>
      </c>
      <c r="D14" s="55" t="s">
        <v>62</v>
      </c>
      <c r="E14" s="53">
        <v>1988</v>
      </c>
      <c r="F14" s="3" t="s">
        <v>166</v>
      </c>
      <c r="G14" s="54" t="str">
        <f>IF(F14="m",LOOKUP(E14,'04.kolo prezentácia'!$L$2:$L$9,'04.kolo prezentácia'!$K$2:$K$9),LOOKUP(E14,'04.kolo prezentácia'!$P$2:$P$4,'04.kolo prezentácia'!$O$2:$O$4))</f>
        <v>Muži B</v>
      </c>
      <c r="H14" s="13"/>
      <c r="I14" s="13"/>
    </row>
    <row r="15" spans="1:9" ht="15.75" customHeight="1">
      <c r="A15" s="53">
        <v>142</v>
      </c>
      <c r="B15" s="55" t="s">
        <v>294</v>
      </c>
      <c r="C15" s="55" t="s">
        <v>295</v>
      </c>
      <c r="D15" s="55" t="s">
        <v>296</v>
      </c>
      <c r="E15" s="53">
        <v>1979</v>
      </c>
      <c r="F15" s="3" t="s">
        <v>167</v>
      </c>
      <c r="G15" s="54" t="str">
        <f>IF(F15="m",LOOKUP(E15,'04.kolo prezentácia'!$L$2:$L$9,'04.kolo prezentácia'!$K$2:$K$9),LOOKUP(E15,'04.kolo prezentácia'!$P$2:$P$4,'04.kolo prezentácia'!$O$2:$O$4))</f>
        <v>Ženy B</v>
      </c>
      <c r="H15" s="13"/>
      <c r="I15" s="13"/>
    </row>
    <row r="16" spans="1:9" ht="15.75" customHeight="1">
      <c r="A16" s="53">
        <v>164</v>
      </c>
      <c r="B16" s="55" t="s">
        <v>66</v>
      </c>
      <c r="C16" s="55" t="s">
        <v>298</v>
      </c>
      <c r="D16" s="55" t="s">
        <v>198</v>
      </c>
      <c r="E16" s="53">
        <v>1979</v>
      </c>
      <c r="F16" s="3" t="s">
        <v>166</v>
      </c>
      <c r="G16" s="54" t="str">
        <f>IF(F16="m",LOOKUP(E16,'04.kolo prezentácia'!$L$2:$L$9,'04.kolo prezentácia'!$K$2:$K$9),LOOKUP(E16,'04.kolo prezentácia'!$P$2:$P$4,'04.kolo prezentácia'!$O$2:$O$4))</f>
        <v>Muži C</v>
      </c>
      <c r="H16" s="13"/>
      <c r="I16" s="51"/>
    </row>
    <row r="17" spans="1:9" ht="15.75" customHeight="1">
      <c r="A17" s="53">
        <v>39</v>
      </c>
      <c r="B17" s="55" t="s">
        <v>246</v>
      </c>
      <c r="C17" s="55" t="s">
        <v>247</v>
      </c>
      <c r="D17" s="55" t="s">
        <v>248</v>
      </c>
      <c r="E17" s="53">
        <v>1970</v>
      </c>
      <c r="F17" s="3" t="s">
        <v>167</v>
      </c>
      <c r="G17" s="54" t="str">
        <f>IF(F17="m",LOOKUP(E17,'04.kolo prezentácia'!$L$2:$L$9,'04.kolo prezentácia'!$K$2:$K$9),LOOKUP(E17,'04.kolo prezentácia'!$P$2:$P$4,'04.kolo prezentácia'!$O$2:$O$4))</f>
        <v>Ženy C</v>
      </c>
      <c r="H17" s="13"/>
      <c r="I17" s="51"/>
    </row>
    <row r="18" spans="1:9" ht="15.75" customHeight="1">
      <c r="A18" s="53">
        <v>350</v>
      </c>
      <c r="B18" s="55" t="s">
        <v>172</v>
      </c>
      <c r="C18" s="55" t="s">
        <v>173</v>
      </c>
      <c r="D18" s="55" t="s">
        <v>16</v>
      </c>
      <c r="E18" s="53">
        <v>1970</v>
      </c>
      <c r="F18" s="3" t="s">
        <v>166</v>
      </c>
      <c r="G18" s="54" t="str">
        <f>IF(F18="m",LOOKUP(E18,'04.kolo prezentácia'!$L$2:$L$9,'04.kolo prezentácia'!$K$2:$K$9),LOOKUP(E18,'04.kolo prezentácia'!$P$2:$P$4,'04.kolo prezentácia'!$O$2:$O$4))</f>
        <v>Muži C</v>
      </c>
      <c r="H18" s="13"/>
      <c r="I18" s="13"/>
    </row>
    <row r="19" spans="1:9" ht="15.75" customHeight="1">
      <c r="A19" s="53">
        <v>109</v>
      </c>
      <c r="B19" s="55" t="s">
        <v>7</v>
      </c>
      <c r="C19" s="55" t="s">
        <v>249</v>
      </c>
      <c r="D19" s="55" t="s">
        <v>299</v>
      </c>
      <c r="E19" s="53">
        <v>1987</v>
      </c>
      <c r="F19" s="3" t="s">
        <v>166</v>
      </c>
      <c r="G19" s="54" t="str">
        <f>IF(F19="m",LOOKUP(E19,'04.kolo prezentácia'!$L$2:$L$9,'04.kolo prezentácia'!$K$2:$K$9),LOOKUP(E19,'04.kolo prezentácia'!$P$2:$P$4,'04.kolo prezentácia'!$O$2:$O$4))</f>
        <v>Muži B</v>
      </c>
      <c r="H19" s="13"/>
      <c r="I19" s="13"/>
    </row>
    <row r="20" spans="1:9" ht="15.75" customHeight="1">
      <c r="A20" s="53">
        <v>33</v>
      </c>
      <c r="B20" s="55" t="s">
        <v>300</v>
      </c>
      <c r="C20" s="55" t="s">
        <v>301</v>
      </c>
      <c r="D20" s="55" t="s">
        <v>302</v>
      </c>
      <c r="E20" s="53">
        <v>1963</v>
      </c>
      <c r="F20" s="3" t="s">
        <v>166</v>
      </c>
      <c r="G20" s="54" t="str">
        <f>IF(F20="m",LOOKUP(E20,'04.kolo prezentácia'!$L$2:$L$9,'04.kolo prezentácia'!$K$2:$K$9),LOOKUP(E20,'04.kolo prezentácia'!$P$2:$P$4,'04.kolo prezentácia'!$O$2:$O$4))</f>
        <v>Muži D</v>
      </c>
      <c r="H20" s="13"/>
      <c r="I20" s="13"/>
    </row>
    <row r="21" spans="1:9" ht="15.75" customHeight="1">
      <c r="A21" s="53">
        <v>84</v>
      </c>
      <c r="B21" s="55" t="s">
        <v>174</v>
      </c>
      <c r="C21" s="55" t="s">
        <v>175</v>
      </c>
      <c r="D21" s="55" t="s">
        <v>303</v>
      </c>
      <c r="E21" s="53">
        <v>1978</v>
      </c>
      <c r="F21" s="3" t="s">
        <v>166</v>
      </c>
      <c r="G21" s="54" t="str">
        <f>IF(F21="m",LOOKUP(E21,'04.kolo prezentácia'!$L$2:$L$9,'04.kolo prezentácia'!$K$2:$K$9),LOOKUP(E21,'04.kolo prezentácia'!$P$2:$P$4,'04.kolo prezentácia'!$O$2:$O$4))</f>
        <v>Muži C</v>
      </c>
      <c r="H21" s="13"/>
      <c r="I21" s="13"/>
    </row>
    <row r="22" spans="1:9" ht="15.75" customHeight="1">
      <c r="A22" s="53">
        <v>56</v>
      </c>
      <c r="B22" s="55" t="s">
        <v>177</v>
      </c>
      <c r="C22" s="55" t="s">
        <v>210</v>
      </c>
      <c r="D22" s="55" t="s">
        <v>250</v>
      </c>
      <c r="E22" s="53">
        <v>2000</v>
      </c>
      <c r="F22" s="3" t="s">
        <v>166</v>
      </c>
      <c r="G22" s="54" t="str">
        <f>IF(F22="m",LOOKUP(E22,'04.kolo prezentácia'!$L$2:$L$9,'04.kolo prezentácia'!$K$2:$K$9),LOOKUP(E22,'04.kolo prezentácia'!$P$2:$P$4,'04.kolo prezentácia'!$O$2:$O$4))</f>
        <v>Muži A</v>
      </c>
      <c r="H22" s="13"/>
      <c r="I22" s="51"/>
    </row>
    <row r="23" spans="1:9" ht="15.75" customHeight="1">
      <c r="A23" s="53">
        <v>55</v>
      </c>
      <c r="B23" s="55" t="s">
        <v>177</v>
      </c>
      <c r="C23" s="55" t="s">
        <v>251</v>
      </c>
      <c r="D23" s="55" t="s">
        <v>250</v>
      </c>
      <c r="E23" s="53">
        <v>1975</v>
      </c>
      <c r="F23" s="3" t="s">
        <v>166</v>
      </c>
      <c r="G23" s="54" t="str">
        <f>IF(F23="m",LOOKUP(E23,'04.kolo prezentácia'!$L$2:$L$9,'04.kolo prezentácia'!$K$2:$K$9),LOOKUP(E23,'04.kolo prezentácia'!$P$2:$P$4,'04.kolo prezentácia'!$O$2:$O$4))</f>
        <v>Muži C</v>
      </c>
      <c r="H23" s="13"/>
      <c r="I23" s="13"/>
    </row>
    <row r="24" spans="1:9" ht="15.75" customHeight="1">
      <c r="A24" s="53">
        <v>5</v>
      </c>
      <c r="B24" s="55" t="s">
        <v>23</v>
      </c>
      <c r="C24" s="55" t="s">
        <v>176</v>
      </c>
      <c r="D24" s="55" t="s">
        <v>224</v>
      </c>
      <c r="E24" s="53">
        <v>1957</v>
      </c>
      <c r="F24" s="3" t="s">
        <v>166</v>
      </c>
      <c r="G24" s="54" t="str">
        <f>IF(F24="m",LOOKUP(E24,'04.kolo prezentácia'!$L$2:$L$9,'04.kolo prezentácia'!$K$2:$K$9),LOOKUP(E24,'04.kolo prezentácia'!$P$2:$P$4,'04.kolo prezentácia'!$O$2:$O$4))</f>
        <v>Muži E</v>
      </c>
      <c r="H24" s="13"/>
      <c r="I24" s="13"/>
    </row>
    <row r="25" spans="1:9" ht="15.75" customHeight="1">
      <c r="A25" s="53">
        <v>328</v>
      </c>
      <c r="B25" s="55" t="s">
        <v>33</v>
      </c>
      <c r="C25" s="55" t="s">
        <v>270</v>
      </c>
      <c r="D25" s="55" t="s">
        <v>64</v>
      </c>
      <c r="E25" s="53">
        <v>1978</v>
      </c>
      <c r="F25" s="3" t="s">
        <v>166</v>
      </c>
      <c r="G25" s="54" t="str">
        <f>IF(F25="m",LOOKUP(E25,'04.kolo prezentácia'!$L$2:$L$9,'04.kolo prezentácia'!$K$2:$K$9),LOOKUP(E25,'04.kolo prezentácia'!$P$2:$P$4,'04.kolo prezentácia'!$O$2:$O$4))</f>
        <v>Muži C</v>
      </c>
      <c r="H25" s="13"/>
      <c r="I25" s="13"/>
    </row>
    <row r="26" spans="1:9" ht="15.75" customHeight="1">
      <c r="A26" s="3">
        <v>174</v>
      </c>
      <c r="B26" s="55" t="s">
        <v>178</v>
      </c>
      <c r="C26" s="55" t="s">
        <v>179</v>
      </c>
      <c r="D26" s="55" t="s">
        <v>308</v>
      </c>
      <c r="E26" s="53">
        <v>1969</v>
      </c>
      <c r="F26" s="3" t="s">
        <v>167</v>
      </c>
      <c r="G26" s="54" t="str">
        <f>IF(F26="m",LOOKUP(E26,'04.kolo prezentácia'!$L$2:$L$9,'04.kolo prezentácia'!$K$2:$K$9),LOOKUP(E26,'04.kolo prezentácia'!$P$2:$P$4,'04.kolo prezentácia'!$O$2:$O$4))</f>
        <v>Ženy C</v>
      </c>
      <c r="H26" s="13"/>
      <c r="I26" s="13"/>
    </row>
    <row r="27" spans="1:9" ht="15.75" customHeight="1">
      <c r="A27" s="3">
        <v>307</v>
      </c>
      <c r="B27" s="55" t="s">
        <v>174</v>
      </c>
      <c r="C27" s="55" t="s">
        <v>211</v>
      </c>
      <c r="D27" s="55" t="s">
        <v>67</v>
      </c>
      <c r="E27" s="53">
        <v>1968</v>
      </c>
      <c r="F27" s="3" t="s">
        <v>166</v>
      </c>
      <c r="G27" s="54" t="str">
        <f>IF(F27="m",LOOKUP(E27,'04.kolo prezentácia'!$L$2:$L$9,'04.kolo prezentácia'!$K$2:$K$9),LOOKUP(E27,'04.kolo prezentácia'!$P$2:$P$4,'04.kolo prezentácia'!$O$2:$O$4))</f>
        <v>Muži D</v>
      </c>
      <c r="H27" s="13"/>
      <c r="I27" s="13"/>
    </row>
    <row r="28" spans="1:9" ht="15.75" customHeight="1">
      <c r="A28" s="3">
        <v>86</v>
      </c>
      <c r="B28" s="55" t="s">
        <v>311</v>
      </c>
      <c r="C28" s="55" t="s">
        <v>312</v>
      </c>
      <c r="D28" s="55" t="s">
        <v>313</v>
      </c>
      <c r="E28" s="53">
        <v>1965</v>
      </c>
      <c r="F28" s="3" t="s">
        <v>166</v>
      </c>
      <c r="G28" s="54" t="str">
        <f>IF(F28="m",LOOKUP(E28,'04.kolo prezentácia'!$L$2:$L$9,'04.kolo prezentácia'!$K$2:$K$9),LOOKUP(E28,'04.kolo prezentácia'!$P$2:$P$4,'04.kolo prezentácia'!$O$2:$O$4))</f>
        <v>Muži D</v>
      </c>
      <c r="H28" s="13"/>
      <c r="I28" s="13"/>
    </row>
    <row r="29" spans="1:9" ht="15.75" customHeight="1">
      <c r="A29" s="53">
        <v>144</v>
      </c>
      <c r="B29" s="55" t="s">
        <v>36</v>
      </c>
      <c r="C29" s="55" t="s">
        <v>228</v>
      </c>
      <c r="D29" s="55" t="s">
        <v>229</v>
      </c>
      <c r="E29" s="53">
        <v>1975</v>
      </c>
      <c r="F29" s="3" t="s">
        <v>166</v>
      </c>
      <c r="G29" s="54" t="str">
        <f>IF(F29="m",LOOKUP(E29,'04.kolo prezentácia'!$L$2:$L$9,'04.kolo prezentácia'!$K$2:$K$9),LOOKUP(E29,'04.kolo prezentácia'!$P$2:$P$4,'04.kolo prezentácia'!$O$2:$O$4))</f>
        <v>Muži C</v>
      </c>
      <c r="H29" s="13"/>
      <c r="I29" s="13"/>
    </row>
    <row r="30" spans="1:9" ht="15.75" customHeight="1">
      <c r="A30" s="3">
        <v>143</v>
      </c>
      <c r="B30" s="55" t="s">
        <v>189</v>
      </c>
      <c r="C30" s="55" t="s">
        <v>230</v>
      </c>
      <c r="D30" s="55" t="s">
        <v>229</v>
      </c>
      <c r="E30" s="53">
        <v>1978</v>
      </c>
      <c r="F30" s="3" t="s">
        <v>167</v>
      </c>
      <c r="G30" s="54" t="str">
        <f>IF(F30="m",LOOKUP(E30,'04.kolo prezentácia'!$L$2:$L$9,'04.kolo prezentácia'!$K$2:$K$9),LOOKUP(E30,'04.kolo prezentácia'!$P$2:$P$4,'04.kolo prezentácia'!$O$2:$O$4))</f>
        <v>Ženy B</v>
      </c>
      <c r="H30" s="13"/>
      <c r="I30" s="13"/>
    </row>
    <row r="31" spans="1:9" ht="15.75" customHeight="1">
      <c r="A31" s="3">
        <v>316</v>
      </c>
      <c r="B31" s="55" t="s">
        <v>7</v>
      </c>
      <c r="C31" s="55" t="s">
        <v>318</v>
      </c>
      <c r="D31" s="55" t="s">
        <v>319</v>
      </c>
      <c r="E31" s="53">
        <v>1979</v>
      </c>
      <c r="F31" s="3" t="s">
        <v>166</v>
      </c>
      <c r="G31" s="54" t="str">
        <f>IF(F31="m",LOOKUP(E31,'04.kolo prezentácia'!$L$2:$L$9,'04.kolo prezentácia'!$K$2:$K$9),LOOKUP(E31,'04.kolo prezentácia'!$P$2:$P$4,'04.kolo prezentácia'!$O$2:$O$4))</f>
        <v>Muži C</v>
      </c>
      <c r="H31" s="13"/>
      <c r="I31" s="13"/>
    </row>
    <row r="32" spans="1:9" ht="15.75" customHeight="1">
      <c r="A32" s="3">
        <v>22</v>
      </c>
      <c r="B32" s="55" t="s">
        <v>27</v>
      </c>
      <c r="C32" s="55" t="s">
        <v>180</v>
      </c>
      <c r="D32" s="55" t="s">
        <v>233</v>
      </c>
      <c r="E32" s="53">
        <v>1979</v>
      </c>
      <c r="F32" s="3" t="s">
        <v>166</v>
      </c>
      <c r="G32" s="54" t="str">
        <f>IF(F32="m",LOOKUP(E32,'04.kolo prezentácia'!$L$2:$L$9,'04.kolo prezentácia'!$K$2:$K$9),LOOKUP(E32,'04.kolo prezentácia'!$P$2:$P$4,'04.kolo prezentácia'!$O$2:$O$4))</f>
        <v>Muži C</v>
      </c>
      <c r="H32" s="13"/>
      <c r="I32" s="13"/>
    </row>
    <row r="33" spans="1:9" ht="15.75" customHeight="1">
      <c r="A33" s="3">
        <v>343</v>
      </c>
      <c r="B33" s="55" t="s">
        <v>28</v>
      </c>
      <c r="C33" s="55" t="s">
        <v>31</v>
      </c>
      <c r="D33" s="55" t="s">
        <v>181</v>
      </c>
      <c r="E33" s="53">
        <v>1983</v>
      </c>
      <c r="F33" s="3" t="s">
        <v>166</v>
      </c>
      <c r="G33" s="54" t="str">
        <f>IF(F33="m",LOOKUP(E33,'04.kolo prezentácia'!$L$2:$L$9,'04.kolo prezentácia'!$K$2:$K$9),LOOKUP(E33,'04.kolo prezentácia'!$P$2:$P$4,'04.kolo prezentácia'!$O$2:$O$4))</f>
        <v>Muži B</v>
      </c>
      <c r="H33" s="13"/>
      <c r="I33" s="51"/>
    </row>
    <row r="34" spans="1:9" ht="15.75" customHeight="1">
      <c r="A34" s="3">
        <v>82</v>
      </c>
      <c r="B34" s="55" t="s">
        <v>320</v>
      </c>
      <c r="C34" s="55" t="s">
        <v>321</v>
      </c>
      <c r="D34" s="55" t="s">
        <v>274</v>
      </c>
      <c r="E34" s="53">
        <v>1986</v>
      </c>
      <c r="F34" s="3" t="s">
        <v>167</v>
      </c>
      <c r="G34" s="54" t="str">
        <f>IF(F34="m",LOOKUP(E34,'04.kolo prezentácia'!$L$2:$L$9,'04.kolo prezentácia'!$K$2:$K$9),LOOKUP(E34,'04.kolo prezentácia'!$P$2:$P$4,'04.kolo prezentácia'!$O$2:$O$4))</f>
        <v>Ženy A</v>
      </c>
      <c r="H34" s="13"/>
      <c r="I34" s="13"/>
    </row>
    <row r="35" spans="1:9" ht="15.75" customHeight="1">
      <c r="A35" s="3">
        <v>338</v>
      </c>
      <c r="B35" s="55" t="s">
        <v>37</v>
      </c>
      <c r="C35" s="55" t="s">
        <v>267</v>
      </c>
      <c r="D35" s="55" t="s">
        <v>213</v>
      </c>
      <c r="E35" s="53">
        <v>1977</v>
      </c>
      <c r="F35" s="3" t="s">
        <v>166</v>
      </c>
      <c r="G35" s="54" t="str">
        <f>IF(F35="m",LOOKUP(E35,'04.kolo prezentácia'!$L$2:$L$9,'04.kolo prezentácia'!$K$2:$K$9),LOOKUP(E35,'04.kolo prezentácia'!$P$2:$P$4,'04.kolo prezentácia'!$O$2:$O$4))</f>
        <v>Muži C</v>
      </c>
      <c r="H35" s="13"/>
      <c r="I35" s="13"/>
    </row>
    <row r="36" spans="1:9" ht="15.75" customHeight="1">
      <c r="A36" s="3">
        <v>83</v>
      </c>
      <c r="B36" s="55" t="s">
        <v>322</v>
      </c>
      <c r="C36" s="55" t="s">
        <v>323</v>
      </c>
      <c r="D36" s="55" t="s">
        <v>274</v>
      </c>
      <c r="E36" s="53">
        <v>1977</v>
      </c>
      <c r="F36" s="3" t="s">
        <v>166</v>
      </c>
      <c r="G36" s="54" t="str">
        <f>IF(F36="m",LOOKUP(E36,'04.kolo prezentácia'!$L$2:$L$9,'04.kolo prezentácia'!$K$2:$K$9),LOOKUP(E36,'04.kolo prezentácia'!$P$2:$P$4,'04.kolo prezentácia'!$O$2:$O$4))</f>
        <v>Muži C</v>
      </c>
      <c r="H36" s="13"/>
      <c r="I36" s="13"/>
    </row>
    <row r="37" spans="1:9" ht="15.75" customHeight="1">
      <c r="A37" s="3">
        <v>155</v>
      </c>
      <c r="B37" s="55" t="s">
        <v>191</v>
      </c>
      <c r="C37" s="55" t="s">
        <v>212</v>
      </c>
      <c r="D37" s="55" t="s">
        <v>16</v>
      </c>
      <c r="E37" s="53">
        <v>1982</v>
      </c>
      <c r="F37" s="3" t="s">
        <v>167</v>
      </c>
      <c r="G37" s="54" t="str">
        <f>IF(F37="m",LOOKUP(E37,'04.kolo prezentácia'!$L$2:$L$9,'04.kolo prezentácia'!$K$2:$K$9),LOOKUP(E37,'04.kolo prezentácia'!$P$2:$P$4,'04.kolo prezentácia'!$O$2:$O$4))</f>
        <v>Ženy B</v>
      </c>
      <c r="H37" s="13"/>
      <c r="I37" s="13"/>
    </row>
    <row r="38" spans="1:9" ht="15.75" customHeight="1">
      <c r="A38" s="3">
        <v>63</v>
      </c>
      <c r="B38" s="55" t="s">
        <v>182</v>
      </c>
      <c r="C38" s="55" t="s">
        <v>183</v>
      </c>
      <c r="D38" s="55" t="s">
        <v>255</v>
      </c>
      <c r="E38" s="53">
        <v>1982</v>
      </c>
      <c r="F38" s="3" t="s">
        <v>167</v>
      </c>
      <c r="G38" s="54" t="str">
        <f>IF(F38="m",LOOKUP(E38,'04.kolo prezentácia'!$L$2:$L$9,'04.kolo prezentácia'!$K$2:$K$9),LOOKUP(E38,'04.kolo prezentácia'!$P$2:$P$4,'04.kolo prezentácia'!$O$2:$O$4))</f>
        <v>Ženy B</v>
      </c>
      <c r="H38" s="13"/>
      <c r="I38" s="51"/>
    </row>
    <row r="39" spans="1:9" ht="15.75" customHeight="1">
      <c r="A39" s="3">
        <v>96</v>
      </c>
      <c r="B39" s="55" t="s">
        <v>231</v>
      </c>
      <c r="C39" s="55" t="s">
        <v>214</v>
      </c>
      <c r="D39" s="55" t="s">
        <v>324</v>
      </c>
      <c r="E39" s="53">
        <v>1986</v>
      </c>
      <c r="F39" s="3" t="s">
        <v>166</v>
      </c>
      <c r="G39" s="54" t="str">
        <f>IF(F39="m",LOOKUP(E39,'04.kolo prezentácia'!$L$2:$L$9,'04.kolo prezentácia'!$K$2:$K$9),LOOKUP(E39,'04.kolo prezentácia'!$P$2:$P$4,'04.kolo prezentácia'!$O$2:$O$4))</f>
        <v>Muži B</v>
      </c>
      <c r="H39" s="13"/>
      <c r="I39" s="13"/>
    </row>
    <row r="40" spans="1:9" ht="15.75" customHeight="1">
      <c r="A40" s="3">
        <v>185</v>
      </c>
      <c r="B40" s="55" t="s">
        <v>23</v>
      </c>
      <c r="C40" s="55" t="s">
        <v>214</v>
      </c>
      <c r="D40" s="55" t="s">
        <v>16</v>
      </c>
      <c r="E40" s="53">
        <v>1994</v>
      </c>
      <c r="F40" s="3" t="s">
        <v>166</v>
      </c>
      <c r="G40" s="54" t="str">
        <f>IF(F40="m",LOOKUP(E40,'04.kolo prezentácia'!$L$2:$L$9,'04.kolo prezentácia'!$K$2:$K$9),LOOKUP(E40,'04.kolo prezentácia'!$P$2:$P$4,'04.kolo prezentácia'!$O$2:$O$4))</f>
        <v>Muži A</v>
      </c>
      <c r="H40" s="13"/>
      <c r="I40" s="13"/>
    </row>
    <row r="41" spans="1:9" ht="15.75" customHeight="1">
      <c r="A41" s="3">
        <v>304</v>
      </c>
      <c r="B41" s="55" t="s">
        <v>65</v>
      </c>
      <c r="C41" s="55" t="s">
        <v>184</v>
      </c>
      <c r="D41" s="55" t="s">
        <v>325</v>
      </c>
      <c r="E41" s="53">
        <v>1967</v>
      </c>
      <c r="F41" s="3" t="s">
        <v>166</v>
      </c>
      <c r="G41" s="54" t="str">
        <f>IF(F41="m",LOOKUP(E41,'04.kolo prezentácia'!$L$2:$L$9,'04.kolo prezentácia'!$K$2:$K$9),LOOKUP(E41,'04.kolo prezentácia'!$P$2:$P$4,'04.kolo prezentácia'!$O$2:$O$4))</f>
        <v>Muži D</v>
      </c>
      <c r="H41" s="13"/>
      <c r="I41" s="13"/>
    </row>
    <row r="42" spans="1:9" ht="15.75" customHeight="1">
      <c r="A42" s="3">
        <v>302</v>
      </c>
      <c r="B42" s="55" t="s">
        <v>189</v>
      </c>
      <c r="C42" s="55" t="s">
        <v>326</v>
      </c>
      <c r="D42" s="55" t="s">
        <v>215</v>
      </c>
      <c r="E42" s="53">
        <v>1968</v>
      </c>
      <c r="F42" s="3" t="s">
        <v>167</v>
      </c>
      <c r="G42" s="54" t="str">
        <f>IF(F42="m",LOOKUP(E42,'04.kolo prezentácia'!$L$2:$L$9,'04.kolo prezentácia'!$K$2:$K$9),LOOKUP(E42,'04.kolo prezentácia'!$P$2:$P$4,'04.kolo prezentácia'!$O$2:$O$4))</f>
        <v>Ženy C</v>
      </c>
      <c r="H42" s="13"/>
      <c r="I42" s="13"/>
    </row>
    <row r="43" spans="1:9" ht="15.75" customHeight="1">
      <c r="A43" s="3">
        <v>182</v>
      </c>
      <c r="B43" s="55" t="s">
        <v>33</v>
      </c>
      <c r="C43" s="55" t="s">
        <v>327</v>
      </c>
      <c r="D43" s="55" t="s">
        <v>328</v>
      </c>
      <c r="E43" s="53">
        <v>1981</v>
      </c>
      <c r="F43" s="3" t="s">
        <v>166</v>
      </c>
      <c r="G43" s="54" t="str">
        <f>IF(F43="m",LOOKUP(E43,'04.kolo prezentácia'!$L$2:$L$9,'04.kolo prezentácia'!$K$2:$K$9),LOOKUP(E43,'04.kolo prezentácia'!$P$2:$P$4,'04.kolo prezentácia'!$O$2:$O$4))</f>
        <v>Muži B</v>
      </c>
      <c r="H43" s="13"/>
      <c r="I43" s="13"/>
    </row>
    <row r="44" spans="1:9" ht="15.75" customHeight="1">
      <c r="A44" s="3">
        <v>27</v>
      </c>
      <c r="B44" s="55" t="s">
        <v>32</v>
      </c>
      <c r="C44" s="55" t="s">
        <v>268</v>
      </c>
      <c r="D44" s="55" t="s">
        <v>208</v>
      </c>
      <c r="E44" s="53">
        <v>1988</v>
      </c>
      <c r="F44" s="3" t="s">
        <v>166</v>
      </c>
      <c r="G44" s="54" t="str">
        <f>IF(F44="m",LOOKUP(E44,'04.kolo prezentácia'!$L$2:$L$9,'04.kolo prezentácia'!$K$2:$K$9),LOOKUP(E44,'04.kolo prezentácia'!$P$2:$P$4,'04.kolo prezentácia'!$O$2:$O$4))</f>
        <v>Muži B</v>
      </c>
      <c r="H44" s="13"/>
      <c r="I44" s="13"/>
    </row>
    <row r="45" spans="1:9" ht="15.75" customHeight="1">
      <c r="A45" s="3">
        <v>345</v>
      </c>
      <c r="B45" s="55" t="s">
        <v>7</v>
      </c>
      <c r="C45" s="55" t="s">
        <v>257</v>
      </c>
      <c r="D45" s="55" t="s">
        <v>258</v>
      </c>
      <c r="E45" s="53">
        <v>1975</v>
      </c>
      <c r="F45" s="3" t="s">
        <v>166</v>
      </c>
      <c r="G45" s="54" t="str">
        <f>IF(F45="m",LOOKUP(E45,'04.kolo prezentácia'!$L$2:$L$9,'04.kolo prezentácia'!$K$2:$K$9),LOOKUP(E45,'04.kolo prezentácia'!$P$2:$P$4,'04.kolo prezentácia'!$O$2:$O$4))</f>
        <v>Muži C</v>
      </c>
      <c r="H45" s="13"/>
      <c r="I45" s="13"/>
    </row>
    <row r="46" spans="1:9" ht="15.75" customHeight="1">
      <c r="A46" s="3">
        <v>45</v>
      </c>
      <c r="B46" s="55" t="s">
        <v>185</v>
      </c>
      <c r="C46" s="55" t="s">
        <v>186</v>
      </c>
      <c r="D46" s="55" t="s">
        <v>170</v>
      </c>
      <c r="E46" s="53">
        <v>2000</v>
      </c>
      <c r="F46" s="3" t="s">
        <v>166</v>
      </c>
      <c r="G46" s="54" t="str">
        <f>IF(F46="m",LOOKUP(E46,'04.kolo prezentácia'!$L$2:$L$9,'04.kolo prezentácia'!$K$2:$K$9),LOOKUP(E46,'04.kolo prezentácia'!$P$2:$P$4,'04.kolo prezentácia'!$O$2:$O$4))</f>
        <v>Muži A</v>
      </c>
      <c r="H46" s="13"/>
      <c r="I46" s="13"/>
    </row>
    <row r="47" spans="1:9" ht="15.75" customHeight="1">
      <c r="A47" s="3">
        <v>188</v>
      </c>
      <c r="B47" s="55" t="s">
        <v>33</v>
      </c>
      <c r="C47" s="55" t="s">
        <v>330</v>
      </c>
      <c r="D47" s="55" t="s">
        <v>16</v>
      </c>
      <c r="E47" s="53">
        <v>1981</v>
      </c>
      <c r="F47" s="3" t="s">
        <v>166</v>
      </c>
      <c r="G47" s="54" t="str">
        <f>IF(F47="m",LOOKUP(E47,'04.kolo prezentácia'!$L$2:$L$9,'04.kolo prezentácia'!$K$2:$K$9),LOOKUP(E47,'04.kolo prezentácia'!$P$2:$P$4,'04.kolo prezentácia'!$O$2:$O$4))</f>
        <v>Muži B</v>
      </c>
      <c r="H47" s="13"/>
      <c r="I47" s="13"/>
    </row>
    <row r="48" spans="1:9" ht="15.75" customHeight="1">
      <c r="A48" s="3">
        <v>52</v>
      </c>
      <c r="B48" s="55" t="s">
        <v>187</v>
      </c>
      <c r="C48" s="55" t="s">
        <v>188</v>
      </c>
      <c r="D48" s="55" t="s">
        <v>200</v>
      </c>
      <c r="E48" s="53">
        <v>1974</v>
      </c>
      <c r="F48" s="3" t="s">
        <v>166</v>
      </c>
      <c r="G48" s="54" t="str">
        <f>IF(F48="m",LOOKUP(E48,'04.kolo prezentácia'!$L$2:$L$9,'04.kolo prezentácia'!$K$2:$K$9),LOOKUP(E48,'04.kolo prezentácia'!$P$2:$P$4,'04.kolo prezentácia'!$O$2:$O$4))</f>
        <v>Muži C</v>
      </c>
      <c r="H48" s="13"/>
      <c r="I48" s="13"/>
    </row>
    <row r="49" spans="1:9" ht="15.75" customHeight="1">
      <c r="A49" s="3">
        <v>51</v>
      </c>
      <c r="B49" s="55" t="s">
        <v>191</v>
      </c>
      <c r="C49" s="55" t="s">
        <v>199</v>
      </c>
      <c r="D49" s="55" t="s">
        <v>200</v>
      </c>
      <c r="E49" s="53">
        <v>1978</v>
      </c>
      <c r="F49" s="3" t="s">
        <v>167</v>
      </c>
      <c r="G49" s="54" t="str">
        <f>IF(F49="m",LOOKUP(E49,'04.kolo prezentácia'!$L$2:$L$9,'04.kolo prezentácia'!$K$2:$K$9),LOOKUP(E49,'04.kolo prezentácia'!$P$2:$P$4,'04.kolo prezentácia'!$O$2:$O$4))</f>
        <v>Ženy B</v>
      </c>
      <c r="H49" s="13"/>
      <c r="I49" s="13"/>
    </row>
    <row r="50" spans="1:9" ht="15.75" customHeight="1">
      <c r="A50" s="3">
        <v>165</v>
      </c>
      <c r="B50" s="55" t="s">
        <v>189</v>
      </c>
      <c r="C50" s="55" t="s">
        <v>190</v>
      </c>
      <c r="D50" s="55" t="s">
        <v>64</v>
      </c>
      <c r="E50" s="53">
        <v>1977</v>
      </c>
      <c r="F50" s="3" t="s">
        <v>167</v>
      </c>
      <c r="G50" s="54" t="str">
        <f>IF(F50="m",LOOKUP(E50,'04.kolo prezentácia'!$L$2:$L$9,'04.kolo prezentácia'!$K$2:$K$9),LOOKUP(E50,'04.kolo prezentácia'!$P$2:$P$4,'04.kolo prezentácia'!$O$2:$O$4))</f>
        <v>Ženy B</v>
      </c>
      <c r="H50" s="13"/>
      <c r="I50" s="13"/>
    </row>
    <row r="51" spans="1:9" ht="15.75" customHeight="1">
      <c r="A51" s="53">
        <v>326</v>
      </c>
      <c r="B51" s="55" t="s">
        <v>36</v>
      </c>
      <c r="C51" s="55" t="s">
        <v>216</v>
      </c>
      <c r="D51" s="55" t="s">
        <v>64</v>
      </c>
      <c r="E51" s="53">
        <v>1979</v>
      </c>
      <c r="F51" s="3" t="s">
        <v>166</v>
      </c>
      <c r="G51" s="54" t="str">
        <f>IF(F51="m",LOOKUP(E51,'04.kolo prezentácia'!$L$2:$L$9,'04.kolo prezentácia'!$K$2:$K$9),LOOKUP(E51,'04.kolo prezentácia'!$P$2:$P$4,'04.kolo prezentácia'!$O$2:$O$4))</f>
        <v>Muži C</v>
      </c>
      <c r="H51" s="13"/>
      <c r="I51" s="13"/>
    </row>
    <row r="52" spans="1:9" ht="15.75" customHeight="1">
      <c r="A52" s="53">
        <v>36</v>
      </c>
      <c r="B52" s="55" t="s">
        <v>27</v>
      </c>
      <c r="C52" s="55" t="s">
        <v>217</v>
      </c>
      <c r="D52" s="55" t="s">
        <v>218</v>
      </c>
      <c r="E52" s="53">
        <v>1985</v>
      </c>
      <c r="F52" s="3" t="s">
        <v>166</v>
      </c>
      <c r="G52" s="54" t="str">
        <f>IF(F52="m",LOOKUP(E52,'04.kolo prezentácia'!$L$2:$L$9,'04.kolo prezentácia'!$K$2:$K$9),LOOKUP(E52,'04.kolo prezentácia'!$P$2:$P$4,'04.kolo prezentácia'!$O$2:$O$4))</f>
        <v>Muži B</v>
      </c>
      <c r="H52" s="13"/>
      <c r="I52" s="13"/>
    </row>
    <row r="53" spans="1:9" ht="15.75" customHeight="1">
      <c r="A53" s="53">
        <v>330</v>
      </c>
      <c r="B53" s="55" t="s">
        <v>334</v>
      </c>
      <c r="C53" s="55" t="s">
        <v>335</v>
      </c>
      <c r="D53" s="55" t="s">
        <v>336</v>
      </c>
      <c r="E53" s="53">
        <v>1983</v>
      </c>
      <c r="F53" s="3" t="s">
        <v>167</v>
      </c>
      <c r="G53" s="54" t="str">
        <f>IF(F53="m",LOOKUP(E53,'04.kolo prezentácia'!$L$2:$L$9,'04.kolo prezentácia'!$K$2:$K$9),LOOKUP(E53,'04.kolo prezentácia'!$P$2:$P$4,'04.kolo prezentácia'!$O$2:$O$4))</f>
        <v>Ženy B</v>
      </c>
      <c r="H53" s="13"/>
      <c r="I53" s="13"/>
    </row>
    <row r="54" spans="1:9" ht="15.75" customHeight="1">
      <c r="A54" s="53">
        <v>74</v>
      </c>
      <c r="B54" s="55" t="s">
        <v>37</v>
      </c>
      <c r="C54" s="55" t="s">
        <v>192</v>
      </c>
      <c r="D54" s="55" t="s">
        <v>58</v>
      </c>
      <c r="E54" s="53">
        <v>1977</v>
      </c>
      <c r="F54" s="3" t="s">
        <v>166</v>
      </c>
      <c r="G54" s="54" t="str">
        <f>IF(F54="m",LOOKUP(E54,'04.kolo prezentácia'!$L$2:$L$9,'04.kolo prezentácia'!$K$2:$K$9),LOOKUP(E54,'04.kolo prezentácia'!$P$2:$P$4,'04.kolo prezentácia'!$O$2:$O$4))</f>
        <v>Muži C</v>
      </c>
      <c r="H54" s="13"/>
      <c r="I54" s="13"/>
    </row>
    <row r="55" spans="1:9" ht="15.75" customHeight="1">
      <c r="A55" s="53">
        <v>3</v>
      </c>
      <c r="B55" s="55" t="s">
        <v>33</v>
      </c>
      <c r="C55" s="55" t="s">
        <v>219</v>
      </c>
      <c r="D55" s="55" t="s">
        <v>337</v>
      </c>
      <c r="E55" s="53">
        <v>1972</v>
      </c>
      <c r="F55" s="3" t="s">
        <v>166</v>
      </c>
      <c r="G55" s="54" t="str">
        <f>IF(F55="m",LOOKUP(E55,'04.kolo prezentácia'!$L$2:$L$9,'04.kolo prezentácia'!$K$2:$K$9),LOOKUP(E55,'04.kolo prezentácia'!$P$2:$P$4,'04.kolo prezentácia'!$O$2:$O$4))</f>
        <v>Muži C</v>
      </c>
      <c r="H55" s="13"/>
      <c r="I55" s="13"/>
    </row>
    <row r="56" spans="1:9" ht="15.75" customHeight="1">
      <c r="A56" s="53">
        <v>324</v>
      </c>
      <c r="B56" s="55" t="s">
        <v>259</v>
      </c>
      <c r="C56" s="55" t="s">
        <v>260</v>
      </c>
      <c r="D56" s="55" t="s">
        <v>338</v>
      </c>
      <c r="E56" s="53">
        <v>1966</v>
      </c>
      <c r="F56" s="3" t="s">
        <v>166</v>
      </c>
      <c r="G56" s="54" t="str">
        <f>IF(F56="m",LOOKUP(E56,'04.kolo prezentácia'!$L$2:$L$9,'04.kolo prezentácia'!$K$2:$K$9),LOOKUP(E56,'04.kolo prezentácia'!$P$2:$P$4,'04.kolo prezentácia'!$O$2:$O$4))</f>
        <v>Muži D</v>
      </c>
      <c r="H56" s="13"/>
      <c r="I56" s="13"/>
    </row>
    <row r="57" spans="1:9" ht="15.75" customHeight="1">
      <c r="A57" s="53">
        <v>329</v>
      </c>
      <c r="B57" s="55" t="s">
        <v>209</v>
      </c>
      <c r="C57" s="55" t="s">
        <v>269</v>
      </c>
      <c r="D57" s="55" t="s">
        <v>339</v>
      </c>
      <c r="E57" s="53">
        <v>1986</v>
      </c>
      <c r="F57" s="3" t="s">
        <v>167</v>
      </c>
      <c r="G57" s="54" t="str">
        <f>IF(F57="m",LOOKUP(E57,'04.kolo prezentácia'!$L$2:$L$9,'04.kolo prezentácia'!$K$2:$K$9),LOOKUP(E57,'04.kolo prezentácia'!$P$2:$P$4,'04.kolo prezentácia'!$O$2:$O$4))</f>
        <v>Ženy A</v>
      </c>
      <c r="H57" s="13"/>
      <c r="I57" s="13"/>
    </row>
    <row r="58" spans="1:9" ht="15.75" customHeight="1">
      <c r="A58" s="53">
        <v>19</v>
      </c>
      <c r="B58" s="55" t="s">
        <v>30</v>
      </c>
      <c r="C58" s="55" t="s">
        <v>232</v>
      </c>
      <c r="D58" s="55" t="s">
        <v>198</v>
      </c>
      <c r="E58" s="53">
        <v>1983</v>
      </c>
      <c r="F58" s="3" t="s">
        <v>166</v>
      </c>
      <c r="G58" s="54" t="str">
        <f>IF(F58="m",LOOKUP(E58,'04.kolo prezentácia'!$L$2:$L$9,'04.kolo prezentácia'!$K$2:$K$9),LOOKUP(E58,'04.kolo prezentácia'!$P$2:$P$4,'04.kolo prezentácia'!$O$2:$O$4))</f>
        <v>Muži B</v>
      </c>
      <c r="H58" s="13"/>
      <c r="I58" s="13"/>
    </row>
    <row r="59" spans="1:9" ht="15.75" customHeight="1">
      <c r="A59" s="53">
        <v>305</v>
      </c>
      <c r="B59" s="55" t="s">
        <v>261</v>
      </c>
      <c r="C59" s="55" t="s">
        <v>220</v>
      </c>
      <c r="D59" s="55" t="s">
        <v>221</v>
      </c>
      <c r="E59" s="53">
        <v>1982</v>
      </c>
      <c r="F59" s="3" t="s">
        <v>166</v>
      </c>
      <c r="G59" s="54" t="str">
        <f>IF(F59="m",LOOKUP(E59,'04.kolo prezentácia'!$L$2:$L$9,'04.kolo prezentácia'!$K$2:$K$9),LOOKUP(E59,'04.kolo prezentácia'!$P$2:$P$4,'04.kolo prezentácia'!$O$2:$O$4))</f>
        <v>Muži B</v>
      </c>
      <c r="H59" s="13"/>
      <c r="I59" s="13"/>
    </row>
    <row r="60" spans="1:9" ht="15.75" customHeight="1">
      <c r="A60" s="53">
        <v>170</v>
      </c>
      <c r="B60" s="55" t="s">
        <v>56</v>
      </c>
      <c r="C60" s="55" t="s">
        <v>193</v>
      </c>
      <c r="D60" s="55" t="s">
        <v>222</v>
      </c>
      <c r="E60" s="53">
        <v>1983</v>
      </c>
      <c r="F60" s="3" t="s">
        <v>166</v>
      </c>
      <c r="G60" s="54" t="str">
        <f>IF(F60="m",LOOKUP(E60,'04.kolo prezentácia'!$L$2:$L$9,'04.kolo prezentácia'!$K$2:$K$9),LOOKUP(E60,'04.kolo prezentácia'!$P$2:$P$4,'04.kolo prezentácia'!$O$2:$O$4))</f>
        <v>Muži B</v>
      </c>
      <c r="H60" s="13"/>
      <c r="I60" s="13"/>
    </row>
    <row r="61" spans="1:9" ht="15.75" customHeight="1">
      <c r="A61" s="53">
        <v>169</v>
      </c>
      <c r="B61" s="55" t="s">
        <v>341</v>
      </c>
      <c r="C61" s="55" t="s">
        <v>342</v>
      </c>
      <c r="D61" s="55" t="s">
        <v>222</v>
      </c>
      <c r="E61" s="53">
        <v>1987</v>
      </c>
      <c r="F61" s="3" t="s">
        <v>167</v>
      </c>
      <c r="G61" s="54" t="str">
        <f>IF(F61="m",LOOKUP(E61,'04.kolo prezentácia'!$L$2:$L$9,'04.kolo prezentácia'!$K$2:$K$9),LOOKUP(E61,'04.kolo prezentácia'!$P$2:$P$4,'04.kolo prezentácia'!$O$2:$O$4))</f>
        <v>Ženy A</v>
      </c>
      <c r="H61" s="13"/>
      <c r="I61" s="13"/>
    </row>
    <row r="62" spans="1:9" ht="15.75" customHeight="1">
      <c r="A62" s="53">
        <v>331</v>
      </c>
      <c r="B62" s="55" t="s">
        <v>63</v>
      </c>
      <c r="C62" s="55" t="s">
        <v>343</v>
      </c>
      <c r="D62" s="55" t="s">
        <v>344</v>
      </c>
      <c r="E62" s="53">
        <v>1986</v>
      </c>
      <c r="F62" s="3" t="s">
        <v>167</v>
      </c>
      <c r="G62" s="54" t="str">
        <f>IF(F62="m",LOOKUP(E62,'04.kolo prezentácia'!$L$2:$L$9,'04.kolo prezentácia'!$K$2:$K$9),LOOKUP(E62,'04.kolo prezentácia'!$P$2:$P$4,'04.kolo prezentácia'!$O$2:$O$4))</f>
        <v>Ženy A</v>
      </c>
      <c r="H62" s="13"/>
      <c r="I62" s="13"/>
    </row>
    <row r="63" spans="1:9" ht="15.75" customHeight="1">
      <c r="A63" s="53">
        <v>317</v>
      </c>
      <c r="B63" s="55" t="s">
        <v>33</v>
      </c>
      <c r="C63" s="55" t="s">
        <v>272</v>
      </c>
      <c r="D63" s="55" t="s">
        <v>349</v>
      </c>
      <c r="E63" s="53">
        <v>1986</v>
      </c>
      <c r="F63" s="3" t="s">
        <v>166</v>
      </c>
      <c r="G63" s="54" t="str">
        <f>IF(F63="m",LOOKUP(E63,'04.kolo prezentácia'!$L$2:$L$9,'04.kolo prezentácia'!$K$2:$K$9),LOOKUP(E63,'04.kolo prezentácia'!$P$2:$P$4,'04.kolo prezentácia'!$O$2:$O$4))</f>
        <v>Muži B</v>
      </c>
      <c r="H63" s="13"/>
      <c r="I63" s="13"/>
    </row>
    <row r="64" spans="1:9" ht="15.75" customHeight="1">
      <c r="A64" s="53">
        <v>306</v>
      </c>
      <c r="B64" s="55" t="s">
        <v>60</v>
      </c>
      <c r="C64" s="55" t="s">
        <v>61</v>
      </c>
      <c r="D64" s="55" t="s">
        <v>223</v>
      </c>
      <c r="E64" s="53">
        <v>1976</v>
      </c>
      <c r="F64" s="3" t="s">
        <v>166</v>
      </c>
      <c r="G64" s="54" t="str">
        <f>IF(F64="m",LOOKUP(E64,'04.kolo prezentácia'!$L$2:$L$9,'04.kolo prezentácia'!$K$2:$K$9),LOOKUP(E64,'04.kolo prezentácia'!$P$2:$P$4,'04.kolo prezentácia'!$O$2:$O$4))</f>
        <v>Muži C</v>
      </c>
      <c r="H64" s="13"/>
      <c r="I64" s="13"/>
    </row>
    <row r="65" spans="1:9" ht="15.75" customHeight="1">
      <c r="A65" s="53">
        <v>26</v>
      </c>
      <c r="B65" s="55" t="s">
        <v>23</v>
      </c>
      <c r="C65" s="55" t="s">
        <v>273</v>
      </c>
      <c r="D65" s="55" t="s">
        <v>350</v>
      </c>
      <c r="E65" s="53">
        <v>1977</v>
      </c>
      <c r="F65" s="3" t="s">
        <v>166</v>
      </c>
      <c r="G65" s="54" t="str">
        <f>IF(F65="m",LOOKUP(E65,'04.kolo prezentácia'!$L$2:$L$9,'04.kolo prezentácia'!$K$2:$K$9),LOOKUP(E65,'04.kolo prezentácia'!$P$2:$P$4,'04.kolo prezentácia'!$O$2:$O$4))</f>
        <v>Muži C</v>
      </c>
      <c r="H65" s="13"/>
      <c r="I65" s="13"/>
    </row>
    <row r="66" spans="1:9" ht="15.75" customHeight="1">
      <c r="A66" s="53">
        <v>336</v>
      </c>
      <c r="B66" s="55" t="s">
        <v>22</v>
      </c>
      <c r="C66" s="55" t="s">
        <v>194</v>
      </c>
      <c r="D66" s="55" t="s">
        <v>264</v>
      </c>
      <c r="E66" s="53">
        <v>1984</v>
      </c>
      <c r="F66" s="3" t="s">
        <v>166</v>
      </c>
      <c r="G66" s="54" t="str">
        <f>IF(F66="m",LOOKUP(E66,'04.kolo prezentácia'!$L$2:$L$9,'04.kolo prezentácia'!$K$2:$K$9),LOOKUP(E66,'04.kolo prezentácia'!$P$2:$P$4,'04.kolo prezentácia'!$O$2:$O$4))</f>
        <v>Muži B</v>
      </c>
      <c r="H66" s="13"/>
      <c r="I66" s="13"/>
    </row>
    <row r="67" spans="1:9" ht="15.75" customHeight="1">
      <c r="A67" s="53">
        <v>85</v>
      </c>
      <c r="B67" s="55" t="s">
        <v>5</v>
      </c>
      <c r="C67" s="55" t="s">
        <v>351</v>
      </c>
      <c r="D67" s="55" t="s">
        <v>352</v>
      </c>
      <c r="E67" s="53">
        <v>1981</v>
      </c>
      <c r="F67" s="3" t="s">
        <v>166</v>
      </c>
      <c r="G67" s="54" t="str">
        <f>IF(F67="m",LOOKUP(E67,'04.kolo prezentácia'!$L$2:$L$9,'04.kolo prezentácia'!$K$2:$K$9),LOOKUP(E67,'04.kolo prezentácia'!$P$2:$P$4,'04.kolo prezentácia'!$O$2:$O$4))</f>
        <v>Muži B</v>
      </c>
      <c r="H67" s="13"/>
      <c r="I67" s="13"/>
    </row>
    <row r="68" spans="1:9" ht="15.75" customHeight="1">
      <c r="A68" s="53">
        <v>159</v>
      </c>
      <c r="B68" s="55" t="s">
        <v>32</v>
      </c>
      <c r="C68" s="55" t="s">
        <v>57</v>
      </c>
      <c r="D68" s="55" t="s">
        <v>353</v>
      </c>
      <c r="E68" s="53">
        <v>1984</v>
      </c>
      <c r="F68" s="3" t="s">
        <v>166</v>
      </c>
      <c r="G68" s="54" t="str">
        <f>IF(F68="m",LOOKUP(E68,'04.kolo prezentácia'!$L$2:$L$9,'04.kolo prezentácia'!$K$2:$K$9),LOOKUP(E68,'04.kolo prezentácia'!$P$2:$P$4,'04.kolo prezentácia'!$O$2:$O$4))</f>
        <v>Muži B</v>
      </c>
      <c r="H68" s="13"/>
      <c r="I68" s="13"/>
    </row>
    <row r="69" spans="1:9" ht="15.75" customHeight="1">
      <c r="A69" s="53">
        <v>138</v>
      </c>
      <c r="B69" s="55" t="s">
        <v>55</v>
      </c>
      <c r="C69" s="55" t="s">
        <v>196</v>
      </c>
      <c r="D69" s="55" t="s">
        <v>265</v>
      </c>
      <c r="E69" s="53">
        <v>1972</v>
      </c>
      <c r="F69" s="3" t="s">
        <v>167</v>
      </c>
      <c r="G69" s="54" t="str">
        <f>IF(F69="m",LOOKUP(E69,'04.kolo prezentácia'!$L$2:$L$9,'04.kolo prezentácia'!$K$2:$K$9),LOOKUP(E69,'04.kolo prezentácia'!$P$2:$P$4,'04.kolo prezentácia'!$O$2:$O$4))</f>
        <v>Ženy C</v>
      </c>
      <c r="H69" s="13"/>
      <c r="I69" s="13"/>
    </row>
    <row r="70" spans="1:9" ht="15.75" customHeight="1">
      <c r="A70" s="53">
        <v>152</v>
      </c>
      <c r="B70" s="55" t="s">
        <v>7</v>
      </c>
      <c r="C70" s="55" t="s">
        <v>226</v>
      </c>
      <c r="D70" s="55" t="s">
        <v>16</v>
      </c>
      <c r="E70" s="53">
        <v>1989</v>
      </c>
      <c r="F70" s="3" t="s">
        <v>166</v>
      </c>
      <c r="G70" s="54" t="str">
        <f>IF(F70="m",LOOKUP(E70,'04.kolo prezentácia'!$L$2:$L$9,'04.kolo prezentácia'!$K$2:$K$9),LOOKUP(E70,'04.kolo prezentácia'!$P$2:$P$4,'04.kolo prezentácia'!$O$2:$O$4))</f>
        <v>Muži B</v>
      </c>
      <c r="H70" s="13"/>
      <c r="I70" s="13"/>
    </row>
    <row r="71" spans="1:9" ht="15.75" customHeight="1">
      <c r="A71" s="53">
        <v>50</v>
      </c>
      <c r="B71" s="55" t="s">
        <v>187</v>
      </c>
      <c r="C71" s="55" t="s">
        <v>195</v>
      </c>
      <c r="D71" s="55" t="s">
        <v>354</v>
      </c>
      <c r="E71" s="53">
        <v>1969</v>
      </c>
      <c r="F71" s="3" t="s">
        <v>166</v>
      </c>
      <c r="G71" s="54" t="str">
        <f>IF(F71="m",LOOKUP(E71,'04.kolo prezentácia'!$L$2:$L$9,'04.kolo prezentácia'!$K$2:$K$9),LOOKUP(E71,'04.kolo prezentácia'!$P$2:$P$4,'04.kolo prezentácia'!$O$2:$O$4))</f>
        <v>Muži D</v>
      </c>
      <c r="H71" s="13"/>
      <c r="I71" s="13"/>
    </row>
    <row r="72" spans="1:9" ht="15.75" customHeight="1">
      <c r="A72" s="53">
        <v>349</v>
      </c>
      <c r="B72" s="55" t="s">
        <v>191</v>
      </c>
      <c r="C72" s="55" t="s">
        <v>227</v>
      </c>
      <c r="D72" s="55" t="s">
        <v>225</v>
      </c>
      <c r="E72" s="53">
        <v>1976</v>
      </c>
      <c r="F72" s="3" t="s">
        <v>167</v>
      </c>
      <c r="G72" s="54" t="str">
        <f>IF(F72="m",LOOKUP(E72,'04.kolo prezentácia'!$L$2:$L$9,'04.kolo prezentácia'!$K$2:$K$9),LOOKUP(E72,'04.kolo prezentácia'!$P$2:$P$4,'04.kolo prezentácia'!$O$2:$O$4))</f>
        <v>Ženy B</v>
      </c>
      <c r="H72" s="13"/>
      <c r="I72" s="13"/>
    </row>
    <row r="73" spans="1:9" ht="15.75" customHeight="1">
      <c r="A73" s="53">
        <v>337</v>
      </c>
      <c r="B73" s="55" t="s">
        <v>28</v>
      </c>
      <c r="C73" s="55" t="s">
        <v>599</v>
      </c>
      <c r="D73" s="55" t="s">
        <v>16</v>
      </c>
      <c r="E73" s="53">
        <v>1964</v>
      </c>
      <c r="F73" s="3" t="s">
        <v>166</v>
      </c>
      <c r="G73" s="54" t="str">
        <f>IF(F73="m",LOOKUP(E73,'04.kolo prezentácia'!$L$2:$L$9,'04.kolo prezentácia'!$K$2:$K$9),LOOKUP(E73,'04.kolo prezentácia'!$P$2:$P$4,'04.kolo prezentácia'!$O$2:$O$4))</f>
        <v>Muži D</v>
      </c>
      <c r="H73" s="13"/>
      <c r="I73" s="13"/>
    </row>
    <row r="74" spans="1:9" ht="15.75" customHeight="1">
      <c r="A74" s="53">
        <v>340</v>
      </c>
      <c r="B74" s="55" t="s">
        <v>322</v>
      </c>
      <c r="C74" s="55" t="s">
        <v>600</v>
      </c>
      <c r="D74" s="55" t="s">
        <v>636</v>
      </c>
      <c r="E74" s="53">
        <v>1958</v>
      </c>
      <c r="F74" s="3" t="s">
        <v>166</v>
      </c>
      <c r="G74" s="54" t="str">
        <f>IF(F74="m",LOOKUP(E74,'04.kolo prezentácia'!$L$2:$L$9,'04.kolo prezentácia'!$K$2:$K$9),LOOKUP(E74,'04.kolo prezentácia'!$P$2:$P$4,'04.kolo prezentácia'!$O$2:$O$4))</f>
        <v>Muži E</v>
      </c>
      <c r="H74" s="13"/>
      <c r="I74" s="13"/>
    </row>
    <row r="75" spans="1:9" ht="15.75" customHeight="1">
      <c r="A75" s="53">
        <v>6</v>
      </c>
      <c r="B75" s="55" t="s">
        <v>584</v>
      </c>
      <c r="C75" s="55" t="s">
        <v>601</v>
      </c>
      <c r="D75" s="55" t="s">
        <v>16</v>
      </c>
      <c r="E75" s="53">
        <v>1974</v>
      </c>
      <c r="F75" s="3" t="s">
        <v>166</v>
      </c>
      <c r="G75" s="54" t="str">
        <f>IF(F75="m",LOOKUP(E75,'04.kolo prezentácia'!$L$2:$L$9,'04.kolo prezentácia'!$K$2:$K$9),LOOKUP(E75,'04.kolo prezentácia'!$P$2:$P$4,'04.kolo prezentácia'!$O$2:$O$4))</f>
        <v>Muži C</v>
      </c>
      <c r="H75" s="13"/>
      <c r="I75" s="13"/>
    </row>
    <row r="76" spans="1:9" ht="15.75" customHeight="1">
      <c r="A76" s="53">
        <v>339</v>
      </c>
      <c r="B76" s="55" t="s">
        <v>27</v>
      </c>
      <c r="C76" s="55" t="s">
        <v>602</v>
      </c>
      <c r="D76" s="55" t="s">
        <v>637</v>
      </c>
      <c r="E76" s="53">
        <v>1972</v>
      </c>
      <c r="F76" s="3" t="s">
        <v>166</v>
      </c>
      <c r="G76" s="54" t="str">
        <f>IF(F76="m",LOOKUP(E76,'04.kolo prezentácia'!$L$2:$L$9,'04.kolo prezentácia'!$K$2:$K$9),LOOKUP(E76,'04.kolo prezentácia'!$P$2:$P$4,'04.kolo prezentácia'!$O$2:$O$4))</f>
        <v>Muži C</v>
      </c>
      <c r="H76" s="13"/>
      <c r="I76" s="13"/>
    </row>
    <row r="77" spans="1:9" ht="15.75" customHeight="1">
      <c r="A77" s="53">
        <v>37</v>
      </c>
      <c r="B77" s="55" t="s">
        <v>66</v>
      </c>
      <c r="C77" s="55" t="s">
        <v>603</v>
      </c>
      <c r="D77" s="55" t="s">
        <v>638</v>
      </c>
      <c r="E77" s="53">
        <v>1989</v>
      </c>
      <c r="F77" s="3" t="s">
        <v>166</v>
      </c>
      <c r="G77" s="54" t="str">
        <f>IF(F77="m",LOOKUP(E77,'04.kolo prezentácia'!$L$2:$L$9,'04.kolo prezentácia'!$K$2:$K$9),LOOKUP(E77,'04.kolo prezentácia'!$P$2:$P$4,'04.kolo prezentácia'!$O$2:$O$4))</f>
        <v>Muži B</v>
      </c>
      <c r="H77" s="13"/>
      <c r="I77" s="13"/>
    </row>
    <row r="78" spans="1:9" ht="15.75" customHeight="1">
      <c r="A78" s="53">
        <v>38</v>
      </c>
      <c r="B78" s="55" t="s">
        <v>585</v>
      </c>
      <c r="C78" s="55" t="s">
        <v>604</v>
      </c>
      <c r="D78" s="55" t="s">
        <v>354</v>
      </c>
      <c r="E78" s="53">
        <v>1995</v>
      </c>
      <c r="F78" s="3" t="s">
        <v>167</v>
      </c>
      <c r="G78" s="54" t="str">
        <f>IF(F78="m",LOOKUP(E78,'04.kolo prezentácia'!$L$2:$L$9,'04.kolo prezentácia'!$K$2:$K$9),LOOKUP(E78,'04.kolo prezentácia'!$P$2:$P$4,'04.kolo prezentácia'!$O$2:$O$4))</f>
        <v>Ženy A</v>
      </c>
      <c r="H78" s="13"/>
      <c r="I78" s="13"/>
    </row>
    <row r="79" spans="1:9" ht="15.75" customHeight="1">
      <c r="A79" s="53">
        <v>344</v>
      </c>
      <c r="B79" s="55" t="s">
        <v>6</v>
      </c>
      <c r="C79" s="55" t="s">
        <v>257</v>
      </c>
      <c r="D79" s="55" t="s">
        <v>258</v>
      </c>
      <c r="E79" s="53">
        <v>1974</v>
      </c>
      <c r="F79" s="3" t="s">
        <v>166</v>
      </c>
      <c r="G79" s="54" t="str">
        <f>IF(F79="m",LOOKUP(E79,'04.kolo prezentácia'!$L$2:$L$9,'04.kolo prezentácia'!$K$2:$K$9),LOOKUP(E79,'04.kolo prezentácia'!$P$2:$P$4,'04.kolo prezentácia'!$O$2:$O$4))</f>
        <v>Muži C</v>
      </c>
      <c r="H79" s="13"/>
      <c r="I79" s="13"/>
    </row>
    <row r="80" spans="1:9" ht="15.75" customHeight="1">
      <c r="A80" s="53">
        <v>28</v>
      </c>
      <c r="B80" s="55" t="s">
        <v>5</v>
      </c>
      <c r="C80" s="55" t="s">
        <v>605</v>
      </c>
      <c r="D80" s="55" t="s">
        <v>16</v>
      </c>
      <c r="E80" s="53">
        <v>1992</v>
      </c>
      <c r="F80" s="3" t="s">
        <v>166</v>
      </c>
      <c r="G80" s="54" t="str">
        <f>IF(F80="m",LOOKUP(E80,'04.kolo prezentácia'!$L$2:$L$9,'04.kolo prezentácia'!$K$2:$K$9),LOOKUP(E80,'04.kolo prezentácia'!$P$2:$P$4,'04.kolo prezentácia'!$O$2:$O$4))</f>
        <v>Muži A</v>
      </c>
      <c r="H80" s="13"/>
      <c r="I80" s="13"/>
    </row>
    <row r="81" spans="1:9" ht="15.75" customHeight="1">
      <c r="A81" s="53">
        <v>346</v>
      </c>
      <c r="B81" s="55" t="s">
        <v>6</v>
      </c>
      <c r="C81" s="55" t="s">
        <v>606</v>
      </c>
      <c r="D81" s="55" t="s">
        <v>639</v>
      </c>
      <c r="E81" s="53">
        <v>1974</v>
      </c>
      <c r="F81" s="3" t="s">
        <v>166</v>
      </c>
      <c r="G81" s="54" t="str">
        <f>IF(F81="m",LOOKUP(E81,'04.kolo prezentácia'!$L$2:$L$9,'04.kolo prezentácia'!$K$2:$K$9),LOOKUP(E81,'04.kolo prezentácia'!$P$2:$P$4,'04.kolo prezentácia'!$O$2:$O$4))</f>
        <v>Muži C</v>
      </c>
      <c r="H81" s="13"/>
      <c r="I81" s="13"/>
    </row>
    <row r="82" spans="1:9" ht="15.75" customHeight="1">
      <c r="A82" s="53">
        <v>347</v>
      </c>
      <c r="B82" s="55" t="s">
        <v>586</v>
      </c>
      <c r="C82" s="55" t="s">
        <v>607</v>
      </c>
      <c r="D82" s="55" t="s">
        <v>640</v>
      </c>
      <c r="E82" s="53">
        <v>1988</v>
      </c>
      <c r="F82" s="3" t="s">
        <v>166</v>
      </c>
      <c r="G82" s="54" t="str">
        <f>IF(F82="m",LOOKUP(E82,'04.kolo prezentácia'!$L$2:$L$9,'04.kolo prezentácia'!$K$2:$K$9),LOOKUP(E82,'04.kolo prezentácia'!$P$2:$P$4,'04.kolo prezentácia'!$O$2:$O$4))</f>
        <v>Muži B</v>
      </c>
      <c r="H82" s="13"/>
      <c r="I82" s="13"/>
    </row>
    <row r="83" spans="1:9" ht="15.75" customHeight="1">
      <c r="A83" s="53">
        <v>348</v>
      </c>
      <c r="B83" s="55" t="s">
        <v>587</v>
      </c>
      <c r="C83" s="55" t="s">
        <v>608</v>
      </c>
      <c r="D83" s="55" t="s">
        <v>640</v>
      </c>
      <c r="E83" s="53">
        <v>1988</v>
      </c>
      <c r="F83" s="3" t="s">
        <v>167</v>
      </c>
      <c r="G83" s="54" t="str">
        <f>IF(F83="m",LOOKUP(E83,'04.kolo prezentácia'!$L$2:$L$9,'04.kolo prezentácia'!$K$2:$K$9),LOOKUP(E83,'04.kolo prezentácia'!$P$2:$P$4,'04.kolo prezentácia'!$O$2:$O$4))</f>
        <v>Ženy A</v>
      </c>
      <c r="H83" s="13"/>
      <c r="I83" s="13"/>
    </row>
    <row r="84" spans="1:9" ht="15.75" customHeight="1">
      <c r="A84" s="53">
        <v>111</v>
      </c>
      <c r="B84" s="55" t="s">
        <v>33</v>
      </c>
      <c r="C84" s="55" t="s">
        <v>609</v>
      </c>
      <c r="D84" s="55" t="s">
        <v>641</v>
      </c>
      <c r="E84" s="53">
        <v>1978</v>
      </c>
      <c r="F84" s="3" t="s">
        <v>166</v>
      </c>
      <c r="G84" s="54" t="str">
        <f>IF(F84="m",LOOKUP(E84,'04.kolo prezentácia'!$L$2:$L$9,'04.kolo prezentácia'!$K$2:$K$9),LOOKUP(E84,'04.kolo prezentácia'!$P$2:$P$4,'04.kolo prezentácia'!$O$2:$O$4))</f>
        <v>Muži C</v>
      </c>
      <c r="H84" s="13"/>
      <c r="I84" s="13"/>
    </row>
    <row r="85" spans="1:9" ht="15.75" customHeight="1">
      <c r="A85" s="53">
        <v>112</v>
      </c>
      <c r="B85" s="55" t="s">
        <v>588</v>
      </c>
      <c r="C85" s="55" t="s">
        <v>610</v>
      </c>
      <c r="D85" s="55" t="s">
        <v>641</v>
      </c>
      <c r="E85" s="53">
        <v>1974</v>
      </c>
      <c r="F85" s="3" t="s">
        <v>166</v>
      </c>
      <c r="G85" s="54" t="str">
        <f>IF(F85="m",LOOKUP(E85,'04.kolo prezentácia'!$L$2:$L$9,'04.kolo prezentácia'!$K$2:$K$9),LOOKUP(E85,'04.kolo prezentácia'!$P$2:$P$4,'04.kolo prezentácia'!$O$2:$O$4))</f>
        <v>Muži C</v>
      </c>
      <c r="H85" s="13"/>
      <c r="I85" s="13"/>
    </row>
    <row r="86" spans="1:9" ht="15.75" customHeight="1">
      <c r="A86" s="53">
        <v>119</v>
      </c>
      <c r="B86" s="55" t="s">
        <v>589</v>
      </c>
      <c r="C86" s="55" t="s">
        <v>611</v>
      </c>
      <c r="D86" s="55" t="s">
        <v>642</v>
      </c>
      <c r="E86" s="53">
        <v>1987</v>
      </c>
      <c r="F86" s="3" t="s">
        <v>166</v>
      </c>
      <c r="G86" s="54" t="str">
        <f>IF(F86="m",LOOKUP(E86,'04.kolo prezentácia'!$L$2:$L$9,'04.kolo prezentácia'!$K$2:$K$9),LOOKUP(E86,'04.kolo prezentácia'!$P$2:$P$4,'04.kolo prezentácia'!$O$2:$O$4))</f>
        <v>Muži B</v>
      </c>
      <c r="H86" s="13"/>
      <c r="I86" s="13"/>
    </row>
    <row r="87" spans="1:9" ht="15.75" customHeight="1">
      <c r="A87" s="53">
        <v>102</v>
      </c>
      <c r="B87" s="55" t="s">
        <v>590</v>
      </c>
      <c r="C87" s="55" t="s">
        <v>612</v>
      </c>
      <c r="D87" s="55" t="s">
        <v>62</v>
      </c>
      <c r="E87" s="53">
        <v>1951</v>
      </c>
      <c r="F87" s="3" t="s">
        <v>166</v>
      </c>
      <c r="G87" s="54" t="str">
        <f>IF(F87="m",LOOKUP(E87,'04.kolo prezentácia'!$L$2:$L$9,'04.kolo prezentácia'!$K$2:$K$9),LOOKUP(E87,'04.kolo prezentácia'!$P$2:$P$4,'04.kolo prezentácia'!$O$2:$O$4))</f>
        <v>Muži E</v>
      </c>
      <c r="H87" s="13"/>
      <c r="I87" s="13"/>
    </row>
    <row r="88" spans="1:9" ht="15.75" customHeight="1">
      <c r="A88" s="53">
        <v>14</v>
      </c>
      <c r="B88" s="55" t="s">
        <v>584</v>
      </c>
      <c r="C88" s="55" t="s">
        <v>613</v>
      </c>
      <c r="D88" s="55" t="s">
        <v>643</v>
      </c>
      <c r="E88" s="53">
        <v>2003</v>
      </c>
      <c r="F88" s="3" t="s">
        <v>166</v>
      </c>
      <c r="G88" s="54" t="str">
        <f>IF(F88="m",LOOKUP(E88,'04.kolo prezentácia'!$L$2:$L$9,'04.kolo prezentácia'!$K$2:$K$9),LOOKUP(E88,'04.kolo prezentácia'!$P$2:$P$4,'04.kolo prezentácia'!$O$2:$O$4))</f>
        <v>Muži A</v>
      </c>
      <c r="H88" s="13"/>
      <c r="I88" s="13"/>
    </row>
    <row r="89" spans="1:9" ht="15.75" customHeight="1">
      <c r="A89" s="53">
        <v>64</v>
      </c>
      <c r="B89" s="55" t="s">
        <v>591</v>
      </c>
      <c r="C89" s="55" t="s">
        <v>614</v>
      </c>
      <c r="D89" s="55" t="s">
        <v>644</v>
      </c>
      <c r="E89" s="53">
        <v>1979</v>
      </c>
      <c r="F89" s="3" t="s">
        <v>167</v>
      </c>
      <c r="G89" s="54" t="str">
        <f>IF(F89="m",LOOKUP(E89,'04.kolo prezentácia'!$L$2:$L$9,'04.kolo prezentácia'!$K$2:$K$9),LOOKUP(E89,'04.kolo prezentácia'!$P$2:$P$4,'04.kolo prezentácia'!$O$2:$O$4))</f>
        <v>Ženy B</v>
      </c>
      <c r="H89" s="13"/>
      <c r="I89" s="13"/>
    </row>
    <row r="90" spans="1:9" ht="15.75" customHeight="1">
      <c r="A90" s="53">
        <v>67</v>
      </c>
      <c r="B90" s="55" t="s">
        <v>63</v>
      </c>
      <c r="C90" s="55" t="s">
        <v>615</v>
      </c>
      <c r="D90" s="55" t="s">
        <v>642</v>
      </c>
      <c r="E90" s="53">
        <v>1977</v>
      </c>
      <c r="F90" s="3" t="s">
        <v>167</v>
      </c>
      <c r="G90" s="54" t="str">
        <f>IF(F90="m",LOOKUP(E90,'04.kolo prezentácia'!$L$2:$L$9,'04.kolo prezentácia'!$K$2:$K$9),LOOKUP(E90,'04.kolo prezentácia'!$P$2:$P$4,'04.kolo prezentácia'!$O$2:$O$4))</f>
        <v>Ženy B</v>
      </c>
      <c r="H90" s="13"/>
      <c r="I90" s="13"/>
    </row>
    <row r="91" spans="1:9" ht="15.75" customHeight="1">
      <c r="A91" s="3">
        <v>318</v>
      </c>
      <c r="B91" s="5" t="s">
        <v>592</v>
      </c>
      <c r="C91" s="5" t="s">
        <v>616</v>
      </c>
      <c r="D91" s="55" t="s">
        <v>642</v>
      </c>
      <c r="E91" s="3">
        <v>2005</v>
      </c>
      <c r="F91" s="3" t="s">
        <v>166</v>
      </c>
      <c r="G91" s="54" t="str">
        <f>IF(F91="m",LOOKUP(E91,'04.kolo prezentácia'!$L$2:$L$9,'04.kolo prezentácia'!$K$2:$K$9),LOOKUP(E91,'04.kolo prezentácia'!$P$2:$P$4,'04.kolo prezentácia'!$O$2:$O$4))</f>
        <v>Muži A</v>
      </c>
      <c r="H91" s="13"/>
      <c r="I91" s="13"/>
    </row>
    <row r="92" spans="1:9" ht="15.75" customHeight="1">
      <c r="A92" s="3">
        <v>68</v>
      </c>
      <c r="B92" s="5" t="s">
        <v>28</v>
      </c>
      <c r="C92" s="5" t="s">
        <v>617</v>
      </c>
      <c r="D92" s="55" t="s">
        <v>642</v>
      </c>
      <c r="E92" s="3">
        <v>1962</v>
      </c>
      <c r="F92" s="3" t="s">
        <v>166</v>
      </c>
      <c r="G92" s="54" t="str">
        <f>IF(F92="m",LOOKUP(E92,'04.kolo prezentácia'!$L$2:$L$9,'04.kolo prezentácia'!$K$2:$K$9),LOOKUP(E92,'04.kolo prezentácia'!$P$2:$P$4,'04.kolo prezentácia'!$O$2:$O$4))</f>
        <v>Muži D</v>
      </c>
      <c r="H92" s="13"/>
      <c r="I92" s="13"/>
    </row>
    <row r="93" spans="1:9" ht="15.75" customHeight="1">
      <c r="A93" s="3">
        <v>319</v>
      </c>
      <c r="B93" s="5" t="s">
        <v>33</v>
      </c>
      <c r="C93" s="5" t="s">
        <v>618</v>
      </c>
      <c r="D93" s="55" t="s">
        <v>213</v>
      </c>
      <c r="E93" s="3">
        <v>1991</v>
      </c>
      <c r="F93" s="3" t="s">
        <v>166</v>
      </c>
      <c r="G93" s="54" t="str">
        <f>IF(F93="m",LOOKUP(E93,'04.kolo prezentácia'!$L$2:$L$9,'04.kolo prezentácia'!$K$2:$K$9),LOOKUP(E93,'04.kolo prezentácia'!$P$2:$P$4,'04.kolo prezentácia'!$O$2:$O$4))</f>
        <v>Muži A</v>
      </c>
      <c r="H93" s="13"/>
      <c r="I93" s="13"/>
    </row>
    <row r="94" spans="1:9" ht="15.75" customHeight="1">
      <c r="A94" s="3">
        <v>320</v>
      </c>
      <c r="B94" s="5" t="s">
        <v>593</v>
      </c>
      <c r="C94" s="5" t="s">
        <v>619</v>
      </c>
      <c r="D94" s="55" t="s">
        <v>213</v>
      </c>
      <c r="E94" s="3">
        <v>1978</v>
      </c>
      <c r="F94" s="3" t="s">
        <v>166</v>
      </c>
      <c r="G94" s="54" t="str">
        <f>IF(F94="m",LOOKUP(E94,'04.kolo prezentácia'!$L$2:$L$9,'04.kolo prezentácia'!$K$2:$K$9),LOOKUP(E94,'04.kolo prezentácia'!$P$2:$P$4,'04.kolo prezentácia'!$O$2:$O$4))</f>
        <v>Muži C</v>
      </c>
      <c r="H94" s="13"/>
      <c r="I94" s="13"/>
    </row>
    <row r="95" spans="1:9" ht="15.75" customHeight="1">
      <c r="A95" s="3">
        <v>321</v>
      </c>
      <c r="B95" s="5" t="s">
        <v>322</v>
      </c>
      <c r="C95" s="5" t="s">
        <v>620</v>
      </c>
      <c r="D95" s="55" t="s">
        <v>16</v>
      </c>
      <c r="E95" s="3">
        <v>1976</v>
      </c>
      <c r="F95" s="3" t="s">
        <v>166</v>
      </c>
      <c r="G95" s="54" t="str">
        <f>IF(F95="m",LOOKUP(E95,'04.kolo prezentácia'!$L$2:$L$9,'04.kolo prezentácia'!$K$2:$K$9),LOOKUP(E95,'04.kolo prezentácia'!$P$2:$P$4,'04.kolo prezentácia'!$O$2:$O$4))</f>
        <v>Muži C</v>
      </c>
      <c r="H95" s="13"/>
      <c r="I95" s="13"/>
    </row>
    <row r="96" spans="1:9" ht="15.75" customHeight="1">
      <c r="A96" s="3">
        <v>322</v>
      </c>
      <c r="B96" s="5" t="s">
        <v>594</v>
      </c>
      <c r="C96" s="5" t="s">
        <v>284</v>
      </c>
      <c r="D96" s="55" t="s">
        <v>16</v>
      </c>
      <c r="E96" s="3">
        <v>2001</v>
      </c>
      <c r="F96" s="3" t="s">
        <v>166</v>
      </c>
      <c r="G96" s="54" t="str">
        <f>IF(F96="m",LOOKUP(E96,'04.kolo prezentácia'!$L$2:$L$9,'04.kolo prezentácia'!$K$2:$K$9),LOOKUP(E96,'04.kolo prezentácia'!$P$2:$P$4,'04.kolo prezentácia'!$O$2:$O$4))</f>
        <v>Muži A</v>
      </c>
      <c r="H96" s="13"/>
      <c r="I96" s="13"/>
    </row>
    <row r="97" spans="1:9" ht="15.75" customHeight="1">
      <c r="A97" s="3">
        <v>325</v>
      </c>
      <c r="B97" s="5" t="s">
        <v>6</v>
      </c>
      <c r="C97" s="5" t="s">
        <v>621</v>
      </c>
      <c r="D97" s="55" t="s">
        <v>213</v>
      </c>
      <c r="E97" s="3">
        <v>1965</v>
      </c>
      <c r="F97" s="3" t="s">
        <v>166</v>
      </c>
      <c r="G97" s="54" t="str">
        <f>IF(F97="m",LOOKUP(E97,'04.kolo prezentácia'!$L$2:$L$9,'04.kolo prezentácia'!$K$2:$K$9),LOOKUP(E97,'04.kolo prezentácia'!$P$2:$P$4,'04.kolo prezentácia'!$O$2:$O$4))</f>
        <v>Muži D</v>
      </c>
      <c r="H97" s="13"/>
      <c r="I97" s="13"/>
    </row>
    <row r="98" spans="1:9" ht="15.75" customHeight="1">
      <c r="A98" s="3">
        <v>327</v>
      </c>
      <c r="B98" s="5" t="s">
        <v>6</v>
      </c>
      <c r="C98" s="5" t="s">
        <v>622</v>
      </c>
      <c r="D98" s="55" t="s">
        <v>645</v>
      </c>
      <c r="E98" s="3">
        <v>1976</v>
      </c>
      <c r="F98" s="3" t="s">
        <v>166</v>
      </c>
      <c r="G98" s="54" t="str">
        <f>IF(F98="m",LOOKUP(E98,'04.kolo prezentácia'!$L$2:$L$9,'04.kolo prezentácia'!$K$2:$K$9),LOOKUP(E98,'04.kolo prezentácia'!$P$2:$P$4,'04.kolo prezentácia'!$O$2:$O$4))</f>
        <v>Muži C</v>
      </c>
      <c r="H98" s="13"/>
      <c r="I98" s="13"/>
    </row>
    <row r="99" spans="1:9" ht="15.75" customHeight="1">
      <c r="A99" s="3">
        <v>71</v>
      </c>
      <c r="B99" s="5" t="s">
        <v>209</v>
      </c>
      <c r="C99" s="5" t="s">
        <v>623</v>
      </c>
      <c r="D99" s="55" t="s">
        <v>233</v>
      </c>
      <c r="E99" s="3">
        <v>1983</v>
      </c>
      <c r="F99" s="3" t="s">
        <v>167</v>
      </c>
      <c r="G99" s="54" t="str">
        <f>IF(F99="m",LOOKUP(E99,'04.kolo prezentácia'!$L$2:$L$9,'04.kolo prezentácia'!$K$2:$K$9),LOOKUP(E99,'04.kolo prezentácia'!$P$2:$P$4,'04.kolo prezentácia'!$O$2:$O$4))</f>
        <v>Ženy B</v>
      </c>
      <c r="H99" s="13"/>
      <c r="I99" s="13"/>
    </row>
    <row r="100" spans="1:9" ht="15.75" customHeight="1">
      <c r="A100" s="3">
        <v>332</v>
      </c>
      <c r="B100" s="5" t="s">
        <v>590</v>
      </c>
      <c r="C100" s="5" t="s">
        <v>624</v>
      </c>
      <c r="D100" s="55" t="s">
        <v>16</v>
      </c>
      <c r="E100" s="3">
        <v>1971</v>
      </c>
      <c r="F100" s="3" t="s">
        <v>166</v>
      </c>
      <c r="G100" s="54" t="str">
        <f>IF(F100="m",LOOKUP(E100,'04.kolo prezentácia'!$L$2:$L$9,'04.kolo prezentácia'!$K$2:$K$9),LOOKUP(E100,'04.kolo prezentácia'!$P$2:$P$4,'04.kolo prezentácia'!$O$2:$O$4))</f>
        <v>Muži C</v>
      </c>
      <c r="H100" s="13"/>
      <c r="I100" s="13"/>
    </row>
    <row r="101" spans="1:9" ht="15.75" customHeight="1">
      <c r="A101" s="3">
        <v>333</v>
      </c>
      <c r="B101" s="5" t="s">
        <v>6</v>
      </c>
      <c r="C101" s="5" t="s">
        <v>625</v>
      </c>
      <c r="D101" s="55" t="s">
        <v>16</v>
      </c>
      <c r="E101" s="3">
        <v>1976</v>
      </c>
      <c r="F101" s="3" t="s">
        <v>166</v>
      </c>
      <c r="G101" s="54" t="str">
        <f>IF(F101="m",LOOKUP(E101,'04.kolo prezentácia'!$L$2:$L$9,'04.kolo prezentácia'!$K$2:$K$9),LOOKUP(E101,'04.kolo prezentácia'!$P$2:$P$4,'04.kolo prezentácia'!$O$2:$O$4))</f>
        <v>Muži C</v>
      </c>
      <c r="H101" s="13"/>
      <c r="I101" s="13"/>
    </row>
    <row r="102" spans="1:9" ht="15.75" customHeight="1">
      <c r="A102" s="3">
        <v>17</v>
      </c>
      <c r="B102" s="5" t="s">
        <v>266</v>
      </c>
      <c r="C102" s="5" t="s">
        <v>626</v>
      </c>
      <c r="D102" s="55" t="s">
        <v>274</v>
      </c>
      <c r="E102" s="3">
        <v>1990</v>
      </c>
      <c r="F102" s="3" t="s">
        <v>167</v>
      </c>
      <c r="G102" s="54" t="str">
        <f>IF(F102="m",LOOKUP(E102,'04.kolo prezentácia'!$L$2:$L$9,'04.kolo prezentácia'!$K$2:$K$9),LOOKUP(E102,'04.kolo prezentácia'!$P$2:$P$4,'04.kolo prezentácia'!$O$2:$O$4))</f>
        <v>Ženy A</v>
      </c>
      <c r="H102" s="13"/>
      <c r="I102" s="13"/>
    </row>
    <row r="103" spans="1:9" ht="15.75" customHeight="1">
      <c r="A103" s="3">
        <v>18</v>
      </c>
      <c r="B103" s="5" t="s">
        <v>585</v>
      </c>
      <c r="C103" s="5" t="s">
        <v>627</v>
      </c>
      <c r="D103" s="55" t="s">
        <v>16</v>
      </c>
      <c r="E103" s="3">
        <v>1999</v>
      </c>
      <c r="F103" s="3" t="s">
        <v>167</v>
      </c>
      <c r="G103" s="54" t="str">
        <f>IF(F103="m",LOOKUP(E103,'04.kolo prezentácia'!$L$2:$L$9,'04.kolo prezentácia'!$K$2:$K$9),LOOKUP(E103,'04.kolo prezentácia'!$P$2:$P$4,'04.kolo prezentácia'!$O$2:$O$4))</f>
        <v>Ženy A</v>
      </c>
      <c r="H103" s="13"/>
      <c r="I103" s="13"/>
    </row>
    <row r="104" spans="1:9" ht="15.75" customHeight="1">
      <c r="A104" s="3">
        <v>334</v>
      </c>
      <c r="B104" s="5" t="s">
        <v>594</v>
      </c>
      <c r="C104" s="5" t="s">
        <v>628</v>
      </c>
      <c r="D104" s="55" t="s">
        <v>16</v>
      </c>
      <c r="E104" s="3">
        <v>1988</v>
      </c>
      <c r="F104" s="3" t="s">
        <v>166</v>
      </c>
      <c r="G104" s="54" t="str">
        <f>IF(F104="m",LOOKUP(E104,'04.kolo prezentácia'!$L$2:$L$9,'04.kolo prezentácia'!$K$2:$K$9),LOOKUP(E104,'04.kolo prezentácia'!$P$2:$P$4,'04.kolo prezentácia'!$O$2:$O$4))</f>
        <v>Muži B</v>
      </c>
      <c r="H104" s="13"/>
      <c r="I104" s="13"/>
    </row>
    <row r="105" spans="1:9" ht="15.75" customHeight="1">
      <c r="A105" s="3">
        <v>128</v>
      </c>
      <c r="B105" s="5" t="s">
        <v>182</v>
      </c>
      <c r="C105" s="5" t="s">
        <v>627</v>
      </c>
      <c r="D105" s="55" t="s">
        <v>16</v>
      </c>
      <c r="E105" s="3">
        <v>1963</v>
      </c>
      <c r="F105" s="3" t="s">
        <v>167</v>
      </c>
      <c r="G105" s="54" t="str">
        <f>IF(F105="m",LOOKUP(E105,'04.kolo prezentácia'!$L$2:$L$9,'04.kolo prezentácia'!$K$2:$K$9),LOOKUP(E105,'04.kolo prezentácia'!$P$2:$P$4,'04.kolo prezentácia'!$O$2:$O$4))</f>
        <v>Ženy C</v>
      </c>
      <c r="H105" s="13"/>
      <c r="I105" s="13"/>
    </row>
    <row r="106" spans="1:9" ht="15.75" customHeight="1">
      <c r="A106" s="3">
        <v>335</v>
      </c>
      <c r="B106" s="5" t="s">
        <v>66</v>
      </c>
      <c r="C106" s="5" t="s">
        <v>629</v>
      </c>
      <c r="D106" s="55" t="s">
        <v>16</v>
      </c>
      <c r="E106" s="3">
        <v>1963</v>
      </c>
      <c r="F106" s="3" t="s">
        <v>166</v>
      </c>
      <c r="G106" s="54" t="str">
        <f>IF(F106="m",LOOKUP(E106,'04.kolo prezentácia'!$L$2:$L$9,'04.kolo prezentácia'!$K$2:$K$9),LOOKUP(E106,'04.kolo prezentácia'!$P$2:$P$4,'04.kolo prezentácia'!$O$2:$O$4))</f>
        <v>Muži D</v>
      </c>
      <c r="H106" s="13"/>
      <c r="I106" s="13"/>
    </row>
    <row r="107" spans="1:9" ht="15.75" customHeight="1">
      <c r="A107" s="3">
        <v>303</v>
      </c>
      <c r="B107" s="5" t="s">
        <v>595</v>
      </c>
      <c r="C107" s="5" t="s">
        <v>630</v>
      </c>
      <c r="D107" s="55" t="s">
        <v>646</v>
      </c>
      <c r="E107" s="3">
        <v>1991</v>
      </c>
      <c r="F107" s="3" t="s">
        <v>166</v>
      </c>
      <c r="G107" s="54" t="str">
        <f>IF(F107="m",LOOKUP(E107,'04.kolo prezentácia'!$L$2:$L$9,'04.kolo prezentácia'!$K$2:$K$9),LOOKUP(E107,'04.kolo prezentácia'!$P$2:$P$4,'04.kolo prezentácia'!$O$2:$O$4))</f>
        <v>Muži A</v>
      </c>
      <c r="H107" s="13"/>
      <c r="I107" s="13"/>
    </row>
    <row r="108" spans="1:9" ht="15.75" customHeight="1">
      <c r="A108" s="3">
        <v>100</v>
      </c>
      <c r="B108" s="5" t="s">
        <v>36</v>
      </c>
      <c r="C108" s="5" t="s">
        <v>631</v>
      </c>
      <c r="D108" s="55" t="s">
        <v>16</v>
      </c>
      <c r="E108" s="3">
        <v>1987</v>
      </c>
      <c r="F108" s="3" t="s">
        <v>166</v>
      </c>
      <c r="G108" s="54" t="str">
        <f>IF(F108="m",LOOKUP(E108,'04.kolo prezentácia'!$L$2:$L$9,'04.kolo prezentácia'!$K$2:$K$9),LOOKUP(E108,'04.kolo prezentácia'!$P$2:$P$4,'04.kolo prezentácia'!$O$2:$O$4))</f>
        <v>Muži B</v>
      </c>
      <c r="H108" s="13"/>
      <c r="I108" s="13"/>
    </row>
    <row r="109" spans="1:9" ht="15.75" customHeight="1">
      <c r="A109" s="3">
        <v>177</v>
      </c>
      <c r="B109" s="5" t="s">
        <v>7</v>
      </c>
      <c r="C109" s="5" t="s">
        <v>632</v>
      </c>
      <c r="D109" s="55" t="s">
        <v>16</v>
      </c>
      <c r="E109" s="3">
        <v>1983</v>
      </c>
      <c r="F109" s="3" t="s">
        <v>166</v>
      </c>
      <c r="G109" s="54" t="str">
        <f>IF(F109="m",LOOKUP(E109,'04.kolo prezentácia'!$L$2:$L$9,'04.kolo prezentácia'!$K$2:$K$9),LOOKUP(E109,'04.kolo prezentácia'!$P$2:$P$4,'04.kolo prezentácia'!$O$2:$O$4))</f>
        <v>Muži B</v>
      </c>
      <c r="H109" s="13"/>
      <c r="I109" s="13"/>
    </row>
    <row r="110" spans="1:9" ht="15.75" customHeight="1">
      <c r="A110" s="3">
        <v>308</v>
      </c>
      <c r="B110" s="5" t="s">
        <v>304</v>
      </c>
      <c r="C110" s="5" t="s">
        <v>633</v>
      </c>
      <c r="D110" s="55" t="s">
        <v>16</v>
      </c>
      <c r="E110" s="3">
        <v>1968</v>
      </c>
      <c r="F110" s="3" t="s">
        <v>166</v>
      </c>
      <c r="G110" s="54" t="str">
        <f>IF(F110="m",LOOKUP(E110,'04.kolo prezentácia'!$L$2:$L$9,'04.kolo prezentácia'!$K$2:$K$9),LOOKUP(E110,'04.kolo prezentácia'!$P$2:$P$4,'04.kolo prezentácia'!$O$2:$O$4))</f>
        <v>Muži D</v>
      </c>
      <c r="H110" s="13"/>
      <c r="I110" s="13"/>
    </row>
    <row r="111" spans="1:9" ht="15.75" customHeight="1">
      <c r="A111" s="3">
        <v>309</v>
      </c>
      <c r="B111" s="5" t="s">
        <v>596</v>
      </c>
      <c r="C111" s="5" t="s">
        <v>634</v>
      </c>
      <c r="D111" s="55" t="s">
        <v>16</v>
      </c>
      <c r="E111" s="3">
        <v>1961</v>
      </c>
      <c r="F111" s="3" t="s">
        <v>166</v>
      </c>
      <c r="G111" s="54" t="str">
        <f>IF(F111="m",LOOKUP(E111,'04.kolo prezentácia'!$L$2:$L$9,'04.kolo prezentácia'!$K$2:$K$9),LOOKUP(E111,'04.kolo prezentácia'!$P$2:$P$4,'04.kolo prezentácia'!$O$2:$O$4))</f>
        <v>Muži D</v>
      </c>
      <c r="H111" s="13"/>
      <c r="I111" s="13"/>
    </row>
    <row r="112" spans="1:9" ht="15.75" customHeight="1">
      <c r="A112" s="3">
        <v>310</v>
      </c>
      <c r="B112" s="5" t="s">
        <v>597</v>
      </c>
      <c r="C112" s="5" t="s">
        <v>195</v>
      </c>
      <c r="D112" s="55" t="s">
        <v>647</v>
      </c>
      <c r="E112" s="3">
        <v>1983</v>
      </c>
      <c r="F112" s="3" t="s">
        <v>166</v>
      </c>
      <c r="G112" s="54" t="str">
        <f>IF(F112="m",LOOKUP(E112,'04.kolo prezentácia'!$L$2:$L$9,'04.kolo prezentácia'!$K$2:$K$9),LOOKUP(E112,'04.kolo prezentácia'!$P$2:$P$4,'04.kolo prezentácia'!$O$2:$O$4))</f>
        <v>Muži B</v>
      </c>
      <c r="H112" s="13"/>
      <c r="I112" s="13"/>
    </row>
    <row r="113" spans="1:9" ht="15.75" customHeight="1">
      <c r="A113" s="3">
        <v>87</v>
      </c>
      <c r="B113" s="5" t="s">
        <v>598</v>
      </c>
      <c r="C113" s="5" t="s">
        <v>268</v>
      </c>
      <c r="D113" s="55" t="s">
        <v>648</v>
      </c>
      <c r="E113" s="3">
        <v>1988</v>
      </c>
      <c r="F113" s="3" t="s">
        <v>166</v>
      </c>
      <c r="G113" s="54" t="str">
        <f>IF(F113="m",LOOKUP(E113,'04.kolo prezentácia'!$L$2:$L$9,'04.kolo prezentácia'!$K$2:$K$9),LOOKUP(E113,'04.kolo prezentácia'!$P$2:$P$4,'04.kolo prezentácia'!$O$2:$O$4))</f>
        <v>Muži B</v>
      </c>
      <c r="H113" s="13"/>
      <c r="I113" s="13"/>
    </row>
    <row r="114" spans="1:9" ht="15.75" customHeight="1">
      <c r="A114" s="3">
        <v>312</v>
      </c>
      <c r="B114" s="5" t="s">
        <v>63</v>
      </c>
      <c r="C114" s="5" t="s">
        <v>635</v>
      </c>
      <c r="D114" s="55" t="s">
        <v>649</v>
      </c>
      <c r="E114" s="3">
        <v>1979</v>
      </c>
      <c r="F114" s="3" t="s">
        <v>167</v>
      </c>
      <c r="G114" s="54" t="str">
        <f>IF(F114="m",LOOKUP(E114,'04.kolo prezentácia'!$L$2:$L$9,'04.kolo prezentácia'!$K$2:$K$9),LOOKUP(E114,'04.kolo prezentácia'!$P$2:$P$4,'04.kolo prezentácia'!$O$2:$O$4))</f>
        <v>Ženy B</v>
      </c>
      <c r="H114" s="13"/>
      <c r="I114" s="13"/>
    </row>
    <row r="115" spans="7:9" ht="15.75" customHeight="1">
      <c r="G115" s="13"/>
      <c r="H115" s="13"/>
      <c r="I115" s="13"/>
    </row>
    <row r="116" spans="7:9" ht="15.75" customHeight="1">
      <c r="G116" s="13"/>
      <c r="H116" s="13"/>
      <c r="I116" s="13"/>
    </row>
    <row r="117" spans="7:9" ht="15.75" customHeight="1">
      <c r="G117" s="13"/>
      <c r="H117" s="13"/>
      <c r="I117" s="13"/>
    </row>
    <row r="118" spans="7:9" ht="15.75" customHeight="1">
      <c r="G118" s="13"/>
      <c r="H118" s="13"/>
      <c r="I118" s="13"/>
    </row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</sheetData>
  <sheetProtection/>
  <autoFilter ref="A1:I118">
    <sortState ref="A2:I118">
      <sortCondition sortBy="value" ref="C2:C118"/>
    </sortState>
  </autoFilter>
  <printOptions/>
  <pageMargins left="0" right="0" top="0.3937007874015748" bottom="0.3937007874015748" header="0.31496062992125984" footer="0.31496062992125984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X13" sqref="X13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8.7109375" style="0" customWidth="1"/>
    <col min="8" max="8" width="8.421875" style="1" customWidth="1"/>
    <col min="9" max="9" width="8.28125" style="0" customWidth="1"/>
    <col min="10" max="10" width="11.28125" style="12" customWidth="1"/>
    <col min="11" max="11" width="16.140625" style="4" customWidth="1"/>
    <col min="12" max="12" width="15.851562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8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61" t="s">
        <v>280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3" ht="14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11" t="s">
        <v>0</v>
      </c>
      <c r="B3" s="37" t="s">
        <v>13</v>
      </c>
      <c r="C3" s="37" t="s">
        <v>14</v>
      </c>
      <c r="D3" s="38" t="s">
        <v>1</v>
      </c>
      <c r="E3" s="11" t="s">
        <v>2</v>
      </c>
      <c r="F3" s="11" t="s">
        <v>203</v>
      </c>
      <c r="G3" s="11" t="s">
        <v>9</v>
      </c>
      <c r="H3" s="11" t="s">
        <v>3</v>
      </c>
      <c r="I3" s="11" t="s">
        <v>4</v>
      </c>
      <c r="J3" s="39" t="s">
        <v>8</v>
      </c>
      <c r="K3" s="40" t="s">
        <v>34</v>
      </c>
      <c r="L3" s="41" t="s">
        <v>10</v>
      </c>
      <c r="M3" s="29" t="s">
        <v>11</v>
      </c>
      <c r="N3" s="29" t="s">
        <v>15</v>
      </c>
      <c r="O3" s="29" t="s">
        <v>19</v>
      </c>
      <c r="P3" s="29" t="s">
        <v>18</v>
      </c>
      <c r="Q3" s="29" t="s">
        <v>17</v>
      </c>
      <c r="R3" s="29" t="s">
        <v>20</v>
      </c>
      <c r="S3" s="29" t="s">
        <v>21</v>
      </c>
      <c r="T3" s="29" t="s">
        <v>24</v>
      </c>
      <c r="U3" s="29" t="s">
        <v>26</v>
      </c>
      <c r="V3" s="29" t="s">
        <v>29</v>
      </c>
      <c r="W3" s="30" t="s">
        <v>12</v>
      </c>
      <c r="X3" s="11">
        <v>8.4</v>
      </c>
      <c r="Y3" s="44">
        <v>0.02111412037037037</v>
      </c>
    </row>
    <row r="4" spans="1:23" s="2" customFormat="1" ht="14.25">
      <c r="A4" s="22">
        <v>109</v>
      </c>
      <c r="B4" s="50">
        <v>1</v>
      </c>
      <c r="C4" s="50">
        <v>1</v>
      </c>
      <c r="D4" s="6" t="str">
        <f>VLOOKUP(A4,'04.kolo prezentácia'!$A$2:$G$118,2,FALSE)</f>
        <v>Miroslav</v>
      </c>
      <c r="E4" s="6" t="str">
        <f>VLOOKUP(A4,'04.kolo prezentácia'!$A$2:$G$118,3,FALSE)</f>
        <v>Ilavský</v>
      </c>
      <c r="F4" s="6" t="str">
        <f>CONCATENATE('04.kolo výsledky '!$D4," ",'04.kolo výsledky '!$E4)</f>
        <v>Miroslav Ilavský</v>
      </c>
      <c r="G4" s="6" t="str">
        <f>VLOOKUP(A4,'04.kolo prezentácia'!$A$2:$G$118,4,FALSE)</f>
        <v>Jogging klub Dubnica / Dubnica n/V</v>
      </c>
      <c r="H4" s="32">
        <f>VLOOKUP(A4,'04.kolo prezentácia'!$A$2:$G$118,5,FALSE)</f>
        <v>1987</v>
      </c>
      <c r="I4" s="33" t="str">
        <f>VLOOKUP(A4,'04.kolo prezentácia'!$A$2:$G$118,7,FALSE)</f>
        <v>Muži B</v>
      </c>
      <c r="J4" s="34" t="str">
        <f>VLOOKUP('04.kolo výsledky '!$A4,'04.kolo stopky'!A:C,3,FALSE)</f>
        <v>00:30:24,26</v>
      </c>
      <c r="K4" s="34">
        <f aca="true" t="shared" si="0" ref="K4:K35">J4/$X$3</f>
        <v>0.0025135857583774247</v>
      </c>
      <c r="L4" s="34">
        <f aca="true" t="shared" si="1" ref="L4:L35">J4-$Y$3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8">
        <f aca="true" t="shared" si="2" ref="W4:W35">SUM(M4:V4)</f>
        <v>0</v>
      </c>
    </row>
    <row r="5" spans="1:23" s="2" customFormat="1" ht="14.25">
      <c r="A5" s="22">
        <v>56</v>
      </c>
      <c r="B5" s="50">
        <v>2</v>
      </c>
      <c r="C5" s="50">
        <v>1</v>
      </c>
      <c r="D5" s="5" t="str">
        <f>VLOOKUP(A5,'04.kolo prezentácia'!$A$2:$G$118,2,FALSE)</f>
        <v>Dalibor</v>
      </c>
      <c r="E5" s="5" t="str">
        <f>VLOOKUP(A5,'04.kolo prezentácia'!$A$2:$G$118,3,FALSE)</f>
        <v>Jakal ml.</v>
      </c>
      <c r="F5" s="5" t="str">
        <f>CONCATENATE('04.kolo výsledky '!$D5," ",'04.kolo výsledky '!$E5)</f>
        <v>Dalibor Jakal ml.</v>
      </c>
      <c r="G5" s="5" t="str">
        <f>VLOOKUP(A5,'04.kolo prezentácia'!$A$2:$G$118,4,FALSE)</f>
        <v>Bežci Svinná / Svinná</v>
      </c>
      <c r="H5" s="3">
        <f>VLOOKUP(A5,'04.kolo prezentácia'!$A$2:$G$118,5,FALSE)</f>
        <v>2000</v>
      </c>
      <c r="I5" s="27" t="str">
        <f>VLOOKUP(A5,'04.kolo prezentácia'!$A$2:$G$118,7,FALSE)</f>
        <v>Muži A</v>
      </c>
      <c r="J5" s="21" t="str">
        <f>VLOOKUP('04.kolo výsledky '!$A5,'04.kolo stopky'!A:C,3,FALSE)</f>
        <v>00:32:01,31</v>
      </c>
      <c r="K5" s="21">
        <f t="shared" si="0"/>
        <v>0.002647307649911817</v>
      </c>
      <c r="L5" s="21">
        <f t="shared" si="1"/>
        <v>0.0011232638888888924</v>
      </c>
      <c r="M5" s="22"/>
      <c r="N5" s="3"/>
      <c r="O5" s="3"/>
      <c r="P5" s="3"/>
      <c r="Q5" s="3"/>
      <c r="R5" s="3"/>
      <c r="S5" s="3"/>
      <c r="T5" s="3"/>
      <c r="U5" s="3"/>
      <c r="V5" s="3"/>
      <c r="W5" s="28">
        <f t="shared" si="2"/>
        <v>0</v>
      </c>
    </row>
    <row r="6" spans="1:23" s="2" customFormat="1" ht="14.25">
      <c r="A6" s="22">
        <v>322</v>
      </c>
      <c r="B6" s="50">
        <v>3</v>
      </c>
      <c r="C6" s="50">
        <v>2</v>
      </c>
      <c r="D6" s="5" t="str">
        <f>VLOOKUP(A6,'04.kolo prezentácia'!$A$2:$G$118,2,FALSE)</f>
        <v>Róbert</v>
      </c>
      <c r="E6" s="5" t="str">
        <f>VLOOKUP(A6,'04.kolo prezentácia'!$A$2:$G$118,3,FALSE)</f>
        <v>Ambrož</v>
      </c>
      <c r="F6" s="5" t="str">
        <f>CONCATENATE('04.kolo výsledky '!$D6," ",'04.kolo výsledky '!$E6)</f>
        <v>Róbert Ambrož</v>
      </c>
      <c r="G6" s="5" t="str">
        <f>VLOOKUP(A6,'04.kolo prezentácia'!$A$2:$G$118,4,FALSE)</f>
        <v>Trenčín</v>
      </c>
      <c r="H6" s="3">
        <f>VLOOKUP(A6,'04.kolo prezentácia'!$A$2:$G$118,5,FALSE)</f>
        <v>2001</v>
      </c>
      <c r="I6" s="27" t="str">
        <f>VLOOKUP(A6,'04.kolo prezentácia'!$A$2:$G$118,7,FALSE)</f>
        <v>Muži A</v>
      </c>
      <c r="J6" s="21" t="str">
        <f>VLOOKUP('04.kolo výsledky '!$A6,'04.kolo stopky'!A:C,3,FALSE)</f>
        <v>00:32:09,81</v>
      </c>
      <c r="K6" s="21">
        <f t="shared" si="0"/>
        <v>0.00265901951058201</v>
      </c>
      <c r="L6" s="21">
        <f t="shared" si="1"/>
        <v>0.0012216435185185177</v>
      </c>
      <c r="M6" s="22"/>
      <c r="N6" s="3"/>
      <c r="O6" s="3"/>
      <c r="P6" s="3"/>
      <c r="Q6" s="3"/>
      <c r="R6" s="3"/>
      <c r="S6" s="3"/>
      <c r="T6" s="3"/>
      <c r="U6" s="3"/>
      <c r="V6" s="3"/>
      <c r="W6" s="28">
        <f t="shared" si="2"/>
        <v>0</v>
      </c>
    </row>
    <row r="7" spans="1:23" s="2" customFormat="1" ht="14.25">
      <c r="A7" s="22">
        <v>323</v>
      </c>
      <c r="B7" s="49">
        <v>4</v>
      </c>
      <c r="C7" s="50">
        <v>3</v>
      </c>
      <c r="D7" s="5" t="str">
        <f>VLOOKUP(A7,'04.kolo prezentácia'!$A$2:$G$118,2,FALSE)</f>
        <v>Adrián</v>
      </c>
      <c r="E7" s="5" t="str">
        <f>VLOOKUP(A7,'04.kolo prezentácia'!$A$2:$G$118,3,FALSE)</f>
        <v>Ambrož</v>
      </c>
      <c r="F7" s="5" t="str">
        <f>CONCATENATE('04.kolo výsledky '!$D7," ",'04.kolo výsledky '!$E7)</f>
        <v>Adrián Ambrož</v>
      </c>
      <c r="G7" s="5" t="str">
        <f>VLOOKUP(A7,'04.kolo prezentácia'!$A$2:$G$118,4,FALSE)</f>
        <v>Falck running team / Trenčín</v>
      </c>
      <c r="H7" s="3">
        <f>VLOOKUP(A7,'04.kolo prezentácia'!$A$2:$G$118,5,FALSE)</f>
        <v>1999</v>
      </c>
      <c r="I7" s="27" t="str">
        <f>VLOOKUP(A7,'04.kolo prezentácia'!$A$2:$G$118,7,FALSE)</f>
        <v>Muži A</v>
      </c>
      <c r="J7" s="21" t="str">
        <f>VLOOKUP('04.kolo výsledky '!$A7,'04.kolo stopky'!A:C,3,FALSE)</f>
        <v>00:33:02,93</v>
      </c>
      <c r="K7" s="21">
        <f t="shared" si="0"/>
        <v>0.0027322117504409173</v>
      </c>
      <c r="L7" s="21">
        <f t="shared" si="1"/>
        <v>0.0018364583333333358</v>
      </c>
      <c r="M7" s="22"/>
      <c r="N7" s="3"/>
      <c r="O7" s="3"/>
      <c r="P7" s="3"/>
      <c r="Q7" s="3"/>
      <c r="R7" s="3"/>
      <c r="S7" s="3"/>
      <c r="T7" s="3"/>
      <c r="U7" s="3"/>
      <c r="V7" s="3"/>
      <c r="W7" s="28">
        <f t="shared" si="2"/>
        <v>0</v>
      </c>
    </row>
    <row r="8" spans="1:23" s="2" customFormat="1" ht="14.25">
      <c r="A8" s="22">
        <v>119</v>
      </c>
      <c r="B8" s="49">
        <v>5</v>
      </c>
      <c r="C8" s="50">
        <v>2</v>
      </c>
      <c r="D8" s="5" t="str">
        <f>VLOOKUP(A8,'04.kolo prezentácia'!$A$2:$G$118,2,FALSE)</f>
        <v>Radoslav</v>
      </c>
      <c r="E8" s="5" t="str">
        <f>VLOOKUP(A8,'04.kolo prezentácia'!$A$2:$G$118,3,FALSE)</f>
        <v>Kopčan</v>
      </c>
      <c r="F8" s="5" t="str">
        <f>CONCATENATE('04.kolo výsledky '!$D8," ",'04.kolo výsledky '!$E8)</f>
        <v>Radoslav Kopčan</v>
      </c>
      <c r="G8" s="5" t="str">
        <f>VLOOKUP(A8,'04.kolo prezentácia'!$A$2:$G$118,4,FALSE)</f>
        <v>Bánovce nad Bebravou</v>
      </c>
      <c r="H8" s="3">
        <f>VLOOKUP(A8,'04.kolo prezentácia'!$A$2:$G$118,5,FALSE)</f>
        <v>1987</v>
      </c>
      <c r="I8" s="27" t="str">
        <f>VLOOKUP(A8,'04.kolo prezentácia'!$A$2:$G$118,7,FALSE)</f>
        <v>Muži B</v>
      </c>
      <c r="J8" s="21" t="str">
        <f>VLOOKUP('04.kolo výsledky '!$A8,'04.kolo stopky'!A:C,3,FALSE)</f>
        <v>00:33:39,17</v>
      </c>
      <c r="K8" s="21">
        <f t="shared" si="0"/>
        <v>0.0027821456128747798</v>
      </c>
      <c r="L8" s="21">
        <f t="shared" si="1"/>
        <v>0.0022559027777777803</v>
      </c>
      <c r="M8" s="22"/>
      <c r="N8" s="3"/>
      <c r="O8" s="3"/>
      <c r="P8" s="3"/>
      <c r="Q8" s="3"/>
      <c r="R8" s="3"/>
      <c r="S8" s="3"/>
      <c r="T8" s="3"/>
      <c r="U8" s="3"/>
      <c r="V8" s="3"/>
      <c r="W8" s="28">
        <f t="shared" si="2"/>
        <v>0</v>
      </c>
    </row>
    <row r="9" spans="1:25" ht="14.25">
      <c r="A9" s="22">
        <v>112</v>
      </c>
      <c r="B9" s="49">
        <v>6</v>
      </c>
      <c r="C9" s="50">
        <v>1</v>
      </c>
      <c r="D9" s="5" t="str">
        <f>VLOOKUP(A9,'04.kolo prezentácia'!$A$2:$G$118,2,FALSE)</f>
        <v>Pavel</v>
      </c>
      <c r="E9" s="5" t="str">
        <f>VLOOKUP(A9,'04.kolo prezentácia'!$A$2:$G$118,3,FALSE)</f>
        <v>Uhrecký</v>
      </c>
      <c r="F9" s="5" t="str">
        <f>CONCATENATE('04.kolo výsledky '!$D9," ",'04.kolo výsledky '!$E9)</f>
        <v>Pavel Uhrecký</v>
      </c>
      <c r="G9" s="5" t="str">
        <f>VLOOKUP(A9,'04.kolo prezentácia'!$A$2:$G$118,4,FALSE)</f>
        <v>Bez me na / Trenčín</v>
      </c>
      <c r="H9" s="3">
        <f>VLOOKUP(A9,'04.kolo prezentácia'!$A$2:$G$118,5,FALSE)</f>
        <v>1974</v>
      </c>
      <c r="I9" s="27" t="str">
        <f>VLOOKUP(A9,'04.kolo prezentácia'!$A$2:$G$118,7,FALSE)</f>
        <v>Muži C</v>
      </c>
      <c r="J9" s="21" t="str">
        <f>VLOOKUP('04.kolo výsledky '!$A9,'04.kolo stopky'!A:C,3,FALSE)</f>
        <v>00:34:08,21</v>
      </c>
      <c r="K9" s="21">
        <f t="shared" si="0"/>
        <v>0.002822158840388007</v>
      </c>
      <c r="L9" s="21">
        <f t="shared" si="1"/>
        <v>0.0025920138888888902</v>
      </c>
      <c r="M9" s="22"/>
      <c r="N9" s="3"/>
      <c r="O9" s="3"/>
      <c r="P9" s="3"/>
      <c r="Q9" s="3"/>
      <c r="R9" s="3"/>
      <c r="S9" s="3"/>
      <c r="T9" s="3"/>
      <c r="U9" s="3"/>
      <c r="V9" s="3"/>
      <c r="W9" s="28">
        <f t="shared" si="2"/>
        <v>0</v>
      </c>
      <c r="Y9"/>
    </row>
    <row r="10" spans="1:25" ht="14.25">
      <c r="A10" s="22">
        <v>111</v>
      </c>
      <c r="B10" s="49">
        <v>7</v>
      </c>
      <c r="C10" s="50">
        <v>2</v>
      </c>
      <c r="D10" s="5" t="str">
        <f>VLOOKUP(A10,'04.kolo prezentácia'!$A$2:$G$118,2,FALSE)</f>
        <v>Peter</v>
      </c>
      <c r="E10" s="5" t="str">
        <f>VLOOKUP(A10,'04.kolo prezentácia'!$A$2:$G$118,3,FALSE)</f>
        <v>Sobek</v>
      </c>
      <c r="F10" s="5" t="str">
        <f>CONCATENATE('04.kolo výsledky '!$D10," ",'04.kolo výsledky '!$E10)</f>
        <v>Peter Sobek</v>
      </c>
      <c r="G10" s="5" t="str">
        <f>VLOOKUP(A10,'04.kolo prezentácia'!$A$2:$G$118,4,FALSE)</f>
        <v>Bez me na / Trenčín</v>
      </c>
      <c r="H10" s="3">
        <f>VLOOKUP(A10,'04.kolo prezentácia'!$A$2:$G$118,5,FALSE)</f>
        <v>1978</v>
      </c>
      <c r="I10" s="27" t="str">
        <f>VLOOKUP(A10,'04.kolo prezentácia'!$A$2:$G$118,7,FALSE)</f>
        <v>Muži C</v>
      </c>
      <c r="J10" s="21" t="str">
        <f>VLOOKUP('04.kolo výsledky '!$A10,'04.kolo stopky'!A:C,3,FALSE)</f>
        <v>00:34:09,08</v>
      </c>
      <c r="K10" s="21">
        <f t="shared" si="0"/>
        <v>0.00282335758377425</v>
      </c>
      <c r="L10" s="21">
        <f t="shared" si="1"/>
        <v>0.0026020833333333312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8">
        <f t="shared" si="2"/>
        <v>0</v>
      </c>
      <c r="Y10"/>
    </row>
    <row r="11" spans="1:25" ht="14.25">
      <c r="A11" s="22">
        <v>320</v>
      </c>
      <c r="B11" s="49">
        <v>8</v>
      </c>
      <c r="C11" s="50">
        <v>3</v>
      </c>
      <c r="D11" s="5" t="str">
        <f>VLOOKUP(A11,'04.kolo prezentácia'!$A$2:$G$118,2,FALSE)</f>
        <v>Michal</v>
      </c>
      <c r="E11" s="5" t="str">
        <f>VLOOKUP(A11,'04.kolo prezentácia'!$A$2:$G$118,3,FALSE)</f>
        <v>Trebatický</v>
      </c>
      <c r="F11" s="5" t="str">
        <f>CONCATENATE('04.kolo výsledky '!$D11," ",'04.kolo výsledky '!$E11)</f>
        <v>Michal Trebatický</v>
      </c>
      <c r="G11" s="5" t="str">
        <f>VLOOKUP(A11,'04.kolo prezentácia'!$A$2:$G$118,4,FALSE)</f>
        <v>Soblahov</v>
      </c>
      <c r="H11" s="3">
        <f>VLOOKUP(A11,'04.kolo prezentácia'!$A$2:$G$118,5,FALSE)</f>
        <v>1978</v>
      </c>
      <c r="I11" s="27" t="str">
        <f>VLOOKUP(A11,'04.kolo prezentácia'!$A$2:$G$118,7,FALSE)</f>
        <v>Muži C</v>
      </c>
      <c r="J11" s="21" t="str">
        <f>VLOOKUP('04.kolo výsledky '!$A11,'04.kolo stopky'!A:C,3,FALSE)</f>
        <v>00:34:28,44</v>
      </c>
      <c r="K11" s="21">
        <f t="shared" si="0"/>
        <v>0.002850033068783068</v>
      </c>
      <c r="L11" s="21">
        <f t="shared" si="1"/>
        <v>0.0028261574074074022</v>
      </c>
      <c r="M11" s="22"/>
      <c r="N11" s="46"/>
      <c r="O11" s="46"/>
      <c r="P11" s="46"/>
      <c r="Q11" s="46"/>
      <c r="R11" s="46"/>
      <c r="S11" s="46"/>
      <c r="T11" s="46"/>
      <c r="U11" s="46"/>
      <c r="V11" s="46"/>
      <c r="W11" s="28">
        <f t="shared" si="2"/>
        <v>0</v>
      </c>
      <c r="X11" s="47"/>
      <c r="Y11"/>
    </row>
    <row r="12" spans="1:25" ht="14.25">
      <c r="A12" s="22">
        <v>156</v>
      </c>
      <c r="B12" s="49">
        <v>9</v>
      </c>
      <c r="C12" s="50">
        <v>3</v>
      </c>
      <c r="D12" s="5" t="str">
        <f>VLOOKUP(A12,'04.kolo prezentácia'!$A$2:$G$118,2,FALSE)</f>
        <v>Ján</v>
      </c>
      <c r="E12" s="5" t="str">
        <f>VLOOKUP(A12,'04.kolo prezentácia'!$A$2:$G$118,3,FALSE)</f>
        <v>Faltus</v>
      </c>
      <c r="F12" s="5" t="str">
        <f>CONCATENATE('04.kolo výsledky '!$D12," ",'04.kolo výsledky '!$E12)</f>
        <v>Ján Faltus</v>
      </c>
      <c r="G12" s="5" t="str">
        <f>VLOOKUP(A12,'04.kolo prezentácia'!$A$2:$G$118,4,FALSE)</f>
        <v>Ilava</v>
      </c>
      <c r="H12" s="3">
        <f>VLOOKUP(A12,'04.kolo prezentácia'!$A$2:$G$118,5,FALSE)</f>
        <v>1988</v>
      </c>
      <c r="I12" s="27" t="str">
        <f>VLOOKUP(A12,'04.kolo prezentácia'!$A$2:$G$118,7,FALSE)</f>
        <v>Muži B</v>
      </c>
      <c r="J12" s="21" t="str">
        <f>VLOOKUP('04.kolo výsledky '!$A12,'04.kolo stopky'!A:C,3,FALSE)</f>
        <v>00:34:41,02</v>
      </c>
      <c r="K12" s="21">
        <f t="shared" si="0"/>
        <v>0.002867366622574956</v>
      </c>
      <c r="L12" s="21">
        <f t="shared" si="1"/>
        <v>0.002971759259259261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8">
        <f t="shared" si="2"/>
        <v>0</v>
      </c>
      <c r="Y12"/>
    </row>
    <row r="13" spans="1:25" ht="14.25">
      <c r="A13" s="22">
        <v>316</v>
      </c>
      <c r="B13" s="49">
        <v>10</v>
      </c>
      <c r="C13" s="56">
        <v>4</v>
      </c>
      <c r="D13" s="5" t="str">
        <f>VLOOKUP(A13,'04.kolo prezentácia'!$A$2:$G$118,2,FALSE)</f>
        <v>Miroslav</v>
      </c>
      <c r="E13" s="5" t="str">
        <f>VLOOKUP(A13,'04.kolo prezentácia'!$A$2:$G$118,3,FALSE)</f>
        <v>Letko</v>
      </c>
      <c r="F13" s="5" t="str">
        <f>CONCATENATE('04.kolo výsledky '!$D13," ",'04.kolo výsledky '!$E13)</f>
        <v>Miroslav Letko</v>
      </c>
      <c r="G13" s="5" t="str">
        <f>VLOOKUP(A13,'04.kolo prezentácia'!$A$2:$G$118,4,FALSE)</f>
        <v>Trenč. Stankovce</v>
      </c>
      <c r="H13" s="3">
        <f>VLOOKUP(A13,'04.kolo prezentácia'!$A$2:$G$118,5,FALSE)</f>
        <v>1979</v>
      </c>
      <c r="I13" s="27" t="str">
        <f>VLOOKUP(A13,'04.kolo prezentácia'!$A$2:$G$118,7,FALSE)</f>
        <v>Muži C</v>
      </c>
      <c r="J13" s="21" t="str">
        <f>VLOOKUP('04.kolo výsledky '!$A13,'04.kolo stopky'!A:C,3,FALSE)</f>
        <v>00:34:59,52</v>
      </c>
      <c r="K13" s="21">
        <f t="shared" si="0"/>
        <v>0.0028928571428571428</v>
      </c>
      <c r="L13" s="21">
        <f t="shared" si="1"/>
        <v>0.003185879629629629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8">
        <f t="shared" si="2"/>
        <v>0</v>
      </c>
      <c r="Y13"/>
    </row>
    <row r="14" spans="1:25" ht="14.25">
      <c r="A14" s="22">
        <v>343</v>
      </c>
      <c r="B14" s="49">
        <v>11</v>
      </c>
      <c r="C14" s="56">
        <v>4</v>
      </c>
      <c r="D14" s="5" t="str">
        <f>VLOOKUP(A14,'04.kolo prezentácia'!$A$2:$G$118,2,FALSE)</f>
        <v>Milan</v>
      </c>
      <c r="E14" s="5" t="str">
        <f>VLOOKUP(A14,'04.kolo prezentácia'!$A$2:$G$118,3,FALSE)</f>
        <v>Makiš</v>
      </c>
      <c r="F14" s="5" t="str">
        <f>CONCATENATE('04.kolo výsledky '!$D14," ",'04.kolo výsledky '!$E14)</f>
        <v>Milan Makiš</v>
      </c>
      <c r="G14" s="5" t="str">
        <f>VLOOKUP(A14,'04.kolo prezentácia'!$A$2:$G$118,4,FALSE)</f>
        <v>bez me na / Trenčín</v>
      </c>
      <c r="H14" s="3">
        <f>VLOOKUP(A14,'04.kolo prezentácia'!$A$2:$G$118,5,FALSE)</f>
        <v>1983</v>
      </c>
      <c r="I14" s="27" t="str">
        <f>VLOOKUP(A14,'04.kolo prezentácia'!$A$2:$G$118,7,FALSE)</f>
        <v>Muži B</v>
      </c>
      <c r="J14" s="21" t="str">
        <f>VLOOKUP('04.kolo výsledky '!$A14,'04.kolo stopky'!A:C,3,FALSE)</f>
        <v>00:35:16,60</v>
      </c>
      <c r="K14" s="21">
        <f t="shared" si="0"/>
        <v>0.002916391093474426</v>
      </c>
      <c r="L14" s="21">
        <f t="shared" si="1"/>
        <v>0.0033835648148148115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8">
        <f t="shared" si="2"/>
        <v>0</v>
      </c>
      <c r="Y14"/>
    </row>
    <row r="15" spans="1:25" ht="14.25">
      <c r="A15" s="22">
        <v>50</v>
      </c>
      <c r="B15" s="49">
        <v>12</v>
      </c>
      <c r="C15" s="50">
        <v>1</v>
      </c>
      <c r="D15" s="5" t="str">
        <f>VLOOKUP(A15,'04.kolo prezentácia'!$A$2:$G$118,2,FALSE)</f>
        <v>Daniel</v>
      </c>
      <c r="E15" s="5" t="str">
        <f>VLOOKUP(A15,'04.kolo prezentácia'!$A$2:$G$118,3,FALSE)</f>
        <v>Zubo</v>
      </c>
      <c r="F15" s="5" t="str">
        <f>CONCATENATE('04.kolo výsledky '!$D15," ",'04.kolo výsledky '!$E15)</f>
        <v>Daniel Zubo</v>
      </c>
      <c r="G15" s="5" t="str">
        <f>VLOOKUP(A15,'04.kolo prezentácia'!$A$2:$G$118,4,FALSE)</f>
        <v>Jogging klub / Dubnica nad Váhom</v>
      </c>
      <c r="H15" s="3">
        <f>VLOOKUP(A15,'04.kolo prezentácia'!$A$2:$G$118,5,FALSE)</f>
        <v>1969</v>
      </c>
      <c r="I15" s="27" t="str">
        <f>VLOOKUP(A15,'04.kolo prezentácia'!$A$2:$G$118,7,FALSE)</f>
        <v>Muži D</v>
      </c>
      <c r="J15" s="21" t="str">
        <f>VLOOKUP('04.kolo výsledky '!$A15,'04.kolo stopky'!A:C,3,FALSE)</f>
        <v>00:35:29,00</v>
      </c>
      <c r="K15" s="21">
        <f t="shared" si="0"/>
        <v>0.002933476631393298</v>
      </c>
      <c r="L15" s="21">
        <f t="shared" si="1"/>
        <v>0.0035270833333333335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8">
        <f t="shared" si="2"/>
        <v>0</v>
      </c>
      <c r="Y15"/>
    </row>
    <row r="16" spans="1:25" ht="14.25">
      <c r="A16" s="22">
        <v>341</v>
      </c>
      <c r="B16" s="49">
        <v>13</v>
      </c>
      <c r="C16" s="56">
        <v>5</v>
      </c>
      <c r="D16" s="5" t="str">
        <f>VLOOKUP(A16,'04.kolo prezentácia'!$A$2:$G$118,2,FALSE)</f>
        <v>Rastislav</v>
      </c>
      <c r="E16" s="5" t="str">
        <f>VLOOKUP(A16,'04.kolo prezentácia'!$A$2:$G$118,3,FALSE)</f>
        <v>Cabala</v>
      </c>
      <c r="F16" s="5" t="str">
        <f>CONCATENATE('04.kolo výsledky '!$D16," ",'04.kolo výsledky '!$E16)</f>
        <v>Rastislav Cabala</v>
      </c>
      <c r="G16" s="5" t="str">
        <f>VLOOKUP(A16,'04.kolo prezentácia'!$A$2:$G$118,4,FALSE)</f>
        <v>GEKON sport / Trenčín</v>
      </c>
      <c r="H16" s="3">
        <f>VLOOKUP(A16,'04.kolo prezentácia'!$A$2:$G$118,5,FALSE)</f>
        <v>1978</v>
      </c>
      <c r="I16" s="27" t="str">
        <f>VLOOKUP(A16,'04.kolo prezentácia'!$A$2:$G$118,7,FALSE)</f>
        <v>Muži C</v>
      </c>
      <c r="J16" s="21" t="str">
        <f>VLOOKUP('04.kolo výsledky '!$A16,'04.kolo stopky'!A:C,3,FALSE)</f>
        <v>00:35:46,63</v>
      </c>
      <c r="K16" s="21">
        <f t="shared" si="0"/>
        <v>0.0029577684082892413</v>
      </c>
      <c r="L16" s="21">
        <f t="shared" si="1"/>
        <v>0.003731134259259257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8">
        <f t="shared" si="2"/>
        <v>0</v>
      </c>
      <c r="Y16"/>
    </row>
    <row r="17" spans="1:25" ht="14.25">
      <c r="A17" s="22">
        <v>86</v>
      </c>
      <c r="B17" s="49">
        <v>14</v>
      </c>
      <c r="C17" s="50">
        <v>2</v>
      </c>
      <c r="D17" s="5" t="str">
        <f>VLOOKUP(A17,'04.kolo prezentácia'!$A$2:$G$118,2,FALSE)</f>
        <v>Jan</v>
      </c>
      <c r="E17" s="5" t="str">
        <f>VLOOKUP(A17,'04.kolo prezentácia'!$A$2:$G$118,3,FALSE)</f>
        <v>Kucharik</v>
      </c>
      <c r="F17" s="5" t="str">
        <f>CONCATENATE('04.kolo výsledky '!$D17," ",'04.kolo výsledky '!$E17)</f>
        <v>Jan Kucharik</v>
      </c>
      <c r="G17" s="5" t="str">
        <f>VLOOKUP(A17,'04.kolo prezentácia'!$A$2:$G$118,4,FALSE)</f>
        <v>Durikam team Trencin / Trencin</v>
      </c>
      <c r="H17" s="3">
        <f>VLOOKUP(A17,'04.kolo prezentácia'!$A$2:$G$118,5,FALSE)</f>
        <v>1965</v>
      </c>
      <c r="I17" s="27" t="str">
        <f>VLOOKUP(A17,'04.kolo prezentácia'!$A$2:$G$118,7,FALSE)</f>
        <v>Muži D</v>
      </c>
      <c r="J17" s="21" t="str">
        <f>VLOOKUP('04.kolo výsledky '!$A17,'04.kolo stopky'!A:C,3,FALSE)</f>
        <v>00:35:56,61</v>
      </c>
      <c r="K17" s="21">
        <f t="shared" si="0"/>
        <v>0.0029715195105820104</v>
      </c>
      <c r="L17" s="21">
        <f t="shared" si="1"/>
        <v>0.00384664351851852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8">
        <f t="shared" si="2"/>
        <v>0</v>
      </c>
      <c r="Y17"/>
    </row>
    <row r="18" spans="1:25" ht="14.25">
      <c r="A18" s="22">
        <v>85</v>
      </c>
      <c r="B18" s="49">
        <v>15</v>
      </c>
      <c r="C18" s="56">
        <v>5</v>
      </c>
      <c r="D18" s="5" t="str">
        <f>VLOOKUP(A18,'04.kolo prezentácia'!$A$2:$G$118,2,FALSE)</f>
        <v>Dušan</v>
      </c>
      <c r="E18" s="5" t="str">
        <f>VLOOKUP(A18,'04.kolo prezentácia'!$A$2:$G$118,3,FALSE)</f>
        <v>Vertfein</v>
      </c>
      <c r="F18" s="5" t="str">
        <f>CONCATENATE('04.kolo výsledky '!$D18," ",'04.kolo výsledky '!$E18)</f>
        <v>Dušan Vertfein</v>
      </c>
      <c r="G18" s="5" t="str">
        <f>VLOOKUP(A18,'04.kolo prezentácia'!$A$2:$G$118,4,FALSE)</f>
        <v>Printhouse.a.s / Bobot</v>
      </c>
      <c r="H18" s="3">
        <f>VLOOKUP(A18,'04.kolo prezentácia'!$A$2:$G$118,5,FALSE)</f>
        <v>1981</v>
      </c>
      <c r="I18" s="27" t="str">
        <f>VLOOKUP(A18,'04.kolo prezentácia'!$A$2:$G$118,7,FALSE)</f>
        <v>Muži B</v>
      </c>
      <c r="J18" s="21" t="str">
        <f>VLOOKUP('04.kolo výsledky '!$A18,'04.kolo stopky'!A:C,3,FALSE)</f>
        <v>00:36:16,08</v>
      </c>
      <c r="K18" s="21">
        <f t="shared" si="0"/>
        <v>0.002998346560846561</v>
      </c>
      <c r="L18" s="21">
        <f t="shared" si="1"/>
        <v>0.004071990740740744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8">
        <f t="shared" si="2"/>
        <v>0</v>
      </c>
      <c r="Y18"/>
    </row>
    <row r="19" spans="1:25" ht="14.25">
      <c r="A19" s="22">
        <v>38</v>
      </c>
      <c r="B19" s="49">
        <v>16</v>
      </c>
      <c r="C19" s="50">
        <v>1</v>
      </c>
      <c r="D19" s="5" t="str">
        <f>VLOOKUP(A19,'04.kolo prezentácia'!$A$2:$G$118,2,FALSE)</f>
        <v>Barbora</v>
      </c>
      <c r="E19" s="5" t="str">
        <f>VLOOKUP(A19,'04.kolo prezentácia'!$A$2:$G$118,3,FALSE)</f>
        <v>Chrenková</v>
      </c>
      <c r="F19" s="5" t="str">
        <f>CONCATENATE('04.kolo výsledky '!$D19," ",'04.kolo výsledky '!$E19)</f>
        <v>Barbora Chrenková</v>
      </c>
      <c r="G19" s="5" t="str">
        <f>VLOOKUP(A19,'04.kolo prezentácia'!$A$2:$G$118,4,FALSE)</f>
        <v>Jogging klub / Dubnica nad Váhom</v>
      </c>
      <c r="H19" s="3">
        <f>VLOOKUP(A19,'04.kolo prezentácia'!$A$2:$G$118,5,FALSE)</f>
        <v>1995</v>
      </c>
      <c r="I19" s="27" t="str">
        <f>VLOOKUP(A19,'04.kolo prezentácia'!$A$2:$G$118,7,FALSE)</f>
        <v>Ženy A</v>
      </c>
      <c r="J19" s="21" t="str">
        <f>VLOOKUP('04.kolo výsledky '!$A19,'04.kolo stopky'!A:C,3,FALSE)</f>
        <v>00:36:18,69</v>
      </c>
      <c r="K19" s="21">
        <f t="shared" si="0"/>
        <v>0.003001942791005291</v>
      </c>
      <c r="L19" s="21">
        <f t="shared" si="1"/>
        <v>0.004102199074074074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8">
        <f t="shared" si="2"/>
        <v>0</v>
      </c>
      <c r="Y19"/>
    </row>
    <row r="20" spans="1:25" ht="14.25">
      <c r="A20" s="22">
        <v>22</v>
      </c>
      <c r="B20" s="49">
        <v>17</v>
      </c>
      <c r="C20" s="56">
        <v>6</v>
      </c>
      <c r="D20" s="5" t="str">
        <f>VLOOKUP(A20,'04.kolo prezentácia'!$A$2:$G$118,2,FALSE)</f>
        <v>Andrej</v>
      </c>
      <c r="E20" s="5" t="str">
        <f>VLOOKUP(A20,'04.kolo prezentácia'!$A$2:$G$118,3,FALSE)</f>
        <v>Luprich</v>
      </c>
      <c r="F20" s="5" t="str">
        <f>CONCATENATE('04.kolo výsledky '!$D20," ",'04.kolo výsledky '!$E20)</f>
        <v>Andrej Luprich</v>
      </c>
      <c r="G20" s="5" t="str">
        <f>VLOOKUP(A20,'04.kolo prezentácia'!$A$2:$G$118,4,FALSE)</f>
        <v>Bez me na / Skalka nad Váhom</v>
      </c>
      <c r="H20" s="3">
        <f>VLOOKUP(A20,'04.kolo prezentácia'!$A$2:$G$118,5,FALSE)</f>
        <v>1979</v>
      </c>
      <c r="I20" s="27" t="str">
        <f>VLOOKUP(A20,'04.kolo prezentácia'!$A$2:$G$118,7,FALSE)</f>
        <v>Muži C</v>
      </c>
      <c r="J20" s="21" t="str">
        <f>VLOOKUP('04.kolo výsledky '!$A20,'04.kolo stopky'!A:C,3,FALSE)</f>
        <v>00:36:22,33</v>
      </c>
      <c r="K20" s="21">
        <f t="shared" si="0"/>
        <v>0.003006958223104056</v>
      </c>
      <c r="L20" s="21">
        <f t="shared" si="1"/>
        <v>0.004144328703703702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8">
        <f t="shared" si="2"/>
        <v>0</v>
      </c>
      <c r="Y20"/>
    </row>
    <row r="21" spans="1:25" ht="14.25">
      <c r="A21" s="22">
        <v>3</v>
      </c>
      <c r="B21" s="49">
        <v>18</v>
      </c>
      <c r="C21" s="56">
        <v>7</v>
      </c>
      <c r="D21" s="5" t="str">
        <f>VLOOKUP(A21,'04.kolo prezentácia'!$A$2:$G$118,2,FALSE)</f>
        <v>Peter</v>
      </c>
      <c r="E21" s="5" t="str">
        <f>VLOOKUP(A21,'04.kolo prezentácia'!$A$2:$G$118,3,FALSE)</f>
        <v>Šimko</v>
      </c>
      <c r="F21" s="5" t="str">
        <f>CONCATENATE('04.kolo výsledky '!$D21," ",'04.kolo výsledky '!$E21)</f>
        <v>Peter Šimko</v>
      </c>
      <c r="G21" s="5" t="str">
        <f>VLOOKUP(A21,'04.kolo prezentácia'!$A$2:$G$118,4,FALSE)</f>
        <v>Autoboxy Slovakia / Dubnica nad váhom</v>
      </c>
      <c r="H21" s="3">
        <f>VLOOKUP(A21,'04.kolo prezentácia'!$A$2:$G$118,5,FALSE)</f>
        <v>1972</v>
      </c>
      <c r="I21" s="27" t="str">
        <f>VLOOKUP(A21,'04.kolo prezentácia'!$A$2:$G$118,7,FALSE)</f>
        <v>Muži C</v>
      </c>
      <c r="J21" s="21" t="str">
        <f>VLOOKUP('04.kolo výsledky '!$A21,'04.kolo stopky'!A:C,3,FALSE)</f>
        <v>00:36:35,05</v>
      </c>
      <c r="K21" s="21">
        <f t="shared" si="0"/>
        <v>0.0030244846781305114</v>
      </c>
      <c r="L21" s="21">
        <f t="shared" si="1"/>
        <v>0.004291550925925928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8">
        <f t="shared" si="2"/>
        <v>0</v>
      </c>
      <c r="Y21"/>
    </row>
    <row r="22" spans="1:25" ht="14.25">
      <c r="A22" s="22">
        <v>303</v>
      </c>
      <c r="B22" s="49">
        <v>19</v>
      </c>
      <c r="C22" s="56">
        <v>4</v>
      </c>
      <c r="D22" s="6" t="str">
        <f>VLOOKUP(A22,'04.kolo prezentácia'!$A$2:$G$118,2,FALSE)</f>
        <v>Adam</v>
      </c>
      <c r="E22" s="6" t="str">
        <f>VLOOKUP(A22,'04.kolo prezentácia'!$A$2:$G$118,3,FALSE)</f>
        <v>Gerbel</v>
      </c>
      <c r="F22" s="6" t="str">
        <f>CONCATENATE('04.kolo výsledky '!$D22," ",'04.kolo výsledky '!$E22)</f>
        <v>Adam Gerbel</v>
      </c>
      <c r="G22" s="6" t="str">
        <f>VLOOKUP(A22,'04.kolo prezentácia'!$A$2:$G$118,4,FALSE)</f>
        <v>Veľké Chlievany</v>
      </c>
      <c r="H22" s="32">
        <f>VLOOKUP(A22,'04.kolo prezentácia'!$A$2:$G$118,5,FALSE)</f>
        <v>1991</v>
      </c>
      <c r="I22" s="33" t="str">
        <f>VLOOKUP(A22,'04.kolo prezentácia'!$A$2:$G$118,7,FALSE)</f>
        <v>Muži A</v>
      </c>
      <c r="J22" s="34" t="str">
        <f>VLOOKUP('04.kolo výsledky '!$A22,'04.kolo stopky'!A:C,3,FALSE)</f>
        <v>00:36:53,80</v>
      </c>
      <c r="K22" s="34">
        <f t="shared" si="0"/>
        <v>0.0030503196649029987</v>
      </c>
      <c r="L22" s="34">
        <f t="shared" si="1"/>
        <v>0.004508564814814819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8">
        <f t="shared" si="2"/>
        <v>0</v>
      </c>
      <c r="Y22"/>
    </row>
    <row r="23" spans="1:25" ht="14.25">
      <c r="A23" s="22">
        <v>340</v>
      </c>
      <c r="B23" s="49">
        <v>20</v>
      </c>
      <c r="C23" s="50">
        <v>1</v>
      </c>
      <c r="D23" s="5" t="str">
        <f>VLOOKUP(A23,'04.kolo prezentácia'!$A$2:$G$118,2,FALSE)</f>
        <v>Vladimír</v>
      </c>
      <c r="E23" s="5" t="str">
        <f>VLOOKUP(A23,'04.kolo prezentácia'!$A$2:$G$118,3,FALSE)</f>
        <v>Cích</v>
      </c>
      <c r="F23" s="5" t="str">
        <f>CONCATENATE('04.kolo výsledky '!$D23," ",'04.kolo výsledky '!$E23)</f>
        <v>Vladimír Cích</v>
      </c>
      <c r="G23" s="5" t="str">
        <f>VLOOKUP(A23,'04.kolo prezentácia'!$A$2:$G$118,4,FALSE)</f>
        <v>beháme.sk</v>
      </c>
      <c r="H23" s="3">
        <f>VLOOKUP(A23,'04.kolo prezentácia'!$A$2:$G$118,5,FALSE)</f>
        <v>1958</v>
      </c>
      <c r="I23" s="27" t="str">
        <f>VLOOKUP(A23,'04.kolo prezentácia'!$A$2:$G$118,7,FALSE)</f>
        <v>Muži E</v>
      </c>
      <c r="J23" s="21" t="str">
        <f>VLOOKUP('04.kolo výsledky '!$A23,'04.kolo stopky'!A:C,3,FALSE)</f>
        <v>00:36:55,61</v>
      </c>
      <c r="K23" s="21">
        <f t="shared" si="0"/>
        <v>0.003052813602292769</v>
      </c>
      <c r="L23" s="21">
        <f t="shared" si="1"/>
        <v>0.004529513888888892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8">
        <f t="shared" si="2"/>
        <v>0</v>
      </c>
      <c r="Y23"/>
    </row>
    <row r="24" spans="1:25" ht="14.25">
      <c r="A24" s="22">
        <v>309</v>
      </c>
      <c r="B24" s="49">
        <v>21</v>
      </c>
      <c r="C24" s="50">
        <v>3</v>
      </c>
      <c r="D24" s="5" t="str">
        <f>VLOOKUP(A24,'04.kolo prezentácia'!$A$2:$G$118,2,FALSE)</f>
        <v>Stanislav</v>
      </c>
      <c r="E24" s="5" t="str">
        <f>VLOOKUP(A24,'04.kolo prezentácia'!$A$2:$G$118,3,FALSE)</f>
        <v>Ďuriga</v>
      </c>
      <c r="F24" s="5" t="str">
        <f>CONCATENATE('04.kolo výsledky '!$D24," ",'04.kolo výsledky '!$E24)</f>
        <v>Stanislav Ďuriga</v>
      </c>
      <c r="G24" s="5" t="str">
        <f>VLOOKUP(A24,'04.kolo prezentácia'!$A$2:$G$118,4,FALSE)</f>
        <v>Trenčín</v>
      </c>
      <c r="H24" s="3">
        <f>VLOOKUP(A24,'04.kolo prezentácia'!$A$2:$G$118,5,FALSE)</f>
        <v>1961</v>
      </c>
      <c r="I24" s="27" t="str">
        <f>VLOOKUP(A24,'04.kolo prezentácia'!$A$2:$G$118,7,FALSE)</f>
        <v>Muži D</v>
      </c>
      <c r="J24" s="21" t="str">
        <f>VLOOKUP('04.kolo výsledky '!$A24,'04.kolo stopky'!A:C,3,FALSE)</f>
        <v>00:36:57,61</v>
      </c>
      <c r="K24" s="21">
        <f t="shared" si="0"/>
        <v>0.0030555693342151674</v>
      </c>
      <c r="L24" s="21">
        <f t="shared" si="1"/>
        <v>0.004552662037037039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8">
        <f t="shared" si="2"/>
        <v>0</v>
      </c>
      <c r="Y24"/>
    </row>
    <row r="25" spans="1:25" ht="14.25">
      <c r="A25" s="22">
        <v>39</v>
      </c>
      <c r="B25" s="49">
        <v>22</v>
      </c>
      <c r="C25" s="50">
        <v>1</v>
      </c>
      <c r="D25" s="5" t="str">
        <f>VLOOKUP(A25,'04.kolo prezentácia'!$A$2:$G$118,2,FALSE)</f>
        <v>Iveta</v>
      </c>
      <c r="E25" s="5" t="str">
        <f>VLOOKUP(A25,'04.kolo prezentácia'!$A$2:$G$118,3,FALSE)</f>
        <v>Hulvatova</v>
      </c>
      <c r="F25" s="5" t="str">
        <f>CONCATENATE('04.kolo výsledky '!$D25," ",'04.kolo výsledky '!$E25)</f>
        <v>Iveta Hulvatova</v>
      </c>
      <c r="G25" s="5" t="str">
        <f>VLOOKUP(A25,'04.kolo prezentácia'!$A$2:$G$118,4,FALSE)</f>
        <v>Jogging klub Dubnica / Dubnica nad Váhom</v>
      </c>
      <c r="H25" s="3">
        <f>VLOOKUP(A25,'04.kolo prezentácia'!$A$2:$G$118,5,FALSE)</f>
        <v>1970</v>
      </c>
      <c r="I25" s="27" t="str">
        <f>VLOOKUP(A25,'04.kolo prezentácia'!$A$2:$G$118,7,FALSE)</f>
        <v>Ženy C</v>
      </c>
      <c r="J25" s="21" t="str">
        <f>VLOOKUP('04.kolo výsledky '!$A25,'04.kolo stopky'!A:C,3,FALSE)</f>
        <v>00:36:58,28</v>
      </c>
      <c r="K25" s="21">
        <f t="shared" si="0"/>
        <v>0.003056492504409171</v>
      </c>
      <c r="L25" s="21">
        <f t="shared" si="1"/>
        <v>0.0045604166666666675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8">
        <f t="shared" si="2"/>
        <v>0</v>
      </c>
      <c r="Y25"/>
    </row>
    <row r="26" spans="1:25" ht="14.25">
      <c r="A26" s="22">
        <v>159</v>
      </c>
      <c r="B26" s="49">
        <v>23</v>
      </c>
      <c r="C26" s="56">
        <v>6</v>
      </c>
      <c r="D26" s="5" t="str">
        <f>VLOOKUP(A26,'04.kolo prezentácia'!$A$2:$G$118,2,FALSE)</f>
        <v>Jakub</v>
      </c>
      <c r="E26" s="5" t="str">
        <f>VLOOKUP(A26,'04.kolo prezentácia'!$A$2:$G$118,3,FALSE)</f>
        <v>Vrana</v>
      </c>
      <c r="F26" s="5" t="str">
        <f>CONCATENATE('04.kolo výsledky '!$D26," ",'04.kolo výsledky '!$E26)</f>
        <v>Jakub Vrana</v>
      </c>
      <c r="G26" s="5" t="str">
        <f>VLOOKUP(A26,'04.kolo prezentácia'!$A$2:$G$118,4,FALSE)</f>
        <v>Gekon sport / Trenčín</v>
      </c>
      <c r="H26" s="3">
        <f>VLOOKUP(A26,'04.kolo prezentácia'!$A$2:$G$118,5,FALSE)</f>
        <v>1984</v>
      </c>
      <c r="I26" s="27" t="str">
        <f>VLOOKUP(A26,'04.kolo prezentácia'!$A$2:$G$118,7,FALSE)</f>
        <v>Muži B</v>
      </c>
      <c r="J26" s="21" t="str">
        <f>VLOOKUP('04.kolo výsledky '!$A26,'04.kolo stopky'!A:C,3,FALSE)</f>
        <v>00:36:58,72</v>
      </c>
      <c r="K26" s="21">
        <f t="shared" si="0"/>
        <v>0.003057098765432099</v>
      </c>
      <c r="L26" s="21">
        <f t="shared" si="1"/>
        <v>0.004565509259259262</v>
      </c>
      <c r="M26" s="22"/>
      <c r="N26" s="46"/>
      <c r="O26" s="46"/>
      <c r="P26" s="46"/>
      <c r="Q26" s="46"/>
      <c r="R26" s="46"/>
      <c r="S26" s="46"/>
      <c r="T26" s="46"/>
      <c r="U26" s="46"/>
      <c r="V26" s="46"/>
      <c r="W26" s="28">
        <f t="shared" si="2"/>
        <v>0</v>
      </c>
      <c r="Y26"/>
    </row>
    <row r="27" spans="1:25" ht="14.25">
      <c r="A27" s="22">
        <v>185</v>
      </c>
      <c r="B27" s="49">
        <v>24</v>
      </c>
      <c r="C27" s="56">
        <v>5</v>
      </c>
      <c r="D27" s="5" t="str">
        <f>VLOOKUP(A27,'04.kolo prezentácia'!$A$2:$G$118,2,FALSE)</f>
        <v>Pavol</v>
      </c>
      <c r="E27" s="5" t="str">
        <f>VLOOKUP(A27,'04.kolo prezentácia'!$A$2:$G$118,3,FALSE)</f>
        <v>Martiš</v>
      </c>
      <c r="F27" s="5" t="str">
        <f>CONCATENATE('04.kolo výsledky '!$D27," ",'04.kolo výsledky '!$E27)</f>
        <v>Pavol Martiš</v>
      </c>
      <c r="G27" s="5" t="str">
        <f>VLOOKUP(A27,'04.kolo prezentácia'!$A$2:$G$118,4,FALSE)</f>
        <v>Trenčín</v>
      </c>
      <c r="H27" s="3">
        <f>VLOOKUP(A27,'04.kolo prezentácia'!$A$2:$G$118,5,FALSE)</f>
        <v>1994</v>
      </c>
      <c r="I27" s="27" t="str">
        <f>VLOOKUP(A27,'04.kolo prezentácia'!$A$2:$G$118,7,FALSE)</f>
        <v>Muži A</v>
      </c>
      <c r="J27" s="21" t="str">
        <f>VLOOKUP('04.kolo výsledky '!$A27,'04.kolo stopky'!A:C,3,FALSE)</f>
        <v>00:37:06,69</v>
      </c>
      <c r="K27" s="21">
        <f t="shared" si="0"/>
        <v>0.003068080357142857</v>
      </c>
      <c r="L27" s="21">
        <f t="shared" si="1"/>
        <v>0.00465775462962963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8">
        <f t="shared" si="2"/>
        <v>0</v>
      </c>
      <c r="Y27"/>
    </row>
    <row r="28" spans="1:25" ht="14.25">
      <c r="A28" s="22">
        <v>74</v>
      </c>
      <c r="B28" s="49">
        <v>25</v>
      </c>
      <c r="C28" s="56">
        <v>8</v>
      </c>
      <c r="D28" s="5" t="str">
        <f>VLOOKUP(A28,'04.kolo prezentácia'!$A$2:$G$118,2,FALSE)</f>
        <v>Juraj</v>
      </c>
      <c r="E28" s="5" t="str">
        <f>VLOOKUP(A28,'04.kolo prezentácia'!$A$2:$G$118,3,FALSE)</f>
        <v>Schiller</v>
      </c>
      <c r="F28" s="5" t="str">
        <f>CONCATENATE('04.kolo výsledky '!$D28," ",'04.kolo výsledky '!$E28)</f>
        <v>Juraj Schiller</v>
      </c>
      <c r="G28" s="5" t="str">
        <f>VLOOKUP(A28,'04.kolo prezentácia'!$A$2:$G$118,4,FALSE)</f>
        <v>Nová Dubnica</v>
      </c>
      <c r="H28" s="3">
        <f>VLOOKUP(A28,'04.kolo prezentácia'!$A$2:$G$118,5,FALSE)</f>
        <v>1977</v>
      </c>
      <c r="I28" s="27" t="str">
        <f>VLOOKUP(A28,'04.kolo prezentácia'!$A$2:$G$118,7,FALSE)</f>
        <v>Muži C</v>
      </c>
      <c r="J28" s="21" t="str">
        <f>VLOOKUP('04.kolo výsledky '!$A28,'04.kolo stopky'!A:C,3,FALSE)</f>
        <v>00:37:18,16</v>
      </c>
      <c r="K28" s="21">
        <f t="shared" si="0"/>
        <v>0.0030838844797178126</v>
      </c>
      <c r="L28" s="21">
        <f t="shared" si="1"/>
        <v>0.004790509259259258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8">
        <f t="shared" si="2"/>
        <v>0</v>
      </c>
      <c r="Y28"/>
    </row>
    <row r="29" spans="1:25" ht="14.25">
      <c r="A29" s="22">
        <v>164</v>
      </c>
      <c r="B29" s="49">
        <v>26</v>
      </c>
      <c r="C29" s="56">
        <v>9</v>
      </c>
      <c r="D29" s="5" t="str">
        <f>VLOOKUP(A29,'04.kolo prezentácia'!$A$2:$G$118,2,FALSE)</f>
        <v>Ivan</v>
      </c>
      <c r="E29" s="5" t="str">
        <f>VLOOKUP(A29,'04.kolo prezentácia'!$A$2:$G$118,3,FALSE)</f>
        <v>Hofierka</v>
      </c>
      <c r="F29" s="5" t="str">
        <f>CONCATENATE('04.kolo výsledky '!$D29," ",'04.kolo výsledky '!$E29)</f>
        <v>Ivan Hofierka</v>
      </c>
      <c r="G29" s="5" t="str">
        <f>VLOOKUP(A29,'04.kolo prezentácia'!$A$2:$G$118,4,FALSE)</f>
        <v>Trenčianske Teplice</v>
      </c>
      <c r="H29" s="3">
        <f>VLOOKUP(A29,'04.kolo prezentácia'!$A$2:$G$118,5,FALSE)</f>
        <v>1979</v>
      </c>
      <c r="I29" s="27" t="str">
        <f>VLOOKUP(A29,'04.kolo prezentácia'!$A$2:$G$118,7,FALSE)</f>
        <v>Muži C</v>
      </c>
      <c r="J29" s="21" t="str">
        <f>VLOOKUP('04.kolo výsledky '!$A29,'04.kolo stopky'!A:C,3,FALSE)</f>
        <v>00:37:40,29</v>
      </c>
      <c r="K29" s="21">
        <f t="shared" si="0"/>
        <v>0.0031143766534391538</v>
      </c>
      <c r="L29" s="21">
        <f t="shared" si="1"/>
        <v>0.005046643518518523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8">
        <f t="shared" si="2"/>
        <v>0</v>
      </c>
      <c r="Y29"/>
    </row>
    <row r="30" spans="1:25" ht="14.25">
      <c r="A30" s="22">
        <v>152</v>
      </c>
      <c r="B30" s="49">
        <v>27</v>
      </c>
      <c r="C30" s="56">
        <v>7</v>
      </c>
      <c r="D30" s="5" t="str">
        <f>VLOOKUP(A30,'04.kolo prezentácia'!$A$2:$G$118,2,FALSE)</f>
        <v>Miroslav</v>
      </c>
      <c r="E30" s="5" t="str">
        <f>VLOOKUP(A30,'04.kolo prezentácia'!$A$2:$G$118,3,FALSE)</f>
        <v>Zlocha</v>
      </c>
      <c r="F30" s="5" t="str">
        <f>CONCATENATE('04.kolo výsledky '!$D30," ",'04.kolo výsledky '!$E30)</f>
        <v>Miroslav Zlocha</v>
      </c>
      <c r="G30" s="5" t="str">
        <f>VLOOKUP(A30,'04.kolo prezentácia'!$A$2:$G$118,4,FALSE)</f>
        <v>Trenčín</v>
      </c>
      <c r="H30" s="3">
        <f>VLOOKUP(A30,'04.kolo prezentácia'!$A$2:$G$118,5,FALSE)</f>
        <v>1989</v>
      </c>
      <c r="I30" s="27" t="str">
        <f>VLOOKUP(A30,'04.kolo prezentácia'!$A$2:$G$118,7,FALSE)</f>
        <v>Muži B</v>
      </c>
      <c r="J30" s="21" t="str">
        <f>VLOOKUP('04.kolo výsledky '!$A30,'04.kolo stopky'!A:C,3,FALSE)</f>
        <v>00:37:47,45</v>
      </c>
      <c r="K30" s="21">
        <f t="shared" si="0"/>
        <v>0.00312424217372134</v>
      </c>
      <c r="L30" s="21">
        <f t="shared" si="1"/>
        <v>0.005129513888888888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8">
        <f t="shared" si="2"/>
        <v>0</v>
      </c>
      <c r="Y30"/>
    </row>
    <row r="31" spans="1:25" ht="14.25">
      <c r="A31" s="22">
        <v>306</v>
      </c>
      <c r="B31" s="49">
        <v>28</v>
      </c>
      <c r="C31" s="56">
        <v>10</v>
      </c>
      <c r="D31" s="5" t="str">
        <f>VLOOKUP(A31,'04.kolo prezentácia'!$A$2:$G$118,2,FALSE)</f>
        <v>Ondřej</v>
      </c>
      <c r="E31" s="5" t="str">
        <f>VLOOKUP(A31,'04.kolo prezentácia'!$A$2:$G$118,3,FALSE)</f>
        <v>Tluka</v>
      </c>
      <c r="F31" s="5" t="str">
        <f>CONCATENATE('04.kolo výsledky '!$D31," ",'04.kolo výsledky '!$E31)</f>
        <v>Ondřej Tluka</v>
      </c>
      <c r="G31" s="5" t="str">
        <f>VLOOKUP(A31,'04.kolo prezentácia'!$A$2:$G$118,4,FALSE)</f>
        <v>GEKONsport / Trenčín</v>
      </c>
      <c r="H31" s="3">
        <f>VLOOKUP(A31,'04.kolo prezentácia'!$A$2:$G$118,5,FALSE)</f>
        <v>1976</v>
      </c>
      <c r="I31" s="27" t="str">
        <f>VLOOKUP(A31,'04.kolo prezentácia'!$A$2:$G$118,7,FALSE)</f>
        <v>Muži C</v>
      </c>
      <c r="J31" s="21" t="str">
        <f>VLOOKUP('04.kolo výsledky '!$A31,'04.kolo stopky'!A:C,3,FALSE)</f>
        <v>00:37:55,56</v>
      </c>
      <c r="K31" s="21">
        <f t="shared" si="0"/>
        <v>0.0031354166666666666</v>
      </c>
      <c r="L31" s="21">
        <f t="shared" si="1"/>
        <v>0.00522337962962963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8">
        <f t="shared" si="2"/>
        <v>0</v>
      </c>
      <c r="Y31"/>
    </row>
    <row r="32" spans="1:25" ht="14.25">
      <c r="A32" s="22">
        <v>188</v>
      </c>
      <c r="B32" s="49">
        <v>29</v>
      </c>
      <c r="C32" s="56">
        <v>8</v>
      </c>
      <c r="D32" s="5" t="str">
        <f>VLOOKUP(A32,'04.kolo prezentácia'!$A$2:$G$118,2,FALSE)</f>
        <v>Peter</v>
      </c>
      <c r="E32" s="5" t="str">
        <f>VLOOKUP(A32,'04.kolo prezentácia'!$A$2:$G$118,3,FALSE)</f>
        <v>Novodvorský</v>
      </c>
      <c r="F32" s="5" t="str">
        <f>CONCATENATE('04.kolo výsledky '!$D32," ",'04.kolo výsledky '!$E32)</f>
        <v>Peter Novodvorský</v>
      </c>
      <c r="G32" s="5" t="str">
        <f>VLOOKUP(A32,'04.kolo prezentácia'!$A$2:$G$118,4,FALSE)</f>
        <v>Trenčín</v>
      </c>
      <c r="H32" s="3">
        <f>VLOOKUP(A32,'04.kolo prezentácia'!$A$2:$G$118,5,FALSE)</f>
        <v>1981</v>
      </c>
      <c r="I32" s="27" t="str">
        <f>VLOOKUP(A32,'04.kolo prezentácia'!$A$2:$G$118,7,FALSE)</f>
        <v>Muži B</v>
      </c>
      <c r="J32" s="21" t="str">
        <f>VLOOKUP('04.kolo výsledky '!$A32,'04.kolo stopky'!A:C,3,FALSE)</f>
        <v>00:38:03,32</v>
      </c>
      <c r="K32" s="21">
        <f t="shared" si="0"/>
        <v>0.0031461089065255724</v>
      </c>
      <c r="L32" s="21">
        <f t="shared" si="1"/>
        <v>0.00531319444444444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8">
        <f t="shared" si="2"/>
        <v>0</v>
      </c>
      <c r="Y32"/>
    </row>
    <row r="33" spans="1:25" ht="14.25">
      <c r="A33" s="22">
        <v>311</v>
      </c>
      <c r="B33" s="49">
        <v>30</v>
      </c>
      <c r="C33" s="56">
        <v>11</v>
      </c>
      <c r="D33" s="6" t="str">
        <f>VLOOKUP(A33,'04.kolo prezentácia'!$A$2:$G$118,2,FALSE)</f>
        <v>Tomáš</v>
      </c>
      <c r="E33" s="6" t="str">
        <f>VLOOKUP(A33,'04.kolo prezentácia'!$A$2:$G$118,3,FALSE)</f>
        <v>Baďura</v>
      </c>
      <c r="F33" s="6" t="str">
        <f>CONCATENATE('04.kolo výsledky '!$D33," ",'04.kolo výsledky '!$E33)</f>
        <v>Tomáš Baďura</v>
      </c>
      <c r="G33" s="6" t="str">
        <f>VLOOKUP(A33,'04.kolo prezentácia'!$A$2:$G$118,4,FALSE)</f>
        <v>Trenčín</v>
      </c>
      <c r="H33" s="32">
        <f>VLOOKUP(A33,'04.kolo prezentácia'!$A$2:$G$118,5,FALSE)</f>
        <v>1979</v>
      </c>
      <c r="I33" s="33" t="str">
        <f>VLOOKUP(A33,'04.kolo prezentácia'!$A$2:$G$118,7,FALSE)</f>
        <v>Muži C</v>
      </c>
      <c r="J33" s="34" t="str">
        <f>VLOOKUP('04.kolo výsledky '!$A33,'04.kolo stopky'!A:C,3,FALSE)</f>
        <v>00:38:07,74</v>
      </c>
      <c r="K33" s="34">
        <f t="shared" si="0"/>
        <v>0.0031521990740740738</v>
      </c>
      <c r="L33" s="34">
        <f t="shared" si="1"/>
        <v>0.005364351851851849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8">
        <f t="shared" si="2"/>
        <v>0</v>
      </c>
      <c r="Y33"/>
    </row>
    <row r="34" spans="1:25" ht="14.25">
      <c r="A34" s="22">
        <v>43</v>
      </c>
      <c r="B34" s="49">
        <v>31</v>
      </c>
      <c r="C34" s="50">
        <v>2</v>
      </c>
      <c r="D34" s="5" t="str">
        <f>VLOOKUP(A34,'04.kolo prezentácia'!$A$2:$G$118,2,FALSE)</f>
        <v>Helena</v>
      </c>
      <c r="E34" s="5" t="str">
        <f>VLOOKUP(A34,'04.kolo prezentácia'!$A$2:$G$118,3,FALSE)</f>
        <v>Chromeková</v>
      </c>
      <c r="F34" s="5" t="str">
        <f>CONCATENATE('04.kolo výsledky '!$D34," ",'04.kolo výsledky '!$E34)</f>
        <v>Helena Chromeková</v>
      </c>
      <c r="G34" s="5" t="str">
        <f>VLOOKUP(A34,'04.kolo prezentácia'!$A$2:$G$118,4,FALSE)</f>
        <v>Slawex runners / Slavičín</v>
      </c>
      <c r="H34" s="3">
        <f>VLOOKUP(A34,'04.kolo prezentácia'!$A$2:$G$118,5,FALSE)</f>
        <v>1986</v>
      </c>
      <c r="I34" s="27" t="str">
        <f>VLOOKUP(A34,'04.kolo prezentácia'!$A$2:$G$118,7,FALSE)</f>
        <v>Ženy A</v>
      </c>
      <c r="J34" s="21" t="str">
        <f>VLOOKUP('04.kolo výsledky '!$A34,'04.kolo stopky'!A:C,3,FALSE)</f>
        <v>00:38:09,76</v>
      </c>
      <c r="K34" s="21">
        <f t="shared" si="0"/>
        <v>0.0031549823633156963</v>
      </c>
      <c r="L34" s="21">
        <f t="shared" si="1"/>
        <v>0.0053877314814814795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8">
        <f t="shared" si="2"/>
        <v>0</v>
      </c>
      <c r="Y34"/>
    </row>
    <row r="35" spans="1:25" ht="14.25">
      <c r="A35" s="22">
        <v>87</v>
      </c>
      <c r="B35" s="49">
        <v>32</v>
      </c>
      <c r="C35" s="56">
        <v>9</v>
      </c>
      <c r="D35" s="5" t="str">
        <f>VLOOKUP(A35,'04.kolo prezentácia'!$A$2:$G$118,2,FALSE)</f>
        <v>Damián</v>
      </c>
      <c r="E35" s="5" t="str">
        <f>VLOOKUP(A35,'04.kolo prezentácia'!$A$2:$G$118,3,FALSE)</f>
        <v>Melo</v>
      </c>
      <c r="F35" s="5" t="str">
        <f>CONCATENATE('04.kolo výsledky '!$D35," ",'04.kolo výsledky '!$E35)</f>
        <v>Damián Melo</v>
      </c>
      <c r="G35" s="5" t="str">
        <f>VLOOKUP(A35,'04.kolo prezentácia'!$A$2:$G$118,4,FALSE)</f>
        <v>Trenčianska Závada</v>
      </c>
      <c r="H35" s="3">
        <f>VLOOKUP(A35,'04.kolo prezentácia'!$A$2:$G$118,5,FALSE)</f>
        <v>1988</v>
      </c>
      <c r="I35" s="27" t="str">
        <f>VLOOKUP(A35,'04.kolo prezentácia'!$A$2:$G$118,7,FALSE)</f>
        <v>Muži B</v>
      </c>
      <c r="J35" s="21" t="str">
        <f>VLOOKUP('04.kolo výsledky '!$A35,'04.kolo stopky'!A:C,3,FALSE)</f>
        <v>00:38:12,13</v>
      </c>
      <c r="K35" s="21">
        <f t="shared" si="0"/>
        <v>0.0031582479056437383</v>
      </c>
      <c r="L35" s="21">
        <f t="shared" si="1"/>
        <v>0.005415162037037034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8">
        <f t="shared" si="2"/>
        <v>0</v>
      </c>
      <c r="Y35"/>
    </row>
    <row r="36" spans="1:25" ht="14.25">
      <c r="A36" s="22">
        <v>36</v>
      </c>
      <c r="B36" s="49">
        <v>33</v>
      </c>
      <c r="C36" s="56">
        <v>10</v>
      </c>
      <c r="D36" s="5" t="str">
        <f>VLOOKUP(A36,'04.kolo prezentácia'!$A$2:$G$118,2,FALSE)</f>
        <v>Andrej</v>
      </c>
      <c r="E36" s="5" t="str">
        <f>VLOOKUP(A36,'04.kolo prezentácia'!$A$2:$G$118,3,FALSE)</f>
        <v>Prekop</v>
      </c>
      <c r="F36" s="5" t="str">
        <f>CONCATENATE('04.kolo výsledky '!$D36," ",'04.kolo výsledky '!$E36)</f>
        <v>Andrej Prekop</v>
      </c>
      <c r="G36" s="5" t="str">
        <f>VLOOKUP(A36,'04.kolo prezentácia'!$A$2:$G$118,4,FALSE)</f>
        <v>Trenčin</v>
      </c>
      <c r="H36" s="3">
        <f>VLOOKUP(A36,'04.kolo prezentácia'!$A$2:$G$118,5,FALSE)</f>
        <v>1985</v>
      </c>
      <c r="I36" s="27" t="str">
        <f>VLOOKUP(A36,'04.kolo prezentácia'!$A$2:$G$118,7,FALSE)</f>
        <v>Muži B</v>
      </c>
      <c r="J36" s="21" t="str">
        <f>VLOOKUP('04.kolo výsledky '!$A36,'04.kolo stopky'!A:C,3,FALSE)</f>
        <v>00:38:29,22</v>
      </c>
      <c r="K36" s="21">
        <f aca="true" t="shared" si="3" ref="K36:K67">J36/$X$3</f>
        <v>0.003181795634920635</v>
      </c>
      <c r="L36" s="21">
        <f aca="true" t="shared" si="4" ref="L36:L67">J36-$Y$3</f>
        <v>0.005612962962962965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8">
        <f aca="true" t="shared" si="5" ref="W36:W53">SUM(M36:V36)</f>
        <v>0</v>
      </c>
      <c r="Y36"/>
    </row>
    <row r="37" spans="1:25" ht="14.25">
      <c r="A37" s="22">
        <v>324</v>
      </c>
      <c r="B37" s="49">
        <v>34</v>
      </c>
      <c r="C37" s="56">
        <v>4</v>
      </c>
      <c r="D37" s="5" t="str">
        <f>VLOOKUP(A37,'04.kolo prezentácia'!$A$2:$G$118,2,FALSE)</f>
        <v>Tibor</v>
      </c>
      <c r="E37" s="5" t="str">
        <f>VLOOKUP(A37,'04.kolo prezentácia'!$A$2:$G$118,3,FALSE)</f>
        <v>Šír</v>
      </c>
      <c r="F37" s="5" t="str">
        <f>CONCATENATE('04.kolo výsledky '!$D37," ",'04.kolo výsledky '!$E37)</f>
        <v>Tibor Šír</v>
      </c>
      <c r="G37" s="5" t="str">
        <f>VLOOKUP(A37,'04.kolo prezentácia'!$A$2:$G$118,4,FALSE)</f>
        <v>Trenčianska Teplá / Trenčianska Teplá</v>
      </c>
      <c r="H37" s="3">
        <f>VLOOKUP(A37,'04.kolo prezentácia'!$A$2:$G$118,5,FALSE)</f>
        <v>1966</v>
      </c>
      <c r="I37" s="27" t="str">
        <f>VLOOKUP(A37,'04.kolo prezentácia'!$A$2:$G$118,7,FALSE)</f>
        <v>Muži D</v>
      </c>
      <c r="J37" s="21" t="str">
        <f>VLOOKUP('04.kolo výsledky '!$A37,'04.kolo stopky'!A:C,3,FALSE)</f>
        <v>00:38:33,91</v>
      </c>
      <c r="K37" s="21">
        <f t="shared" si="3"/>
        <v>0.00318825782627866</v>
      </c>
      <c r="L37" s="21">
        <f t="shared" si="4"/>
        <v>0.005667245370370375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8">
        <f t="shared" si="5"/>
        <v>0</v>
      </c>
      <c r="X37" s="2"/>
      <c r="Y37"/>
    </row>
    <row r="38" spans="1:25" ht="14.25">
      <c r="A38" s="22">
        <v>52</v>
      </c>
      <c r="B38" s="49">
        <v>35</v>
      </c>
      <c r="C38" s="56">
        <v>12</v>
      </c>
      <c r="D38" s="5" t="str">
        <f>VLOOKUP(A38,'04.kolo prezentácia'!$A$2:$G$118,2,FALSE)</f>
        <v>Daniel</v>
      </c>
      <c r="E38" s="5" t="str">
        <f>VLOOKUP(A38,'04.kolo prezentácia'!$A$2:$G$118,3,FALSE)</f>
        <v>Ondrejička</v>
      </c>
      <c r="F38" s="5" t="str">
        <f>CONCATENATE('04.kolo výsledky '!$D38," ",'04.kolo výsledky '!$E38)</f>
        <v>Daniel Ondrejička</v>
      </c>
      <c r="G38" s="5" t="str">
        <f>VLOOKUP(A38,'04.kolo prezentácia'!$A$2:$G$118,4,FALSE)</f>
        <v>Liešťany</v>
      </c>
      <c r="H38" s="3">
        <f>VLOOKUP(A38,'04.kolo prezentácia'!$A$2:$G$118,5,FALSE)</f>
        <v>1974</v>
      </c>
      <c r="I38" s="27" t="str">
        <f>VLOOKUP(A38,'04.kolo prezentácia'!$A$2:$G$118,7,FALSE)</f>
        <v>Muži C</v>
      </c>
      <c r="J38" s="21" t="str">
        <f>VLOOKUP('04.kolo výsledky '!$A38,'04.kolo stopky'!A:C,3,FALSE)</f>
        <v>00:38:35,20</v>
      </c>
      <c r="K38" s="21">
        <f t="shared" si="3"/>
        <v>0.0031900352733686063</v>
      </c>
      <c r="L38" s="21">
        <f t="shared" si="4"/>
        <v>0.005682175925925924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8">
        <f t="shared" si="5"/>
        <v>0</v>
      </c>
      <c r="X38" s="2"/>
      <c r="Y38"/>
    </row>
    <row r="39" spans="1:25" ht="14.25">
      <c r="A39" s="22">
        <v>68</v>
      </c>
      <c r="B39" s="49">
        <v>36</v>
      </c>
      <c r="C39" s="56">
        <v>5</v>
      </c>
      <c r="D39" s="5" t="str">
        <f>VLOOKUP(A39,'04.kolo prezentácia'!$A$2:$G$118,2,FALSE)</f>
        <v>Milan</v>
      </c>
      <c r="E39" s="5" t="str">
        <f>VLOOKUP(A39,'04.kolo prezentácia'!$A$2:$G$118,3,FALSE)</f>
        <v>Holička</v>
      </c>
      <c r="F39" s="5" t="str">
        <f>CONCATENATE('04.kolo výsledky '!$D39," ",'04.kolo výsledky '!$E39)</f>
        <v>Milan Holička</v>
      </c>
      <c r="G39" s="5" t="str">
        <f>VLOOKUP(A39,'04.kolo prezentácia'!$A$2:$G$118,4,FALSE)</f>
        <v>Bánovce nad Bebravou</v>
      </c>
      <c r="H39" s="3">
        <f>VLOOKUP(A39,'04.kolo prezentácia'!$A$2:$G$118,5,FALSE)</f>
        <v>1962</v>
      </c>
      <c r="I39" s="27" t="str">
        <f>VLOOKUP(A39,'04.kolo prezentácia'!$A$2:$G$118,7,FALSE)</f>
        <v>Muži D</v>
      </c>
      <c r="J39" s="21" t="str">
        <f>VLOOKUP('04.kolo výsledky '!$A39,'04.kolo stopky'!A:C,3,FALSE)</f>
        <v>00:38:46,01</v>
      </c>
      <c r="K39" s="21">
        <f t="shared" si="3"/>
        <v>0.003204930004409171</v>
      </c>
      <c r="L39" s="21">
        <f t="shared" si="4"/>
        <v>0.0058072916666666655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8">
        <f t="shared" si="5"/>
        <v>0</v>
      </c>
      <c r="Y39"/>
    </row>
    <row r="40" spans="1:25" ht="14.25">
      <c r="A40" s="22">
        <v>334</v>
      </c>
      <c r="B40" s="49">
        <v>37</v>
      </c>
      <c r="C40" s="56">
        <v>11</v>
      </c>
      <c r="D40" s="5" t="str">
        <f>VLOOKUP(A40,'04.kolo prezentácia'!$A$2:$G$118,2,FALSE)</f>
        <v>Róbert</v>
      </c>
      <c r="E40" s="5" t="str">
        <f>VLOOKUP(A40,'04.kolo prezentácia'!$A$2:$G$118,3,FALSE)</f>
        <v>Gavenda</v>
      </c>
      <c r="F40" s="5" t="str">
        <f>CONCATENATE('04.kolo výsledky '!$D40," ",'04.kolo výsledky '!$E40)</f>
        <v>Róbert Gavenda</v>
      </c>
      <c r="G40" s="5" t="str">
        <f>VLOOKUP(A40,'04.kolo prezentácia'!$A$2:$G$118,4,FALSE)</f>
        <v>Trenčín</v>
      </c>
      <c r="H40" s="3">
        <f>VLOOKUP(A40,'04.kolo prezentácia'!$A$2:$G$118,5,FALSE)</f>
        <v>1988</v>
      </c>
      <c r="I40" s="27" t="str">
        <f>VLOOKUP(A40,'04.kolo prezentácia'!$A$2:$G$118,7,FALSE)</f>
        <v>Muži B</v>
      </c>
      <c r="J40" s="21" t="str">
        <f>VLOOKUP('04.kolo výsledky '!$A40,'04.kolo stopky'!A:C,3,FALSE)</f>
        <v>00:38:47,95</v>
      </c>
      <c r="K40" s="21">
        <f t="shared" si="3"/>
        <v>0.0032076030643738975</v>
      </c>
      <c r="L40" s="21">
        <f t="shared" si="4"/>
        <v>0.0058297453703703705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8">
        <f t="shared" si="5"/>
        <v>0</v>
      </c>
      <c r="Y40"/>
    </row>
    <row r="41" spans="1:25" ht="14.25">
      <c r="A41" s="22">
        <v>184</v>
      </c>
      <c r="B41" s="49">
        <v>38</v>
      </c>
      <c r="C41" s="60">
        <v>6</v>
      </c>
      <c r="D41" s="5" t="str">
        <f>VLOOKUP(A41,'04.kolo prezentácia'!$A$2:$G$118,2,FALSE)</f>
        <v>Anton</v>
      </c>
      <c r="E41" s="5" t="str">
        <f>VLOOKUP(A41,'04.kolo prezentácia'!$A$2:$G$118,3,FALSE)</f>
        <v>Blaško</v>
      </c>
      <c r="F41" s="5" t="str">
        <f>CONCATENATE('04.kolo výsledky '!$D41," ",'04.kolo výsledky '!$E41)</f>
        <v>Anton Blaško</v>
      </c>
      <c r="G41" s="5" t="str">
        <f>VLOOKUP(A41,'04.kolo prezentácia'!$A$2:$G$118,4,FALSE)</f>
        <v>Dubnica / Dubnica niV</v>
      </c>
      <c r="H41" s="3">
        <f>VLOOKUP(A41,'04.kolo prezentácia'!$A$2:$G$118,5,FALSE)</f>
        <v>1965</v>
      </c>
      <c r="I41" s="27" t="str">
        <f>VLOOKUP(A41,'04.kolo prezentácia'!$A$2:$G$118,7,FALSE)</f>
        <v>Muži D</v>
      </c>
      <c r="J41" s="21" t="str">
        <f>VLOOKUP('04.kolo výsledky '!$A41,'04.kolo stopky'!A:C,3,FALSE)</f>
        <v>00:39:13,77</v>
      </c>
      <c r="K41" s="21">
        <f t="shared" si="3"/>
        <v>0.0032431795634920635</v>
      </c>
      <c r="L41" s="21">
        <f t="shared" si="4"/>
        <v>0.006128587962962964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8">
        <f t="shared" si="5"/>
        <v>0</v>
      </c>
      <c r="Y41"/>
    </row>
    <row r="42" spans="1:25" ht="14.25">
      <c r="A42" s="22">
        <v>347</v>
      </c>
      <c r="B42" s="49">
        <v>39</v>
      </c>
      <c r="C42" s="56">
        <v>12</v>
      </c>
      <c r="D42" s="5" t="str">
        <f>VLOOKUP(A42,'04.kolo prezentácia'!$A$2:$G$118,2,FALSE)</f>
        <v>Matúš</v>
      </c>
      <c r="E42" s="5" t="str">
        <f>VLOOKUP(A42,'04.kolo prezentácia'!$A$2:$G$118,3,FALSE)</f>
        <v>Varačka</v>
      </c>
      <c r="F42" s="5" t="str">
        <f>CONCATENATE('04.kolo výsledky '!$D42," ",'04.kolo výsledky '!$E42)</f>
        <v>Matúš Varačka</v>
      </c>
      <c r="G42" s="5" t="str">
        <f>VLOOKUP(A42,'04.kolo prezentácia'!$A$2:$G$118,4,FALSE)</f>
        <v>Buď Lepší / Beckov</v>
      </c>
      <c r="H42" s="3">
        <f>VLOOKUP(A42,'04.kolo prezentácia'!$A$2:$G$118,5,FALSE)</f>
        <v>1988</v>
      </c>
      <c r="I42" s="27" t="str">
        <f>VLOOKUP(A42,'04.kolo prezentácia'!$A$2:$G$118,7,FALSE)</f>
        <v>Muži B</v>
      </c>
      <c r="J42" s="21" t="str">
        <f>VLOOKUP('04.kolo výsledky '!$A42,'04.kolo stopky'!A:C,3,FALSE)</f>
        <v>00:39:22,17</v>
      </c>
      <c r="K42" s="21">
        <f t="shared" si="3"/>
        <v>0.003254753637566138</v>
      </c>
      <c r="L42" s="21">
        <f t="shared" si="4"/>
        <v>0.006225810185185188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8">
        <f t="shared" si="5"/>
        <v>0</v>
      </c>
      <c r="Y42"/>
    </row>
    <row r="43" spans="1:25" ht="14.25">
      <c r="A43" s="22">
        <v>144</v>
      </c>
      <c r="B43" s="49">
        <v>40</v>
      </c>
      <c r="C43" s="56">
        <v>13</v>
      </c>
      <c r="D43" s="5" t="str">
        <f>VLOOKUP(A43,'04.kolo prezentácia'!$A$2:$G$118,2,FALSE)</f>
        <v>Martin</v>
      </c>
      <c r="E43" s="5" t="str">
        <f>VLOOKUP(A43,'04.kolo prezentácia'!$A$2:$G$118,3,FALSE)</f>
        <v>Lesaj</v>
      </c>
      <c r="F43" s="5" t="str">
        <f>CONCATENATE('04.kolo výsledky '!$D43," ",'04.kolo výsledky '!$E43)</f>
        <v>Martin Lesaj</v>
      </c>
      <c r="G43" s="5" t="str">
        <f>VLOOKUP(A43,'04.kolo prezentácia'!$A$2:$G$118,4,FALSE)</f>
        <v>Festival HoryZonty / Trenčín</v>
      </c>
      <c r="H43" s="3">
        <f>VLOOKUP(A43,'04.kolo prezentácia'!$A$2:$G$118,5,FALSE)</f>
        <v>1975</v>
      </c>
      <c r="I43" s="27" t="str">
        <f>VLOOKUP(A43,'04.kolo prezentácia'!$A$2:$G$118,7,FALSE)</f>
        <v>Muži C</v>
      </c>
      <c r="J43" s="21" t="str">
        <f>VLOOKUP('04.kolo výsledky '!$A43,'04.kolo stopky'!A:C,3,FALSE)</f>
        <v>00:39:29,61</v>
      </c>
      <c r="K43" s="21">
        <f t="shared" si="3"/>
        <v>0.00326500496031746</v>
      </c>
      <c r="L43" s="21">
        <f t="shared" si="4"/>
        <v>0.006311921296296295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8">
        <f t="shared" si="5"/>
        <v>0</v>
      </c>
      <c r="Y43"/>
    </row>
    <row r="44" spans="1:25" ht="14.25">
      <c r="A44" s="22">
        <v>325</v>
      </c>
      <c r="B44" s="49">
        <v>41</v>
      </c>
      <c r="C44" s="56">
        <v>7</v>
      </c>
      <c r="D44" s="6" t="str">
        <f>VLOOKUP(A44,'04.kolo prezentácia'!$A$2:$G$118,2,FALSE)</f>
        <v>Ján</v>
      </c>
      <c r="E44" s="6" t="str">
        <f>VLOOKUP(A44,'04.kolo prezentácia'!$A$2:$G$118,3,FALSE)</f>
        <v>Ďuráčik</v>
      </c>
      <c r="F44" s="6" t="str">
        <f>CONCATENATE('04.kolo výsledky '!$D44," ",'04.kolo výsledky '!$E44)</f>
        <v>Ján Ďuráčik</v>
      </c>
      <c r="G44" s="6" t="str">
        <f>VLOOKUP(A44,'04.kolo prezentácia'!$A$2:$G$118,4,FALSE)</f>
        <v>Soblahov</v>
      </c>
      <c r="H44" s="32">
        <f>VLOOKUP(A44,'04.kolo prezentácia'!$A$2:$G$118,5,FALSE)</f>
        <v>1965</v>
      </c>
      <c r="I44" s="33" t="str">
        <f>VLOOKUP(A44,'04.kolo prezentácia'!$A$2:$G$118,7,FALSE)</f>
        <v>Muži D</v>
      </c>
      <c r="J44" s="34" t="str">
        <f>VLOOKUP('04.kolo výsledky '!$A44,'04.kolo stopky'!A:C,3,FALSE)</f>
        <v>00:39:32,03</v>
      </c>
      <c r="K44" s="34">
        <f t="shared" si="3"/>
        <v>0.0032683393959435625</v>
      </c>
      <c r="L44" s="34">
        <f t="shared" si="4"/>
        <v>0.006339930555555557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8">
        <f t="shared" si="5"/>
        <v>0</v>
      </c>
      <c r="Y44"/>
    </row>
    <row r="45" spans="1:25" ht="14.25">
      <c r="A45" s="22">
        <v>19</v>
      </c>
      <c r="B45" s="49">
        <v>42</v>
      </c>
      <c r="C45" s="56">
        <v>13</v>
      </c>
      <c r="D45" s="5" t="str">
        <f>VLOOKUP(A45,'04.kolo prezentácia'!$A$2:$G$118,2,FALSE)</f>
        <v>Tomáš</v>
      </c>
      <c r="E45" s="5" t="str">
        <f>VLOOKUP(A45,'04.kolo prezentácia'!$A$2:$G$118,3,FALSE)</f>
        <v>Stiksa</v>
      </c>
      <c r="F45" s="5" t="str">
        <f>CONCATENATE('04.kolo výsledky '!$D45," ",'04.kolo výsledky '!$E45)</f>
        <v>Tomáš Stiksa</v>
      </c>
      <c r="G45" s="5" t="str">
        <f>VLOOKUP(A45,'04.kolo prezentácia'!$A$2:$G$118,4,FALSE)</f>
        <v>Trenčianske Teplice</v>
      </c>
      <c r="H45" s="3">
        <f>VLOOKUP(A45,'04.kolo prezentácia'!$A$2:$G$118,5,FALSE)</f>
        <v>1983</v>
      </c>
      <c r="I45" s="27" t="str">
        <f>VLOOKUP(A45,'04.kolo prezentácia'!$A$2:$G$118,7,FALSE)</f>
        <v>Muži B</v>
      </c>
      <c r="J45" s="21" t="str">
        <f>VLOOKUP('04.kolo výsledky '!$A45,'04.kolo stopky'!A:C,3,FALSE)</f>
        <v>00:39:36,94</v>
      </c>
      <c r="K45" s="21">
        <f t="shared" si="3"/>
        <v>0.0032751047178130512</v>
      </c>
      <c r="L45" s="21">
        <f t="shared" si="4"/>
        <v>0.006396759259259262</v>
      </c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5">
        <f t="shared" si="5"/>
        <v>0</v>
      </c>
      <c r="Y45"/>
    </row>
    <row r="46" spans="1:25" ht="14.25">
      <c r="A46" s="22">
        <v>84</v>
      </c>
      <c r="B46" s="49">
        <v>43</v>
      </c>
      <c r="C46" s="56">
        <v>14</v>
      </c>
      <c r="D46" s="6" t="str">
        <f>VLOOKUP(A46,'04.kolo prezentácia'!$A$2:$G$118,2,FALSE)</f>
        <v>František</v>
      </c>
      <c r="E46" s="6" t="str">
        <f>VLOOKUP(A46,'04.kolo prezentácia'!$A$2:$G$118,3,FALSE)</f>
        <v>Jackulík</v>
      </c>
      <c r="F46" s="6" t="str">
        <f>CONCATENATE('04.kolo výsledky '!$D46," ",'04.kolo výsledky '!$E46)</f>
        <v>František Jackulík</v>
      </c>
      <c r="G46" s="6" t="str">
        <f>VLOOKUP(A46,'04.kolo prezentácia'!$A$2:$G$118,4,FALSE)</f>
        <v>Brúsne / Drietom-Brúsne</v>
      </c>
      <c r="H46" s="32">
        <f>VLOOKUP(A46,'04.kolo prezentácia'!$A$2:$G$118,5,FALSE)</f>
        <v>1978</v>
      </c>
      <c r="I46" s="33" t="str">
        <f>VLOOKUP(A46,'04.kolo prezentácia'!$A$2:$G$118,7,FALSE)</f>
        <v>Muži C</v>
      </c>
      <c r="J46" s="34" t="str">
        <f>VLOOKUP('04.kolo výsledky '!$A46,'04.kolo stopky'!A:C,3,FALSE)</f>
        <v>00:39:45,36</v>
      </c>
      <c r="K46" s="34">
        <f t="shared" si="3"/>
        <v>0.003286706349206349</v>
      </c>
      <c r="L46" s="34">
        <f t="shared" si="4"/>
        <v>0.006494212962962962</v>
      </c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5">
        <f t="shared" si="5"/>
        <v>0</v>
      </c>
      <c r="Y46"/>
    </row>
    <row r="47" spans="1:25" ht="14.25">
      <c r="A47" s="22">
        <v>5</v>
      </c>
      <c r="B47" s="49">
        <v>44</v>
      </c>
      <c r="C47" s="50">
        <v>2</v>
      </c>
      <c r="D47" s="6" t="str">
        <f>VLOOKUP(A47,'04.kolo prezentácia'!$A$2:$G$118,2,FALSE)</f>
        <v>Pavol</v>
      </c>
      <c r="E47" s="6" t="str">
        <f>VLOOKUP(A47,'04.kolo prezentácia'!$A$2:$G$118,3,FALSE)</f>
        <v>Jankech</v>
      </c>
      <c r="F47" s="6" t="str">
        <f>CONCATENATE('04.kolo výsledky '!$D47," ",'04.kolo výsledky '!$E47)</f>
        <v>Pavol Jankech</v>
      </c>
      <c r="G47" s="6" t="str">
        <f>VLOOKUP(A47,'04.kolo prezentácia'!$A$2:$G$118,4,FALSE)</f>
        <v>Trenčín / Trenčín</v>
      </c>
      <c r="H47" s="32">
        <f>VLOOKUP(A47,'04.kolo prezentácia'!$A$2:$G$118,5,FALSE)</f>
        <v>1957</v>
      </c>
      <c r="I47" s="33" t="str">
        <f>VLOOKUP(A47,'04.kolo prezentácia'!$A$2:$G$118,7,FALSE)</f>
        <v>Muži E</v>
      </c>
      <c r="J47" s="34" t="str">
        <f>VLOOKUP('04.kolo výsledky '!$A47,'04.kolo stopky'!A:C,3,FALSE)</f>
        <v>00:39:46,78</v>
      </c>
      <c r="K47" s="34">
        <f t="shared" si="3"/>
        <v>0.003288662918871252</v>
      </c>
      <c r="L47" s="34">
        <f t="shared" si="4"/>
        <v>0.006510648148148147</v>
      </c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5">
        <f t="shared" si="5"/>
        <v>0</v>
      </c>
      <c r="Y47"/>
    </row>
    <row r="48" spans="1:25" ht="14.25">
      <c r="A48" s="22">
        <v>346</v>
      </c>
      <c r="B48" s="49">
        <v>45</v>
      </c>
      <c r="C48" s="56">
        <v>15</v>
      </c>
      <c r="D48" s="5" t="str">
        <f>VLOOKUP(A48,'04.kolo prezentácia'!$A$2:$G$118,2,FALSE)</f>
        <v>Ján</v>
      </c>
      <c r="E48" s="5" t="str">
        <f>VLOOKUP(A48,'04.kolo prezentácia'!$A$2:$G$118,3,FALSE)</f>
        <v>Vojtek</v>
      </c>
      <c r="F48" s="5" t="str">
        <f>CONCATENATE('04.kolo výsledky '!$D48," ",'04.kolo výsledky '!$E48)</f>
        <v>Ján Vojtek</v>
      </c>
      <c r="G48" s="5" t="str">
        <f>VLOOKUP(A48,'04.kolo prezentácia'!$A$2:$G$118,4,FALSE)</f>
        <v>OŠK Soblahov</v>
      </c>
      <c r="H48" s="3">
        <f>VLOOKUP(A48,'04.kolo prezentácia'!$A$2:$G$118,5,FALSE)</f>
        <v>1974</v>
      </c>
      <c r="I48" s="27" t="str">
        <f>VLOOKUP(A48,'04.kolo prezentácia'!$A$2:$G$118,7,FALSE)</f>
        <v>Muži C</v>
      </c>
      <c r="J48" s="21" t="str">
        <f>VLOOKUP('04.kolo výsledky '!$A48,'04.kolo stopky'!A:C,3,FALSE)</f>
        <v>00:40:04,01</v>
      </c>
      <c r="K48" s="21">
        <f t="shared" si="3"/>
        <v>0.003312403549382716</v>
      </c>
      <c r="L48" s="21">
        <f t="shared" si="4"/>
        <v>0.006710069444444446</v>
      </c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5">
        <f t="shared" si="5"/>
        <v>0</v>
      </c>
      <c r="Y48"/>
    </row>
    <row r="49" spans="1:25" ht="14.25">
      <c r="A49" s="22">
        <v>345</v>
      </c>
      <c r="B49" s="49">
        <v>46</v>
      </c>
      <c r="C49" s="56">
        <v>16</v>
      </c>
      <c r="D49" s="6" t="str">
        <f>VLOOKUP(A49,'04.kolo prezentácia'!$A$2:$G$118,2,FALSE)</f>
        <v>Miroslav</v>
      </c>
      <c r="E49" s="6" t="str">
        <f>VLOOKUP(A49,'04.kolo prezentácia'!$A$2:$G$118,3,FALSE)</f>
        <v>Mikuš</v>
      </c>
      <c r="F49" s="6" t="str">
        <f>CONCATENATE('04.kolo výsledky '!$D49," ",'04.kolo výsledky '!$E49)</f>
        <v>Miroslav Mikuš</v>
      </c>
      <c r="G49" s="6" t="str">
        <f>VLOOKUP(A49,'04.kolo prezentácia'!$A$2:$G$118,4,FALSE)</f>
        <v>Timoradza</v>
      </c>
      <c r="H49" s="32">
        <f>VLOOKUP(A49,'04.kolo prezentácia'!$A$2:$G$118,5,FALSE)</f>
        <v>1975</v>
      </c>
      <c r="I49" s="33" t="str">
        <f>VLOOKUP(A49,'04.kolo prezentácia'!$A$2:$G$118,7,FALSE)</f>
        <v>Muži C</v>
      </c>
      <c r="J49" s="34" t="str">
        <f>VLOOKUP('04.kolo výsledky '!$A49,'04.kolo stopky'!A:C,3,FALSE)</f>
        <v>00:40:05,64</v>
      </c>
      <c r="K49" s="34">
        <f t="shared" si="3"/>
        <v>0.0033146494708994707</v>
      </c>
      <c r="L49" s="34">
        <f t="shared" si="4"/>
        <v>0.006728935185185185</v>
      </c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5">
        <f t="shared" si="5"/>
        <v>0</v>
      </c>
      <c r="Y49"/>
    </row>
    <row r="50" spans="1:25" ht="14.25">
      <c r="A50" s="22">
        <v>328</v>
      </c>
      <c r="B50" s="49">
        <v>47</v>
      </c>
      <c r="C50" s="56">
        <v>17</v>
      </c>
      <c r="D50" s="5" t="str">
        <f>VLOOKUP(A50,'04.kolo prezentácia'!$A$2:$G$118,2,FALSE)</f>
        <v>Peter</v>
      </c>
      <c r="E50" s="5" t="str">
        <f>VLOOKUP(A50,'04.kolo prezentácia'!$A$2:$G$118,3,FALSE)</f>
        <v>Kaňovský</v>
      </c>
      <c r="F50" s="5" t="str">
        <f>CONCATENATE('04.kolo výsledky '!$D50," ",'04.kolo výsledky '!$E50)</f>
        <v>Peter Kaňovský</v>
      </c>
      <c r="G50" s="5" t="str">
        <f>VLOOKUP(A50,'04.kolo prezentácia'!$A$2:$G$118,4,FALSE)</f>
        <v>Drietoma</v>
      </c>
      <c r="H50" s="3">
        <f>VLOOKUP(A50,'04.kolo prezentácia'!$A$2:$G$118,5,FALSE)</f>
        <v>1978</v>
      </c>
      <c r="I50" s="27" t="str">
        <f>VLOOKUP(A50,'04.kolo prezentácia'!$A$2:$G$118,7,FALSE)</f>
        <v>Muži C</v>
      </c>
      <c r="J50" s="21" t="str">
        <f>VLOOKUP('04.kolo výsledky '!$A50,'04.kolo stopky'!A:C,3,FALSE)</f>
        <v>00:40:17,11</v>
      </c>
      <c r="K50" s="21">
        <f t="shared" si="3"/>
        <v>0.003330453593474427</v>
      </c>
      <c r="L50" s="21">
        <f t="shared" si="4"/>
        <v>0.006861689814814817</v>
      </c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5">
        <f t="shared" si="5"/>
        <v>0</v>
      </c>
      <c r="Y50"/>
    </row>
    <row r="51" spans="1:25" ht="14.25">
      <c r="A51" s="22">
        <v>55</v>
      </c>
      <c r="B51" s="49">
        <v>48</v>
      </c>
      <c r="C51" s="56">
        <v>18</v>
      </c>
      <c r="D51" s="6" t="str">
        <f>VLOOKUP(A51,'04.kolo prezentácia'!$A$2:$G$118,2,FALSE)</f>
        <v>Dalibor</v>
      </c>
      <c r="E51" s="6" t="str">
        <f>VLOOKUP(A51,'04.kolo prezentácia'!$A$2:$G$118,3,FALSE)</f>
        <v>Jakal st.</v>
      </c>
      <c r="F51" s="6" t="str">
        <f>CONCATENATE('04.kolo výsledky '!$D51," ",'04.kolo výsledky '!$E51)</f>
        <v>Dalibor Jakal st.</v>
      </c>
      <c r="G51" s="6" t="str">
        <f>VLOOKUP(A51,'04.kolo prezentácia'!$A$2:$G$118,4,FALSE)</f>
        <v>Bežci Svinná / Svinná</v>
      </c>
      <c r="H51" s="32">
        <f>VLOOKUP(A51,'04.kolo prezentácia'!$A$2:$G$118,5,FALSE)</f>
        <v>1975</v>
      </c>
      <c r="I51" s="33" t="str">
        <f>VLOOKUP(A51,'04.kolo prezentácia'!$A$2:$G$118,7,FALSE)</f>
        <v>Muži C</v>
      </c>
      <c r="J51" s="34" t="str">
        <f>VLOOKUP('04.kolo výsledky '!$A51,'04.kolo stopky'!A:C,3,FALSE)</f>
        <v>00:40:17,31</v>
      </c>
      <c r="K51" s="34">
        <f t="shared" si="3"/>
        <v>0.003330729166666666</v>
      </c>
      <c r="L51" s="34">
        <f t="shared" si="4"/>
        <v>0.006864004629629626</v>
      </c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5">
        <f t="shared" si="5"/>
        <v>0</v>
      </c>
      <c r="Y51"/>
    </row>
    <row r="52" spans="1:25" ht="14.25">
      <c r="A52" s="22">
        <v>142</v>
      </c>
      <c r="B52" s="49">
        <v>49</v>
      </c>
      <c r="C52" s="50">
        <v>1</v>
      </c>
      <c r="D52" s="5" t="str">
        <f>VLOOKUP(A52,'04.kolo prezentácia'!$A$2:$G$118,2,FALSE)</f>
        <v>Katarina</v>
      </c>
      <c r="E52" s="5" t="str">
        <f>VLOOKUP(A52,'04.kolo prezentácia'!$A$2:$G$118,3,FALSE)</f>
        <v>Garajova</v>
      </c>
      <c r="F52" s="5" t="str">
        <f>CONCATENATE('04.kolo výsledky '!$D52," ",'04.kolo výsledky '!$E52)</f>
        <v>Katarina Garajova</v>
      </c>
      <c r="G52" s="5" t="str">
        <f>VLOOKUP(A52,'04.kolo prezentácia'!$A$2:$G$118,4,FALSE)</f>
        <v>Bez me na / Trenčin</v>
      </c>
      <c r="H52" s="3">
        <f>VLOOKUP(A52,'04.kolo prezentácia'!$A$2:$G$118,5,FALSE)</f>
        <v>1979</v>
      </c>
      <c r="I52" s="27" t="str">
        <f>VLOOKUP(A52,'04.kolo prezentácia'!$A$2:$G$118,7,FALSE)</f>
        <v>Ženy B</v>
      </c>
      <c r="J52" s="21" t="str">
        <f>VLOOKUP('04.kolo výsledky '!$A52,'04.kolo stopky'!A:C,3,FALSE)</f>
        <v>00:40:18,14</v>
      </c>
      <c r="K52" s="21">
        <f t="shared" si="3"/>
        <v>0.003331872795414462</v>
      </c>
      <c r="L52" s="21">
        <f t="shared" si="4"/>
        <v>0.006873611111111115</v>
      </c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5">
        <f t="shared" si="5"/>
        <v>0</v>
      </c>
      <c r="Y52"/>
    </row>
    <row r="53" spans="1:25" ht="14.25">
      <c r="A53" s="22">
        <v>170</v>
      </c>
      <c r="B53" s="49">
        <v>50</v>
      </c>
      <c r="C53" s="56">
        <v>14</v>
      </c>
      <c r="D53" s="6" t="str">
        <f>VLOOKUP(A53,'04.kolo prezentácia'!$A$2:$G$118,2,FALSE)</f>
        <v>Jaroslav</v>
      </c>
      <c r="E53" s="6" t="str">
        <f>VLOOKUP(A53,'04.kolo prezentácia'!$A$2:$G$118,3,FALSE)</f>
        <v>Struhar</v>
      </c>
      <c r="F53" s="6" t="str">
        <f>CONCATENATE('04.kolo výsledky '!$D53," ",'04.kolo výsledky '!$E53)</f>
        <v>Jaroslav Struhar</v>
      </c>
      <c r="G53" s="6" t="str">
        <f>VLOOKUP(A53,'04.kolo prezentácia'!$A$2:$G$118,4,FALSE)</f>
        <v>Trencin / Trencin</v>
      </c>
      <c r="H53" s="32">
        <f>VLOOKUP(A53,'04.kolo prezentácia'!$A$2:$G$118,5,FALSE)</f>
        <v>1983</v>
      </c>
      <c r="I53" s="33" t="str">
        <f>VLOOKUP(A53,'04.kolo prezentácia'!$A$2:$G$118,7,FALSE)</f>
        <v>Muži B</v>
      </c>
      <c r="J53" s="34" t="str">
        <f>VLOOKUP('04.kolo výsledky '!$A53,'04.kolo stopky'!A:C,3,FALSE)</f>
        <v>00:40:29,56</v>
      </c>
      <c r="K53" s="34">
        <f t="shared" si="3"/>
        <v>0.003347608024691358</v>
      </c>
      <c r="L53" s="34">
        <f t="shared" si="4"/>
        <v>0.0070057870370370395</v>
      </c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5">
        <f t="shared" si="5"/>
        <v>0</v>
      </c>
      <c r="Y53"/>
    </row>
    <row r="54" spans="1:25" ht="14.25">
      <c r="A54" s="22">
        <v>327</v>
      </c>
      <c r="B54" s="49">
        <v>51</v>
      </c>
      <c r="C54" s="56">
        <v>19</v>
      </c>
      <c r="D54" s="6" t="str">
        <f>VLOOKUP(A54,'04.kolo prezentácia'!$A$2:$G$118,2,FALSE)</f>
        <v>Ján</v>
      </c>
      <c r="E54" s="6" t="str">
        <f>VLOOKUP(A54,'04.kolo prezentácia'!$A$2:$G$118,3,FALSE)</f>
        <v>Kutiš</v>
      </c>
      <c r="F54" s="6" t="str">
        <f>CONCATENATE('04.kolo výsledky '!$D54," ",'04.kolo výsledky '!$E54)</f>
        <v>Ján Kutiš</v>
      </c>
      <c r="G54" s="6" t="str">
        <f>VLOOKUP(A54,'04.kolo prezentácia'!$A$2:$G$118,4,FALSE)</f>
        <v>Prusy</v>
      </c>
      <c r="H54" s="32">
        <f>VLOOKUP(A54,'04.kolo prezentácia'!$A$2:$G$118,5,FALSE)</f>
        <v>1976</v>
      </c>
      <c r="I54" s="33" t="str">
        <f>VLOOKUP(A54,'04.kolo prezentácia'!$A$2:$G$118,7,FALSE)</f>
        <v>Muži C</v>
      </c>
      <c r="J54" s="34" t="str">
        <f>VLOOKUP('04.kolo výsledky '!$A54,'04.kolo stopky'!A:C,3,FALSE)</f>
        <v>00:40:49,83</v>
      </c>
      <c r="K54" s="34">
        <f t="shared" si="3"/>
        <v>0.003375537367724868</v>
      </c>
      <c r="L54" s="34">
        <f t="shared" si="4"/>
        <v>0.007240393518518521</v>
      </c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5"/>
      <c r="Y54"/>
    </row>
    <row r="55" spans="1:25" ht="14.25">
      <c r="A55" s="22">
        <v>26</v>
      </c>
      <c r="B55" s="49">
        <v>52</v>
      </c>
      <c r="C55" s="56">
        <v>20</v>
      </c>
      <c r="D55" s="6" t="str">
        <f>VLOOKUP(A55,'04.kolo prezentácia'!$A$2:$G$118,2,FALSE)</f>
        <v>Pavol</v>
      </c>
      <c r="E55" s="6" t="str">
        <f>VLOOKUP(A55,'04.kolo prezentácia'!$A$2:$G$118,3,FALSE)</f>
        <v>Vanek</v>
      </c>
      <c r="F55" s="6" t="str">
        <f>CONCATENATE('04.kolo výsledky '!$D55," ",'04.kolo výsledky '!$E55)</f>
        <v>Pavol Vanek</v>
      </c>
      <c r="G55" s="6" t="str">
        <f>VLOOKUP(A55,'04.kolo prezentácia'!$A$2:$G$118,4,FALSE)</f>
        <v>Chocholná / Chocholná</v>
      </c>
      <c r="H55" s="32">
        <f>VLOOKUP(A55,'04.kolo prezentácia'!$A$2:$G$118,5,FALSE)</f>
        <v>1977</v>
      </c>
      <c r="I55" s="33" t="str">
        <f>VLOOKUP(A55,'04.kolo prezentácia'!$A$2:$G$118,7,FALSE)</f>
        <v>Muži C</v>
      </c>
      <c r="J55" s="34" t="str">
        <f>VLOOKUP('04.kolo výsledky '!$A55,'04.kolo stopky'!A:C,3,FALSE)</f>
        <v>00:40:58,83</v>
      </c>
      <c r="K55" s="34">
        <f t="shared" si="3"/>
        <v>0.003387938161375661</v>
      </c>
      <c r="L55" s="34">
        <f t="shared" si="4"/>
        <v>0.007344560185185187</v>
      </c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5">
        <f aca="true" t="shared" si="6" ref="W55:W86">SUM(M55:V55)</f>
        <v>0</v>
      </c>
      <c r="Y55"/>
    </row>
    <row r="56" spans="1:25" ht="14.25">
      <c r="A56" s="22">
        <v>139</v>
      </c>
      <c r="B56" s="49">
        <v>53</v>
      </c>
      <c r="C56" s="56">
        <v>15</v>
      </c>
      <c r="D56" s="6" t="str">
        <f>VLOOKUP(A56,'04.kolo prezentácia'!$A$2:$G$118,2,FALSE)</f>
        <v>Martin</v>
      </c>
      <c r="E56" s="6" t="str">
        <f>VLOOKUP(A56,'04.kolo prezentácia'!$A$2:$G$118,3,FALSE)</f>
        <v>Chudý</v>
      </c>
      <c r="F56" s="6" t="str">
        <f>CONCATENATE('04.kolo výsledky '!$D56," ",'04.kolo výsledky '!$E56)</f>
        <v>Martin Chudý</v>
      </c>
      <c r="G56" s="6" t="str">
        <f>VLOOKUP(A56,'04.kolo prezentácia'!$A$2:$G$118,4,FALSE)</f>
        <v>Trenčín</v>
      </c>
      <c r="H56" s="32">
        <f>VLOOKUP(A56,'04.kolo prezentácia'!$A$2:$G$118,5,FALSE)</f>
        <v>1980</v>
      </c>
      <c r="I56" s="33" t="str">
        <f>VLOOKUP(A56,'04.kolo prezentácia'!$A$2:$G$118,7,FALSE)</f>
        <v>Muži B</v>
      </c>
      <c r="J56" s="34" t="str">
        <f>VLOOKUP('04.kolo výsledky '!$A56,'04.kolo stopky'!A:C,3,FALSE)</f>
        <v>00:41:17,08</v>
      </c>
      <c r="K56" s="34">
        <f t="shared" si="3"/>
        <v>0.0034130842151675485</v>
      </c>
      <c r="L56" s="34">
        <f t="shared" si="4"/>
        <v>0.007555787037037038</v>
      </c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5">
        <f t="shared" si="6"/>
        <v>0</v>
      </c>
      <c r="Y56"/>
    </row>
    <row r="57" spans="1:25" ht="14.25">
      <c r="A57" s="22">
        <v>45</v>
      </c>
      <c r="B57" s="49">
        <v>54</v>
      </c>
      <c r="C57" s="56">
        <v>6</v>
      </c>
      <c r="D57" s="6" t="str">
        <f>VLOOKUP(A57,'04.kolo prezentácia'!$A$2:$G$118,2,FALSE)</f>
        <v>Radek</v>
      </c>
      <c r="E57" s="6" t="str">
        <f>VLOOKUP(A57,'04.kolo prezentácia'!$A$2:$G$118,3,FALSE)</f>
        <v>Milička</v>
      </c>
      <c r="F57" s="6" t="str">
        <f>CONCATENATE('04.kolo výsledky '!$D57," ",'04.kolo výsledky '!$E57)</f>
        <v>Radek Milička</v>
      </c>
      <c r="G57" s="6" t="str">
        <f>VLOOKUP(A57,'04.kolo prezentácia'!$A$2:$G$118,4,FALSE)</f>
        <v>Slawex runners / Slavičín</v>
      </c>
      <c r="H57" s="32">
        <f>VLOOKUP(A57,'04.kolo prezentácia'!$A$2:$G$118,5,FALSE)</f>
        <v>2000</v>
      </c>
      <c r="I57" s="33" t="str">
        <f>VLOOKUP(A57,'04.kolo prezentácia'!$A$2:$G$118,7,FALSE)</f>
        <v>Muži A</v>
      </c>
      <c r="J57" s="34" t="str">
        <f>VLOOKUP('04.kolo výsledky '!$A57,'04.kolo stopky'!A:C,3,FALSE)</f>
        <v>00:41:25,16</v>
      </c>
      <c r="K57" s="34">
        <f t="shared" si="3"/>
        <v>0.003424217372134039</v>
      </c>
      <c r="L57" s="34">
        <f t="shared" si="4"/>
        <v>0.0076493055555555585</v>
      </c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5">
        <f t="shared" si="6"/>
        <v>0</v>
      </c>
      <c r="Y57"/>
    </row>
    <row r="58" spans="1:25" ht="14.25">
      <c r="A58" s="22">
        <v>37</v>
      </c>
      <c r="B58" s="49">
        <v>55</v>
      </c>
      <c r="C58" s="56">
        <v>16</v>
      </c>
      <c r="D58" s="6" t="str">
        <f>VLOOKUP(A58,'04.kolo prezentácia'!$A$2:$G$118,2,FALSE)</f>
        <v>Ivan</v>
      </c>
      <c r="E58" s="6" t="str">
        <f>VLOOKUP(A58,'04.kolo prezentácia'!$A$2:$G$118,3,FALSE)</f>
        <v>Mojto</v>
      </c>
      <c r="F58" s="6" t="str">
        <f>CONCATENATE('04.kolo výsledky '!$D58," ",'04.kolo výsledky '!$E58)</f>
        <v>Ivan Mojto</v>
      </c>
      <c r="G58" s="6" t="str">
        <f>VLOOKUP(A58,'04.kolo prezentácia'!$A$2:$G$118,4,FALSE)</f>
        <v>Buď lepší / Bohunice</v>
      </c>
      <c r="H58" s="32">
        <f>VLOOKUP(A58,'04.kolo prezentácia'!$A$2:$G$118,5,FALSE)</f>
        <v>1989</v>
      </c>
      <c r="I58" s="33" t="str">
        <f>VLOOKUP(A58,'04.kolo prezentácia'!$A$2:$G$118,7,FALSE)</f>
        <v>Muži B</v>
      </c>
      <c r="J58" s="34" t="str">
        <f>VLOOKUP('04.kolo výsledky '!$A58,'04.kolo stopky'!A:C,3,FALSE)</f>
        <v>00:41:36,11</v>
      </c>
      <c r="K58" s="34">
        <f t="shared" si="3"/>
        <v>0.003439305004409171</v>
      </c>
      <c r="L58" s="34">
        <f t="shared" si="4"/>
        <v>0.007776041666666667</v>
      </c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5">
        <f t="shared" si="6"/>
        <v>0</v>
      </c>
      <c r="Y58"/>
    </row>
    <row r="59" spans="1:25" ht="14.25">
      <c r="A59" s="22">
        <v>177</v>
      </c>
      <c r="B59" s="49">
        <v>56</v>
      </c>
      <c r="C59" s="56">
        <v>17</v>
      </c>
      <c r="D59" s="5" t="str">
        <f>VLOOKUP(A59,'04.kolo prezentácia'!$A$2:$G$118,2,FALSE)</f>
        <v>Miroslav</v>
      </c>
      <c r="E59" s="5" t="str">
        <f>VLOOKUP(A59,'04.kolo prezentácia'!$A$2:$G$118,3,FALSE)</f>
        <v>Marušinec</v>
      </c>
      <c r="F59" s="5" t="str">
        <f>CONCATENATE('04.kolo výsledky '!$D59," ",'04.kolo výsledky '!$E59)</f>
        <v>Miroslav Marušinec</v>
      </c>
      <c r="G59" s="5" t="str">
        <f>VLOOKUP(A59,'04.kolo prezentácia'!$A$2:$G$118,4,FALSE)</f>
        <v>Trenčín</v>
      </c>
      <c r="H59" s="3">
        <f>VLOOKUP(A59,'04.kolo prezentácia'!$A$2:$G$118,5,FALSE)</f>
        <v>1983</v>
      </c>
      <c r="I59" s="27" t="str">
        <f>VLOOKUP(A59,'04.kolo prezentácia'!$A$2:$G$118,7,FALSE)</f>
        <v>Muži B</v>
      </c>
      <c r="J59" s="21" t="str">
        <f>VLOOKUP('04.kolo výsledky '!$A59,'04.kolo stopky'!A:C,3,FALSE)</f>
        <v>00:41:40,23</v>
      </c>
      <c r="K59" s="21">
        <f t="shared" si="3"/>
        <v>0.0034449818121693116</v>
      </c>
      <c r="L59" s="21">
        <f t="shared" si="4"/>
        <v>0.007823726851851849</v>
      </c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5">
        <f t="shared" si="6"/>
        <v>0</v>
      </c>
      <c r="Y59"/>
    </row>
    <row r="60" spans="1:25" ht="14.25">
      <c r="A60" s="22">
        <v>14</v>
      </c>
      <c r="B60" s="49">
        <v>57</v>
      </c>
      <c r="C60" s="56">
        <v>7</v>
      </c>
      <c r="D60" s="6" t="str">
        <f>VLOOKUP(A60,'04.kolo prezentácia'!$A$2:$G$118,2,FALSE)</f>
        <v>Ľubomír</v>
      </c>
      <c r="E60" s="6" t="str">
        <f>VLOOKUP(A60,'04.kolo prezentácia'!$A$2:$G$118,3,FALSE)</f>
        <v>Samek</v>
      </c>
      <c r="F60" s="6" t="str">
        <f>CONCATENATE('04.kolo výsledky '!$D60," ",'04.kolo výsledky '!$E60)</f>
        <v>Ľubomír Samek</v>
      </c>
      <c r="G60" s="6" t="str">
        <f>VLOOKUP(A60,'04.kolo prezentácia'!$A$2:$G$118,4,FALSE)</f>
        <v>Kálnica</v>
      </c>
      <c r="H60" s="32">
        <f>VLOOKUP(A60,'04.kolo prezentácia'!$A$2:$G$118,5,FALSE)</f>
        <v>2003</v>
      </c>
      <c r="I60" s="33" t="str">
        <f>VLOOKUP(A60,'04.kolo prezentácia'!$A$2:$G$118,7,FALSE)</f>
        <v>Muži A</v>
      </c>
      <c r="J60" s="34" t="str">
        <f>VLOOKUP('04.kolo výsledky '!$A60,'04.kolo stopky'!A:C,3,FALSE)</f>
        <v>00:41:52,92</v>
      </c>
      <c r="K60" s="34">
        <f t="shared" si="3"/>
        <v>0.003462466931216931</v>
      </c>
      <c r="L60" s="34">
        <f t="shared" si="4"/>
        <v>0.00797060185185185</v>
      </c>
      <c r="M60" s="31"/>
      <c r="N60" s="42"/>
      <c r="O60" s="42"/>
      <c r="P60" s="42"/>
      <c r="Q60" s="42"/>
      <c r="R60" s="42"/>
      <c r="S60" s="42"/>
      <c r="T60" s="42"/>
      <c r="U60" s="32"/>
      <c r="V60" s="32"/>
      <c r="W60" s="35">
        <f t="shared" si="6"/>
        <v>0</v>
      </c>
      <c r="Y60"/>
    </row>
    <row r="61" spans="1:25" ht="14.25">
      <c r="A61" s="22">
        <v>336</v>
      </c>
      <c r="B61" s="49">
        <v>58</v>
      </c>
      <c r="C61" s="56">
        <v>18</v>
      </c>
      <c r="D61" s="5" t="str">
        <f>VLOOKUP(A61,'04.kolo prezentácia'!$A$2:$G$118,2,FALSE)</f>
        <v>Marián</v>
      </c>
      <c r="E61" s="5" t="str">
        <f>VLOOKUP(A61,'04.kolo prezentácia'!$A$2:$G$118,3,FALSE)</f>
        <v>Vavrik</v>
      </c>
      <c r="F61" s="5" t="str">
        <f>CONCATENATE('04.kolo výsledky '!$D61," ",'04.kolo výsledky '!$E61)</f>
        <v>Marián Vavrik</v>
      </c>
      <c r="G61" s="5" t="str">
        <f>VLOOKUP(A61,'04.kolo prezentácia'!$A$2:$G$118,4,FALSE)</f>
        <v>Ribe k. s. / Dubnica nad Váhom</v>
      </c>
      <c r="H61" s="3">
        <f>VLOOKUP(A61,'04.kolo prezentácia'!$A$2:$G$118,5,FALSE)</f>
        <v>1984</v>
      </c>
      <c r="I61" s="27" t="str">
        <f>VLOOKUP(A61,'04.kolo prezentácia'!$A$2:$G$118,7,FALSE)</f>
        <v>Muži B</v>
      </c>
      <c r="J61" s="21" t="str">
        <f>VLOOKUP('04.kolo výsledky '!$A61,'04.kolo stopky'!A:C,3,FALSE)</f>
        <v>00:42:09,50</v>
      </c>
      <c r="K61" s="21">
        <f t="shared" si="3"/>
        <v>0.0034853119488536147</v>
      </c>
      <c r="L61" s="21">
        <f t="shared" si="4"/>
        <v>0.008162499999999996</v>
      </c>
      <c r="M61" s="31"/>
      <c r="N61" s="32"/>
      <c r="O61" s="32"/>
      <c r="P61" s="32"/>
      <c r="Q61" s="32"/>
      <c r="R61" s="32"/>
      <c r="S61" s="32"/>
      <c r="T61" s="32"/>
      <c r="U61" s="32"/>
      <c r="V61" s="32"/>
      <c r="W61" s="35">
        <f t="shared" si="6"/>
        <v>0</v>
      </c>
      <c r="Y61"/>
    </row>
    <row r="62" spans="1:25" ht="14.25">
      <c r="A62" s="22">
        <v>28</v>
      </c>
      <c r="B62" s="49">
        <v>59</v>
      </c>
      <c r="C62" s="56">
        <v>8</v>
      </c>
      <c r="D62" s="6" t="str">
        <f>VLOOKUP(A62,'04.kolo prezentácia'!$A$2:$G$118,2,FALSE)</f>
        <v>Dušan</v>
      </c>
      <c r="E62" s="6" t="str">
        <f>VLOOKUP(A62,'04.kolo prezentácia'!$A$2:$G$118,3,FALSE)</f>
        <v>Jančo</v>
      </c>
      <c r="F62" s="6" t="str">
        <f>CONCATENATE('04.kolo výsledky '!$D62," ",'04.kolo výsledky '!$E62)</f>
        <v>Dušan Jančo</v>
      </c>
      <c r="G62" s="6" t="str">
        <f>VLOOKUP(A62,'04.kolo prezentácia'!$A$2:$G$118,4,FALSE)</f>
        <v>Trenčín</v>
      </c>
      <c r="H62" s="32">
        <f>VLOOKUP(A62,'04.kolo prezentácia'!$A$2:$G$118,5,FALSE)</f>
        <v>1992</v>
      </c>
      <c r="I62" s="33" t="str">
        <f>VLOOKUP(A62,'04.kolo prezentácia'!$A$2:$G$118,7,FALSE)</f>
        <v>Muži A</v>
      </c>
      <c r="J62" s="34" t="str">
        <f>VLOOKUP('04.kolo výsledky '!$A62,'04.kolo stopky'!A:C,3,FALSE)</f>
        <v>00:42:10,00</v>
      </c>
      <c r="K62" s="34">
        <f t="shared" si="3"/>
        <v>0.003486000881834215</v>
      </c>
      <c r="L62" s="34">
        <f t="shared" si="4"/>
        <v>0.008168287037037036</v>
      </c>
      <c r="M62" s="31"/>
      <c r="N62" s="32"/>
      <c r="O62" s="32"/>
      <c r="P62" s="32"/>
      <c r="Q62" s="32"/>
      <c r="R62" s="32"/>
      <c r="S62" s="32"/>
      <c r="T62" s="32"/>
      <c r="U62" s="32"/>
      <c r="V62" s="32"/>
      <c r="W62" s="35">
        <f t="shared" si="6"/>
        <v>0</v>
      </c>
      <c r="Y62"/>
    </row>
    <row r="63" spans="1:25" ht="14.25">
      <c r="A63" s="22">
        <v>308</v>
      </c>
      <c r="B63" s="49">
        <v>60</v>
      </c>
      <c r="C63" s="56">
        <v>8</v>
      </c>
      <c r="D63" s="5" t="str">
        <f>VLOOKUP(A63,'04.kolo prezentácia'!$A$2:$G$118,2,FALSE)</f>
        <v>Roman</v>
      </c>
      <c r="E63" s="5" t="str">
        <f>VLOOKUP(A63,'04.kolo prezentácia'!$A$2:$G$118,3,FALSE)</f>
        <v>Podolák</v>
      </c>
      <c r="F63" s="5" t="str">
        <f>CONCATENATE('04.kolo výsledky '!$D63," ",'04.kolo výsledky '!$E63)</f>
        <v>Roman Podolák</v>
      </c>
      <c r="G63" s="5" t="str">
        <f>VLOOKUP(A63,'04.kolo prezentácia'!$A$2:$G$118,4,FALSE)</f>
        <v>Trenčín</v>
      </c>
      <c r="H63" s="3">
        <f>VLOOKUP(A63,'04.kolo prezentácia'!$A$2:$G$118,5,FALSE)</f>
        <v>1968</v>
      </c>
      <c r="I63" s="27" t="str">
        <f>VLOOKUP(A63,'04.kolo prezentácia'!$A$2:$G$118,7,FALSE)</f>
        <v>Muži D</v>
      </c>
      <c r="J63" s="21" t="str">
        <f>VLOOKUP('04.kolo výsledky '!$A63,'04.kolo stopky'!A:C,3,FALSE)</f>
        <v>00:42:13,14</v>
      </c>
      <c r="K63" s="21">
        <f t="shared" si="3"/>
        <v>0.003490327380952381</v>
      </c>
      <c r="L63" s="21">
        <f t="shared" si="4"/>
        <v>0.008204629629629631</v>
      </c>
      <c r="M63" s="31"/>
      <c r="N63" s="32"/>
      <c r="O63" s="32"/>
      <c r="P63" s="32"/>
      <c r="Q63" s="32"/>
      <c r="R63" s="32"/>
      <c r="S63" s="32"/>
      <c r="T63" s="32"/>
      <c r="U63" s="32"/>
      <c r="V63" s="32"/>
      <c r="W63" s="35">
        <f t="shared" si="6"/>
        <v>0</v>
      </c>
      <c r="Y63"/>
    </row>
    <row r="64" spans="1:25" ht="14.25">
      <c r="A64" s="22">
        <v>6</v>
      </c>
      <c r="B64" s="49">
        <v>61</v>
      </c>
      <c r="C64" s="56">
        <v>21</v>
      </c>
      <c r="D64" s="5" t="str">
        <f>VLOOKUP(A64,'04.kolo prezentácia'!$A$2:$G$118,2,FALSE)</f>
        <v>Ľubomír</v>
      </c>
      <c r="E64" s="5" t="str">
        <f>VLOOKUP(A64,'04.kolo prezentácia'!$A$2:$G$118,3,FALSE)</f>
        <v>Vavruš</v>
      </c>
      <c r="F64" s="5" t="str">
        <f>CONCATENATE('04.kolo výsledky '!$D64," ",'04.kolo výsledky '!$E64)</f>
        <v>Ľubomír Vavruš</v>
      </c>
      <c r="G64" s="5" t="str">
        <f>VLOOKUP(A64,'04.kolo prezentácia'!$A$2:$G$118,4,FALSE)</f>
        <v>Trenčín</v>
      </c>
      <c r="H64" s="3">
        <f>VLOOKUP(A64,'04.kolo prezentácia'!$A$2:$G$118,5,FALSE)</f>
        <v>1974</v>
      </c>
      <c r="I64" s="27" t="str">
        <f>VLOOKUP(A64,'04.kolo prezentácia'!$A$2:$G$118,7,FALSE)</f>
        <v>Muži C</v>
      </c>
      <c r="J64" s="21" t="str">
        <f>VLOOKUP('04.kolo výsledky '!$A64,'04.kolo stopky'!A:C,3,FALSE)</f>
        <v>00:42:17,70</v>
      </c>
      <c r="K64" s="21">
        <f t="shared" si="3"/>
        <v>0.00349661044973545</v>
      </c>
      <c r="L64" s="21">
        <f t="shared" si="4"/>
        <v>0.008257407407407411</v>
      </c>
      <c r="M64" s="31"/>
      <c r="N64" s="32"/>
      <c r="O64" s="32"/>
      <c r="P64" s="32"/>
      <c r="Q64" s="32"/>
      <c r="R64" s="32"/>
      <c r="S64" s="32"/>
      <c r="T64" s="32"/>
      <c r="U64" s="32"/>
      <c r="V64" s="32"/>
      <c r="W64" s="35">
        <f t="shared" si="6"/>
        <v>0</v>
      </c>
      <c r="Y64"/>
    </row>
    <row r="65" spans="1:25" ht="14.25">
      <c r="A65" s="22">
        <v>27</v>
      </c>
      <c r="B65" s="49">
        <v>62</v>
      </c>
      <c r="C65" s="56">
        <v>19</v>
      </c>
      <c r="D65" s="5" t="str">
        <f>VLOOKUP(A65,'04.kolo prezentácia'!$A$2:$G$118,2,FALSE)</f>
        <v>Jakub</v>
      </c>
      <c r="E65" s="5" t="str">
        <f>VLOOKUP(A65,'04.kolo prezentácia'!$A$2:$G$118,3,FALSE)</f>
        <v>Melo</v>
      </c>
      <c r="F65" s="5" t="str">
        <f>CONCATENATE('04.kolo výsledky '!$D65," ",'04.kolo výsledky '!$E65)</f>
        <v>Jakub Melo</v>
      </c>
      <c r="G65" s="5" t="str">
        <f>VLOOKUP(A65,'04.kolo prezentácia'!$A$2:$G$118,4,FALSE)</f>
        <v>Trencin</v>
      </c>
      <c r="H65" s="3">
        <f>VLOOKUP(A65,'04.kolo prezentácia'!$A$2:$G$118,5,FALSE)</f>
        <v>1988</v>
      </c>
      <c r="I65" s="27" t="str">
        <f>VLOOKUP(A65,'04.kolo prezentácia'!$A$2:$G$118,7,FALSE)</f>
        <v>Muži B</v>
      </c>
      <c r="J65" s="21" t="str">
        <f>VLOOKUP('04.kolo výsledky '!$A65,'04.kolo stopky'!A:C,3,FALSE)</f>
        <v>00:42:21,34</v>
      </c>
      <c r="K65" s="21">
        <f t="shared" si="3"/>
        <v>0.003501625881834215</v>
      </c>
      <c r="L65" s="21">
        <f t="shared" si="4"/>
        <v>0.008299537037037036</v>
      </c>
      <c r="M65" s="31"/>
      <c r="N65" s="32"/>
      <c r="O65" s="32"/>
      <c r="P65" s="32"/>
      <c r="Q65" s="32"/>
      <c r="R65" s="32"/>
      <c r="S65" s="32"/>
      <c r="T65" s="32"/>
      <c r="U65" s="32"/>
      <c r="V65" s="32"/>
      <c r="W65" s="35">
        <f t="shared" si="6"/>
        <v>0</v>
      </c>
      <c r="Y65"/>
    </row>
    <row r="66" spans="1:25" ht="14.25">
      <c r="A66" s="22">
        <v>100</v>
      </c>
      <c r="B66" s="49">
        <v>63</v>
      </c>
      <c r="C66" s="56">
        <v>20</v>
      </c>
      <c r="D66" s="6" t="str">
        <f>VLOOKUP(A66,'04.kolo prezentácia'!$A$2:$G$118,2,FALSE)</f>
        <v>Martin</v>
      </c>
      <c r="E66" s="6" t="str">
        <f>VLOOKUP(A66,'04.kolo prezentácia'!$A$2:$G$118,3,FALSE)</f>
        <v>Kocaj</v>
      </c>
      <c r="F66" s="6" t="str">
        <f>CONCATENATE('04.kolo výsledky '!$D66," ",'04.kolo výsledky '!$E66)</f>
        <v>Martin Kocaj</v>
      </c>
      <c r="G66" s="6" t="str">
        <f>VLOOKUP(A66,'04.kolo prezentácia'!$A$2:$G$118,4,FALSE)</f>
        <v>Trenčín</v>
      </c>
      <c r="H66" s="32">
        <f>VLOOKUP(A66,'04.kolo prezentácia'!$A$2:$G$118,5,FALSE)</f>
        <v>1987</v>
      </c>
      <c r="I66" s="33" t="str">
        <f>VLOOKUP(A66,'04.kolo prezentácia'!$A$2:$G$118,7,FALSE)</f>
        <v>Muži B</v>
      </c>
      <c r="J66" s="21" t="str">
        <f>VLOOKUP('04.kolo výsledky '!$A66,'04.kolo stopky'!A:C,3,FALSE)</f>
        <v>00:42:37,86</v>
      </c>
      <c r="K66" s="34">
        <f t="shared" si="3"/>
        <v>0.0035243882275132277</v>
      </c>
      <c r="L66" s="34">
        <f t="shared" si="4"/>
        <v>0.008490740740740743</v>
      </c>
      <c r="M66" s="31"/>
      <c r="N66" s="32"/>
      <c r="O66" s="32"/>
      <c r="P66" s="32"/>
      <c r="Q66" s="32"/>
      <c r="R66" s="32"/>
      <c r="S66" s="32"/>
      <c r="T66" s="32"/>
      <c r="U66" s="32"/>
      <c r="V66" s="32"/>
      <c r="W66" s="35">
        <f t="shared" si="6"/>
        <v>0</v>
      </c>
      <c r="Y66"/>
    </row>
    <row r="67" spans="1:25" ht="14.25">
      <c r="A67" s="22">
        <v>96</v>
      </c>
      <c r="B67" s="49">
        <v>64</v>
      </c>
      <c r="C67" s="56">
        <v>21</v>
      </c>
      <c r="D67" s="5" t="str">
        <f>VLOOKUP(A67,'04.kolo prezentácia'!$A$2:$G$118,2,FALSE)</f>
        <v>Matej</v>
      </c>
      <c r="E67" s="5" t="str">
        <f>VLOOKUP(A67,'04.kolo prezentácia'!$A$2:$G$118,3,FALSE)</f>
        <v>Martiš</v>
      </c>
      <c r="F67" s="5" t="str">
        <f>CONCATENATE('04.kolo výsledky '!$D67," ",'04.kolo výsledky '!$E67)</f>
        <v>Matej Martiš</v>
      </c>
      <c r="G67" s="5" t="str">
        <f>VLOOKUP(A67,'04.kolo prezentácia'!$A$2:$G$118,4,FALSE)</f>
        <v>Bradáči / Trenčín</v>
      </c>
      <c r="H67" s="3">
        <f>VLOOKUP(A67,'04.kolo prezentácia'!$A$2:$G$118,5,FALSE)</f>
        <v>1986</v>
      </c>
      <c r="I67" s="27" t="str">
        <f>VLOOKUP(A67,'04.kolo prezentácia'!$A$2:$G$118,7,FALSE)</f>
        <v>Muži B</v>
      </c>
      <c r="J67" s="21" t="str">
        <f>VLOOKUP('04.kolo výsledky '!$A67,'04.kolo stopky'!A:C,3,FALSE)</f>
        <v>00:42:43,61</v>
      </c>
      <c r="K67" s="21">
        <f t="shared" si="3"/>
        <v>0.003532310956790123</v>
      </c>
      <c r="L67" s="21">
        <f t="shared" si="4"/>
        <v>0.008557291666666664</v>
      </c>
      <c r="M67" s="31"/>
      <c r="N67" s="32"/>
      <c r="O67" s="32"/>
      <c r="P67" s="32"/>
      <c r="Q67" s="32"/>
      <c r="R67" s="32"/>
      <c r="S67" s="32"/>
      <c r="T67" s="32"/>
      <c r="U67" s="32"/>
      <c r="V67" s="32"/>
      <c r="W67" s="35">
        <f t="shared" si="6"/>
        <v>0</v>
      </c>
      <c r="Y67"/>
    </row>
    <row r="68" spans="1:25" ht="14.25">
      <c r="A68" s="22">
        <v>165</v>
      </c>
      <c r="B68" s="49">
        <v>65</v>
      </c>
      <c r="C68" s="50">
        <v>2</v>
      </c>
      <c r="D68" s="5" t="str">
        <f>VLOOKUP(A68,'04.kolo prezentácia'!$A$2:$G$118,2,FALSE)</f>
        <v>Jana</v>
      </c>
      <c r="E68" s="5" t="str">
        <f>VLOOKUP(A68,'04.kolo prezentácia'!$A$2:$G$118,3,FALSE)</f>
        <v>Pálešová</v>
      </c>
      <c r="F68" s="5" t="str">
        <f>CONCATENATE('04.kolo výsledky '!$D68," ",'04.kolo výsledky '!$E68)</f>
        <v>Jana Pálešová</v>
      </c>
      <c r="G68" s="5" t="str">
        <f>VLOOKUP(A68,'04.kolo prezentácia'!$A$2:$G$118,4,FALSE)</f>
        <v>Drietoma</v>
      </c>
      <c r="H68" s="3">
        <f>VLOOKUP(A68,'04.kolo prezentácia'!$A$2:$G$118,5,FALSE)</f>
        <v>1977</v>
      </c>
      <c r="I68" s="27" t="str">
        <f>VLOOKUP(A68,'04.kolo prezentácia'!$A$2:$G$118,7,FALSE)</f>
        <v>Ženy B</v>
      </c>
      <c r="J68" s="21" t="str">
        <f>VLOOKUP('04.kolo výsledky '!$A68,'04.kolo stopky'!A:C,3,FALSE)</f>
        <v>00:42:49,36</v>
      </c>
      <c r="K68" s="21">
        <f aca="true" t="shared" si="7" ref="K68:K99">J68/$X$3</f>
        <v>0.003540233686067019</v>
      </c>
      <c r="L68" s="21">
        <f aca="true" t="shared" si="8" ref="L68:L99">J68-$Y$3</f>
        <v>0.008623842592592593</v>
      </c>
      <c r="M68" s="31"/>
      <c r="N68" s="32"/>
      <c r="O68" s="32"/>
      <c r="P68" s="32"/>
      <c r="Q68" s="32"/>
      <c r="R68" s="32"/>
      <c r="S68" s="32"/>
      <c r="T68" s="32"/>
      <c r="U68" s="32"/>
      <c r="V68" s="32"/>
      <c r="W68" s="35">
        <f t="shared" si="6"/>
        <v>0</v>
      </c>
      <c r="Y68"/>
    </row>
    <row r="69" spans="1:25" ht="14.25">
      <c r="A69" s="22">
        <v>321</v>
      </c>
      <c r="B69" s="49">
        <v>66</v>
      </c>
      <c r="C69" s="56">
        <v>22</v>
      </c>
      <c r="D69" s="5" t="str">
        <f>VLOOKUP(A69,'04.kolo prezentácia'!$A$2:$G$118,2,FALSE)</f>
        <v>Vladimír</v>
      </c>
      <c r="E69" s="5" t="str">
        <f>VLOOKUP(A69,'04.kolo prezentácia'!$A$2:$G$118,3,FALSE)</f>
        <v>Heldes</v>
      </c>
      <c r="F69" s="5" t="str">
        <f>CONCATENATE('04.kolo výsledky '!$D69," ",'04.kolo výsledky '!$E69)</f>
        <v>Vladimír Heldes</v>
      </c>
      <c r="G69" s="5" t="str">
        <f>VLOOKUP(A69,'04.kolo prezentácia'!$A$2:$G$118,4,FALSE)</f>
        <v>Trenčín</v>
      </c>
      <c r="H69" s="3">
        <f>VLOOKUP(A69,'04.kolo prezentácia'!$A$2:$G$118,5,FALSE)</f>
        <v>1976</v>
      </c>
      <c r="I69" s="27" t="str">
        <f>VLOOKUP(A69,'04.kolo prezentácia'!$A$2:$G$118,7,FALSE)</f>
        <v>Muži C</v>
      </c>
      <c r="J69" s="21" t="str">
        <f>VLOOKUP('04.kolo výsledky '!$A69,'04.kolo stopky'!A:C,3,FALSE)</f>
        <v>00:43:01,38</v>
      </c>
      <c r="K69" s="21">
        <f t="shared" si="7"/>
        <v>0.003556795634920635</v>
      </c>
      <c r="L69" s="21">
        <f t="shared" si="8"/>
        <v>0.008762962962962965</v>
      </c>
      <c r="M69" s="31"/>
      <c r="N69" s="32"/>
      <c r="O69" s="32"/>
      <c r="P69" s="32"/>
      <c r="Q69" s="32"/>
      <c r="R69" s="32"/>
      <c r="S69" s="32"/>
      <c r="T69" s="32"/>
      <c r="U69" s="32"/>
      <c r="V69" s="32"/>
      <c r="W69" s="35">
        <f t="shared" si="6"/>
        <v>0</v>
      </c>
      <c r="Y69"/>
    </row>
    <row r="70" spans="1:25" ht="14.25">
      <c r="A70" s="22">
        <v>63</v>
      </c>
      <c r="B70" s="49">
        <v>67</v>
      </c>
      <c r="C70" s="50">
        <v>3</v>
      </c>
      <c r="D70" s="6" t="str">
        <f>VLOOKUP(A70,'04.kolo prezentácia'!$A$2:$G$118,2,FALSE)</f>
        <v>Eva</v>
      </c>
      <c r="E70" s="6" t="str">
        <f>VLOOKUP(A70,'04.kolo prezentácia'!$A$2:$G$118,3,FALSE)</f>
        <v>Mareková</v>
      </c>
      <c r="F70" s="6" t="str">
        <f>CONCATENATE('04.kolo výsledky '!$D70," ",'04.kolo výsledky '!$E70)</f>
        <v>Eva Mareková</v>
      </c>
      <c r="G70" s="6" t="str">
        <f>VLOOKUP(A70,'04.kolo prezentácia'!$A$2:$G$118,4,FALSE)</f>
        <v>Buď lepší / Soblahov</v>
      </c>
      <c r="H70" s="32">
        <f>VLOOKUP(A70,'04.kolo prezentácia'!$A$2:$G$118,5,FALSE)</f>
        <v>1982</v>
      </c>
      <c r="I70" s="33" t="str">
        <f>VLOOKUP(A70,'04.kolo prezentácia'!$A$2:$G$118,7,FALSE)</f>
        <v>Ženy B</v>
      </c>
      <c r="J70" s="34" t="str">
        <f>VLOOKUP('04.kolo výsledky '!$A70,'04.kolo stopky'!A:C,3,FALSE)</f>
        <v>00:43:10,42</v>
      </c>
      <c r="K70" s="34">
        <f t="shared" si="7"/>
        <v>0.0035692515432098767</v>
      </c>
      <c r="L70" s="34">
        <f t="shared" si="8"/>
        <v>0.008867592592592597</v>
      </c>
      <c r="M70" s="31"/>
      <c r="N70" s="32"/>
      <c r="O70" s="32"/>
      <c r="P70" s="32"/>
      <c r="Q70" s="32"/>
      <c r="R70" s="32"/>
      <c r="S70" s="32"/>
      <c r="T70" s="32"/>
      <c r="U70" s="32"/>
      <c r="V70" s="32"/>
      <c r="W70" s="35">
        <f t="shared" si="6"/>
        <v>0</v>
      </c>
      <c r="Y70"/>
    </row>
    <row r="71" spans="1:25" ht="14.25">
      <c r="A71" s="22">
        <v>350</v>
      </c>
      <c r="B71" s="49">
        <v>68</v>
      </c>
      <c r="C71" s="56">
        <v>23</v>
      </c>
      <c r="D71" s="6" t="str">
        <f>VLOOKUP(A71,'04.kolo prezentácia'!$A$2:$G$118,2,FALSE)</f>
        <v>Miloš</v>
      </c>
      <c r="E71" s="6" t="str">
        <f>VLOOKUP(A71,'04.kolo prezentácia'!$A$2:$G$118,3,FALSE)</f>
        <v>Humera</v>
      </c>
      <c r="F71" s="6" t="str">
        <f>CONCATENATE('04.kolo výsledky '!$D71," ",'04.kolo výsledky '!$E71)</f>
        <v>Miloš Humera</v>
      </c>
      <c r="G71" s="6" t="str">
        <f>VLOOKUP(A71,'04.kolo prezentácia'!$A$2:$G$118,4,FALSE)</f>
        <v>Trenčín</v>
      </c>
      <c r="H71" s="32">
        <f>VLOOKUP(A71,'04.kolo prezentácia'!$A$2:$G$118,5,FALSE)</f>
        <v>1970</v>
      </c>
      <c r="I71" s="33" t="str">
        <f>VLOOKUP(A71,'04.kolo prezentácia'!$A$2:$G$118,7,FALSE)</f>
        <v>Muži C</v>
      </c>
      <c r="J71" s="34" t="str">
        <f>VLOOKUP('04.kolo výsledky '!$A71,'04.kolo stopky'!A:C,3,FALSE)</f>
        <v>00:43:40,21</v>
      </c>
      <c r="K71" s="34">
        <f t="shared" si="7"/>
        <v>0.0036102981701940035</v>
      </c>
      <c r="L71" s="34">
        <f t="shared" si="8"/>
        <v>0.00921238425925926</v>
      </c>
      <c r="M71" s="31"/>
      <c r="N71" s="32"/>
      <c r="O71" s="32"/>
      <c r="P71" s="32"/>
      <c r="Q71" s="32"/>
      <c r="R71" s="32"/>
      <c r="S71" s="32"/>
      <c r="T71" s="32"/>
      <c r="U71" s="32"/>
      <c r="V71" s="32"/>
      <c r="W71" s="35">
        <f t="shared" si="6"/>
        <v>0</v>
      </c>
      <c r="Y71"/>
    </row>
    <row r="72" spans="1:25" ht="14.25">
      <c r="A72" s="22">
        <v>151</v>
      </c>
      <c r="B72" s="49">
        <v>69</v>
      </c>
      <c r="C72" s="49">
        <v>9</v>
      </c>
      <c r="D72" s="5" t="str">
        <f>VLOOKUP(A72,'04.kolo prezentácia'!$A$2:$G$118,2,FALSE)</f>
        <v>Pavol</v>
      </c>
      <c r="E72" s="5" t="str">
        <f>VLOOKUP(A72,'04.kolo prezentácia'!$A$2:$G$118,3,FALSE)</f>
        <v>Balaščák</v>
      </c>
      <c r="F72" s="5" t="str">
        <f>CONCATENATE('04.kolo výsledky '!$D72," ",'04.kolo výsledky '!$E72)</f>
        <v>Pavol Balaščák</v>
      </c>
      <c r="G72" s="5" t="str">
        <f>VLOOKUP(A72,'04.kolo prezentácia'!$A$2:$G$118,4,FALSE)</f>
        <v>Trenčín</v>
      </c>
      <c r="H72" s="3">
        <f>VLOOKUP(A72,'04.kolo prezentácia'!$A$2:$G$118,5,FALSE)</f>
        <v>1964</v>
      </c>
      <c r="I72" s="27" t="str">
        <f>VLOOKUP(A72,'04.kolo prezentácia'!$A$2:$G$118,7,FALSE)</f>
        <v>Muži D</v>
      </c>
      <c r="J72" s="21" t="str">
        <f>VLOOKUP('04.kolo výsledky '!$A72,'04.kolo stopky'!A:C,3,FALSE)</f>
        <v>00:43:51,27</v>
      </c>
      <c r="K72" s="21">
        <f t="shared" si="7"/>
        <v>0.0036255373677248678</v>
      </c>
      <c r="L72" s="21">
        <f t="shared" si="8"/>
        <v>0.009340393518518522</v>
      </c>
      <c r="M72" s="31"/>
      <c r="N72" s="32"/>
      <c r="O72" s="32"/>
      <c r="P72" s="32"/>
      <c r="Q72" s="32"/>
      <c r="R72" s="32"/>
      <c r="S72" s="32"/>
      <c r="T72" s="32"/>
      <c r="U72" s="32"/>
      <c r="V72" s="32"/>
      <c r="W72" s="35">
        <f t="shared" si="6"/>
        <v>0</v>
      </c>
      <c r="Y72"/>
    </row>
    <row r="73" spans="1:25" ht="14.25">
      <c r="A73" s="22">
        <v>138</v>
      </c>
      <c r="B73" s="49">
        <v>70</v>
      </c>
      <c r="C73" s="50">
        <v>2</v>
      </c>
      <c r="D73" s="6" t="str">
        <f>VLOOKUP(A73,'04.kolo prezentácia'!$A$2:$G$118,2,FALSE)</f>
        <v>Michaela</v>
      </c>
      <c r="E73" s="6" t="str">
        <f>VLOOKUP(A73,'04.kolo prezentácia'!$A$2:$G$118,3,FALSE)</f>
        <v>Žilková</v>
      </c>
      <c r="F73" s="6" t="str">
        <f>CONCATENATE('04.kolo výsledky '!$D73," ",'04.kolo výsledky '!$E73)</f>
        <v>Michaela Žilková</v>
      </c>
      <c r="G73" s="6" t="str">
        <f>VLOOKUP(A73,'04.kolo prezentácia'!$A$2:$G$118,4,FALSE)</f>
        <v>Jogging klub DCA / Dubnica nad Váhom</v>
      </c>
      <c r="H73" s="32">
        <f>VLOOKUP(A73,'04.kolo prezentácia'!$A$2:$G$118,5,FALSE)</f>
        <v>1972</v>
      </c>
      <c r="I73" s="33" t="str">
        <f>VLOOKUP(A73,'04.kolo prezentácia'!$A$2:$G$118,7,FALSE)</f>
        <v>Ženy C</v>
      </c>
      <c r="J73" s="34" t="str">
        <f>VLOOKUP('04.kolo výsledky '!$A73,'04.kolo stopky'!A:C,3,FALSE)</f>
        <v>00:43:53,58</v>
      </c>
      <c r="K73" s="34">
        <f t="shared" si="7"/>
        <v>0.003628720238095238</v>
      </c>
      <c r="L73" s="34">
        <f t="shared" si="8"/>
        <v>0.009367129629629631</v>
      </c>
      <c r="M73" s="31"/>
      <c r="N73" s="32"/>
      <c r="O73" s="32"/>
      <c r="P73" s="32"/>
      <c r="Q73" s="32"/>
      <c r="R73" s="32"/>
      <c r="S73" s="32"/>
      <c r="T73" s="32"/>
      <c r="U73" s="32"/>
      <c r="V73" s="32"/>
      <c r="W73" s="35">
        <f t="shared" si="6"/>
        <v>0</v>
      </c>
      <c r="Y73"/>
    </row>
    <row r="74" spans="1:25" ht="14.25">
      <c r="A74" s="22">
        <v>2</v>
      </c>
      <c r="B74" s="49">
        <v>71</v>
      </c>
      <c r="C74" s="50">
        <v>3</v>
      </c>
      <c r="D74" s="5" t="str">
        <f>VLOOKUP(A74,'04.kolo prezentácia'!$A$2:$G$118,2,FALSE)</f>
        <v>Marian</v>
      </c>
      <c r="E74" s="5" t="str">
        <f>VLOOKUP(A74,'04.kolo prezentácia'!$A$2:$G$118,3,FALSE)</f>
        <v>Cyprian</v>
      </c>
      <c r="F74" s="5" t="str">
        <f>CONCATENATE('04.kolo výsledky '!$D74," ",'04.kolo výsledky '!$E74)</f>
        <v>Marian Cyprian</v>
      </c>
      <c r="G74" s="5" t="str">
        <f>VLOOKUP(A74,'04.kolo prezentácia'!$A$2:$G$118,4,FALSE)</f>
        <v>MAC DCA / Dubnica nad Vahom</v>
      </c>
      <c r="H74" s="3">
        <f>VLOOKUP(A74,'04.kolo prezentácia'!$A$2:$G$118,5,FALSE)</f>
        <v>1947</v>
      </c>
      <c r="I74" s="27" t="str">
        <f>VLOOKUP(A74,'04.kolo prezentácia'!$A$2:$G$118,7,FALSE)</f>
        <v>Muži E</v>
      </c>
      <c r="J74" s="21" t="str">
        <f>VLOOKUP('04.kolo výsledky '!$A74,'04.kolo stopky'!A:C,3,FALSE)</f>
        <v>00:44:12,46</v>
      </c>
      <c r="K74" s="21">
        <f t="shared" si="7"/>
        <v>0.0036547343474426807</v>
      </c>
      <c r="L74" s="21">
        <f t="shared" si="8"/>
        <v>0.009585648148148149</v>
      </c>
      <c r="M74" s="31"/>
      <c r="N74" s="32"/>
      <c r="O74" s="32"/>
      <c r="P74" s="32"/>
      <c r="Q74" s="32"/>
      <c r="R74" s="32"/>
      <c r="S74" s="32"/>
      <c r="T74" s="32"/>
      <c r="U74" s="32"/>
      <c r="V74" s="32"/>
      <c r="W74" s="35">
        <f t="shared" si="6"/>
        <v>0</v>
      </c>
      <c r="Y74"/>
    </row>
    <row r="75" spans="1:25" ht="14.25">
      <c r="A75" s="22">
        <v>305</v>
      </c>
      <c r="B75" s="49">
        <v>72</v>
      </c>
      <c r="C75" s="49">
        <v>22</v>
      </c>
      <c r="D75" s="6" t="str">
        <f>VLOOKUP(A75,'04.kolo prezentácia'!$A$2:$G$118,2,FALSE)</f>
        <v>Palo</v>
      </c>
      <c r="E75" s="6" t="str">
        <f>VLOOKUP(A75,'04.kolo prezentácia'!$A$2:$G$118,3,FALSE)</f>
        <v>Straka</v>
      </c>
      <c r="F75" s="6" t="str">
        <f>CONCATENATE('04.kolo výsledky '!$D75," ",'04.kolo výsledky '!$E75)</f>
        <v>Palo Straka</v>
      </c>
      <c r="G75" s="6" t="str">
        <f>VLOOKUP(A75,'04.kolo prezentácia'!$A$2:$G$118,4,FALSE)</f>
        <v>Ivanovce</v>
      </c>
      <c r="H75" s="32">
        <f>VLOOKUP(A75,'04.kolo prezentácia'!$A$2:$G$118,5,FALSE)</f>
        <v>1982</v>
      </c>
      <c r="I75" s="33" t="str">
        <f>VLOOKUP(A75,'04.kolo prezentácia'!$A$2:$G$118,7,FALSE)</f>
        <v>Muži B</v>
      </c>
      <c r="J75" s="34" t="str">
        <f>VLOOKUP('04.kolo výsledky '!$A75,'04.kolo stopky'!A:C,3,FALSE)</f>
        <v>00:44:17,24</v>
      </c>
      <c r="K75" s="34">
        <f t="shared" si="7"/>
        <v>0.0036613205467372133</v>
      </c>
      <c r="L75" s="34">
        <f t="shared" si="8"/>
        <v>0.009640972222222224</v>
      </c>
      <c r="M75" s="31"/>
      <c r="N75" s="32"/>
      <c r="O75" s="32"/>
      <c r="P75" s="32"/>
      <c r="Q75" s="32"/>
      <c r="R75" s="32"/>
      <c r="S75" s="32"/>
      <c r="T75" s="32"/>
      <c r="U75" s="32"/>
      <c r="V75" s="32"/>
      <c r="W75" s="35">
        <f t="shared" si="6"/>
        <v>0</v>
      </c>
      <c r="Y75"/>
    </row>
    <row r="76" spans="1:25" ht="14.25">
      <c r="A76" s="22">
        <v>342</v>
      </c>
      <c r="B76" s="49">
        <v>73</v>
      </c>
      <c r="C76" s="49">
        <v>4</v>
      </c>
      <c r="D76" s="6" t="str">
        <f>VLOOKUP(A76,'04.kolo prezentácia'!$A$2:$G$118,2,FALSE)</f>
        <v>Petra</v>
      </c>
      <c r="E76" s="6" t="str">
        <f>VLOOKUP(A76,'04.kolo prezentácia'!$A$2:$G$118,3,FALSE)</f>
        <v>Cabalová</v>
      </c>
      <c r="F76" s="6" t="str">
        <f>CONCATENATE('04.kolo výsledky '!$D76," ",'04.kolo výsledky '!$E76)</f>
        <v>Petra Cabalová</v>
      </c>
      <c r="G76" s="6" t="str">
        <f>VLOOKUP(A76,'04.kolo prezentácia'!$A$2:$G$118,4,FALSE)</f>
        <v>GEKON sport / Trenčín</v>
      </c>
      <c r="H76" s="32">
        <f>VLOOKUP(A76,'04.kolo prezentácia'!$A$2:$G$118,5,FALSE)</f>
        <v>1983</v>
      </c>
      <c r="I76" s="33" t="str">
        <f>VLOOKUP(A76,'04.kolo prezentácia'!$A$2:$G$118,7,FALSE)</f>
        <v>Ženy B</v>
      </c>
      <c r="J76" s="34" t="str">
        <f>VLOOKUP('04.kolo výsledky '!$A76,'04.kolo stopky'!A:C,3,FALSE)</f>
        <v>00:44:40,30</v>
      </c>
      <c r="K76" s="34">
        <f t="shared" si="7"/>
        <v>0.003693094135802469</v>
      </c>
      <c r="L76" s="34">
        <f t="shared" si="8"/>
        <v>0.009907870370370372</v>
      </c>
      <c r="M76" s="31"/>
      <c r="N76" s="32"/>
      <c r="O76" s="32"/>
      <c r="P76" s="32"/>
      <c r="Q76" s="32"/>
      <c r="R76" s="32"/>
      <c r="S76" s="32"/>
      <c r="T76" s="32"/>
      <c r="U76" s="32"/>
      <c r="V76" s="32"/>
      <c r="W76" s="35">
        <f t="shared" si="6"/>
        <v>0</v>
      </c>
      <c r="Y76"/>
    </row>
    <row r="77" spans="1:25" ht="14.25">
      <c r="A77" s="22">
        <v>155</v>
      </c>
      <c r="B77" s="49">
        <v>74</v>
      </c>
      <c r="C77" s="49">
        <v>5</v>
      </c>
      <c r="D77" s="6" t="str">
        <f>VLOOKUP(A77,'04.kolo prezentácia'!$A$2:$G$118,2,FALSE)</f>
        <v>Ivana</v>
      </c>
      <c r="E77" s="6" t="str">
        <f>VLOOKUP(A77,'04.kolo prezentácia'!$A$2:$G$118,3,FALSE)</f>
        <v>Marčeková</v>
      </c>
      <c r="F77" s="6" t="str">
        <f>CONCATENATE('04.kolo výsledky '!$D77," ",'04.kolo výsledky '!$E77)</f>
        <v>Ivana Marčeková</v>
      </c>
      <c r="G77" s="6" t="str">
        <f>VLOOKUP(A77,'04.kolo prezentácia'!$A$2:$G$118,4,FALSE)</f>
        <v>Trenčín</v>
      </c>
      <c r="H77" s="32">
        <f>VLOOKUP(A77,'04.kolo prezentácia'!$A$2:$G$118,5,FALSE)</f>
        <v>1982</v>
      </c>
      <c r="I77" s="33" t="str">
        <f>VLOOKUP(A77,'04.kolo prezentácia'!$A$2:$G$118,7,FALSE)</f>
        <v>Ženy B</v>
      </c>
      <c r="J77" s="34" t="str">
        <f>VLOOKUP('04.kolo výsledky '!$A77,'04.kolo stopky'!A:C,3,FALSE)</f>
        <v>00:44:52,24</v>
      </c>
      <c r="K77" s="34">
        <f t="shared" si="7"/>
        <v>0.0037095458553791883</v>
      </c>
      <c r="L77" s="34">
        <f t="shared" si="8"/>
        <v>0.010046064814814813</v>
      </c>
      <c r="M77" s="31"/>
      <c r="N77" s="32"/>
      <c r="O77" s="32"/>
      <c r="P77" s="32"/>
      <c r="Q77" s="32"/>
      <c r="R77" s="32"/>
      <c r="S77" s="32"/>
      <c r="T77" s="32"/>
      <c r="U77" s="32"/>
      <c r="V77" s="32"/>
      <c r="W77" s="35">
        <f t="shared" si="6"/>
        <v>0</v>
      </c>
      <c r="Y77"/>
    </row>
    <row r="78" spans="1:25" ht="14.25">
      <c r="A78" s="22">
        <v>337</v>
      </c>
      <c r="B78" s="49">
        <v>75</v>
      </c>
      <c r="C78" s="56">
        <v>10</v>
      </c>
      <c r="D78" s="6" t="str">
        <f>VLOOKUP(A78,'04.kolo prezentácia'!$A$2:$G$118,2,FALSE)</f>
        <v>Milan</v>
      </c>
      <c r="E78" s="6" t="str">
        <f>VLOOKUP(A78,'04.kolo prezentácia'!$A$2:$G$118,3,FALSE)</f>
        <v>Gašparovič</v>
      </c>
      <c r="F78" s="6" t="str">
        <f>CONCATENATE('04.kolo výsledky '!$D78," ",'04.kolo výsledky '!$E78)</f>
        <v>Milan Gašparovič</v>
      </c>
      <c r="G78" s="6" t="str">
        <f>VLOOKUP(A78,'04.kolo prezentácia'!$A$2:$G$118,4,FALSE)</f>
        <v>Trenčín</v>
      </c>
      <c r="H78" s="32">
        <f>VLOOKUP(A78,'04.kolo prezentácia'!$A$2:$G$118,5,FALSE)</f>
        <v>1964</v>
      </c>
      <c r="I78" s="33" t="str">
        <f>VLOOKUP(A78,'04.kolo prezentácia'!$A$2:$G$118,7,FALSE)</f>
        <v>Muži D</v>
      </c>
      <c r="J78" s="34" t="str">
        <f>VLOOKUP('04.kolo výsledky '!$A78,'04.kolo stopky'!A:C,3,FALSE)</f>
        <v>00:44:56,74</v>
      </c>
      <c r="K78" s="34">
        <f t="shared" si="7"/>
        <v>0.0037157462522045856</v>
      </c>
      <c r="L78" s="34">
        <f t="shared" si="8"/>
        <v>0.010098148148148151</v>
      </c>
      <c r="M78" s="31"/>
      <c r="N78" s="32"/>
      <c r="O78" s="32"/>
      <c r="P78" s="32"/>
      <c r="Q78" s="32"/>
      <c r="R78" s="32"/>
      <c r="S78" s="32"/>
      <c r="T78" s="32"/>
      <c r="U78" s="32"/>
      <c r="V78" s="32"/>
      <c r="W78" s="35">
        <f t="shared" si="6"/>
        <v>0</v>
      </c>
      <c r="Y78"/>
    </row>
    <row r="79" spans="1:25" ht="14.25">
      <c r="A79" s="22">
        <v>326</v>
      </c>
      <c r="B79" s="49">
        <v>76</v>
      </c>
      <c r="C79" s="49">
        <v>24</v>
      </c>
      <c r="D79" s="6" t="str">
        <f>VLOOKUP(A79,'04.kolo prezentácia'!$A$2:$G$118,2,FALSE)</f>
        <v>Martin</v>
      </c>
      <c r="E79" s="6" t="str">
        <f>VLOOKUP(A79,'04.kolo prezentácia'!$A$2:$G$118,3,FALSE)</f>
        <v>Panák</v>
      </c>
      <c r="F79" s="6" t="str">
        <f>CONCATENATE('04.kolo výsledky '!$D79," ",'04.kolo výsledky '!$E79)</f>
        <v>Martin Panák</v>
      </c>
      <c r="G79" s="6" t="str">
        <f>VLOOKUP(A79,'04.kolo prezentácia'!$A$2:$G$118,4,FALSE)</f>
        <v>Drietoma</v>
      </c>
      <c r="H79" s="32">
        <f>VLOOKUP(A79,'04.kolo prezentácia'!$A$2:$G$118,5,FALSE)</f>
        <v>1979</v>
      </c>
      <c r="I79" s="33" t="str">
        <f>VLOOKUP(A79,'04.kolo prezentácia'!$A$2:$G$118,7,FALSE)</f>
        <v>Muži C</v>
      </c>
      <c r="J79" s="34" t="str">
        <f>VLOOKUP('04.kolo výsledky '!$A79,'04.kolo stopky'!A:C,3,FALSE)</f>
        <v>00:45:02,16</v>
      </c>
      <c r="K79" s="34">
        <f t="shared" si="7"/>
        <v>0.003723214285714286</v>
      </c>
      <c r="L79" s="34">
        <f t="shared" si="8"/>
        <v>0.010160879629629634</v>
      </c>
      <c r="M79" s="31"/>
      <c r="N79" s="32"/>
      <c r="O79" s="32"/>
      <c r="P79" s="32"/>
      <c r="Q79" s="32"/>
      <c r="R79" s="32"/>
      <c r="S79" s="32"/>
      <c r="T79" s="32"/>
      <c r="U79" s="32"/>
      <c r="V79" s="32"/>
      <c r="W79" s="35">
        <f t="shared" si="6"/>
        <v>0</v>
      </c>
      <c r="Y79"/>
    </row>
    <row r="80" spans="1:25" ht="14.25">
      <c r="A80" s="22">
        <v>127</v>
      </c>
      <c r="B80" s="49">
        <v>77</v>
      </c>
      <c r="C80" s="50">
        <v>3</v>
      </c>
      <c r="D80" s="6" t="str">
        <f>VLOOKUP(A80,'04.kolo prezentácia'!$A$2:$G$118,2,FALSE)</f>
        <v>Blanka</v>
      </c>
      <c r="E80" s="6" t="str">
        <f>VLOOKUP(A80,'04.kolo prezentácia'!$A$2:$G$118,3,FALSE)</f>
        <v>Balaščáková</v>
      </c>
      <c r="F80" s="6" t="str">
        <f>CONCATENATE('04.kolo výsledky '!$D80," ",'04.kolo výsledky '!$E80)</f>
        <v>Blanka Balaščáková</v>
      </c>
      <c r="G80" s="6" t="str">
        <f>VLOOKUP(A80,'04.kolo prezentácia'!$A$2:$G$118,4,FALSE)</f>
        <v>Gekon / Trenčín</v>
      </c>
      <c r="H80" s="32">
        <f>VLOOKUP(A80,'04.kolo prezentácia'!$A$2:$G$118,5,FALSE)</f>
        <v>1966</v>
      </c>
      <c r="I80" s="33" t="str">
        <f>VLOOKUP(A80,'04.kolo prezentácia'!$A$2:$G$118,7,FALSE)</f>
        <v>Ženy C</v>
      </c>
      <c r="J80" s="34" t="str">
        <f>VLOOKUP('04.kolo výsledky '!$A80,'04.kolo stopky'!A:C,3,FALSE)</f>
        <v>00:45:13,35</v>
      </c>
      <c r="K80" s="34">
        <f t="shared" si="7"/>
        <v>0.0037386326058201054</v>
      </c>
      <c r="L80" s="34">
        <f t="shared" si="8"/>
        <v>0.010290393518518518</v>
      </c>
      <c r="M80" s="31"/>
      <c r="N80" s="32"/>
      <c r="O80" s="32"/>
      <c r="P80" s="32"/>
      <c r="Q80" s="32"/>
      <c r="R80" s="32"/>
      <c r="S80" s="32"/>
      <c r="T80" s="32"/>
      <c r="U80" s="32"/>
      <c r="V80" s="32"/>
      <c r="W80" s="35">
        <f t="shared" si="6"/>
        <v>0</v>
      </c>
      <c r="Y80"/>
    </row>
    <row r="81" spans="1:25" ht="14.25">
      <c r="A81" s="22">
        <v>338</v>
      </c>
      <c r="B81" s="49">
        <v>78</v>
      </c>
      <c r="C81" s="49">
        <v>25</v>
      </c>
      <c r="D81" s="6" t="str">
        <f>VLOOKUP(A81,'04.kolo prezentácia'!$A$2:$G$118,2,FALSE)</f>
        <v>Juraj</v>
      </c>
      <c r="E81" s="6" t="str">
        <f>VLOOKUP(A81,'04.kolo prezentácia'!$A$2:$G$118,3,FALSE)</f>
        <v>Maláň</v>
      </c>
      <c r="F81" s="6" t="str">
        <f>CONCATENATE('04.kolo výsledky '!$D81," ",'04.kolo výsledky '!$E81)</f>
        <v>Juraj Maláň</v>
      </c>
      <c r="G81" s="6" t="str">
        <f>VLOOKUP(A81,'04.kolo prezentácia'!$A$2:$G$118,4,FALSE)</f>
        <v>Soblahov</v>
      </c>
      <c r="H81" s="32">
        <f>VLOOKUP(A81,'04.kolo prezentácia'!$A$2:$G$118,5,FALSE)</f>
        <v>1977</v>
      </c>
      <c r="I81" s="33" t="str">
        <f>VLOOKUP(A81,'04.kolo prezentácia'!$A$2:$G$118,7,FALSE)</f>
        <v>Muži C</v>
      </c>
      <c r="J81" s="34" t="str">
        <f>VLOOKUP('04.kolo výsledky '!$A81,'04.kolo stopky'!A:C,3,FALSE)</f>
        <v>00:45:24,12</v>
      </c>
      <c r="K81" s="34">
        <f t="shared" si="7"/>
        <v>0.0037534722222222227</v>
      </c>
      <c r="L81" s="34">
        <f t="shared" si="8"/>
        <v>0.0104150462962963</v>
      </c>
      <c r="M81" s="31"/>
      <c r="N81" s="32"/>
      <c r="O81" s="32"/>
      <c r="P81" s="32"/>
      <c r="Q81" s="32"/>
      <c r="R81" s="32"/>
      <c r="S81" s="32"/>
      <c r="T81" s="32"/>
      <c r="U81" s="32"/>
      <c r="V81" s="32"/>
      <c r="W81" s="35">
        <f t="shared" si="6"/>
        <v>0</v>
      </c>
      <c r="Y81"/>
    </row>
    <row r="82" spans="1:25" ht="14.25">
      <c r="A82" s="22">
        <v>335</v>
      </c>
      <c r="B82" s="49">
        <v>79</v>
      </c>
      <c r="C82" s="49">
        <v>11</v>
      </c>
      <c r="D82" s="6" t="str">
        <f>VLOOKUP(A82,'04.kolo prezentácia'!$A$2:$G$118,2,FALSE)</f>
        <v>Ivan</v>
      </c>
      <c r="E82" s="6" t="str">
        <f>VLOOKUP(A82,'04.kolo prezentácia'!$A$2:$G$118,3,FALSE)</f>
        <v>Vavrík</v>
      </c>
      <c r="F82" s="6" t="str">
        <f>CONCATENATE('04.kolo výsledky '!$D82," ",'04.kolo výsledky '!$E82)</f>
        <v>Ivan Vavrík</v>
      </c>
      <c r="G82" s="6" t="str">
        <f>VLOOKUP(A82,'04.kolo prezentácia'!$A$2:$G$118,4,FALSE)</f>
        <v>Trenčín</v>
      </c>
      <c r="H82" s="32">
        <f>VLOOKUP(A82,'04.kolo prezentácia'!$A$2:$G$118,5,FALSE)</f>
        <v>1963</v>
      </c>
      <c r="I82" s="33" t="str">
        <f>VLOOKUP(A82,'04.kolo prezentácia'!$A$2:$G$118,7,FALSE)</f>
        <v>Muži D</v>
      </c>
      <c r="J82" s="34" t="str">
        <f>VLOOKUP('04.kolo výsledky '!$A82,'04.kolo stopky'!A:C,3,FALSE)</f>
        <v>00:45:30,02</v>
      </c>
      <c r="K82" s="34">
        <f t="shared" si="7"/>
        <v>0.0037616016313932973</v>
      </c>
      <c r="L82" s="34">
        <f t="shared" si="8"/>
        <v>0.010483333333333327</v>
      </c>
      <c r="M82" s="31"/>
      <c r="N82" s="32"/>
      <c r="O82" s="32"/>
      <c r="P82" s="32"/>
      <c r="Q82" s="32"/>
      <c r="R82" s="32"/>
      <c r="S82" s="32"/>
      <c r="T82" s="32"/>
      <c r="U82" s="32"/>
      <c r="V82" s="32"/>
      <c r="W82" s="35">
        <f t="shared" si="6"/>
        <v>0</v>
      </c>
      <c r="Y82"/>
    </row>
    <row r="83" spans="1:25" ht="14.25">
      <c r="A83" s="22">
        <v>310</v>
      </c>
      <c r="B83" s="49">
        <v>80</v>
      </c>
      <c r="C83" s="56">
        <v>23</v>
      </c>
      <c r="D83" s="6" t="str">
        <f>VLOOKUP(A83,'04.kolo prezentácia'!$A$2:$G$118,2,FALSE)</f>
        <v>Augustín</v>
      </c>
      <c r="E83" s="6" t="str">
        <f>VLOOKUP(A83,'04.kolo prezentácia'!$A$2:$G$118,3,FALSE)</f>
        <v>Zubo</v>
      </c>
      <c r="F83" s="6" t="str">
        <f>CONCATENATE('04.kolo výsledky '!$D83," ",'04.kolo výsledky '!$E83)</f>
        <v>Augustín Zubo</v>
      </c>
      <c r="G83" s="6" t="str">
        <f>VLOOKUP(A83,'04.kolo prezentácia'!$A$2:$G$118,4,FALSE)</f>
        <v>Borčické Slimáky</v>
      </c>
      <c r="H83" s="32">
        <f>VLOOKUP(A83,'04.kolo prezentácia'!$A$2:$G$118,5,FALSE)</f>
        <v>1983</v>
      </c>
      <c r="I83" s="33" t="str">
        <f>VLOOKUP(A83,'04.kolo prezentácia'!$A$2:$G$118,7,FALSE)</f>
        <v>Muži B</v>
      </c>
      <c r="J83" s="34" t="str">
        <f>VLOOKUP('04.kolo výsledky '!$A83,'04.kolo stopky'!A:C,3,FALSE)</f>
        <v>00:45:32,26</v>
      </c>
      <c r="K83" s="34">
        <f t="shared" si="7"/>
        <v>0.003764688051146384</v>
      </c>
      <c r="L83" s="34">
        <f t="shared" si="8"/>
        <v>0.010509259259259256</v>
      </c>
      <c r="M83" s="31"/>
      <c r="N83" s="32"/>
      <c r="O83" s="32"/>
      <c r="P83" s="32"/>
      <c r="Q83" s="32"/>
      <c r="R83" s="32"/>
      <c r="S83" s="32"/>
      <c r="T83" s="32"/>
      <c r="U83" s="32"/>
      <c r="V83" s="32"/>
      <c r="W83" s="35">
        <f t="shared" si="6"/>
        <v>0</v>
      </c>
      <c r="Y83"/>
    </row>
    <row r="84" spans="1:25" ht="14.25">
      <c r="A84" s="22">
        <v>333</v>
      </c>
      <c r="B84" s="49">
        <v>81</v>
      </c>
      <c r="C84" s="49">
        <v>26</v>
      </c>
      <c r="D84" s="6" t="str">
        <f>VLOOKUP(A84,'04.kolo prezentácia'!$A$2:$G$118,2,FALSE)</f>
        <v>Ján</v>
      </c>
      <c r="E84" s="6" t="str">
        <f>VLOOKUP(A84,'04.kolo prezentácia'!$A$2:$G$118,3,FALSE)</f>
        <v>Radocha</v>
      </c>
      <c r="F84" s="6" t="str">
        <f>CONCATENATE('04.kolo výsledky '!$D84," ",'04.kolo výsledky '!$E84)</f>
        <v>Ján Radocha</v>
      </c>
      <c r="G84" s="6" t="str">
        <f>VLOOKUP(A84,'04.kolo prezentácia'!$A$2:$G$118,4,FALSE)</f>
        <v>Trenčín</v>
      </c>
      <c r="H84" s="32">
        <f>VLOOKUP(A84,'04.kolo prezentácia'!$A$2:$G$118,5,FALSE)</f>
        <v>1976</v>
      </c>
      <c r="I84" s="33" t="str">
        <f>VLOOKUP(A84,'04.kolo prezentácia'!$A$2:$G$118,7,FALSE)</f>
        <v>Muži C</v>
      </c>
      <c r="J84" s="34" t="str">
        <f>VLOOKUP('04.kolo výsledky '!$A84,'04.kolo stopky'!A:C,3,FALSE)</f>
        <v>00:45:42,89</v>
      </c>
      <c r="K84" s="34">
        <f t="shared" si="7"/>
        <v>0.0037793347663139325</v>
      </c>
      <c r="L84" s="34">
        <f t="shared" si="8"/>
        <v>0.010632291666666665</v>
      </c>
      <c r="M84" s="31"/>
      <c r="N84" s="32"/>
      <c r="O84" s="32"/>
      <c r="P84" s="32"/>
      <c r="Q84" s="32"/>
      <c r="R84" s="32"/>
      <c r="S84" s="32"/>
      <c r="T84" s="32"/>
      <c r="U84" s="32"/>
      <c r="V84" s="32"/>
      <c r="W84" s="35">
        <f t="shared" si="6"/>
        <v>0</v>
      </c>
      <c r="Y84"/>
    </row>
    <row r="85" spans="1:25" ht="14.25">
      <c r="A85" s="22">
        <v>349</v>
      </c>
      <c r="B85" s="49">
        <v>82</v>
      </c>
      <c r="C85" s="56">
        <v>6</v>
      </c>
      <c r="D85" s="6" t="str">
        <f>VLOOKUP(A85,'04.kolo prezentácia'!$A$2:$G$118,2,FALSE)</f>
        <v>Ivana</v>
      </c>
      <c r="E85" s="6" t="str">
        <f>VLOOKUP(A85,'04.kolo prezentácia'!$A$2:$G$118,3,FALSE)</f>
        <v>Žuková</v>
      </c>
      <c r="F85" s="6" t="str">
        <f>CONCATENATE('04.kolo výsledky '!$D85," ",'04.kolo výsledky '!$E85)</f>
        <v>Ivana Žuková</v>
      </c>
      <c r="G85" s="6" t="str">
        <f>VLOOKUP(A85,'04.kolo prezentácia'!$A$2:$G$118,4,FALSE)</f>
        <v>Trenčianska Turná / Trenčianska Turná</v>
      </c>
      <c r="H85" s="32">
        <f>VLOOKUP(A85,'04.kolo prezentácia'!$A$2:$G$118,5,FALSE)</f>
        <v>1976</v>
      </c>
      <c r="I85" s="33" t="str">
        <f>VLOOKUP(A85,'04.kolo prezentácia'!$A$2:$G$118,7,FALSE)</f>
        <v>Ženy B</v>
      </c>
      <c r="J85" s="34" t="str">
        <f>VLOOKUP('04.kolo výsledky '!$A85,'04.kolo stopky'!A:C,3,FALSE)</f>
        <v>00:45:50,03</v>
      </c>
      <c r="K85" s="34">
        <f t="shared" si="7"/>
        <v>0.0037891727292768953</v>
      </c>
      <c r="L85" s="34">
        <f t="shared" si="8"/>
        <v>0.010714930555555554</v>
      </c>
      <c r="M85" s="31"/>
      <c r="N85" s="32"/>
      <c r="O85" s="32"/>
      <c r="P85" s="32"/>
      <c r="Q85" s="32"/>
      <c r="R85" s="32"/>
      <c r="S85" s="32"/>
      <c r="T85" s="32"/>
      <c r="U85" s="32"/>
      <c r="V85" s="32"/>
      <c r="W85" s="35">
        <f t="shared" si="6"/>
        <v>0</v>
      </c>
      <c r="Y85"/>
    </row>
    <row r="86" spans="1:25" ht="14.25">
      <c r="A86" s="22">
        <v>304</v>
      </c>
      <c r="B86" s="49">
        <v>83</v>
      </c>
      <c r="C86" s="49">
        <v>12</v>
      </c>
      <c r="D86" s="6" t="str">
        <f>VLOOKUP(A86,'04.kolo prezentácia'!$A$2:$G$118,2,FALSE)</f>
        <v>Drahoslav</v>
      </c>
      <c r="E86" s="6" t="str">
        <f>VLOOKUP(A86,'04.kolo prezentácia'!$A$2:$G$118,3,FALSE)</f>
        <v>Masarik</v>
      </c>
      <c r="F86" s="6" t="str">
        <f>CONCATENATE('04.kolo výsledky '!$D86," ",'04.kolo výsledky '!$E86)</f>
        <v>Drahoslav Masarik</v>
      </c>
      <c r="G86" s="6" t="str">
        <f>VLOOKUP(A86,'04.kolo prezentácia'!$A$2:$G$118,4,FALSE)</f>
        <v>Stvorlistok / Trenčín</v>
      </c>
      <c r="H86" s="32">
        <f>VLOOKUP(A86,'04.kolo prezentácia'!$A$2:$G$118,5,FALSE)</f>
        <v>1967</v>
      </c>
      <c r="I86" s="33" t="str">
        <f>VLOOKUP(A86,'04.kolo prezentácia'!$A$2:$G$118,7,FALSE)</f>
        <v>Muži D</v>
      </c>
      <c r="J86" s="34" t="str">
        <f>VLOOKUP('04.kolo výsledky '!$A86,'04.kolo stopky'!A:C,3,FALSE)</f>
        <v>00:46:29,49</v>
      </c>
      <c r="K86" s="34">
        <f t="shared" si="7"/>
        <v>0.00384354332010582</v>
      </c>
      <c r="L86" s="34">
        <f t="shared" si="8"/>
        <v>0.011171643518518518</v>
      </c>
      <c r="M86" s="31"/>
      <c r="N86" s="32"/>
      <c r="O86" s="32"/>
      <c r="P86" s="32"/>
      <c r="Q86" s="32"/>
      <c r="R86" s="32"/>
      <c r="S86" s="32"/>
      <c r="T86" s="32"/>
      <c r="U86" s="32"/>
      <c r="V86" s="32"/>
      <c r="W86" s="35">
        <f t="shared" si="6"/>
        <v>0</v>
      </c>
      <c r="Y86"/>
    </row>
    <row r="87" spans="1:25" ht="14.25">
      <c r="A87" s="22">
        <v>82</v>
      </c>
      <c r="B87" s="49">
        <v>84</v>
      </c>
      <c r="C87" s="50">
        <v>3</v>
      </c>
      <c r="D87" s="6" t="str">
        <f>VLOOKUP(A87,'04.kolo prezentácia'!$A$2:$G$118,2,FALSE)</f>
        <v>Anna</v>
      </c>
      <c r="E87" s="6" t="str">
        <f>VLOOKUP(A87,'04.kolo prezentácia'!$A$2:$G$118,3,FALSE)</f>
        <v>Malá</v>
      </c>
      <c r="F87" s="6" t="str">
        <f>CONCATENATE('04.kolo výsledky '!$D87," ",'04.kolo výsledky '!$E87)</f>
        <v>Anna Malá</v>
      </c>
      <c r="G87" s="6" t="str">
        <f>VLOOKUP(A87,'04.kolo prezentácia'!$A$2:$G$118,4,FALSE)</f>
        <v>Trenčianska Teplá</v>
      </c>
      <c r="H87" s="32">
        <f>VLOOKUP(A87,'04.kolo prezentácia'!$A$2:$G$118,5,FALSE)</f>
        <v>1986</v>
      </c>
      <c r="I87" s="33" t="str">
        <f>VLOOKUP(A87,'04.kolo prezentácia'!$A$2:$G$118,7,FALSE)</f>
        <v>Ženy A</v>
      </c>
      <c r="J87" s="34" t="str">
        <f>VLOOKUP('04.kolo výsledky '!$A87,'04.kolo stopky'!A:C,3,FALSE)</f>
        <v>00:46:35,42</v>
      </c>
      <c r="K87" s="34">
        <f t="shared" si="7"/>
        <v>0.0038517140652557314</v>
      </c>
      <c r="L87" s="34">
        <f t="shared" si="8"/>
        <v>0.011240277777777776</v>
      </c>
      <c r="M87" s="31"/>
      <c r="N87" s="32"/>
      <c r="O87" s="32"/>
      <c r="P87" s="32"/>
      <c r="Q87" s="32"/>
      <c r="R87" s="32"/>
      <c r="S87" s="32"/>
      <c r="T87" s="32"/>
      <c r="U87" s="32"/>
      <c r="V87" s="32"/>
      <c r="W87" s="35">
        <f aca="true" t="shared" si="9" ref="W87:W101">SUM(M87:V87)</f>
        <v>0</v>
      </c>
      <c r="Y87"/>
    </row>
    <row r="88" spans="1:25" ht="14.25">
      <c r="A88" s="22">
        <v>344</v>
      </c>
      <c r="B88" s="49">
        <v>85</v>
      </c>
      <c r="C88" s="49">
        <v>27</v>
      </c>
      <c r="D88" s="6" t="str">
        <f>VLOOKUP(A88,'04.kolo prezentácia'!$A$2:$G$118,2,FALSE)</f>
        <v>Ján</v>
      </c>
      <c r="E88" s="6" t="str">
        <f>VLOOKUP(A88,'04.kolo prezentácia'!$A$2:$G$118,3,FALSE)</f>
        <v>Mikuš</v>
      </c>
      <c r="F88" s="6" t="str">
        <f>CONCATENATE('04.kolo výsledky '!$D88," ",'04.kolo výsledky '!$E88)</f>
        <v>Ján Mikuš</v>
      </c>
      <c r="G88" s="6" t="str">
        <f>VLOOKUP(A88,'04.kolo prezentácia'!$A$2:$G$118,4,FALSE)</f>
        <v>Timoradza</v>
      </c>
      <c r="H88" s="32">
        <f>VLOOKUP(A88,'04.kolo prezentácia'!$A$2:$G$118,5,FALSE)</f>
        <v>1974</v>
      </c>
      <c r="I88" s="33" t="str">
        <f>VLOOKUP(A88,'04.kolo prezentácia'!$A$2:$G$118,7,FALSE)</f>
        <v>Muži C</v>
      </c>
      <c r="J88" s="34" t="str">
        <f>VLOOKUP('04.kolo výsledky '!$A88,'04.kolo stopky'!A:C,3,FALSE)</f>
        <v>00:46:36,19</v>
      </c>
      <c r="K88" s="34">
        <f t="shared" si="7"/>
        <v>0.0038527750220458553</v>
      </c>
      <c r="L88" s="34">
        <f t="shared" si="8"/>
        <v>0.011249189814814816</v>
      </c>
      <c r="M88" s="31"/>
      <c r="N88" s="32"/>
      <c r="O88" s="32"/>
      <c r="P88" s="32"/>
      <c r="Q88" s="32"/>
      <c r="R88" s="32"/>
      <c r="S88" s="32"/>
      <c r="T88" s="32"/>
      <c r="U88" s="32"/>
      <c r="V88" s="32"/>
      <c r="W88" s="35">
        <f t="shared" si="9"/>
        <v>0</v>
      </c>
      <c r="Y88"/>
    </row>
    <row r="89" spans="1:25" ht="14.25">
      <c r="A89" s="22">
        <v>182</v>
      </c>
      <c r="B89" s="49">
        <v>86</v>
      </c>
      <c r="C89" s="49">
        <v>24</v>
      </c>
      <c r="D89" s="6" t="str">
        <f>VLOOKUP(A89,'04.kolo prezentácia'!$A$2:$G$118,2,FALSE)</f>
        <v>Peter</v>
      </c>
      <c r="E89" s="6" t="str">
        <f>VLOOKUP(A89,'04.kolo prezentácia'!$A$2:$G$118,3,FALSE)</f>
        <v>Masarovic</v>
      </c>
      <c r="F89" s="6" t="str">
        <f>CONCATENATE('04.kolo výsledky '!$D89," ",'04.kolo výsledky '!$E89)</f>
        <v>Peter Masarovic</v>
      </c>
      <c r="G89" s="6" t="str">
        <f>VLOOKUP(A89,'04.kolo prezentácia'!$A$2:$G$118,4,FALSE)</f>
        <v>Dolna Suca</v>
      </c>
      <c r="H89" s="32">
        <f>VLOOKUP(A89,'04.kolo prezentácia'!$A$2:$G$118,5,FALSE)</f>
        <v>1981</v>
      </c>
      <c r="I89" s="33" t="str">
        <f>VLOOKUP(A89,'04.kolo prezentácia'!$A$2:$G$118,7,FALSE)</f>
        <v>Muži B</v>
      </c>
      <c r="J89" s="34" t="str">
        <f>VLOOKUP('04.kolo výsledky '!$A89,'04.kolo stopky'!A:C,3,FALSE)</f>
        <v>00:46:44,64</v>
      </c>
      <c r="K89" s="34">
        <f t="shared" si="7"/>
        <v>0.0038644179894179896</v>
      </c>
      <c r="L89" s="34">
        <f t="shared" si="8"/>
        <v>0.011346990740740744</v>
      </c>
      <c r="M89" s="31"/>
      <c r="N89" s="32"/>
      <c r="O89" s="32"/>
      <c r="P89" s="32"/>
      <c r="Q89" s="32"/>
      <c r="R89" s="32"/>
      <c r="S89" s="32"/>
      <c r="T89" s="32"/>
      <c r="U89" s="32"/>
      <c r="V89" s="32"/>
      <c r="W89" s="35">
        <f t="shared" si="9"/>
        <v>0</v>
      </c>
      <c r="Y89"/>
    </row>
    <row r="90" spans="1:25" ht="14.25">
      <c r="A90" s="22">
        <v>40</v>
      </c>
      <c r="B90" s="49">
        <v>87</v>
      </c>
      <c r="C90" s="49">
        <v>13</v>
      </c>
      <c r="D90" s="6" t="str">
        <f>VLOOKUP(A90,'04.kolo prezentácia'!$A$2:$G$118,2,FALSE)</f>
        <v>Marian</v>
      </c>
      <c r="E90" s="6" t="str">
        <f>VLOOKUP(A90,'04.kolo prezentácia'!$A$2:$G$118,3,FALSE)</f>
        <v>Adamkovic</v>
      </c>
      <c r="F90" s="6" t="str">
        <f>CONCATENATE('04.kolo výsledky '!$D90," ",'04.kolo výsledky '!$E90)</f>
        <v>Marian Adamkovic</v>
      </c>
      <c r="G90" s="6" t="str">
        <f>VLOOKUP(A90,'04.kolo prezentácia'!$A$2:$G$118,4,FALSE)</f>
        <v>Gekonsport / Banovce</v>
      </c>
      <c r="H90" s="32">
        <f>VLOOKUP(A90,'04.kolo prezentácia'!$A$2:$G$118,5,FALSE)</f>
        <v>1964</v>
      </c>
      <c r="I90" s="33" t="str">
        <f>VLOOKUP(A90,'04.kolo prezentácia'!$A$2:$G$118,7,FALSE)</f>
        <v>Muži D</v>
      </c>
      <c r="J90" s="34" t="str">
        <f>VLOOKUP('04.kolo výsledky '!$A90,'04.kolo stopky'!A:C,3,FALSE)</f>
        <v>00:47:48,86</v>
      </c>
      <c r="K90" s="34">
        <f t="shared" si="7"/>
        <v>0.003952904541446208</v>
      </c>
      <c r="L90" s="34">
        <f t="shared" si="8"/>
        <v>0.01209027777777778</v>
      </c>
      <c r="M90" s="31"/>
      <c r="N90" s="32"/>
      <c r="O90" s="32"/>
      <c r="P90" s="32"/>
      <c r="Q90" s="32"/>
      <c r="R90" s="32"/>
      <c r="S90" s="32"/>
      <c r="T90" s="32"/>
      <c r="U90" s="32"/>
      <c r="V90" s="32"/>
      <c r="W90" s="35">
        <f t="shared" si="9"/>
        <v>0</v>
      </c>
      <c r="Y90"/>
    </row>
    <row r="91" spans="1:25" ht="14.25">
      <c r="A91" s="22">
        <v>143</v>
      </c>
      <c r="B91" s="49">
        <v>88</v>
      </c>
      <c r="C91" s="49">
        <v>7</v>
      </c>
      <c r="D91" s="6" t="str">
        <f>VLOOKUP(A91,'04.kolo prezentácia'!$A$2:$G$118,2,FALSE)</f>
        <v>Jana</v>
      </c>
      <c r="E91" s="6" t="str">
        <f>VLOOKUP(A91,'04.kolo prezentácia'!$A$2:$G$118,3,FALSE)</f>
        <v>Lesajová</v>
      </c>
      <c r="F91" s="6" t="str">
        <f>CONCATENATE('04.kolo výsledky '!$D91," ",'04.kolo výsledky '!$E91)</f>
        <v>Jana Lesajová</v>
      </c>
      <c r="G91" s="6" t="str">
        <f>VLOOKUP(A91,'04.kolo prezentácia'!$A$2:$G$118,4,FALSE)</f>
        <v>Festival HoryZonty / Trenčín</v>
      </c>
      <c r="H91" s="32">
        <f>VLOOKUP(A91,'04.kolo prezentácia'!$A$2:$G$118,5,FALSE)</f>
        <v>1978</v>
      </c>
      <c r="I91" s="33" t="str">
        <f>VLOOKUP(A91,'04.kolo prezentácia'!$A$2:$G$118,7,FALSE)</f>
        <v>Ženy B</v>
      </c>
      <c r="J91" s="34" t="str">
        <f>VLOOKUP('04.kolo výsledky '!$A91,'04.kolo stopky'!A:C,3,FALSE)</f>
        <v>00:47:58,00</v>
      </c>
      <c r="K91" s="34">
        <f t="shared" si="7"/>
        <v>0.003965498236331569</v>
      </c>
      <c r="L91" s="34">
        <f t="shared" si="8"/>
        <v>0.012196064814814816</v>
      </c>
      <c r="M91" s="31"/>
      <c r="N91" s="32"/>
      <c r="O91" s="32"/>
      <c r="P91" s="32"/>
      <c r="Q91" s="32"/>
      <c r="R91" s="32"/>
      <c r="S91" s="32"/>
      <c r="T91" s="32"/>
      <c r="U91" s="32"/>
      <c r="V91" s="32"/>
      <c r="W91" s="35">
        <f t="shared" si="9"/>
        <v>0</v>
      </c>
      <c r="Y91"/>
    </row>
    <row r="92" spans="1:25" ht="14.25">
      <c r="A92" s="22">
        <v>332</v>
      </c>
      <c r="B92" s="49">
        <v>89</v>
      </c>
      <c r="C92" s="49">
        <v>28</v>
      </c>
      <c r="D92" s="6" t="str">
        <f>VLOOKUP(A92,'04.kolo prezentácia'!$A$2:$G$118,2,FALSE)</f>
        <v>Jozef</v>
      </c>
      <c r="E92" s="6" t="str">
        <f>VLOOKUP(A92,'04.kolo prezentácia'!$A$2:$G$118,3,FALSE)</f>
        <v>Mikušík</v>
      </c>
      <c r="F92" s="6" t="str">
        <f>CONCATENATE('04.kolo výsledky '!$D92," ",'04.kolo výsledky '!$E92)</f>
        <v>Jozef Mikušík</v>
      </c>
      <c r="G92" s="6" t="str">
        <f>VLOOKUP(A92,'04.kolo prezentácia'!$A$2:$G$118,4,FALSE)</f>
        <v>Trenčín</v>
      </c>
      <c r="H92" s="32">
        <f>VLOOKUP(A92,'04.kolo prezentácia'!$A$2:$G$118,5,FALSE)</f>
        <v>1971</v>
      </c>
      <c r="I92" s="33" t="str">
        <f>VLOOKUP(A92,'04.kolo prezentácia'!$A$2:$G$118,7,FALSE)</f>
        <v>Muži C</v>
      </c>
      <c r="J92" s="34" t="str">
        <f>VLOOKUP('04.kolo výsledky '!$A92,'04.kolo stopky'!A:C,3,FALSE)</f>
        <v>00:48:52,19</v>
      </c>
      <c r="K92" s="34">
        <f t="shared" si="7"/>
        <v>0.00404016479276896</v>
      </c>
      <c r="L92" s="34">
        <f t="shared" si="8"/>
        <v>0.012823263888888891</v>
      </c>
      <c r="M92" s="31"/>
      <c r="N92" s="32"/>
      <c r="O92" s="32"/>
      <c r="P92" s="32"/>
      <c r="Q92" s="32"/>
      <c r="R92" s="32"/>
      <c r="S92" s="32"/>
      <c r="T92" s="32"/>
      <c r="U92" s="32"/>
      <c r="V92" s="32"/>
      <c r="W92" s="35">
        <f t="shared" si="9"/>
        <v>0</v>
      </c>
      <c r="Y92"/>
    </row>
    <row r="93" spans="1:25" ht="14.25">
      <c r="A93" s="22">
        <v>169</v>
      </c>
      <c r="B93" s="49">
        <v>90</v>
      </c>
      <c r="C93" s="49">
        <v>4</v>
      </c>
      <c r="D93" s="6" t="str">
        <f>VLOOKUP(A93,'04.kolo prezentácia'!$A$2:$G$118,2,FALSE)</f>
        <v>Patricia</v>
      </c>
      <c r="E93" s="6" t="str">
        <f>VLOOKUP(A93,'04.kolo prezentácia'!$A$2:$G$118,3,FALSE)</f>
        <v>Struharova</v>
      </c>
      <c r="F93" s="6" t="str">
        <f>CONCATENATE('04.kolo výsledky '!$D93," ",'04.kolo výsledky '!$E93)</f>
        <v>Patricia Struharova</v>
      </c>
      <c r="G93" s="6" t="str">
        <f>VLOOKUP(A93,'04.kolo prezentácia'!$A$2:$G$118,4,FALSE)</f>
        <v>Trencin / Trencin</v>
      </c>
      <c r="H93" s="32">
        <f>VLOOKUP(A93,'04.kolo prezentácia'!$A$2:$G$118,5,FALSE)</f>
        <v>1987</v>
      </c>
      <c r="I93" s="33" t="str">
        <f>VLOOKUP(A93,'04.kolo prezentácia'!$A$2:$G$118,7,FALSE)</f>
        <v>Ženy A</v>
      </c>
      <c r="J93" s="34" t="str">
        <f>VLOOKUP('04.kolo výsledky '!$A93,'04.kolo stopky'!A:C,3,FALSE)</f>
        <v>00:49:00,27</v>
      </c>
      <c r="K93" s="34">
        <f t="shared" si="7"/>
        <v>0.00405129794973545</v>
      </c>
      <c r="L93" s="34">
        <f t="shared" si="8"/>
        <v>0.012916782407407412</v>
      </c>
      <c r="M93" s="31"/>
      <c r="N93" s="32"/>
      <c r="O93" s="32"/>
      <c r="P93" s="32"/>
      <c r="Q93" s="32"/>
      <c r="R93" s="32"/>
      <c r="S93" s="32"/>
      <c r="T93" s="32"/>
      <c r="U93" s="32"/>
      <c r="V93" s="32"/>
      <c r="W93" s="35">
        <f t="shared" si="9"/>
        <v>0</v>
      </c>
      <c r="Y93"/>
    </row>
    <row r="94" spans="1:25" ht="14.25">
      <c r="A94" s="22">
        <v>318</v>
      </c>
      <c r="B94" s="49">
        <v>91</v>
      </c>
      <c r="C94" s="49">
        <v>9</v>
      </c>
      <c r="D94" s="6" t="str">
        <f>VLOOKUP(A94,'04.kolo prezentácia'!$A$2:$G$118,2,FALSE)</f>
        <v>Sofián</v>
      </c>
      <c r="E94" s="6" t="str">
        <f>VLOOKUP(A94,'04.kolo prezentácia'!$A$2:$G$118,3,FALSE)</f>
        <v>Repa</v>
      </c>
      <c r="F94" s="6" t="str">
        <f>CONCATENATE('04.kolo výsledky '!$D94," ",'04.kolo výsledky '!$E94)</f>
        <v>Sofián Repa</v>
      </c>
      <c r="G94" s="6" t="str">
        <f>VLOOKUP(A94,'04.kolo prezentácia'!$A$2:$G$118,4,FALSE)</f>
        <v>Bánovce nad Bebravou</v>
      </c>
      <c r="H94" s="32">
        <f>VLOOKUP(A94,'04.kolo prezentácia'!$A$2:$G$118,5,FALSE)</f>
        <v>2005</v>
      </c>
      <c r="I94" s="33" t="str">
        <f>VLOOKUP(A94,'04.kolo prezentácia'!$A$2:$G$118,7,FALSE)</f>
        <v>Muži A</v>
      </c>
      <c r="J94" s="34" t="str">
        <f>VLOOKUP('04.kolo výsledky '!$A94,'04.kolo stopky'!A:C,3,FALSE)</f>
        <v>00:49:36,27</v>
      </c>
      <c r="K94" s="34">
        <f t="shared" si="7"/>
        <v>0.004100901124338624</v>
      </c>
      <c r="L94" s="34">
        <f t="shared" si="8"/>
        <v>0.013333449074074074</v>
      </c>
      <c r="M94" s="31"/>
      <c r="N94" s="32"/>
      <c r="O94" s="32"/>
      <c r="P94" s="32"/>
      <c r="Q94" s="32"/>
      <c r="R94" s="32"/>
      <c r="S94" s="32"/>
      <c r="T94" s="32"/>
      <c r="U94" s="32"/>
      <c r="V94" s="32"/>
      <c r="W94" s="35">
        <f t="shared" si="9"/>
        <v>0</v>
      </c>
      <c r="Y94"/>
    </row>
    <row r="95" spans="1:25" ht="14.25">
      <c r="A95" s="22">
        <v>329</v>
      </c>
      <c r="B95" s="49">
        <v>92</v>
      </c>
      <c r="C95" s="49">
        <v>5</v>
      </c>
      <c r="D95" s="6" t="str">
        <f>VLOOKUP(A95,'04.kolo prezentácia'!$A$2:$G$118,2,FALSE)</f>
        <v>Zuzana</v>
      </c>
      <c r="E95" s="6" t="str">
        <f>VLOOKUP(A95,'04.kolo prezentácia'!$A$2:$G$118,3,FALSE)</f>
        <v>Staňáková</v>
      </c>
      <c r="F95" s="6" t="str">
        <f>CONCATENATE('04.kolo výsledky '!$D95," ",'04.kolo výsledky '!$E95)</f>
        <v>Zuzana Staňáková</v>
      </c>
      <c r="G95" s="6" t="str">
        <f>VLOOKUP(A95,'04.kolo prezentácia'!$A$2:$G$118,4,FALSE)</f>
        <v>Matky na úteku / Trenčín</v>
      </c>
      <c r="H95" s="32">
        <f>VLOOKUP(A95,'04.kolo prezentácia'!$A$2:$G$118,5,FALSE)</f>
        <v>1986</v>
      </c>
      <c r="I95" s="33" t="str">
        <f>VLOOKUP(A95,'04.kolo prezentácia'!$A$2:$G$118,7,FALSE)</f>
        <v>Ženy A</v>
      </c>
      <c r="J95" s="34" t="str">
        <f>VLOOKUP('04.kolo výsledky '!$A95,'04.kolo stopky'!A:C,3,FALSE)</f>
        <v>00:49:42,14</v>
      </c>
      <c r="K95" s="34">
        <f t="shared" si="7"/>
        <v>0.0041089891975308645</v>
      </c>
      <c r="L95" s="34">
        <f t="shared" si="8"/>
        <v>0.01340138888888889</v>
      </c>
      <c r="M95" s="31"/>
      <c r="N95" s="32"/>
      <c r="O95" s="32"/>
      <c r="P95" s="32"/>
      <c r="Q95" s="32"/>
      <c r="R95" s="32"/>
      <c r="S95" s="32"/>
      <c r="T95" s="32"/>
      <c r="U95" s="32"/>
      <c r="V95" s="32"/>
      <c r="W95" s="35">
        <f t="shared" si="9"/>
        <v>0</v>
      </c>
      <c r="Y95"/>
    </row>
    <row r="96" spans="1:25" ht="14.25">
      <c r="A96" s="22">
        <v>71</v>
      </c>
      <c r="B96" s="49">
        <v>93</v>
      </c>
      <c r="C96" s="49">
        <v>8</v>
      </c>
      <c r="D96" s="6" t="str">
        <f>VLOOKUP(A96,'04.kolo prezentácia'!$A$2:$G$118,2,FALSE)</f>
        <v>Zuzana</v>
      </c>
      <c r="E96" s="6" t="str">
        <f>VLOOKUP(A96,'04.kolo prezentácia'!$A$2:$G$118,3,FALSE)</f>
        <v>Luprichová</v>
      </c>
      <c r="F96" s="6" t="str">
        <f>CONCATENATE('04.kolo výsledky '!$D96," ",'04.kolo výsledky '!$E96)</f>
        <v>Zuzana Luprichová</v>
      </c>
      <c r="G96" s="6" t="str">
        <f>VLOOKUP(A96,'04.kolo prezentácia'!$A$2:$G$118,4,FALSE)</f>
        <v>Bez me na / Skalka nad Váhom</v>
      </c>
      <c r="H96" s="32">
        <f>VLOOKUP(A96,'04.kolo prezentácia'!$A$2:$G$118,5,FALSE)</f>
        <v>1983</v>
      </c>
      <c r="I96" s="33" t="str">
        <f>VLOOKUP(A96,'04.kolo prezentácia'!$A$2:$G$118,7,FALSE)</f>
        <v>Ženy B</v>
      </c>
      <c r="J96" s="34" t="str">
        <f>VLOOKUP('04.kolo výsledky '!$A96,'04.kolo stopky'!A:C,3,FALSE)</f>
        <v>00:50:07,34</v>
      </c>
      <c r="K96" s="34">
        <f t="shared" si="7"/>
        <v>0.004143711419753086</v>
      </c>
      <c r="L96" s="34">
        <f t="shared" si="8"/>
        <v>0.013693055555555552</v>
      </c>
      <c r="M96" s="31"/>
      <c r="N96" s="32"/>
      <c r="O96" s="32"/>
      <c r="P96" s="32"/>
      <c r="Q96" s="32"/>
      <c r="R96" s="32"/>
      <c r="S96" s="32"/>
      <c r="T96" s="32"/>
      <c r="U96" s="32"/>
      <c r="V96" s="32"/>
      <c r="W96" s="35">
        <f t="shared" si="9"/>
        <v>0</v>
      </c>
      <c r="Y96"/>
    </row>
    <row r="97" spans="1:25" ht="14.25">
      <c r="A97" s="22">
        <v>33</v>
      </c>
      <c r="B97" s="49">
        <v>94</v>
      </c>
      <c r="C97" s="49">
        <v>14</v>
      </c>
      <c r="D97" s="6" t="str">
        <f>VLOOKUP(A97,'04.kolo prezentácia'!$A$2:$G$118,2,FALSE)</f>
        <v>miroslav</v>
      </c>
      <c r="E97" s="6" t="str">
        <f>VLOOKUP(A97,'04.kolo prezentácia'!$A$2:$G$118,3,FALSE)</f>
        <v>Ilavsky st</v>
      </c>
      <c r="F97" s="6" t="str">
        <f>CONCATENATE('04.kolo výsledky '!$D97," ",'04.kolo výsledky '!$E97)</f>
        <v>miroslav Ilavsky st</v>
      </c>
      <c r="G97" s="6" t="str">
        <f>VLOOKUP(A97,'04.kolo prezentácia'!$A$2:$G$118,4,FALSE)</f>
        <v>jogging klub dubnica n/v / dubnica n/v</v>
      </c>
      <c r="H97" s="32">
        <f>VLOOKUP(A97,'04.kolo prezentácia'!$A$2:$G$118,5,FALSE)</f>
        <v>1963</v>
      </c>
      <c r="I97" s="33" t="str">
        <f>VLOOKUP(A97,'04.kolo prezentácia'!$A$2:$G$118,7,FALSE)</f>
        <v>Muži D</v>
      </c>
      <c r="J97" s="34" t="str">
        <f>VLOOKUP('04.kolo výsledky '!$A97,'04.kolo stopky'!A:C,3,FALSE)</f>
        <v>00:50:17,64</v>
      </c>
      <c r="K97" s="34">
        <f t="shared" si="7"/>
        <v>0.0041579034391534386</v>
      </c>
      <c r="L97" s="34">
        <f t="shared" si="8"/>
        <v>0.013812268518518519</v>
      </c>
      <c r="M97" s="31"/>
      <c r="N97" s="32"/>
      <c r="O97" s="32"/>
      <c r="P97" s="32"/>
      <c r="Q97" s="32"/>
      <c r="R97" s="32"/>
      <c r="S97" s="32"/>
      <c r="T97" s="32"/>
      <c r="U97" s="32"/>
      <c r="V97" s="32"/>
      <c r="W97" s="35">
        <f t="shared" si="9"/>
        <v>0</v>
      </c>
      <c r="Y97"/>
    </row>
    <row r="98" spans="1:25" ht="14.25">
      <c r="A98" s="22">
        <v>317</v>
      </c>
      <c r="B98" s="49">
        <v>95</v>
      </c>
      <c r="C98" s="56">
        <v>25</v>
      </c>
      <c r="D98" s="6" t="str">
        <f>VLOOKUP(A98,'04.kolo prezentácia'!$A$2:$G$118,2,FALSE)</f>
        <v>Peter</v>
      </c>
      <c r="E98" s="6" t="str">
        <f>VLOOKUP(A98,'04.kolo prezentácia'!$A$2:$G$118,3,FALSE)</f>
        <v>Ťapajna</v>
      </c>
      <c r="F98" s="6" t="str">
        <f>CONCATENATE('04.kolo výsledky '!$D98," ",'04.kolo výsledky '!$E98)</f>
        <v>Peter Ťapajna</v>
      </c>
      <c r="G98" s="6" t="str">
        <f>VLOOKUP(A98,'04.kolo prezentácia'!$A$2:$G$118,4,FALSE)</f>
        <v>TIRáciBN / Bánovce nad Bebravou</v>
      </c>
      <c r="H98" s="32">
        <f>VLOOKUP(A98,'04.kolo prezentácia'!$A$2:$G$118,5,FALSE)</f>
        <v>1986</v>
      </c>
      <c r="I98" s="33" t="str">
        <f>VLOOKUP(A98,'04.kolo prezentácia'!$A$2:$G$118,7,FALSE)</f>
        <v>Muži B</v>
      </c>
      <c r="J98" s="34" t="str">
        <f>VLOOKUP('04.kolo výsledky '!$A98,'04.kolo stopky'!A:C,3,FALSE)</f>
        <v>00:50:33,02</v>
      </c>
      <c r="K98" s="34">
        <f t="shared" si="7"/>
        <v>0.0041790950176366845</v>
      </c>
      <c r="L98" s="34">
        <f t="shared" si="8"/>
        <v>0.013990277777777779</v>
      </c>
      <c r="M98" s="31"/>
      <c r="N98" s="32"/>
      <c r="O98" s="32"/>
      <c r="P98" s="32"/>
      <c r="Q98" s="32"/>
      <c r="R98" s="32"/>
      <c r="S98" s="32"/>
      <c r="T98" s="32"/>
      <c r="U98" s="32"/>
      <c r="V98" s="32"/>
      <c r="W98" s="35">
        <f t="shared" si="9"/>
        <v>0</v>
      </c>
      <c r="Y98"/>
    </row>
    <row r="99" spans="1:25" ht="14.25">
      <c r="A99" s="22">
        <v>307</v>
      </c>
      <c r="B99" s="49">
        <v>96</v>
      </c>
      <c r="C99" s="49">
        <v>15</v>
      </c>
      <c r="D99" s="6" t="str">
        <f>VLOOKUP(A99,'04.kolo prezentácia'!$A$2:$G$118,2,FALSE)</f>
        <v>František</v>
      </c>
      <c r="E99" s="6" t="str">
        <f>VLOOKUP(A99,'04.kolo prezentácia'!$A$2:$G$118,3,FALSE)</f>
        <v>Kňažek</v>
      </c>
      <c r="F99" s="6" t="str">
        <f>CONCATENATE('04.kolo výsledky '!$D99," ",'04.kolo výsledky '!$E99)</f>
        <v>František Kňažek</v>
      </c>
      <c r="G99" s="6" t="str">
        <f>VLOOKUP(A99,'04.kolo prezentácia'!$A$2:$G$118,4,FALSE)</f>
        <v>Nemšová</v>
      </c>
      <c r="H99" s="32">
        <f>VLOOKUP(A99,'04.kolo prezentácia'!$A$2:$G$118,5,FALSE)</f>
        <v>1968</v>
      </c>
      <c r="I99" s="33" t="str">
        <f>VLOOKUP(A99,'04.kolo prezentácia'!$A$2:$G$118,7,FALSE)</f>
        <v>Muži D</v>
      </c>
      <c r="J99" s="34" t="str">
        <f>VLOOKUP('04.kolo výsledky '!$A99,'04.kolo stopky'!A:C,3,FALSE)</f>
        <v>00:50:54,02</v>
      </c>
      <c r="K99" s="34">
        <f t="shared" si="7"/>
        <v>0.00420803020282187</v>
      </c>
      <c r="L99" s="34">
        <f t="shared" si="8"/>
        <v>0.014233333333333337</v>
      </c>
      <c r="M99" s="31"/>
      <c r="N99" s="32"/>
      <c r="O99" s="32"/>
      <c r="P99" s="32"/>
      <c r="Q99" s="32"/>
      <c r="R99" s="32"/>
      <c r="S99" s="32"/>
      <c r="T99" s="32"/>
      <c r="U99" s="32"/>
      <c r="V99" s="32"/>
      <c r="W99" s="35">
        <f t="shared" si="9"/>
        <v>0</v>
      </c>
      <c r="Y99"/>
    </row>
    <row r="100" spans="1:25" ht="14.25">
      <c r="A100" s="22">
        <v>67</v>
      </c>
      <c r="B100" s="49">
        <v>97</v>
      </c>
      <c r="C100" s="49">
        <v>9</v>
      </c>
      <c r="D100" s="6" t="str">
        <f>VLOOKUP(A100,'04.kolo prezentácia'!$A$2:$G$118,2,FALSE)</f>
        <v>Katarína</v>
      </c>
      <c r="E100" s="6" t="str">
        <f>VLOOKUP(A100,'04.kolo prezentácia'!$A$2:$G$118,3,FALSE)</f>
        <v>Diková</v>
      </c>
      <c r="F100" s="6" t="str">
        <f>CONCATENATE('04.kolo výsledky '!$D100," ",'04.kolo výsledky '!$E100)</f>
        <v>Katarína Diková</v>
      </c>
      <c r="G100" s="6" t="str">
        <f>VLOOKUP(A100,'04.kolo prezentácia'!$A$2:$G$118,4,FALSE)</f>
        <v>Bánovce nad Bebravou</v>
      </c>
      <c r="H100" s="32">
        <f>VLOOKUP(A100,'04.kolo prezentácia'!$A$2:$G$118,5,FALSE)</f>
        <v>1977</v>
      </c>
      <c r="I100" s="33" t="str">
        <f>VLOOKUP(A100,'04.kolo prezentácia'!$A$2:$G$118,7,FALSE)</f>
        <v>Ženy B</v>
      </c>
      <c r="J100" s="34" t="str">
        <f>VLOOKUP('04.kolo výsledky '!$A100,'04.kolo stopky'!A:C,3,FALSE)</f>
        <v>00:51:06,54</v>
      </c>
      <c r="K100" s="34">
        <f>J100/$X$3</f>
        <v>0.004225281084656085</v>
      </c>
      <c r="L100" s="34">
        <f>J100-$Y$3</f>
        <v>0.014378240740740744</v>
      </c>
      <c r="M100" s="31"/>
      <c r="N100" s="32"/>
      <c r="O100" s="32"/>
      <c r="P100" s="32"/>
      <c r="Q100" s="32"/>
      <c r="R100" s="32"/>
      <c r="S100" s="32"/>
      <c r="T100" s="32"/>
      <c r="U100" s="32"/>
      <c r="V100" s="32"/>
      <c r="W100" s="35">
        <f t="shared" si="9"/>
        <v>0</v>
      </c>
      <c r="Y100"/>
    </row>
    <row r="101" spans="1:25" ht="14.25">
      <c r="A101" s="22">
        <v>64</v>
      </c>
      <c r="B101" s="49">
        <v>98</v>
      </c>
      <c r="C101" s="49">
        <v>10</v>
      </c>
      <c r="D101" s="6" t="str">
        <f>VLOOKUP(A101,'04.kolo prezentácia'!$A$2:$G$118,2,FALSE)</f>
        <v>Denisa</v>
      </c>
      <c r="E101" s="6" t="str">
        <f>VLOOKUP(A101,'04.kolo prezentácia'!$A$2:$G$118,3,FALSE)</f>
        <v>Huláková</v>
      </c>
      <c r="F101" s="6" t="str">
        <f>CONCATENATE('04.kolo výsledky '!$D101," ",'04.kolo výsledky '!$E101)</f>
        <v>Denisa Huláková</v>
      </c>
      <c r="G101" s="6" t="str">
        <f>VLOOKUP(A101,'04.kolo prezentácia'!$A$2:$G$118,4,FALSE)</f>
        <v>Ostratické ľadové medvede</v>
      </c>
      <c r="H101" s="32">
        <f>VLOOKUP(A101,'04.kolo prezentácia'!$A$2:$G$118,5,FALSE)</f>
        <v>1979</v>
      </c>
      <c r="I101" s="33" t="str">
        <f>VLOOKUP(A101,'04.kolo prezentácia'!$A$2:$G$118,7,FALSE)</f>
        <v>Ženy B</v>
      </c>
      <c r="J101" s="34" t="str">
        <f>VLOOKUP('04.kolo výsledky '!$A101,'04.kolo stopky'!A:C,3,FALSE)</f>
        <v>00:51:29,75</v>
      </c>
      <c r="K101" s="34">
        <f>J101/$X$3</f>
        <v>0.00425726135361552</v>
      </c>
      <c r="L101" s="34">
        <f>J101-$Y$3</f>
        <v>0.014646875</v>
      </c>
      <c r="M101" s="31"/>
      <c r="N101" s="32"/>
      <c r="O101" s="32"/>
      <c r="P101" s="32"/>
      <c r="Q101" s="32"/>
      <c r="R101" s="32"/>
      <c r="S101" s="32"/>
      <c r="T101" s="32"/>
      <c r="U101" s="32"/>
      <c r="V101" s="32"/>
      <c r="W101" s="35">
        <f t="shared" si="9"/>
        <v>0</v>
      </c>
      <c r="Y101"/>
    </row>
    <row r="102" spans="1:25" ht="14.25">
      <c r="A102" s="22">
        <v>83</v>
      </c>
      <c r="B102" s="49">
        <v>99</v>
      </c>
      <c r="C102" s="49">
        <v>29</v>
      </c>
      <c r="D102" s="6" t="str">
        <f>VLOOKUP(A102,'04.kolo prezentácia'!$A$2:$G$118,2,FALSE)</f>
        <v>Vladimír</v>
      </c>
      <c r="E102" s="6" t="str">
        <f>VLOOKUP(A102,'04.kolo prezentácia'!$A$2:$G$118,3,FALSE)</f>
        <v>Malý</v>
      </c>
      <c r="F102" s="6" t="str">
        <f>CONCATENATE('04.kolo výsledky '!$D102," ",'04.kolo výsledky '!$E102)</f>
        <v>Vladimír Malý</v>
      </c>
      <c r="G102" s="6" t="str">
        <f>VLOOKUP(A102,'04.kolo prezentácia'!$A$2:$G$118,4,FALSE)</f>
        <v>Trenčianska Teplá</v>
      </c>
      <c r="H102" s="32">
        <f>VLOOKUP(A102,'04.kolo prezentácia'!$A$2:$G$118,5,FALSE)</f>
        <v>1977</v>
      </c>
      <c r="I102" s="33" t="str">
        <f>VLOOKUP(A102,'04.kolo prezentácia'!$A$2:$G$118,7,FALSE)</f>
        <v>Muži C</v>
      </c>
      <c r="J102" s="34" t="str">
        <f>VLOOKUP('04.kolo výsledky '!$A102,'04.kolo stopky'!A:C,3,FALSE)</f>
        <v>00:51:42,13</v>
      </c>
      <c r="K102" s="34">
        <f aca="true" t="shared" si="10" ref="K102:K116">J102/$X$3</f>
        <v>0.004274319334215166</v>
      </c>
      <c r="L102" s="34">
        <f aca="true" t="shared" si="11" ref="L102:L116">J102-$Y$3</f>
        <v>0.014790162037037032</v>
      </c>
      <c r="M102" s="31"/>
      <c r="N102" s="32"/>
      <c r="O102" s="32"/>
      <c r="P102" s="32"/>
      <c r="Q102" s="32"/>
      <c r="R102" s="32"/>
      <c r="S102" s="32"/>
      <c r="T102" s="32"/>
      <c r="U102" s="32"/>
      <c r="V102" s="32"/>
      <c r="W102" s="35">
        <f aca="true" t="shared" si="12" ref="W102:W116">SUM(M102:V102)</f>
        <v>0</v>
      </c>
      <c r="Y102"/>
    </row>
    <row r="103" spans="1:25" ht="14.25">
      <c r="A103" s="22">
        <v>339</v>
      </c>
      <c r="B103" s="49">
        <v>100</v>
      </c>
      <c r="C103" s="49">
        <v>30</v>
      </c>
      <c r="D103" s="6" t="str">
        <f>VLOOKUP(A103,'04.kolo prezentácia'!$A$2:$G$118,2,FALSE)</f>
        <v>Andrej</v>
      </c>
      <c r="E103" s="6" t="str">
        <f>VLOOKUP(A103,'04.kolo prezentácia'!$A$2:$G$118,3,FALSE)</f>
        <v>Spusta</v>
      </c>
      <c r="F103" s="6" t="str">
        <f>CONCATENATE('04.kolo výsledky '!$D103," ",'04.kolo výsledky '!$E103)</f>
        <v>Andrej Spusta</v>
      </c>
      <c r="G103" s="6" t="str">
        <f>VLOOKUP(A103,'04.kolo prezentácia'!$A$2:$G$118,4,FALSE)</f>
        <v>Trenčianske Tulene / Trenčín</v>
      </c>
      <c r="H103" s="32">
        <f>VLOOKUP(A103,'04.kolo prezentácia'!$A$2:$G$118,5,FALSE)</f>
        <v>1972</v>
      </c>
      <c r="I103" s="33" t="str">
        <f>VLOOKUP(A103,'04.kolo prezentácia'!$A$2:$G$118,7,FALSE)</f>
        <v>Muži C</v>
      </c>
      <c r="J103" s="34" t="str">
        <f>VLOOKUP('04.kolo výsledky '!$A103,'04.kolo stopky'!A:C,3,FALSE)</f>
        <v>00:53:44,24</v>
      </c>
      <c r="K103" s="34">
        <f t="shared" si="10"/>
        <v>0.004442570546737213</v>
      </c>
      <c r="L103" s="34">
        <f t="shared" si="11"/>
        <v>0.01620347222222222</v>
      </c>
      <c r="M103" s="22"/>
      <c r="N103" s="58"/>
      <c r="O103" s="58"/>
      <c r="P103" s="58"/>
      <c r="Q103" s="58"/>
      <c r="R103" s="58"/>
      <c r="S103" s="58"/>
      <c r="T103" s="58"/>
      <c r="U103" s="58"/>
      <c r="V103" s="58"/>
      <c r="W103" s="59">
        <f t="shared" si="12"/>
        <v>0</v>
      </c>
      <c r="Y103"/>
    </row>
    <row r="104" spans="1:25" ht="14.25">
      <c r="A104" s="22">
        <v>41</v>
      </c>
      <c r="B104" s="49">
        <v>101</v>
      </c>
      <c r="C104" s="49">
        <v>11</v>
      </c>
      <c r="D104" s="6" t="str">
        <f>VLOOKUP(A104,'04.kolo prezentácia'!$A$2:$G$118,2,FALSE)</f>
        <v>Petra</v>
      </c>
      <c r="E104" s="6" t="str">
        <f>VLOOKUP(A104,'04.kolo prezentácia'!$A$2:$G$118,3,FALSE)</f>
        <v>Adamkovicova</v>
      </c>
      <c r="F104" s="6" t="str">
        <f>CONCATENATE('04.kolo výsledky '!$D104," ",'04.kolo výsledky '!$E104)</f>
        <v>Petra Adamkovicova</v>
      </c>
      <c r="G104" s="6" t="str">
        <f>VLOOKUP(A104,'04.kolo prezentácia'!$A$2:$G$118,4,FALSE)</f>
        <v>Gekonsport / Komna</v>
      </c>
      <c r="H104" s="32">
        <f>VLOOKUP(A104,'04.kolo prezentácia'!$A$2:$G$118,5,FALSE)</f>
        <v>1978</v>
      </c>
      <c r="I104" s="33" t="str">
        <f>VLOOKUP(A104,'04.kolo prezentácia'!$A$2:$G$118,7,FALSE)</f>
        <v>Ženy B</v>
      </c>
      <c r="J104" s="34" t="str">
        <f>VLOOKUP('04.kolo výsledky '!$A104,'04.kolo stopky'!A:C,3,FALSE)</f>
        <v>00:53:53,16</v>
      </c>
      <c r="K104" s="34">
        <f t="shared" si="10"/>
        <v>0.004454861111111111</v>
      </c>
      <c r="L104" s="34">
        <f t="shared" si="11"/>
        <v>0.016306712962962964</v>
      </c>
      <c r="M104" s="22"/>
      <c r="N104" s="58"/>
      <c r="O104" s="58"/>
      <c r="P104" s="58"/>
      <c r="Q104" s="58"/>
      <c r="R104" s="58"/>
      <c r="S104" s="58"/>
      <c r="T104" s="58"/>
      <c r="U104" s="58"/>
      <c r="V104" s="58"/>
      <c r="W104" s="59">
        <f t="shared" si="12"/>
        <v>0</v>
      </c>
      <c r="Y104"/>
    </row>
    <row r="105" spans="1:25" ht="14.25">
      <c r="A105" s="22">
        <v>17</v>
      </c>
      <c r="B105" s="49">
        <v>102</v>
      </c>
      <c r="C105" s="49">
        <v>6</v>
      </c>
      <c r="D105" s="6" t="str">
        <f>VLOOKUP(A105,'04.kolo prezentácia'!$A$2:$G$118,2,FALSE)</f>
        <v>Simona</v>
      </c>
      <c r="E105" s="6" t="str">
        <f>VLOOKUP(A105,'04.kolo prezentácia'!$A$2:$G$118,3,FALSE)</f>
        <v>Zacharová</v>
      </c>
      <c r="F105" s="6" t="str">
        <f>CONCATENATE('04.kolo výsledky '!$D105," ",'04.kolo výsledky '!$E105)</f>
        <v>Simona Zacharová</v>
      </c>
      <c r="G105" s="6" t="str">
        <f>VLOOKUP(A105,'04.kolo prezentácia'!$A$2:$G$118,4,FALSE)</f>
        <v>Trenčianska Teplá</v>
      </c>
      <c r="H105" s="32">
        <f>VLOOKUP(A105,'04.kolo prezentácia'!$A$2:$G$118,5,FALSE)</f>
        <v>1990</v>
      </c>
      <c r="I105" s="33" t="str">
        <f>VLOOKUP(A105,'04.kolo prezentácia'!$A$2:$G$118,7,FALSE)</f>
        <v>Ženy A</v>
      </c>
      <c r="J105" s="34" t="str">
        <f>VLOOKUP('04.kolo výsledky '!$A105,'04.kolo stopky'!A:C,3,FALSE)</f>
        <v>00:53:57,06</v>
      </c>
      <c r="K105" s="34">
        <f t="shared" si="10"/>
        <v>0.004460234788359788</v>
      </c>
      <c r="L105" s="34">
        <f t="shared" si="11"/>
        <v>0.01635185185185185</v>
      </c>
      <c r="M105" s="22"/>
      <c r="N105" s="58"/>
      <c r="O105" s="58"/>
      <c r="P105" s="58"/>
      <c r="Q105" s="58"/>
      <c r="R105" s="58"/>
      <c r="S105" s="58"/>
      <c r="T105" s="58"/>
      <c r="U105" s="58"/>
      <c r="V105" s="58"/>
      <c r="W105" s="59">
        <f t="shared" si="12"/>
        <v>0</v>
      </c>
      <c r="Y105"/>
    </row>
    <row r="106" spans="1:25" ht="14.25">
      <c r="A106" s="22">
        <v>319</v>
      </c>
      <c r="B106" s="49">
        <v>103</v>
      </c>
      <c r="C106" s="49">
        <v>10</v>
      </c>
      <c r="D106" s="6" t="str">
        <f>VLOOKUP(A106,'04.kolo prezentácia'!$A$2:$G$118,2,FALSE)</f>
        <v>Peter</v>
      </c>
      <c r="E106" s="6" t="str">
        <f>VLOOKUP(A106,'04.kolo prezentácia'!$A$2:$G$118,3,FALSE)</f>
        <v>Jando</v>
      </c>
      <c r="F106" s="6" t="str">
        <f>CONCATENATE('04.kolo výsledky '!$D106," ",'04.kolo výsledky '!$E106)</f>
        <v>Peter Jando</v>
      </c>
      <c r="G106" s="6" t="str">
        <f>VLOOKUP(A106,'04.kolo prezentácia'!$A$2:$G$118,4,FALSE)</f>
        <v>Soblahov</v>
      </c>
      <c r="H106" s="32">
        <f>VLOOKUP(A106,'04.kolo prezentácia'!$A$2:$G$118,5,FALSE)</f>
        <v>1991</v>
      </c>
      <c r="I106" s="33" t="str">
        <f>VLOOKUP(A106,'04.kolo prezentácia'!$A$2:$G$118,7,FALSE)</f>
        <v>Muži A</v>
      </c>
      <c r="J106" s="34" t="str">
        <f>VLOOKUP('04.kolo výsledky '!$A106,'04.kolo stopky'!A:C,3,FALSE)</f>
        <v>00:54:06,14</v>
      </c>
      <c r="K106" s="34">
        <f t="shared" si="10"/>
        <v>0.0044727458112874775</v>
      </c>
      <c r="L106" s="34">
        <f t="shared" si="11"/>
        <v>0.016456944444444444</v>
      </c>
      <c r="M106" s="22"/>
      <c r="N106" s="58"/>
      <c r="O106" s="58"/>
      <c r="P106" s="58"/>
      <c r="Q106" s="58"/>
      <c r="R106" s="58"/>
      <c r="S106" s="58"/>
      <c r="T106" s="58"/>
      <c r="U106" s="58"/>
      <c r="V106" s="58"/>
      <c r="W106" s="59">
        <f t="shared" si="12"/>
        <v>0</v>
      </c>
      <c r="Y106"/>
    </row>
    <row r="107" spans="1:25" ht="14.25">
      <c r="A107" s="22">
        <v>331</v>
      </c>
      <c r="B107" s="49">
        <v>104</v>
      </c>
      <c r="C107" s="49">
        <v>7</v>
      </c>
      <c r="D107" s="6" t="str">
        <f>VLOOKUP(A107,'04.kolo prezentácia'!$A$2:$G$118,2,FALSE)</f>
        <v>Katarína</v>
      </c>
      <c r="E107" s="6" t="str">
        <f>VLOOKUP(A107,'04.kolo prezentácia'!$A$2:$G$118,3,FALSE)</f>
        <v>Svrčeková</v>
      </c>
      <c r="F107" s="6" t="str">
        <f>CONCATENATE('04.kolo výsledky '!$D107," ",'04.kolo výsledky '!$E107)</f>
        <v>Katarína Svrčeková</v>
      </c>
      <c r="G107" s="6" t="str">
        <f>VLOOKUP(A107,'04.kolo prezentácia'!$A$2:$G$118,4,FALSE)</f>
        <v>SaS / Bratislava</v>
      </c>
      <c r="H107" s="32">
        <f>VLOOKUP(A107,'04.kolo prezentácia'!$A$2:$G$118,5,FALSE)</f>
        <v>1986</v>
      </c>
      <c r="I107" s="33" t="str">
        <f>VLOOKUP(A107,'04.kolo prezentácia'!$A$2:$G$118,7,FALSE)</f>
        <v>Ženy A</v>
      </c>
      <c r="J107" s="34" t="str">
        <f>VLOOKUP('04.kolo výsledky '!$A107,'04.kolo stopky'!A:C,3,FALSE)</f>
        <v>00:54:13,71</v>
      </c>
      <c r="K107" s="34">
        <f t="shared" si="10"/>
        <v>0.0044831762566137565</v>
      </c>
      <c r="L107" s="34">
        <f t="shared" si="11"/>
        <v>0.016544560185185183</v>
      </c>
      <c r="M107" s="22"/>
      <c r="N107" s="58"/>
      <c r="O107" s="58"/>
      <c r="P107" s="58"/>
      <c r="Q107" s="58"/>
      <c r="R107" s="58"/>
      <c r="S107" s="58"/>
      <c r="T107" s="58"/>
      <c r="U107" s="58"/>
      <c r="V107" s="58"/>
      <c r="W107" s="59">
        <f t="shared" si="12"/>
        <v>0</v>
      </c>
      <c r="Y107"/>
    </row>
    <row r="108" spans="1:25" ht="14.25">
      <c r="A108" s="22">
        <v>128</v>
      </c>
      <c r="B108" s="49">
        <v>105</v>
      </c>
      <c r="C108" s="49">
        <v>4</v>
      </c>
      <c r="D108" s="6" t="str">
        <f>VLOOKUP(A108,'04.kolo prezentácia'!$A$2:$G$118,2,FALSE)</f>
        <v>Eva</v>
      </c>
      <c r="E108" s="6" t="str">
        <f>VLOOKUP(A108,'04.kolo prezentácia'!$A$2:$G$118,3,FALSE)</f>
        <v>Gavendová</v>
      </c>
      <c r="F108" s="6" t="str">
        <f>CONCATENATE('04.kolo výsledky '!$D108," ",'04.kolo výsledky '!$E108)</f>
        <v>Eva Gavendová</v>
      </c>
      <c r="G108" s="6" t="str">
        <f>VLOOKUP(A108,'04.kolo prezentácia'!$A$2:$G$118,4,FALSE)</f>
        <v>Trenčín</v>
      </c>
      <c r="H108" s="32">
        <f>VLOOKUP(A108,'04.kolo prezentácia'!$A$2:$G$118,5,FALSE)</f>
        <v>1963</v>
      </c>
      <c r="I108" s="33" t="str">
        <f>VLOOKUP(A108,'04.kolo prezentácia'!$A$2:$G$118,7,FALSE)</f>
        <v>Ženy C</v>
      </c>
      <c r="J108" s="34" t="str">
        <f>VLOOKUP('04.kolo výsledky '!$A108,'04.kolo stopky'!A:C,3,FALSE)</f>
        <v>00:54:30,93</v>
      </c>
      <c r="K108" s="34">
        <f t="shared" si="10"/>
        <v>0.0045069031084656085</v>
      </c>
      <c r="L108" s="34">
        <f t="shared" si="11"/>
        <v>0.01674386574074074</v>
      </c>
      <c r="M108" s="22"/>
      <c r="N108" s="58"/>
      <c r="O108" s="58"/>
      <c r="P108" s="58"/>
      <c r="Q108" s="58"/>
      <c r="R108" s="58"/>
      <c r="S108" s="58"/>
      <c r="T108" s="58"/>
      <c r="U108" s="58"/>
      <c r="V108" s="58"/>
      <c r="W108" s="59">
        <f t="shared" si="12"/>
        <v>0</v>
      </c>
      <c r="Y108"/>
    </row>
    <row r="109" spans="1:25" ht="14.25">
      <c r="A109" s="22">
        <v>348</v>
      </c>
      <c r="B109" s="49">
        <v>106</v>
      </c>
      <c r="C109" s="49">
        <v>8</v>
      </c>
      <c r="D109" s="6" t="str">
        <f>VLOOKUP(A109,'04.kolo prezentácia'!$A$2:$G$118,2,FALSE)</f>
        <v>Lenka</v>
      </c>
      <c r="E109" s="6" t="str">
        <f>VLOOKUP(A109,'04.kolo prezentácia'!$A$2:$G$118,3,FALSE)</f>
        <v>Varačková</v>
      </c>
      <c r="F109" s="6" t="str">
        <f>CONCATENATE('04.kolo výsledky '!$D109," ",'04.kolo výsledky '!$E109)</f>
        <v>Lenka Varačková</v>
      </c>
      <c r="G109" s="6" t="str">
        <f>VLOOKUP(A109,'04.kolo prezentácia'!$A$2:$G$118,4,FALSE)</f>
        <v>Buď Lepší / Beckov</v>
      </c>
      <c r="H109" s="32">
        <f>VLOOKUP(A109,'04.kolo prezentácia'!$A$2:$G$118,5,FALSE)</f>
        <v>1988</v>
      </c>
      <c r="I109" s="33" t="str">
        <f>VLOOKUP(A109,'04.kolo prezentácia'!$A$2:$G$118,7,FALSE)</f>
        <v>Ženy A</v>
      </c>
      <c r="J109" s="34" t="str">
        <f>VLOOKUP('04.kolo výsledky '!$A109,'04.kolo stopky'!A:C,3,FALSE)</f>
        <v>00:56:07,08</v>
      </c>
      <c r="K109" s="34">
        <f t="shared" si="10"/>
        <v>0.004639384920634921</v>
      </c>
      <c r="L109" s="34">
        <f t="shared" si="11"/>
        <v>0.017856712962962967</v>
      </c>
      <c r="M109" s="22"/>
      <c r="N109" s="58"/>
      <c r="O109" s="58"/>
      <c r="P109" s="58"/>
      <c r="Q109" s="58"/>
      <c r="R109" s="58"/>
      <c r="S109" s="58"/>
      <c r="T109" s="58"/>
      <c r="U109" s="58"/>
      <c r="V109" s="58"/>
      <c r="W109" s="59">
        <f t="shared" si="12"/>
        <v>0</v>
      </c>
      <c r="Y109"/>
    </row>
    <row r="110" spans="1:25" ht="14.25">
      <c r="A110" s="22">
        <v>102</v>
      </c>
      <c r="B110" s="49">
        <v>107</v>
      </c>
      <c r="C110" s="49">
        <v>4</v>
      </c>
      <c r="D110" s="6" t="str">
        <f>VLOOKUP(A110,'04.kolo prezentácia'!$A$2:$G$118,2,FALSE)</f>
        <v>Jozef</v>
      </c>
      <c r="E110" s="6" t="str">
        <f>VLOOKUP(A110,'04.kolo prezentácia'!$A$2:$G$118,3,FALSE)</f>
        <v>Hlávka</v>
      </c>
      <c r="F110" s="6" t="str">
        <f>CONCATENATE('04.kolo výsledky '!$D110," ",'04.kolo výsledky '!$E110)</f>
        <v>Jozef Hlávka</v>
      </c>
      <c r="G110" s="6" t="str">
        <f>VLOOKUP(A110,'04.kolo prezentácia'!$A$2:$G$118,4,FALSE)</f>
        <v>Ilava</v>
      </c>
      <c r="H110" s="32">
        <f>VLOOKUP(A110,'04.kolo prezentácia'!$A$2:$G$118,5,FALSE)</f>
        <v>1951</v>
      </c>
      <c r="I110" s="33" t="str">
        <f>VLOOKUP(A110,'04.kolo prezentácia'!$A$2:$G$118,7,FALSE)</f>
        <v>Muži E</v>
      </c>
      <c r="J110" s="34" t="str">
        <f>VLOOKUP('04.kolo výsledky '!$A110,'04.kolo stopky'!A:C,3,FALSE)</f>
        <v>00:59:35,96</v>
      </c>
      <c r="K110" s="34">
        <f t="shared" si="10"/>
        <v>0.004927193562610229</v>
      </c>
      <c r="L110" s="34">
        <f t="shared" si="11"/>
        <v>0.020274305555555556</v>
      </c>
      <c r="M110" s="22"/>
      <c r="N110" s="58"/>
      <c r="O110" s="58"/>
      <c r="P110" s="58"/>
      <c r="Q110" s="58"/>
      <c r="R110" s="58"/>
      <c r="S110" s="58"/>
      <c r="T110" s="58"/>
      <c r="U110" s="58"/>
      <c r="V110" s="58"/>
      <c r="W110" s="59">
        <f t="shared" si="12"/>
        <v>0</v>
      </c>
      <c r="Y110"/>
    </row>
    <row r="111" spans="1:25" ht="14.25">
      <c r="A111" s="22">
        <v>18</v>
      </c>
      <c r="B111" s="49">
        <v>108</v>
      </c>
      <c r="C111" s="49">
        <v>9</v>
      </c>
      <c r="D111" s="6" t="str">
        <f>VLOOKUP(A111,'04.kolo prezentácia'!$A$2:$G$118,2,FALSE)</f>
        <v>Barbora</v>
      </c>
      <c r="E111" s="6" t="str">
        <f>VLOOKUP(A111,'04.kolo prezentácia'!$A$2:$G$118,3,FALSE)</f>
        <v>Gavendová</v>
      </c>
      <c r="F111" s="6" t="str">
        <f>CONCATENATE('04.kolo výsledky '!$D111," ",'04.kolo výsledky '!$E111)</f>
        <v>Barbora Gavendová</v>
      </c>
      <c r="G111" s="6" t="str">
        <f>VLOOKUP(A111,'04.kolo prezentácia'!$A$2:$G$118,4,FALSE)</f>
        <v>Trenčín</v>
      </c>
      <c r="H111" s="32">
        <f>VLOOKUP(A111,'04.kolo prezentácia'!$A$2:$G$118,5,FALSE)</f>
        <v>1999</v>
      </c>
      <c r="I111" s="33" t="str">
        <f>VLOOKUP(A111,'04.kolo prezentácia'!$A$2:$G$118,7,FALSE)</f>
        <v>Ženy A</v>
      </c>
      <c r="J111" s="34" t="str">
        <f>VLOOKUP('04.kolo výsledky '!$A111,'04.kolo stopky'!A:C,3,FALSE)</f>
        <v>01:00:24,10</v>
      </c>
      <c r="K111" s="34">
        <f t="shared" si="10"/>
        <v>0.004993524029982362</v>
      </c>
      <c r="L111" s="34">
        <f t="shared" si="11"/>
        <v>0.020831481481481475</v>
      </c>
      <c r="M111" s="22"/>
      <c r="N111" s="58"/>
      <c r="O111" s="58"/>
      <c r="P111" s="58"/>
      <c r="Q111" s="58"/>
      <c r="R111" s="58"/>
      <c r="S111" s="58"/>
      <c r="T111" s="58"/>
      <c r="U111" s="58"/>
      <c r="V111" s="58"/>
      <c r="W111" s="59">
        <f t="shared" si="12"/>
        <v>0</v>
      </c>
      <c r="Y111"/>
    </row>
    <row r="112" spans="1:25" ht="14.25">
      <c r="A112" s="22">
        <v>330</v>
      </c>
      <c r="B112" s="49">
        <v>109</v>
      </c>
      <c r="C112" s="49">
        <v>12</v>
      </c>
      <c r="D112" s="6" t="str">
        <f>VLOOKUP(A112,'04.kolo prezentácia'!$A$2:$G$118,2,FALSE)</f>
        <v>Mária</v>
      </c>
      <c r="E112" s="6" t="str">
        <f>VLOOKUP(A112,'04.kolo prezentácia'!$A$2:$G$118,3,FALSE)</f>
        <v>Radošová</v>
      </c>
      <c r="F112" s="6" t="str">
        <f>CONCATENATE('04.kolo výsledky '!$D112," ",'04.kolo výsledky '!$E112)</f>
        <v>Mária Radošová</v>
      </c>
      <c r="G112" s="6" t="str">
        <f>VLOOKUP(A112,'04.kolo prezentácia'!$A$2:$G$118,4,FALSE)</f>
        <v>Tím SaS / Veľký Krtíš</v>
      </c>
      <c r="H112" s="32">
        <f>VLOOKUP(A112,'04.kolo prezentácia'!$A$2:$G$118,5,FALSE)</f>
        <v>1983</v>
      </c>
      <c r="I112" s="33" t="str">
        <f>VLOOKUP(A112,'04.kolo prezentácia'!$A$2:$G$118,7,FALSE)</f>
        <v>Ženy B</v>
      </c>
      <c r="J112" s="34" t="str">
        <f>VLOOKUP('04.kolo výsledky '!$A112,'04.kolo stopky'!A:C,3,FALSE)</f>
        <v>01:01:02,99</v>
      </c>
      <c r="K112" s="34">
        <f t="shared" si="10"/>
        <v>0.005047109237213404</v>
      </c>
      <c r="L112" s="34">
        <f t="shared" si="11"/>
        <v>0.021281597222222223</v>
      </c>
      <c r="M112" s="22"/>
      <c r="N112" s="58"/>
      <c r="O112" s="58"/>
      <c r="P112" s="58"/>
      <c r="Q112" s="58"/>
      <c r="R112" s="58"/>
      <c r="S112" s="58"/>
      <c r="T112" s="58"/>
      <c r="U112" s="58"/>
      <c r="V112" s="58"/>
      <c r="W112" s="59">
        <f t="shared" si="12"/>
        <v>0</v>
      </c>
      <c r="Y112"/>
    </row>
    <row r="113" spans="1:25" ht="14.25">
      <c r="A113" s="22">
        <v>51</v>
      </c>
      <c r="B113" s="49">
        <v>110</v>
      </c>
      <c r="C113" s="49">
        <v>13</v>
      </c>
      <c r="D113" s="6" t="str">
        <f>VLOOKUP(A113,'04.kolo prezentácia'!$A$2:$G$118,2,FALSE)</f>
        <v>Ivana</v>
      </c>
      <c r="E113" s="6" t="str">
        <f>VLOOKUP(A113,'04.kolo prezentácia'!$A$2:$G$118,3,FALSE)</f>
        <v>Ondrejičková</v>
      </c>
      <c r="F113" s="6" t="str">
        <f>CONCATENATE('04.kolo výsledky '!$D113," ",'04.kolo výsledky '!$E113)</f>
        <v>Ivana Ondrejičková</v>
      </c>
      <c r="G113" s="6" t="str">
        <f>VLOOKUP(A113,'04.kolo prezentácia'!$A$2:$G$118,4,FALSE)</f>
        <v>Liešťany</v>
      </c>
      <c r="H113" s="32">
        <f>VLOOKUP(A113,'04.kolo prezentácia'!$A$2:$G$118,5,FALSE)</f>
        <v>1978</v>
      </c>
      <c r="I113" s="33" t="str">
        <f>VLOOKUP(A113,'04.kolo prezentácia'!$A$2:$G$118,7,FALSE)</f>
        <v>Ženy B</v>
      </c>
      <c r="J113" s="34" t="str">
        <f>VLOOKUP('04.kolo výsledky '!$A113,'04.kolo stopky'!A:C,3,FALSE)</f>
        <v>01:03:25,31</v>
      </c>
      <c r="K113" s="34">
        <f t="shared" si="10"/>
        <v>0.005243207120811287</v>
      </c>
      <c r="L113" s="34">
        <f t="shared" si="11"/>
        <v>0.02292881944444444</v>
      </c>
      <c r="M113" s="22"/>
      <c r="N113" s="58"/>
      <c r="O113" s="58"/>
      <c r="P113" s="58"/>
      <c r="Q113" s="58"/>
      <c r="R113" s="58"/>
      <c r="S113" s="58"/>
      <c r="T113" s="58"/>
      <c r="U113" s="58"/>
      <c r="V113" s="58"/>
      <c r="W113" s="59">
        <f t="shared" si="12"/>
        <v>0</v>
      </c>
      <c r="Y113"/>
    </row>
    <row r="114" spans="1:25" ht="14.25">
      <c r="A114" s="22">
        <v>312</v>
      </c>
      <c r="B114" s="49">
        <v>111</v>
      </c>
      <c r="C114" s="49">
        <v>14</v>
      </c>
      <c r="D114" s="6" t="str">
        <f>VLOOKUP(A114,'04.kolo prezentácia'!$A$2:$G$118,2,FALSE)</f>
        <v>Katarína</v>
      </c>
      <c r="E114" s="6" t="str">
        <f>VLOOKUP(A114,'04.kolo prezentácia'!$A$2:$G$118,3,FALSE)</f>
        <v>Maláková</v>
      </c>
      <c r="F114" s="6" t="str">
        <f>CONCATENATE('04.kolo výsledky '!$D114," ",'04.kolo výsledky '!$E114)</f>
        <v>Katarína Maláková</v>
      </c>
      <c r="G114" s="6" t="str">
        <f>VLOOKUP(A114,'04.kolo prezentácia'!$A$2:$G$118,4,FALSE)</f>
        <v>Svinná</v>
      </c>
      <c r="H114" s="32">
        <f>VLOOKUP(A114,'04.kolo prezentácia'!$A$2:$G$118,5,FALSE)</f>
        <v>1979</v>
      </c>
      <c r="I114" s="33" t="str">
        <f>VLOOKUP(A114,'04.kolo prezentácia'!$A$2:$G$118,7,FALSE)</f>
        <v>Ženy B</v>
      </c>
      <c r="J114" s="34" t="str">
        <f>VLOOKUP('04.kolo výsledky '!$A114,'04.kolo stopky'!A:C,3,FALSE)</f>
        <v>01:08:41,91</v>
      </c>
      <c r="K114" s="34">
        <f t="shared" si="10"/>
        <v>0.005679439484126985</v>
      </c>
      <c r="L114" s="34">
        <f t="shared" si="11"/>
        <v>0.026593171296296302</v>
      </c>
      <c r="M114" s="22"/>
      <c r="N114" s="58"/>
      <c r="O114" s="58"/>
      <c r="P114" s="58"/>
      <c r="Q114" s="58"/>
      <c r="R114" s="58"/>
      <c r="S114" s="58"/>
      <c r="T114" s="58"/>
      <c r="U114" s="58"/>
      <c r="V114" s="58"/>
      <c r="W114" s="59">
        <f t="shared" si="12"/>
        <v>0</v>
      </c>
      <c r="Y114"/>
    </row>
    <row r="115" spans="1:25" ht="14.25">
      <c r="A115" s="22">
        <v>174</v>
      </c>
      <c r="B115" s="49">
        <v>112</v>
      </c>
      <c r="C115" s="49">
        <v>5</v>
      </c>
      <c r="D115" s="6" t="str">
        <f>VLOOKUP(A115,'04.kolo prezentácia'!$A$2:$G$118,2,FALSE)</f>
        <v>Bianka</v>
      </c>
      <c r="E115" s="6" t="str">
        <f>VLOOKUP(A115,'04.kolo prezentácia'!$A$2:$G$118,3,FALSE)</f>
        <v>Karyová</v>
      </c>
      <c r="F115" s="6" t="str">
        <f>CONCATENATE('04.kolo výsledky '!$D115," ",'04.kolo výsledky '!$E115)</f>
        <v>Bianka Karyová</v>
      </c>
      <c r="G115" s="6" t="str">
        <f>VLOOKUP(A115,'04.kolo prezentácia'!$A$2:$G$118,4,FALSE)</f>
        <v>Modra</v>
      </c>
      <c r="H115" s="32">
        <f>VLOOKUP(A115,'04.kolo prezentácia'!$A$2:$G$118,5,FALSE)</f>
        <v>1969</v>
      </c>
      <c r="I115" s="33" t="str">
        <f>VLOOKUP(A115,'04.kolo prezentácia'!$A$2:$G$118,7,FALSE)</f>
        <v>Ženy C</v>
      </c>
      <c r="J115" s="34" t="str">
        <f>VLOOKUP('04.kolo výsledky '!$A115,'04.kolo stopky'!A:C,3,FALSE)</f>
        <v>01:10:14,77</v>
      </c>
      <c r="K115" s="34">
        <f t="shared" si="10"/>
        <v>0.005807388117283951</v>
      </c>
      <c r="L115" s="34">
        <f t="shared" si="11"/>
        <v>0.02766793981481482</v>
      </c>
      <c r="M115" s="22"/>
      <c r="N115" s="58"/>
      <c r="O115" s="58"/>
      <c r="P115" s="58"/>
      <c r="Q115" s="58"/>
      <c r="R115" s="58"/>
      <c r="S115" s="58"/>
      <c r="T115" s="58"/>
      <c r="U115" s="58"/>
      <c r="V115" s="58"/>
      <c r="W115" s="59">
        <f t="shared" si="12"/>
        <v>0</v>
      </c>
      <c r="Y115"/>
    </row>
    <row r="116" spans="1:25" ht="14.25">
      <c r="A116" s="22">
        <v>302</v>
      </c>
      <c r="B116" s="49">
        <v>113</v>
      </c>
      <c r="C116" s="49">
        <v>6</v>
      </c>
      <c r="D116" s="6" t="str">
        <f>VLOOKUP(A116,'04.kolo prezentácia'!$A$2:$G$118,2,FALSE)</f>
        <v>Jana</v>
      </c>
      <c r="E116" s="6" t="str">
        <f>VLOOKUP(A116,'04.kolo prezentácia'!$A$2:$G$118,3,FALSE)</f>
        <v>Masarikova</v>
      </c>
      <c r="F116" s="6" t="str">
        <f>CONCATENATE('04.kolo výsledky '!$D116," ",'04.kolo výsledky '!$E116)</f>
        <v>Jana Masarikova</v>
      </c>
      <c r="G116" s="6" t="str">
        <f>VLOOKUP(A116,'04.kolo prezentácia'!$A$2:$G$118,4,FALSE)</f>
        <v>Stvorlistok / Trencin</v>
      </c>
      <c r="H116" s="32">
        <f>VLOOKUP(A116,'04.kolo prezentácia'!$A$2:$G$118,5,FALSE)</f>
        <v>1968</v>
      </c>
      <c r="I116" s="33" t="str">
        <f>VLOOKUP(A116,'04.kolo prezentácia'!$A$2:$G$118,7,FALSE)</f>
        <v>Ženy C</v>
      </c>
      <c r="J116" s="34" t="str">
        <f>VLOOKUP('04.kolo výsledky '!$A116,'04.kolo stopky'!A:C,3,FALSE)</f>
        <v>01:10:34,91</v>
      </c>
      <c r="K116" s="34">
        <f t="shared" si="10"/>
        <v>0.005835138337742504</v>
      </c>
      <c r="L116" s="34">
        <f t="shared" si="11"/>
        <v>0.02790104166666667</v>
      </c>
      <c r="M116" s="22"/>
      <c r="N116" s="58"/>
      <c r="O116" s="58"/>
      <c r="P116" s="58"/>
      <c r="Q116" s="58"/>
      <c r="R116" s="58"/>
      <c r="S116" s="58"/>
      <c r="T116" s="58"/>
      <c r="U116" s="58"/>
      <c r="V116" s="58"/>
      <c r="W116" s="59">
        <f t="shared" si="12"/>
        <v>0</v>
      </c>
      <c r="Y116"/>
    </row>
    <row r="117" ht="14.25">
      <c r="Y117"/>
    </row>
    <row r="118" ht="14.25">
      <c r="Y118"/>
    </row>
    <row r="119" ht="14.25">
      <c r="Y119"/>
    </row>
    <row r="120" ht="14.25">
      <c r="Y120"/>
    </row>
    <row r="121" ht="14.25">
      <c r="Y121"/>
    </row>
    <row r="122" ht="14.25">
      <c r="Y122"/>
    </row>
    <row r="123" ht="14.25">
      <c r="Y123"/>
    </row>
    <row r="124" ht="14.25">
      <c r="Y124"/>
    </row>
    <row r="125" ht="14.25">
      <c r="Y125"/>
    </row>
    <row r="126" ht="14.25">
      <c r="Y126"/>
    </row>
    <row r="127" ht="14.25">
      <c r="Y127"/>
    </row>
    <row r="128" ht="14.25">
      <c r="Y128"/>
    </row>
    <row r="129" ht="14.25">
      <c r="Y129"/>
    </row>
    <row r="130" ht="14.25">
      <c r="Y130"/>
    </row>
    <row r="131" ht="14.25">
      <c r="Y131"/>
    </row>
    <row r="132" ht="14.25">
      <c r="Y132"/>
    </row>
    <row r="133" ht="14.25">
      <c r="Y133"/>
    </row>
    <row r="134" ht="14.25">
      <c r="Y134"/>
    </row>
    <row r="135" ht="14.25">
      <c r="Y135"/>
    </row>
    <row r="136" ht="14.25">
      <c r="Y136"/>
    </row>
    <row r="137" ht="14.25">
      <c r="Y137"/>
    </row>
    <row r="138" ht="14.25">
      <c r="Y138"/>
    </row>
    <row r="139" ht="14.25">
      <c r="Y139"/>
    </row>
    <row r="140" ht="14.25">
      <c r="Y140"/>
    </row>
    <row r="141" ht="14.25">
      <c r="Y141"/>
    </row>
    <row r="142" ht="14.25">
      <c r="Y142"/>
    </row>
    <row r="143" ht="14.25">
      <c r="Y143"/>
    </row>
    <row r="144" ht="14.25">
      <c r="Y144"/>
    </row>
    <row r="145" ht="14.25">
      <c r="Y145"/>
    </row>
    <row r="146" ht="14.25">
      <c r="Y146"/>
    </row>
    <row r="147" ht="14.25">
      <c r="Y147"/>
    </row>
    <row r="148" ht="14.25">
      <c r="Y148"/>
    </row>
    <row r="149" ht="14.25">
      <c r="Y149"/>
    </row>
    <row r="150" ht="14.25">
      <c r="Y150"/>
    </row>
    <row r="151" ht="14.25">
      <c r="Y151"/>
    </row>
    <row r="152" ht="14.25">
      <c r="Y152"/>
    </row>
    <row r="153" ht="14.25">
      <c r="Y153"/>
    </row>
    <row r="154" ht="14.25">
      <c r="Y154"/>
    </row>
    <row r="155" ht="14.25">
      <c r="Y155"/>
    </row>
    <row r="156" ht="14.25">
      <c r="Y156"/>
    </row>
    <row r="157" ht="14.25">
      <c r="Y157"/>
    </row>
    <row r="158" ht="14.25">
      <c r="Y158"/>
    </row>
    <row r="159" ht="14.25">
      <c r="Y159"/>
    </row>
    <row r="160" ht="14.25">
      <c r="Y160"/>
    </row>
    <row r="161" ht="14.25">
      <c r="Y161"/>
    </row>
    <row r="162" ht="14.25">
      <c r="Y162"/>
    </row>
    <row r="163" ht="14.25">
      <c r="Y163"/>
    </row>
  </sheetData>
  <sheetProtection/>
  <mergeCells count="1">
    <mergeCell ref="A1:W1"/>
  </mergeCells>
  <conditionalFormatting sqref="Z1:Z2 Z164:Z65536 X3:X163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8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zoomScale="80" zoomScaleNormal="80" zoomScalePageLayoutView="0" workbookViewId="0" topLeftCell="A1">
      <pane ySplit="3" topLeftCell="A57" activePane="bottomLeft" state="frozen"/>
      <selection pane="topLeft" activeCell="A1" sqref="A1"/>
      <selection pane="bottomLeft" activeCell="A239" sqref="A239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8.7109375" style="0" customWidth="1"/>
    <col min="8" max="8" width="8.421875" style="1" customWidth="1"/>
    <col min="9" max="9" width="8.28125" style="0" customWidth="1"/>
    <col min="10" max="10" width="11.28125" style="12" customWidth="1"/>
    <col min="11" max="11" width="16.140625" style="4" customWidth="1"/>
    <col min="12" max="12" width="15.851562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8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61" t="s">
        <v>280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3" ht="14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11" t="s">
        <v>0</v>
      </c>
      <c r="B3" s="37" t="s">
        <v>13</v>
      </c>
      <c r="C3" s="37" t="s">
        <v>14</v>
      </c>
      <c r="D3" s="38" t="s">
        <v>1</v>
      </c>
      <c r="E3" s="11" t="s">
        <v>2</v>
      </c>
      <c r="F3" s="11" t="s">
        <v>203</v>
      </c>
      <c r="G3" s="11" t="s">
        <v>9</v>
      </c>
      <c r="H3" s="11" t="s">
        <v>3</v>
      </c>
      <c r="I3" s="11" t="s">
        <v>4</v>
      </c>
      <c r="J3" s="39" t="s">
        <v>8</v>
      </c>
      <c r="K3" s="40" t="s">
        <v>34</v>
      </c>
      <c r="L3" s="41" t="s">
        <v>10</v>
      </c>
      <c r="M3" s="29" t="s">
        <v>11</v>
      </c>
      <c r="N3" s="29" t="s">
        <v>15</v>
      </c>
      <c r="O3" s="29" t="s">
        <v>19</v>
      </c>
      <c r="P3" s="29" t="s">
        <v>18</v>
      </c>
      <c r="Q3" s="29" t="s">
        <v>17</v>
      </c>
      <c r="R3" s="29" t="s">
        <v>20</v>
      </c>
      <c r="S3" s="29" t="s">
        <v>21</v>
      </c>
      <c r="T3" s="29" t="s">
        <v>24</v>
      </c>
      <c r="U3" s="29" t="s">
        <v>26</v>
      </c>
      <c r="V3" s="29" t="s">
        <v>29</v>
      </c>
      <c r="W3" s="30" t="s">
        <v>12</v>
      </c>
      <c r="X3" s="11">
        <v>8.4</v>
      </c>
      <c r="Y3" s="44">
        <v>0.02111412037037037</v>
      </c>
    </row>
    <row r="4" spans="1:23" s="2" customFormat="1" ht="14.25" hidden="1">
      <c r="A4" s="22">
        <v>109</v>
      </c>
      <c r="B4" s="50">
        <v>1</v>
      </c>
      <c r="C4" s="50">
        <v>1</v>
      </c>
      <c r="D4" s="6" t="str">
        <f>VLOOKUP(A4,'04.kolo prezentácia'!$A$2:$G$118,2,FALSE)</f>
        <v>Miroslav</v>
      </c>
      <c r="E4" s="6" t="str">
        <f>VLOOKUP(A4,'04.kolo prezentácia'!$A$2:$G$118,3,FALSE)</f>
        <v>Ilavský</v>
      </c>
      <c r="F4" s="6" t="str">
        <f>CONCATENATE('04.kolo výsledky  KAT'!$D4," ",'04.kolo výsledky  KAT'!$E4)</f>
        <v>Miroslav Ilavský</v>
      </c>
      <c r="G4" s="6" t="str">
        <f>VLOOKUP(A4,'04.kolo prezentácia'!$A$2:$G$118,4,FALSE)</f>
        <v>Jogging klub Dubnica / Dubnica n/V</v>
      </c>
      <c r="H4" s="32">
        <f>VLOOKUP(A4,'04.kolo prezentácia'!$A$2:$G$118,5,FALSE)</f>
        <v>1987</v>
      </c>
      <c r="I4" s="33" t="str">
        <f>VLOOKUP(A4,'04.kolo prezentácia'!$A$2:$G$118,7,FALSE)</f>
        <v>Muži B</v>
      </c>
      <c r="J4" s="34" t="str">
        <f>VLOOKUP('04.kolo výsledky  KAT'!$A4,'04.kolo stopky'!A:C,3,FALSE)</f>
        <v>00:30:24,26</v>
      </c>
      <c r="K4" s="34">
        <f aca="true" t="shared" si="0" ref="K4:K67">J4/$X$3</f>
        <v>0.0025135857583774247</v>
      </c>
      <c r="L4" s="34">
        <f aca="true" t="shared" si="1" ref="L4:L67">J4-$Y$3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8">
        <f aca="true" t="shared" si="2" ref="W4:W53">SUM(M4:V4)</f>
        <v>0</v>
      </c>
    </row>
    <row r="5" spans="1:23" s="2" customFormat="1" ht="14.25">
      <c r="A5" s="22">
        <v>56</v>
      </c>
      <c r="B5" s="50">
        <v>2</v>
      </c>
      <c r="C5" s="50">
        <v>1</v>
      </c>
      <c r="D5" s="5" t="str">
        <f>VLOOKUP(A5,'04.kolo prezentácia'!$A$2:$G$118,2,FALSE)</f>
        <v>Dalibor</v>
      </c>
      <c r="E5" s="5" t="str">
        <f>VLOOKUP(A5,'04.kolo prezentácia'!$A$2:$G$118,3,FALSE)</f>
        <v>Jakal ml.</v>
      </c>
      <c r="F5" s="5" t="str">
        <f>CONCATENATE('04.kolo výsledky  KAT'!$D5," ",'04.kolo výsledky  KAT'!$E5)</f>
        <v>Dalibor Jakal ml.</v>
      </c>
      <c r="G5" s="5" t="str">
        <f>VLOOKUP(A5,'04.kolo prezentácia'!$A$2:$G$118,4,FALSE)</f>
        <v>Bežci Svinná / Svinná</v>
      </c>
      <c r="H5" s="3">
        <f>VLOOKUP(A5,'04.kolo prezentácia'!$A$2:$G$118,5,FALSE)</f>
        <v>2000</v>
      </c>
      <c r="I5" s="27" t="str">
        <f>VLOOKUP(A5,'04.kolo prezentácia'!$A$2:$G$118,7,FALSE)</f>
        <v>Muži A</v>
      </c>
      <c r="J5" s="21" t="str">
        <f>VLOOKUP('04.kolo výsledky  KAT'!$A5,'04.kolo stopky'!A:C,3,FALSE)</f>
        <v>00:32:01,31</v>
      </c>
      <c r="K5" s="21">
        <f t="shared" si="0"/>
        <v>0.002647307649911817</v>
      </c>
      <c r="L5" s="21">
        <f t="shared" si="1"/>
        <v>0.0011232638888888924</v>
      </c>
      <c r="M5" s="22"/>
      <c r="N5" s="3"/>
      <c r="O5" s="3"/>
      <c r="P5" s="3"/>
      <c r="Q5" s="3"/>
      <c r="R5" s="3"/>
      <c r="S5" s="3"/>
      <c r="T5" s="3"/>
      <c r="U5" s="3"/>
      <c r="V5" s="3"/>
      <c r="W5" s="28">
        <f t="shared" si="2"/>
        <v>0</v>
      </c>
    </row>
    <row r="6" spans="1:23" s="2" customFormat="1" ht="14.25">
      <c r="A6" s="22">
        <v>322</v>
      </c>
      <c r="B6" s="50">
        <v>3</v>
      </c>
      <c r="C6" s="50">
        <v>2</v>
      </c>
      <c r="D6" s="5" t="str">
        <f>VLOOKUP(A6,'04.kolo prezentácia'!$A$2:$G$118,2,FALSE)</f>
        <v>Róbert</v>
      </c>
      <c r="E6" s="5" t="str">
        <f>VLOOKUP(A6,'04.kolo prezentácia'!$A$2:$G$118,3,FALSE)</f>
        <v>Ambrož</v>
      </c>
      <c r="F6" s="5" t="str">
        <f>CONCATENATE('04.kolo výsledky  KAT'!$D6," ",'04.kolo výsledky  KAT'!$E6)</f>
        <v>Róbert Ambrož</v>
      </c>
      <c r="G6" s="5" t="str">
        <f>VLOOKUP(A6,'04.kolo prezentácia'!$A$2:$G$118,4,FALSE)</f>
        <v>Trenčín</v>
      </c>
      <c r="H6" s="3">
        <f>VLOOKUP(A6,'04.kolo prezentácia'!$A$2:$G$118,5,FALSE)</f>
        <v>2001</v>
      </c>
      <c r="I6" s="27" t="str">
        <f>VLOOKUP(A6,'04.kolo prezentácia'!$A$2:$G$118,7,FALSE)</f>
        <v>Muži A</v>
      </c>
      <c r="J6" s="21" t="str">
        <f>VLOOKUP('04.kolo výsledky  KAT'!$A6,'04.kolo stopky'!A:C,3,FALSE)</f>
        <v>00:32:09,81</v>
      </c>
      <c r="K6" s="21">
        <f t="shared" si="0"/>
        <v>0.00265901951058201</v>
      </c>
      <c r="L6" s="21">
        <f t="shared" si="1"/>
        <v>0.0012216435185185177</v>
      </c>
      <c r="M6" s="22"/>
      <c r="N6" s="3"/>
      <c r="O6" s="3"/>
      <c r="P6" s="3"/>
      <c r="Q6" s="3"/>
      <c r="R6" s="3"/>
      <c r="S6" s="3"/>
      <c r="T6" s="3"/>
      <c r="U6" s="3"/>
      <c r="V6" s="3"/>
      <c r="W6" s="28">
        <f t="shared" si="2"/>
        <v>0</v>
      </c>
    </row>
    <row r="7" spans="1:23" s="2" customFormat="1" ht="14.25">
      <c r="A7" s="22">
        <v>323</v>
      </c>
      <c r="B7" s="49">
        <v>4</v>
      </c>
      <c r="C7" s="50">
        <v>3</v>
      </c>
      <c r="D7" s="5" t="str">
        <f>VLOOKUP(A7,'04.kolo prezentácia'!$A$2:$G$118,2,FALSE)</f>
        <v>Adrián</v>
      </c>
      <c r="E7" s="5" t="str">
        <f>VLOOKUP(A7,'04.kolo prezentácia'!$A$2:$G$118,3,FALSE)</f>
        <v>Ambrož</v>
      </c>
      <c r="F7" s="5" t="str">
        <f>CONCATENATE('04.kolo výsledky  KAT'!$D7," ",'04.kolo výsledky  KAT'!$E7)</f>
        <v>Adrián Ambrož</v>
      </c>
      <c r="G7" s="5" t="str">
        <f>VLOOKUP(A7,'04.kolo prezentácia'!$A$2:$G$118,4,FALSE)</f>
        <v>Falck running team / Trenčín</v>
      </c>
      <c r="H7" s="3">
        <f>VLOOKUP(A7,'04.kolo prezentácia'!$A$2:$G$118,5,FALSE)</f>
        <v>1999</v>
      </c>
      <c r="I7" s="27" t="str">
        <f>VLOOKUP(A7,'04.kolo prezentácia'!$A$2:$G$118,7,FALSE)</f>
        <v>Muži A</v>
      </c>
      <c r="J7" s="21" t="str">
        <f>VLOOKUP('04.kolo výsledky  KAT'!$A7,'04.kolo stopky'!A:C,3,FALSE)</f>
        <v>00:33:02,93</v>
      </c>
      <c r="K7" s="21">
        <f t="shared" si="0"/>
        <v>0.0027322117504409173</v>
      </c>
      <c r="L7" s="21">
        <f t="shared" si="1"/>
        <v>0.0018364583333333358</v>
      </c>
      <c r="M7" s="22"/>
      <c r="N7" s="3"/>
      <c r="O7" s="3"/>
      <c r="P7" s="3"/>
      <c r="Q7" s="3"/>
      <c r="R7" s="3"/>
      <c r="S7" s="3"/>
      <c r="T7" s="3"/>
      <c r="U7" s="3"/>
      <c r="V7" s="3"/>
      <c r="W7" s="28">
        <f t="shared" si="2"/>
        <v>0</v>
      </c>
    </row>
    <row r="8" spans="1:23" s="2" customFormat="1" ht="14.25" hidden="1">
      <c r="A8" s="22">
        <v>119</v>
      </c>
      <c r="B8" s="49">
        <v>5</v>
      </c>
      <c r="C8" s="50">
        <v>2</v>
      </c>
      <c r="D8" s="5" t="str">
        <f>VLOOKUP(A8,'04.kolo prezentácia'!$A$2:$G$118,2,FALSE)</f>
        <v>Radoslav</v>
      </c>
      <c r="E8" s="5" t="str">
        <f>VLOOKUP(A8,'04.kolo prezentácia'!$A$2:$G$118,3,FALSE)</f>
        <v>Kopčan</v>
      </c>
      <c r="F8" s="5" t="str">
        <f>CONCATENATE('04.kolo výsledky  KAT'!$D8," ",'04.kolo výsledky  KAT'!$E8)</f>
        <v>Radoslav Kopčan</v>
      </c>
      <c r="G8" s="5" t="str">
        <f>VLOOKUP(A8,'04.kolo prezentácia'!$A$2:$G$118,4,FALSE)</f>
        <v>Bánovce nad Bebravou</v>
      </c>
      <c r="H8" s="3">
        <f>VLOOKUP(A8,'04.kolo prezentácia'!$A$2:$G$118,5,FALSE)</f>
        <v>1987</v>
      </c>
      <c r="I8" s="27" t="str">
        <f>VLOOKUP(A8,'04.kolo prezentácia'!$A$2:$G$118,7,FALSE)</f>
        <v>Muži B</v>
      </c>
      <c r="J8" s="21" t="str">
        <f>VLOOKUP('04.kolo výsledky  KAT'!$A8,'04.kolo stopky'!A:C,3,FALSE)</f>
        <v>00:33:39,17</v>
      </c>
      <c r="K8" s="21">
        <f t="shared" si="0"/>
        <v>0.0027821456128747798</v>
      </c>
      <c r="L8" s="21">
        <f t="shared" si="1"/>
        <v>0.0022559027777777803</v>
      </c>
      <c r="M8" s="22"/>
      <c r="N8" s="3"/>
      <c r="O8" s="3"/>
      <c r="P8" s="3"/>
      <c r="Q8" s="3"/>
      <c r="R8" s="3"/>
      <c r="S8" s="3"/>
      <c r="T8" s="3"/>
      <c r="U8" s="3"/>
      <c r="V8" s="3"/>
      <c r="W8" s="28">
        <f t="shared" si="2"/>
        <v>0</v>
      </c>
    </row>
    <row r="9" spans="1:25" ht="14.25" hidden="1">
      <c r="A9" s="22">
        <v>112</v>
      </c>
      <c r="B9" s="49">
        <v>6</v>
      </c>
      <c r="C9" s="50">
        <v>1</v>
      </c>
      <c r="D9" s="5" t="str">
        <f>VLOOKUP(A9,'04.kolo prezentácia'!$A$2:$G$118,2,FALSE)</f>
        <v>Pavel</v>
      </c>
      <c r="E9" s="5" t="str">
        <f>VLOOKUP(A9,'04.kolo prezentácia'!$A$2:$G$118,3,FALSE)</f>
        <v>Uhrecký</v>
      </c>
      <c r="F9" s="5" t="str">
        <f>CONCATENATE('04.kolo výsledky  KAT'!$D9," ",'04.kolo výsledky  KAT'!$E9)</f>
        <v>Pavel Uhrecký</v>
      </c>
      <c r="G9" s="5" t="str">
        <f>VLOOKUP(A9,'04.kolo prezentácia'!$A$2:$G$118,4,FALSE)</f>
        <v>Bez me na / Trenčín</v>
      </c>
      <c r="H9" s="3">
        <f>VLOOKUP(A9,'04.kolo prezentácia'!$A$2:$G$118,5,FALSE)</f>
        <v>1974</v>
      </c>
      <c r="I9" s="27" t="str">
        <f>VLOOKUP(A9,'04.kolo prezentácia'!$A$2:$G$118,7,FALSE)</f>
        <v>Muži C</v>
      </c>
      <c r="J9" s="21" t="str">
        <f>VLOOKUP('04.kolo výsledky  KAT'!$A9,'04.kolo stopky'!A:C,3,FALSE)</f>
        <v>00:34:08,21</v>
      </c>
      <c r="K9" s="21">
        <f t="shared" si="0"/>
        <v>0.002822158840388007</v>
      </c>
      <c r="L9" s="21">
        <f t="shared" si="1"/>
        <v>0.0025920138888888902</v>
      </c>
      <c r="M9" s="22"/>
      <c r="N9" s="3"/>
      <c r="O9" s="3"/>
      <c r="P9" s="3"/>
      <c r="Q9" s="3"/>
      <c r="R9" s="3"/>
      <c r="S9" s="3"/>
      <c r="T9" s="3"/>
      <c r="U9" s="3"/>
      <c r="V9" s="3"/>
      <c r="W9" s="28">
        <f t="shared" si="2"/>
        <v>0</v>
      </c>
      <c r="Y9"/>
    </row>
    <row r="10" spans="1:25" ht="14.25" hidden="1">
      <c r="A10" s="22">
        <v>111</v>
      </c>
      <c r="B10" s="49">
        <v>7</v>
      </c>
      <c r="C10" s="50">
        <v>2</v>
      </c>
      <c r="D10" s="5" t="str">
        <f>VLOOKUP(A10,'04.kolo prezentácia'!$A$2:$G$118,2,FALSE)</f>
        <v>Peter</v>
      </c>
      <c r="E10" s="5" t="str">
        <f>VLOOKUP(A10,'04.kolo prezentácia'!$A$2:$G$118,3,FALSE)</f>
        <v>Sobek</v>
      </c>
      <c r="F10" s="5" t="str">
        <f>CONCATENATE('04.kolo výsledky  KAT'!$D10," ",'04.kolo výsledky  KAT'!$E10)</f>
        <v>Peter Sobek</v>
      </c>
      <c r="G10" s="5" t="str">
        <f>VLOOKUP(A10,'04.kolo prezentácia'!$A$2:$G$118,4,FALSE)</f>
        <v>Bez me na / Trenčín</v>
      </c>
      <c r="H10" s="3">
        <f>VLOOKUP(A10,'04.kolo prezentácia'!$A$2:$G$118,5,FALSE)</f>
        <v>1978</v>
      </c>
      <c r="I10" s="27" t="str">
        <f>VLOOKUP(A10,'04.kolo prezentácia'!$A$2:$G$118,7,FALSE)</f>
        <v>Muži C</v>
      </c>
      <c r="J10" s="21" t="str">
        <f>VLOOKUP('04.kolo výsledky  KAT'!$A10,'04.kolo stopky'!A:C,3,FALSE)</f>
        <v>00:34:09,08</v>
      </c>
      <c r="K10" s="21">
        <f t="shared" si="0"/>
        <v>0.00282335758377425</v>
      </c>
      <c r="L10" s="21">
        <f t="shared" si="1"/>
        <v>0.0026020833333333312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8">
        <f t="shared" si="2"/>
        <v>0</v>
      </c>
      <c r="Y10"/>
    </row>
    <row r="11" spans="1:25" ht="14.25" hidden="1">
      <c r="A11" s="22">
        <v>320</v>
      </c>
      <c r="B11" s="49">
        <v>8</v>
      </c>
      <c r="C11" s="50">
        <v>3</v>
      </c>
      <c r="D11" s="5" t="str">
        <f>VLOOKUP(A11,'04.kolo prezentácia'!$A$2:$G$118,2,FALSE)</f>
        <v>Michal</v>
      </c>
      <c r="E11" s="5" t="str">
        <f>VLOOKUP(A11,'04.kolo prezentácia'!$A$2:$G$118,3,FALSE)</f>
        <v>Trebatický</v>
      </c>
      <c r="F11" s="5" t="str">
        <f>CONCATENATE('04.kolo výsledky  KAT'!$D11," ",'04.kolo výsledky  KAT'!$E11)</f>
        <v>Michal Trebatický</v>
      </c>
      <c r="G11" s="5" t="str">
        <f>VLOOKUP(A11,'04.kolo prezentácia'!$A$2:$G$118,4,FALSE)</f>
        <v>Soblahov</v>
      </c>
      <c r="H11" s="3">
        <f>VLOOKUP(A11,'04.kolo prezentácia'!$A$2:$G$118,5,FALSE)</f>
        <v>1978</v>
      </c>
      <c r="I11" s="27" t="str">
        <f>VLOOKUP(A11,'04.kolo prezentácia'!$A$2:$G$118,7,FALSE)</f>
        <v>Muži C</v>
      </c>
      <c r="J11" s="21" t="str">
        <f>VLOOKUP('04.kolo výsledky  KAT'!$A11,'04.kolo stopky'!A:C,3,FALSE)</f>
        <v>00:34:28,44</v>
      </c>
      <c r="K11" s="21">
        <f t="shared" si="0"/>
        <v>0.002850033068783068</v>
      </c>
      <c r="L11" s="21">
        <f t="shared" si="1"/>
        <v>0.0028261574074074022</v>
      </c>
      <c r="M11" s="22"/>
      <c r="N11" s="46"/>
      <c r="O11" s="46"/>
      <c r="P11" s="46"/>
      <c r="Q11" s="46"/>
      <c r="R11" s="46"/>
      <c r="S11" s="46"/>
      <c r="T11" s="46"/>
      <c r="U11" s="46"/>
      <c r="V11" s="46"/>
      <c r="W11" s="28">
        <f t="shared" si="2"/>
        <v>0</v>
      </c>
      <c r="X11" s="47"/>
      <c r="Y11"/>
    </row>
    <row r="12" spans="1:25" ht="14.25" hidden="1">
      <c r="A12" s="22">
        <v>156</v>
      </c>
      <c r="B12" s="49">
        <v>9</v>
      </c>
      <c r="C12" s="50">
        <v>3</v>
      </c>
      <c r="D12" s="5" t="str">
        <f>VLOOKUP(A12,'04.kolo prezentácia'!$A$2:$G$118,2,FALSE)</f>
        <v>Ján</v>
      </c>
      <c r="E12" s="5" t="str">
        <f>VLOOKUP(A12,'04.kolo prezentácia'!$A$2:$G$118,3,FALSE)</f>
        <v>Faltus</v>
      </c>
      <c r="F12" s="5" t="str">
        <f>CONCATENATE('04.kolo výsledky  KAT'!$D12," ",'04.kolo výsledky  KAT'!$E12)</f>
        <v>Ján Faltus</v>
      </c>
      <c r="G12" s="5" t="str">
        <f>VLOOKUP(A12,'04.kolo prezentácia'!$A$2:$G$118,4,FALSE)</f>
        <v>Ilava</v>
      </c>
      <c r="H12" s="3">
        <f>VLOOKUP(A12,'04.kolo prezentácia'!$A$2:$G$118,5,FALSE)</f>
        <v>1988</v>
      </c>
      <c r="I12" s="27" t="str">
        <f>VLOOKUP(A12,'04.kolo prezentácia'!$A$2:$G$118,7,FALSE)</f>
        <v>Muži B</v>
      </c>
      <c r="J12" s="21" t="str">
        <f>VLOOKUP('04.kolo výsledky  KAT'!$A12,'04.kolo stopky'!A:C,3,FALSE)</f>
        <v>00:34:41,02</v>
      </c>
      <c r="K12" s="21">
        <f t="shared" si="0"/>
        <v>0.002867366622574956</v>
      </c>
      <c r="L12" s="21">
        <f t="shared" si="1"/>
        <v>0.002971759259259261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8">
        <f t="shared" si="2"/>
        <v>0</v>
      </c>
      <c r="Y12"/>
    </row>
    <row r="13" spans="1:25" ht="14.25" hidden="1">
      <c r="A13" s="22">
        <v>316</v>
      </c>
      <c r="B13" s="49">
        <v>10</v>
      </c>
      <c r="C13" s="56">
        <v>4</v>
      </c>
      <c r="D13" s="5" t="str">
        <f>VLOOKUP(A13,'04.kolo prezentácia'!$A$2:$G$118,2,FALSE)</f>
        <v>Miroslav</v>
      </c>
      <c r="E13" s="5" t="str">
        <f>VLOOKUP(A13,'04.kolo prezentácia'!$A$2:$G$118,3,FALSE)</f>
        <v>Letko</v>
      </c>
      <c r="F13" s="5" t="str">
        <f>CONCATENATE('04.kolo výsledky  KAT'!$D13," ",'04.kolo výsledky  KAT'!$E13)</f>
        <v>Miroslav Letko</v>
      </c>
      <c r="G13" s="5" t="str">
        <f>VLOOKUP(A13,'04.kolo prezentácia'!$A$2:$G$118,4,FALSE)</f>
        <v>Trenč. Stankovce</v>
      </c>
      <c r="H13" s="3">
        <f>VLOOKUP(A13,'04.kolo prezentácia'!$A$2:$G$118,5,FALSE)</f>
        <v>1979</v>
      </c>
      <c r="I13" s="27" t="str">
        <f>VLOOKUP(A13,'04.kolo prezentácia'!$A$2:$G$118,7,FALSE)</f>
        <v>Muži C</v>
      </c>
      <c r="J13" s="21" t="str">
        <f>VLOOKUP('04.kolo výsledky  KAT'!$A13,'04.kolo stopky'!A:C,3,FALSE)</f>
        <v>00:34:59,52</v>
      </c>
      <c r="K13" s="21">
        <f t="shared" si="0"/>
        <v>0.0028928571428571428</v>
      </c>
      <c r="L13" s="21">
        <f t="shared" si="1"/>
        <v>0.003185879629629629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8">
        <f t="shared" si="2"/>
        <v>0</v>
      </c>
      <c r="Y13"/>
    </row>
    <row r="14" spans="1:25" ht="14.25" hidden="1">
      <c r="A14" s="22">
        <v>343</v>
      </c>
      <c r="B14" s="49">
        <v>11</v>
      </c>
      <c r="C14" s="56">
        <v>4</v>
      </c>
      <c r="D14" s="5" t="str">
        <f>VLOOKUP(A14,'04.kolo prezentácia'!$A$2:$G$118,2,FALSE)</f>
        <v>Milan</v>
      </c>
      <c r="E14" s="5" t="str">
        <f>VLOOKUP(A14,'04.kolo prezentácia'!$A$2:$G$118,3,FALSE)</f>
        <v>Makiš</v>
      </c>
      <c r="F14" s="5" t="str">
        <f>CONCATENATE('04.kolo výsledky  KAT'!$D14," ",'04.kolo výsledky  KAT'!$E14)</f>
        <v>Milan Makiš</v>
      </c>
      <c r="G14" s="5" t="str">
        <f>VLOOKUP(A14,'04.kolo prezentácia'!$A$2:$G$118,4,FALSE)</f>
        <v>bez me na / Trenčín</v>
      </c>
      <c r="H14" s="3">
        <f>VLOOKUP(A14,'04.kolo prezentácia'!$A$2:$G$118,5,FALSE)</f>
        <v>1983</v>
      </c>
      <c r="I14" s="27" t="str">
        <f>VLOOKUP(A14,'04.kolo prezentácia'!$A$2:$G$118,7,FALSE)</f>
        <v>Muži B</v>
      </c>
      <c r="J14" s="21" t="str">
        <f>VLOOKUP('04.kolo výsledky  KAT'!$A14,'04.kolo stopky'!A:C,3,FALSE)</f>
        <v>00:35:16,60</v>
      </c>
      <c r="K14" s="21">
        <f t="shared" si="0"/>
        <v>0.002916391093474426</v>
      </c>
      <c r="L14" s="21">
        <f t="shared" si="1"/>
        <v>0.0033835648148148115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8">
        <f t="shared" si="2"/>
        <v>0</v>
      </c>
      <c r="Y14"/>
    </row>
    <row r="15" spans="1:25" ht="14.25" hidden="1">
      <c r="A15" s="22">
        <v>50</v>
      </c>
      <c r="B15" s="49">
        <v>12</v>
      </c>
      <c r="C15" s="50">
        <v>1</v>
      </c>
      <c r="D15" s="5" t="str">
        <f>VLOOKUP(A15,'04.kolo prezentácia'!$A$2:$G$118,2,FALSE)</f>
        <v>Daniel</v>
      </c>
      <c r="E15" s="5" t="str">
        <f>VLOOKUP(A15,'04.kolo prezentácia'!$A$2:$G$118,3,FALSE)</f>
        <v>Zubo</v>
      </c>
      <c r="F15" s="5" t="str">
        <f>CONCATENATE('04.kolo výsledky  KAT'!$D15," ",'04.kolo výsledky  KAT'!$E15)</f>
        <v>Daniel Zubo</v>
      </c>
      <c r="G15" s="5" t="str">
        <f>VLOOKUP(A15,'04.kolo prezentácia'!$A$2:$G$118,4,FALSE)</f>
        <v>Jogging klub / Dubnica nad Váhom</v>
      </c>
      <c r="H15" s="3">
        <f>VLOOKUP(A15,'04.kolo prezentácia'!$A$2:$G$118,5,FALSE)</f>
        <v>1969</v>
      </c>
      <c r="I15" s="27" t="str">
        <f>VLOOKUP(A15,'04.kolo prezentácia'!$A$2:$G$118,7,FALSE)</f>
        <v>Muži D</v>
      </c>
      <c r="J15" s="21" t="str">
        <f>VLOOKUP('04.kolo výsledky  KAT'!$A15,'04.kolo stopky'!A:C,3,FALSE)</f>
        <v>00:35:29,00</v>
      </c>
      <c r="K15" s="21">
        <f t="shared" si="0"/>
        <v>0.002933476631393298</v>
      </c>
      <c r="L15" s="21">
        <f t="shared" si="1"/>
        <v>0.0035270833333333335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8">
        <f t="shared" si="2"/>
        <v>0</v>
      </c>
      <c r="Y15"/>
    </row>
    <row r="16" spans="1:25" ht="14.25" hidden="1">
      <c r="A16" s="22">
        <v>341</v>
      </c>
      <c r="B16" s="49">
        <v>13</v>
      </c>
      <c r="C16" s="56">
        <v>5</v>
      </c>
      <c r="D16" s="5" t="str">
        <f>VLOOKUP(A16,'04.kolo prezentácia'!$A$2:$G$118,2,FALSE)</f>
        <v>Rastislav</v>
      </c>
      <c r="E16" s="5" t="str">
        <f>VLOOKUP(A16,'04.kolo prezentácia'!$A$2:$G$118,3,FALSE)</f>
        <v>Cabala</v>
      </c>
      <c r="F16" s="5" t="str">
        <f>CONCATENATE('04.kolo výsledky  KAT'!$D16," ",'04.kolo výsledky  KAT'!$E16)</f>
        <v>Rastislav Cabala</v>
      </c>
      <c r="G16" s="5" t="str">
        <f>VLOOKUP(A16,'04.kolo prezentácia'!$A$2:$G$118,4,FALSE)</f>
        <v>GEKON sport / Trenčín</v>
      </c>
      <c r="H16" s="3">
        <f>VLOOKUP(A16,'04.kolo prezentácia'!$A$2:$G$118,5,FALSE)</f>
        <v>1978</v>
      </c>
      <c r="I16" s="27" t="str">
        <f>VLOOKUP(A16,'04.kolo prezentácia'!$A$2:$G$118,7,FALSE)</f>
        <v>Muži C</v>
      </c>
      <c r="J16" s="21" t="str">
        <f>VLOOKUP('04.kolo výsledky  KAT'!$A16,'04.kolo stopky'!A:C,3,FALSE)</f>
        <v>00:35:46,63</v>
      </c>
      <c r="K16" s="21">
        <f t="shared" si="0"/>
        <v>0.0029577684082892413</v>
      </c>
      <c r="L16" s="21">
        <f t="shared" si="1"/>
        <v>0.003731134259259257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8">
        <f t="shared" si="2"/>
        <v>0</v>
      </c>
      <c r="Y16"/>
    </row>
    <row r="17" spans="1:25" ht="14.25" hidden="1">
      <c r="A17" s="22">
        <v>86</v>
      </c>
      <c r="B17" s="49">
        <v>14</v>
      </c>
      <c r="C17" s="50">
        <v>2</v>
      </c>
      <c r="D17" s="5" t="str">
        <f>VLOOKUP(A17,'04.kolo prezentácia'!$A$2:$G$118,2,FALSE)</f>
        <v>Jan</v>
      </c>
      <c r="E17" s="5" t="str">
        <f>VLOOKUP(A17,'04.kolo prezentácia'!$A$2:$G$118,3,FALSE)</f>
        <v>Kucharik</v>
      </c>
      <c r="F17" s="5" t="str">
        <f>CONCATENATE('04.kolo výsledky  KAT'!$D17," ",'04.kolo výsledky  KAT'!$E17)</f>
        <v>Jan Kucharik</v>
      </c>
      <c r="G17" s="5" t="str">
        <f>VLOOKUP(A17,'04.kolo prezentácia'!$A$2:$G$118,4,FALSE)</f>
        <v>Durikam team Trencin / Trencin</v>
      </c>
      <c r="H17" s="3">
        <f>VLOOKUP(A17,'04.kolo prezentácia'!$A$2:$G$118,5,FALSE)</f>
        <v>1965</v>
      </c>
      <c r="I17" s="27" t="str">
        <f>VLOOKUP(A17,'04.kolo prezentácia'!$A$2:$G$118,7,FALSE)</f>
        <v>Muži D</v>
      </c>
      <c r="J17" s="21" t="str">
        <f>VLOOKUP('04.kolo výsledky  KAT'!$A17,'04.kolo stopky'!A:C,3,FALSE)</f>
        <v>00:35:56,61</v>
      </c>
      <c r="K17" s="21">
        <f t="shared" si="0"/>
        <v>0.0029715195105820104</v>
      </c>
      <c r="L17" s="21">
        <f t="shared" si="1"/>
        <v>0.00384664351851852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8">
        <f t="shared" si="2"/>
        <v>0</v>
      </c>
      <c r="Y17"/>
    </row>
    <row r="18" spans="1:25" ht="14.25" hidden="1">
      <c r="A18" s="22">
        <v>85</v>
      </c>
      <c r="B18" s="49">
        <v>15</v>
      </c>
      <c r="C18" s="56">
        <v>5</v>
      </c>
      <c r="D18" s="5" t="str">
        <f>VLOOKUP(A18,'04.kolo prezentácia'!$A$2:$G$118,2,FALSE)</f>
        <v>Dušan</v>
      </c>
      <c r="E18" s="5" t="str">
        <f>VLOOKUP(A18,'04.kolo prezentácia'!$A$2:$G$118,3,FALSE)</f>
        <v>Vertfein</v>
      </c>
      <c r="F18" s="5" t="str">
        <f>CONCATENATE('04.kolo výsledky  KAT'!$D18," ",'04.kolo výsledky  KAT'!$E18)</f>
        <v>Dušan Vertfein</v>
      </c>
      <c r="G18" s="5" t="str">
        <f>VLOOKUP(A18,'04.kolo prezentácia'!$A$2:$G$118,4,FALSE)</f>
        <v>Printhouse.a.s / Bobot</v>
      </c>
      <c r="H18" s="3">
        <f>VLOOKUP(A18,'04.kolo prezentácia'!$A$2:$G$118,5,FALSE)</f>
        <v>1981</v>
      </c>
      <c r="I18" s="27" t="str">
        <f>VLOOKUP(A18,'04.kolo prezentácia'!$A$2:$G$118,7,FALSE)</f>
        <v>Muži B</v>
      </c>
      <c r="J18" s="21" t="str">
        <f>VLOOKUP('04.kolo výsledky  KAT'!$A18,'04.kolo stopky'!A:C,3,FALSE)</f>
        <v>00:36:16,08</v>
      </c>
      <c r="K18" s="21">
        <f t="shared" si="0"/>
        <v>0.002998346560846561</v>
      </c>
      <c r="L18" s="21">
        <f t="shared" si="1"/>
        <v>0.004071990740740744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8">
        <f t="shared" si="2"/>
        <v>0</v>
      </c>
      <c r="Y18"/>
    </row>
    <row r="19" spans="1:25" ht="14.25" hidden="1">
      <c r="A19" s="22">
        <v>38</v>
      </c>
      <c r="B19" s="49">
        <v>16</v>
      </c>
      <c r="C19" s="50">
        <v>1</v>
      </c>
      <c r="D19" s="5" t="str">
        <f>VLOOKUP(A19,'04.kolo prezentácia'!$A$2:$G$118,2,FALSE)</f>
        <v>Barbora</v>
      </c>
      <c r="E19" s="5" t="str">
        <f>VLOOKUP(A19,'04.kolo prezentácia'!$A$2:$G$118,3,FALSE)</f>
        <v>Chrenková</v>
      </c>
      <c r="F19" s="5" t="str">
        <f>CONCATENATE('04.kolo výsledky  KAT'!$D19," ",'04.kolo výsledky  KAT'!$E19)</f>
        <v>Barbora Chrenková</v>
      </c>
      <c r="G19" s="5" t="str">
        <f>VLOOKUP(A19,'04.kolo prezentácia'!$A$2:$G$118,4,FALSE)</f>
        <v>Jogging klub / Dubnica nad Váhom</v>
      </c>
      <c r="H19" s="3">
        <f>VLOOKUP(A19,'04.kolo prezentácia'!$A$2:$G$118,5,FALSE)</f>
        <v>1995</v>
      </c>
      <c r="I19" s="27" t="str">
        <f>VLOOKUP(A19,'04.kolo prezentácia'!$A$2:$G$118,7,FALSE)</f>
        <v>Ženy A</v>
      </c>
      <c r="J19" s="21" t="str">
        <f>VLOOKUP('04.kolo výsledky  KAT'!$A19,'04.kolo stopky'!A:C,3,FALSE)</f>
        <v>00:36:18,69</v>
      </c>
      <c r="K19" s="21">
        <f t="shared" si="0"/>
        <v>0.003001942791005291</v>
      </c>
      <c r="L19" s="21">
        <f t="shared" si="1"/>
        <v>0.004102199074074074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8">
        <f t="shared" si="2"/>
        <v>0</v>
      </c>
      <c r="Y19"/>
    </row>
    <row r="20" spans="1:25" ht="14.25" hidden="1">
      <c r="A20" s="22">
        <v>22</v>
      </c>
      <c r="B20" s="49">
        <v>17</v>
      </c>
      <c r="C20" s="56">
        <v>6</v>
      </c>
      <c r="D20" s="5" t="str">
        <f>VLOOKUP(A20,'04.kolo prezentácia'!$A$2:$G$118,2,FALSE)</f>
        <v>Andrej</v>
      </c>
      <c r="E20" s="5" t="str">
        <f>VLOOKUP(A20,'04.kolo prezentácia'!$A$2:$G$118,3,FALSE)</f>
        <v>Luprich</v>
      </c>
      <c r="F20" s="5" t="str">
        <f>CONCATENATE('04.kolo výsledky  KAT'!$D20," ",'04.kolo výsledky  KAT'!$E20)</f>
        <v>Andrej Luprich</v>
      </c>
      <c r="G20" s="5" t="str">
        <f>VLOOKUP(A20,'04.kolo prezentácia'!$A$2:$G$118,4,FALSE)</f>
        <v>Bez me na / Skalka nad Váhom</v>
      </c>
      <c r="H20" s="3">
        <f>VLOOKUP(A20,'04.kolo prezentácia'!$A$2:$G$118,5,FALSE)</f>
        <v>1979</v>
      </c>
      <c r="I20" s="27" t="str">
        <f>VLOOKUP(A20,'04.kolo prezentácia'!$A$2:$G$118,7,FALSE)</f>
        <v>Muži C</v>
      </c>
      <c r="J20" s="21" t="str">
        <f>VLOOKUP('04.kolo výsledky  KAT'!$A20,'04.kolo stopky'!A:C,3,FALSE)</f>
        <v>00:36:22,33</v>
      </c>
      <c r="K20" s="21">
        <f t="shared" si="0"/>
        <v>0.003006958223104056</v>
      </c>
      <c r="L20" s="21">
        <f t="shared" si="1"/>
        <v>0.004144328703703702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8">
        <f t="shared" si="2"/>
        <v>0</v>
      </c>
      <c r="Y20"/>
    </row>
    <row r="21" spans="1:25" ht="14.25" hidden="1">
      <c r="A21" s="22">
        <v>3</v>
      </c>
      <c r="B21" s="49">
        <v>18</v>
      </c>
      <c r="C21" s="56">
        <v>7</v>
      </c>
      <c r="D21" s="5" t="str">
        <f>VLOOKUP(A21,'04.kolo prezentácia'!$A$2:$G$118,2,FALSE)</f>
        <v>Peter</v>
      </c>
      <c r="E21" s="5" t="str">
        <f>VLOOKUP(A21,'04.kolo prezentácia'!$A$2:$G$118,3,FALSE)</f>
        <v>Šimko</v>
      </c>
      <c r="F21" s="5" t="str">
        <f>CONCATENATE('04.kolo výsledky  KAT'!$D21," ",'04.kolo výsledky  KAT'!$E21)</f>
        <v>Peter Šimko</v>
      </c>
      <c r="G21" s="5" t="str">
        <f>VLOOKUP(A21,'04.kolo prezentácia'!$A$2:$G$118,4,FALSE)</f>
        <v>Autoboxy Slovakia / Dubnica nad váhom</v>
      </c>
      <c r="H21" s="3">
        <f>VLOOKUP(A21,'04.kolo prezentácia'!$A$2:$G$118,5,FALSE)</f>
        <v>1972</v>
      </c>
      <c r="I21" s="27" t="str">
        <f>VLOOKUP(A21,'04.kolo prezentácia'!$A$2:$G$118,7,FALSE)</f>
        <v>Muži C</v>
      </c>
      <c r="J21" s="21" t="str">
        <f>VLOOKUP('04.kolo výsledky  KAT'!$A21,'04.kolo stopky'!A:C,3,FALSE)</f>
        <v>00:36:35,05</v>
      </c>
      <c r="K21" s="21">
        <f t="shared" si="0"/>
        <v>0.0030244846781305114</v>
      </c>
      <c r="L21" s="21">
        <f t="shared" si="1"/>
        <v>0.004291550925925928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8">
        <f t="shared" si="2"/>
        <v>0</v>
      </c>
      <c r="Y21"/>
    </row>
    <row r="22" spans="1:25" ht="14.25">
      <c r="A22" s="22">
        <v>303</v>
      </c>
      <c r="B22" s="49">
        <v>19</v>
      </c>
      <c r="C22" s="56">
        <v>4</v>
      </c>
      <c r="D22" s="6" t="str">
        <f>VLOOKUP(A22,'04.kolo prezentácia'!$A$2:$G$118,2,FALSE)</f>
        <v>Adam</v>
      </c>
      <c r="E22" s="6" t="str">
        <f>VLOOKUP(A22,'04.kolo prezentácia'!$A$2:$G$118,3,FALSE)</f>
        <v>Gerbel</v>
      </c>
      <c r="F22" s="6" t="str">
        <f>CONCATENATE('04.kolo výsledky  KAT'!$D22," ",'04.kolo výsledky  KAT'!$E22)</f>
        <v>Adam Gerbel</v>
      </c>
      <c r="G22" s="6" t="str">
        <f>VLOOKUP(A22,'04.kolo prezentácia'!$A$2:$G$118,4,FALSE)</f>
        <v>Veľké Chlievany</v>
      </c>
      <c r="H22" s="32">
        <f>VLOOKUP(A22,'04.kolo prezentácia'!$A$2:$G$118,5,FALSE)</f>
        <v>1991</v>
      </c>
      <c r="I22" s="33" t="str">
        <f>VLOOKUP(A22,'04.kolo prezentácia'!$A$2:$G$118,7,FALSE)</f>
        <v>Muži A</v>
      </c>
      <c r="J22" s="34" t="str">
        <f>VLOOKUP('04.kolo výsledky  KAT'!$A22,'04.kolo stopky'!A:C,3,FALSE)</f>
        <v>00:36:53,80</v>
      </c>
      <c r="K22" s="34">
        <f t="shared" si="0"/>
        <v>0.0030503196649029987</v>
      </c>
      <c r="L22" s="34">
        <f t="shared" si="1"/>
        <v>0.004508564814814819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8">
        <f t="shared" si="2"/>
        <v>0</v>
      </c>
      <c r="Y22"/>
    </row>
    <row r="23" spans="1:25" ht="14.25" hidden="1">
      <c r="A23" s="22">
        <v>340</v>
      </c>
      <c r="B23" s="49">
        <v>20</v>
      </c>
      <c r="C23" s="50">
        <v>1</v>
      </c>
      <c r="D23" s="5" t="str">
        <f>VLOOKUP(A23,'04.kolo prezentácia'!$A$2:$G$118,2,FALSE)</f>
        <v>Vladimír</v>
      </c>
      <c r="E23" s="5" t="str">
        <f>VLOOKUP(A23,'04.kolo prezentácia'!$A$2:$G$118,3,FALSE)</f>
        <v>Cích</v>
      </c>
      <c r="F23" s="5" t="str">
        <f>CONCATENATE('04.kolo výsledky  KAT'!$D23," ",'04.kolo výsledky  KAT'!$E23)</f>
        <v>Vladimír Cích</v>
      </c>
      <c r="G23" s="5" t="str">
        <f>VLOOKUP(A23,'04.kolo prezentácia'!$A$2:$G$118,4,FALSE)</f>
        <v>beháme.sk</v>
      </c>
      <c r="H23" s="3">
        <f>VLOOKUP(A23,'04.kolo prezentácia'!$A$2:$G$118,5,FALSE)</f>
        <v>1958</v>
      </c>
      <c r="I23" s="27" t="str">
        <f>VLOOKUP(A23,'04.kolo prezentácia'!$A$2:$G$118,7,FALSE)</f>
        <v>Muži E</v>
      </c>
      <c r="J23" s="21" t="str">
        <f>VLOOKUP('04.kolo výsledky  KAT'!$A23,'04.kolo stopky'!A:C,3,FALSE)</f>
        <v>00:36:55,61</v>
      </c>
      <c r="K23" s="21">
        <f t="shared" si="0"/>
        <v>0.003052813602292769</v>
      </c>
      <c r="L23" s="21">
        <f t="shared" si="1"/>
        <v>0.004529513888888892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8">
        <f t="shared" si="2"/>
        <v>0</v>
      </c>
      <c r="Y23"/>
    </row>
    <row r="24" spans="1:25" ht="14.25" hidden="1">
      <c r="A24" s="22">
        <v>309</v>
      </c>
      <c r="B24" s="49">
        <v>21</v>
      </c>
      <c r="C24" s="50">
        <v>3</v>
      </c>
      <c r="D24" s="5" t="str">
        <f>VLOOKUP(A24,'04.kolo prezentácia'!$A$2:$G$118,2,FALSE)</f>
        <v>Stanislav</v>
      </c>
      <c r="E24" s="5" t="str">
        <f>VLOOKUP(A24,'04.kolo prezentácia'!$A$2:$G$118,3,FALSE)</f>
        <v>Ďuriga</v>
      </c>
      <c r="F24" s="5" t="str">
        <f>CONCATENATE('04.kolo výsledky  KAT'!$D24," ",'04.kolo výsledky  KAT'!$E24)</f>
        <v>Stanislav Ďuriga</v>
      </c>
      <c r="G24" s="5" t="str">
        <f>VLOOKUP(A24,'04.kolo prezentácia'!$A$2:$G$118,4,FALSE)</f>
        <v>Trenčín</v>
      </c>
      <c r="H24" s="3">
        <f>VLOOKUP(A24,'04.kolo prezentácia'!$A$2:$G$118,5,FALSE)</f>
        <v>1961</v>
      </c>
      <c r="I24" s="27" t="str">
        <f>VLOOKUP(A24,'04.kolo prezentácia'!$A$2:$G$118,7,FALSE)</f>
        <v>Muži D</v>
      </c>
      <c r="J24" s="21" t="str">
        <f>VLOOKUP('04.kolo výsledky  KAT'!$A24,'04.kolo stopky'!A:C,3,FALSE)</f>
        <v>00:36:57,61</v>
      </c>
      <c r="K24" s="21">
        <f t="shared" si="0"/>
        <v>0.0030555693342151674</v>
      </c>
      <c r="L24" s="21">
        <f t="shared" si="1"/>
        <v>0.004552662037037039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8">
        <f t="shared" si="2"/>
        <v>0</v>
      </c>
      <c r="Y24"/>
    </row>
    <row r="25" spans="1:25" ht="14.25" hidden="1">
      <c r="A25" s="22">
        <v>39</v>
      </c>
      <c r="B25" s="49">
        <v>22</v>
      </c>
      <c r="C25" s="50">
        <v>1</v>
      </c>
      <c r="D25" s="5" t="str">
        <f>VLOOKUP(A25,'04.kolo prezentácia'!$A$2:$G$118,2,FALSE)</f>
        <v>Iveta</v>
      </c>
      <c r="E25" s="5" t="str">
        <f>VLOOKUP(A25,'04.kolo prezentácia'!$A$2:$G$118,3,FALSE)</f>
        <v>Hulvatova</v>
      </c>
      <c r="F25" s="5" t="str">
        <f>CONCATENATE('04.kolo výsledky  KAT'!$D25," ",'04.kolo výsledky  KAT'!$E25)</f>
        <v>Iveta Hulvatova</v>
      </c>
      <c r="G25" s="5" t="str">
        <f>VLOOKUP(A25,'04.kolo prezentácia'!$A$2:$G$118,4,FALSE)</f>
        <v>Jogging klub Dubnica / Dubnica nad Váhom</v>
      </c>
      <c r="H25" s="3">
        <f>VLOOKUP(A25,'04.kolo prezentácia'!$A$2:$G$118,5,FALSE)</f>
        <v>1970</v>
      </c>
      <c r="I25" s="27" t="str">
        <f>VLOOKUP(A25,'04.kolo prezentácia'!$A$2:$G$118,7,FALSE)</f>
        <v>Ženy C</v>
      </c>
      <c r="J25" s="21" t="str">
        <f>VLOOKUP('04.kolo výsledky  KAT'!$A25,'04.kolo stopky'!A:C,3,FALSE)</f>
        <v>00:36:58,28</v>
      </c>
      <c r="K25" s="21">
        <f t="shared" si="0"/>
        <v>0.003056492504409171</v>
      </c>
      <c r="L25" s="21">
        <f t="shared" si="1"/>
        <v>0.0045604166666666675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8">
        <f t="shared" si="2"/>
        <v>0</v>
      </c>
      <c r="Y25"/>
    </row>
    <row r="26" spans="1:25" ht="14.25" hidden="1">
      <c r="A26" s="22">
        <v>159</v>
      </c>
      <c r="B26" s="49">
        <v>23</v>
      </c>
      <c r="C26" s="56">
        <v>6</v>
      </c>
      <c r="D26" s="5" t="str">
        <f>VLOOKUP(A26,'04.kolo prezentácia'!$A$2:$G$118,2,FALSE)</f>
        <v>Jakub</v>
      </c>
      <c r="E26" s="5" t="str">
        <f>VLOOKUP(A26,'04.kolo prezentácia'!$A$2:$G$118,3,FALSE)</f>
        <v>Vrana</v>
      </c>
      <c r="F26" s="5" t="str">
        <f>CONCATENATE('04.kolo výsledky  KAT'!$D26," ",'04.kolo výsledky  KAT'!$E26)</f>
        <v>Jakub Vrana</v>
      </c>
      <c r="G26" s="5" t="str">
        <f>VLOOKUP(A26,'04.kolo prezentácia'!$A$2:$G$118,4,FALSE)</f>
        <v>Gekon sport / Trenčín</v>
      </c>
      <c r="H26" s="3">
        <f>VLOOKUP(A26,'04.kolo prezentácia'!$A$2:$G$118,5,FALSE)</f>
        <v>1984</v>
      </c>
      <c r="I26" s="27" t="str">
        <f>VLOOKUP(A26,'04.kolo prezentácia'!$A$2:$G$118,7,FALSE)</f>
        <v>Muži B</v>
      </c>
      <c r="J26" s="21" t="str">
        <f>VLOOKUP('04.kolo výsledky  KAT'!$A26,'04.kolo stopky'!A:C,3,FALSE)</f>
        <v>00:36:58,72</v>
      </c>
      <c r="K26" s="21">
        <f t="shared" si="0"/>
        <v>0.003057098765432099</v>
      </c>
      <c r="L26" s="21">
        <f t="shared" si="1"/>
        <v>0.004565509259259262</v>
      </c>
      <c r="M26" s="22"/>
      <c r="N26" s="46"/>
      <c r="O26" s="46"/>
      <c r="P26" s="46"/>
      <c r="Q26" s="46"/>
      <c r="R26" s="46"/>
      <c r="S26" s="46"/>
      <c r="T26" s="46"/>
      <c r="U26" s="46"/>
      <c r="V26" s="46"/>
      <c r="W26" s="28">
        <f t="shared" si="2"/>
        <v>0</v>
      </c>
      <c r="Y26"/>
    </row>
    <row r="27" spans="1:25" ht="14.25">
      <c r="A27" s="22">
        <v>185</v>
      </c>
      <c r="B27" s="49">
        <v>24</v>
      </c>
      <c r="C27" s="56">
        <v>5</v>
      </c>
      <c r="D27" s="5" t="str">
        <f>VLOOKUP(A27,'04.kolo prezentácia'!$A$2:$G$118,2,FALSE)</f>
        <v>Pavol</v>
      </c>
      <c r="E27" s="5" t="str">
        <f>VLOOKUP(A27,'04.kolo prezentácia'!$A$2:$G$118,3,FALSE)</f>
        <v>Martiš</v>
      </c>
      <c r="F27" s="5" t="str">
        <f>CONCATENATE('04.kolo výsledky  KAT'!$D27," ",'04.kolo výsledky  KAT'!$E27)</f>
        <v>Pavol Martiš</v>
      </c>
      <c r="G27" s="5" t="str">
        <f>VLOOKUP(A27,'04.kolo prezentácia'!$A$2:$G$118,4,FALSE)</f>
        <v>Trenčín</v>
      </c>
      <c r="H27" s="3">
        <f>VLOOKUP(A27,'04.kolo prezentácia'!$A$2:$G$118,5,FALSE)</f>
        <v>1994</v>
      </c>
      <c r="I27" s="27" t="str">
        <f>VLOOKUP(A27,'04.kolo prezentácia'!$A$2:$G$118,7,FALSE)</f>
        <v>Muži A</v>
      </c>
      <c r="J27" s="21" t="str">
        <f>VLOOKUP('04.kolo výsledky  KAT'!$A27,'04.kolo stopky'!A:C,3,FALSE)</f>
        <v>00:37:06,69</v>
      </c>
      <c r="K27" s="21">
        <f t="shared" si="0"/>
        <v>0.003068080357142857</v>
      </c>
      <c r="L27" s="21">
        <f t="shared" si="1"/>
        <v>0.00465775462962963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8">
        <f t="shared" si="2"/>
        <v>0</v>
      </c>
      <c r="Y27"/>
    </row>
    <row r="28" spans="1:25" ht="14.25" hidden="1">
      <c r="A28" s="22">
        <v>74</v>
      </c>
      <c r="B28" s="49">
        <v>25</v>
      </c>
      <c r="C28" s="56">
        <v>8</v>
      </c>
      <c r="D28" s="5" t="str">
        <f>VLOOKUP(A28,'04.kolo prezentácia'!$A$2:$G$118,2,FALSE)</f>
        <v>Juraj</v>
      </c>
      <c r="E28" s="5" t="str">
        <f>VLOOKUP(A28,'04.kolo prezentácia'!$A$2:$G$118,3,FALSE)</f>
        <v>Schiller</v>
      </c>
      <c r="F28" s="5" t="str">
        <f>CONCATENATE('04.kolo výsledky  KAT'!$D28," ",'04.kolo výsledky  KAT'!$E28)</f>
        <v>Juraj Schiller</v>
      </c>
      <c r="G28" s="5" t="str">
        <f>VLOOKUP(A28,'04.kolo prezentácia'!$A$2:$G$118,4,FALSE)</f>
        <v>Nová Dubnica</v>
      </c>
      <c r="H28" s="3">
        <f>VLOOKUP(A28,'04.kolo prezentácia'!$A$2:$G$118,5,FALSE)</f>
        <v>1977</v>
      </c>
      <c r="I28" s="27" t="str">
        <f>VLOOKUP(A28,'04.kolo prezentácia'!$A$2:$G$118,7,FALSE)</f>
        <v>Muži C</v>
      </c>
      <c r="J28" s="21" t="str">
        <f>VLOOKUP('04.kolo výsledky  KAT'!$A28,'04.kolo stopky'!A:C,3,FALSE)</f>
        <v>00:37:18,16</v>
      </c>
      <c r="K28" s="21">
        <f t="shared" si="0"/>
        <v>0.0030838844797178126</v>
      </c>
      <c r="L28" s="21">
        <f t="shared" si="1"/>
        <v>0.004790509259259258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8">
        <f t="shared" si="2"/>
        <v>0</v>
      </c>
      <c r="Y28"/>
    </row>
    <row r="29" spans="1:25" ht="14.25" hidden="1">
      <c r="A29" s="22">
        <v>164</v>
      </c>
      <c r="B29" s="49">
        <v>26</v>
      </c>
      <c r="C29" s="56">
        <v>9</v>
      </c>
      <c r="D29" s="5" t="str">
        <f>VLOOKUP(A29,'04.kolo prezentácia'!$A$2:$G$118,2,FALSE)</f>
        <v>Ivan</v>
      </c>
      <c r="E29" s="5" t="str">
        <f>VLOOKUP(A29,'04.kolo prezentácia'!$A$2:$G$118,3,FALSE)</f>
        <v>Hofierka</v>
      </c>
      <c r="F29" s="5" t="str">
        <f>CONCATENATE('04.kolo výsledky  KAT'!$D29," ",'04.kolo výsledky  KAT'!$E29)</f>
        <v>Ivan Hofierka</v>
      </c>
      <c r="G29" s="5" t="str">
        <f>VLOOKUP(A29,'04.kolo prezentácia'!$A$2:$G$118,4,FALSE)</f>
        <v>Trenčianske Teplice</v>
      </c>
      <c r="H29" s="3">
        <f>VLOOKUP(A29,'04.kolo prezentácia'!$A$2:$G$118,5,FALSE)</f>
        <v>1979</v>
      </c>
      <c r="I29" s="27" t="str">
        <f>VLOOKUP(A29,'04.kolo prezentácia'!$A$2:$G$118,7,FALSE)</f>
        <v>Muži C</v>
      </c>
      <c r="J29" s="21" t="str">
        <f>VLOOKUP('04.kolo výsledky  KAT'!$A29,'04.kolo stopky'!A:C,3,FALSE)</f>
        <v>00:37:40,29</v>
      </c>
      <c r="K29" s="21">
        <f t="shared" si="0"/>
        <v>0.0031143766534391538</v>
      </c>
      <c r="L29" s="21">
        <f t="shared" si="1"/>
        <v>0.005046643518518523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8">
        <f t="shared" si="2"/>
        <v>0</v>
      </c>
      <c r="Y29"/>
    </row>
    <row r="30" spans="1:25" ht="14.25" hidden="1">
      <c r="A30" s="22">
        <v>152</v>
      </c>
      <c r="B30" s="49">
        <v>27</v>
      </c>
      <c r="C30" s="56">
        <v>7</v>
      </c>
      <c r="D30" s="5" t="str">
        <f>VLOOKUP(A30,'04.kolo prezentácia'!$A$2:$G$118,2,FALSE)</f>
        <v>Miroslav</v>
      </c>
      <c r="E30" s="5" t="str">
        <f>VLOOKUP(A30,'04.kolo prezentácia'!$A$2:$G$118,3,FALSE)</f>
        <v>Zlocha</v>
      </c>
      <c r="F30" s="5" t="str">
        <f>CONCATENATE('04.kolo výsledky  KAT'!$D30," ",'04.kolo výsledky  KAT'!$E30)</f>
        <v>Miroslav Zlocha</v>
      </c>
      <c r="G30" s="5" t="str">
        <f>VLOOKUP(A30,'04.kolo prezentácia'!$A$2:$G$118,4,FALSE)</f>
        <v>Trenčín</v>
      </c>
      <c r="H30" s="3">
        <f>VLOOKUP(A30,'04.kolo prezentácia'!$A$2:$G$118,5,FALSE)</f>
        <v>1989</v>
      </c>
      <c r="I30" s="27" t="str">
        <f>VLOOKUP(A30,'04.kolo prezentácia'!$A$2:$G$118,7,FALSE)</f>
        <v>Muži B</v>
      </c>
      <c r="J30" s="21" t="str">
        <f>VLOOKUP('04.kolo výsledky  KAT'!$A30,'04.kolo stopky'!A:C,3,FALSE)</f>
        <v>00:37:47,45</v>
      </c>
      <c r="K30" s="21">
        <f t="shared" si="0"/>
        <v>0.00312424217372134</v>
      </c>
      <c r="L30" s="21">
        <f t="shared" si="1"/>
        <v>0.005129513888888888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8">
        <f t="shared" si="2"/>
        <v>0</v>
      </c>
      <c r="Y30"/>
    </row>
    <row r="31" spans="1:25" ht="14.25" hidden="1">
      <c r="A31" s="22">
        <v>306</v>
      </c>
      <c r="B31" s="49">
        <v>28</v>
      </c>
      <c r="C31" s="56">
        <v>10</v>
      </c>
      <c r="D31" s="5" t="str">
        <f>VLOOKUP(A31,'04.kolo prezentácia'!$A$2:$G$118,2,FALSE)</f>
        <v>Ondřej</v>
      </c>
      <c r="E31" s="5" t="str">
        <f>VLOOKUP(A31,'04.kolo prezentácia'!$A$2:$G$118,3,FALSE)</f>
        <v>Tluka</v>
      </c>
      <c r="F31" s="5" t="str">
        <f>CONCATENATE('04.kolo výsledky  KAT'!$D31," ",'04.kolo výsledky  KAT'!$E31)</f>
        <v>Ondřej Tluka</v>
      </c>
      <c r="G31" s="5" t="str">
        <f>VLOOKUP(A31,'04.kolo prezentácia'!$A$2:$G$118,4,FALSE)</f>
        <v>GEKONsport / Trenčín</v>
      </c>
      <c r="H31" s="3">
        <f>VLOOKUP(A31,'04.kolo prezentácia'!$A$2:$G$118,5,FALSE)</f>
        <v>1976</v>
      </c>
      <c r="I31" s="27" t="str">
        <f>VLOOKUP(A31,'04.kolo prezentácia'!$A$2:$G$118,7,FALSE)</f>
        <v>Muži C</v>
      </c>
      <c r="J31" s="21" t="str">
        <f>VLOOKUP('04.kolo výsledky  KAT'!$A31,'04.kolo stopky'!A:C,3,FALSE)</f>
        <v>00:37:55,56</v>
      </c>
      <c r="K31" s="21">
        <f t="shared" si="0"/>
        <v>0.0031354166666666666</v>
      </c>
      <c r="L31" s="21">
        <f t="shared" si="1"/>
        <v>0.00522337962962963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8">
        <f t="shared" si="2"/>
        <v>0</v>
      </c>
      <c r="Y31"/>
    </row>
    <row r="32" spans="1:25" ht="14.25" hidden="1">
      <c r="A32" s="22">
        <v>188</v>
      </c>
      <c r="B32" s="49">
        <v>29</v>
      </c>
      <c r="C32" s="56">
        <v>8</v>
      </c>
      <c r="D32" s="5" t="str">
        <f>VLOOKUP(A32,'04.kolo prezentácia'!$A$2:$G$118,2,FALSE)</f>
        <v>Peter</v>
      </c>
      <c r="E32" s="5" t="str">
        <f>VLOOKUP(A32,'04.kolo prezentácia'!$A$2:$G$118,3,FALSE)</f>
        <v>Novodvorský</v>
      </c>
      <c r="F32" s="5" t="str">
        <f>CONCATENATE('04.kolo výsledky  KAT'!$D32," ",'04.kolo výsledky  KAT'!$E32)</f>
        <v>Peter Novodvorský</v>
      </c>
      <c r="G32" s="5" t="str">
        <f>VLOOKUP(A32,'04.kolo prezentácia'!$A$2:$G$118,4,FALSE)</f>
        <v>Trenčín</v>
      </c>
      <c r="H32" s="3">
        <f>VLOOKUP(A32,'04.kolo prezentácia'!$A$2:$G$118,5,FALSE)</f>
        <v>1981</v>
      </c>
      <c r="I32" s="27" t="str">
        <f>VLOOKUP(A32,'04.kolo prezentácia'!$A$2:$G$118,7,FALSE)</f>
        <v>Muži B</v>
      </c>
      <c r="J32" s="21" t="str">
        <f>VLOOKUP('04.kolo výsledky  KAT'!$A32,'04.kolo stopky'!A:C,3,FALSE)</f>
        <v>00:38:03,32</v>
      </c>
      <c r="K32" s="21">
        <f t="shared" si="0"/>
        <v>0.0031461089065255724</v>
      </c>
      <c r="L32" s="21">
        <f t="shared" si="1"/>
        <v>0.00531319444444444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8">
        <f t="shared" si="2"/>
        <v>0</v>
      </c>
      <c r="Y32"/>
    </row>
    <row r="33" spans="1:25" ht="14.25" hidden="1">
      <c r="A33" s="22">
        <v>311</v>
      </c>
      <c r="B33" s="49">
        <v>30</v>
      </c>
      <c r="C33" s="56">
        <v>11</v>
      </c>
      <c r="D33" s="6" t="str">
        <f>VLOOKUP(A33,'04.kolo prezentácia'!$A$2:$G$118,2,FALSE)</f>
        <v>Tomáš</v>
      </c>
      <c r="E33" s="6" t="str">
        <f>VLOOKUP(A33,'04.kolo prezentácia'!$A$2:$G$118,3,FALSE)</f>
        <v>Baďura</v>
      </c>
      <c r="F33" s="6" t="str">
        <f>CONCATENATE('04.kolo výsledky  KAT'!$D33," ",'04.kolo výsledky  KAT'!$E33)</f>
        <v>Tomáš Baďura</v>
      </c>
      <c r="G33" s="6" t="str">
        <f>VLOOKUP(A33,'04.kolo prezentácia'!$A$2:$G$118,4,FALSE)</f>
        <v>Trenčín</v>
      </c>
      <c r="H33" s="32">
        <f>VLOOKUP(A33,'04.kolo prezentácia'!$A$2:$G$118,5,FALSE)</f>
        <v>1979</v>
      </c>
      <c r="I33" s="33" t="str">
        <f>VLOOKUP(A33,'04.kolo prezentácia'!$A$2:$G$118,7,FALSE)</f>
        <v>Muži C</v>
      </c>
      <c r="J33" s="34" t="str">
        <f>VLOOKUP('04.kolo výsledky  KAT'!$A33,'04.kolo stopky'!A:C,3,FALSE)</f>
        <v>00:38:07,74</v>
      </c>
      <c r="K33" s="34">
        <f t="shared" si="0"/>
        <v>0.0031521990740740738</v>
      </c>
      <c r="L33" s="34">
        <f t="shared" si="1"/>
        <v>0.005364351851851849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8">
        <f t="shared" si="2"/>
        <v>0</v>
      </c>
      <c r="Y33"/>
    </row>
    <row r="34" spans="1:25" ht="14.25" hidden="1">
      <c r="A34" s="22">
        <v>43</v>
      </c>
      <c r="B34" s="49">
        <v>31</v>
      </c>
      <c r="C34" s="50">
        <v>2</v>
      </c>
      <c r="D34" s="5" t="str">
        <f>VLOOKUP(A34,'04.kolo prezentácia'!$A$2:$G$118,2,FALSE)</f>
        <v>Helena</v>
      </c>
      <c r="E34" s="5" t="str">
        <f>VLOOKUP(A34,'04.kolo prezentácia'!$A$2:$G$118,3,FALSE)</f>
        <v>Chromeková</v>
      </c>
      <c r="F34" s="5" t="str">
        <f>CONCATENATE('04.kolo výsledky  KAT'!$D34," ",'04.kolo výsledky  KAT'!$E34)</f>
        <v>Helena Chromeková</v>
      </c>
      <c r="G34" s="5" t="str">
        <f>VLOOKUP(A34,'04.kolo prezentácia'!$A$2:$G$118,4,FALSE)</f>
        <v>Slawex runners / Slavičín</v>
      </c>
      <c r="H34" s="3">
        <f>VLOOKUP(A34,'04.kolo prezentácia'!$A$2:$G$118,5,FALSE)</f>
        <v>1986</v>
      </c>
      <c r="I34" s="27" t="str">
        <f>VLOOKUP(A34,'04.kolo prezentácia'!$A$2:$G$118,7,FALSE)</f>
        <v>Ženy A</v>
      </c>
      <c r="J34" s="21" t="str">
        <f>VLOOKUP('04.kolo výsledky  KAT'!$A34,'04.kolo stopky'!A:C,3,FALSE)</f>
        <v>00:38:09,76</v>
      </c>
      <c r="K34" s="21">
        <f t="shared" si="0"/>
        <v>0.0031549823633156963</v>
      </c>
      <c r="L34" s="21">
        <f t="shared" si="1"/>
        <v>0.0053877314814814795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8">
        <f t="shared" si="2"/>
        <v>0</v>
      </c>
      <c r="Y34"/>
    </row>
    <row r="35" spans="1:25" ht="14.25" hidden="1">
      <c r="A35" s="22">
        <v>87</v>
      </c>
      <c r="B35" s="49">
        <v>32</v>
      </c>
      <c r="C35" s="56">
        <v>9</v>
      </c>
      <c r="D35" s="5" t="str">
        <f>VLOOKUP(A35,'04.kolo prezentácia'!$A$2:$G$118,2,FALSE)</f>
        <v>Damián</v>
      </c>
      <c r="E35" s="5" t="str">
        <f>VLOOKUP(A35,'04.kolo prezentácia'!$A$2:$G$118,3,FALSE)</f>
        <v>Melo</v>
      </c>
      <c r="F35" s="5" t="str">
        <f>CONCATENATE('04.kolo výsledky  KAT'!$D35," ",'04.kolo výsledky  KAT'!$E35)</f>
        <v>Damián Melo</v>
      </c>
      <c r="G35" s="5" t="str">
        <f>VLOOKUP(A35,'04.kolo prezentácia'!$A$2:$G$118,4,FALSE)</f>
        <v>Trenčianska Závada</v>
      </c>
      <c r="H35" s="3">
        <f>VLOOKUP(A35,'04.kolo prezentácia'!$A$2:$G$118,5,FALSE)</f>
        <v>1988</v>
      </c>
      <c r="I35" s="27" t="str">
        <f>VLOOKUP(A35,'04.kolo prezentácia'!$A$2:$G$118,7,FALSE)</f>
        <v>Muži B</v>
      </c>
      <c r="J35" s="21" t="str">
        <f>VLOOKUP('04.kolo výsledky  KAT'!$A35,'04.kolo stopky'!A:C,3,FALSE)</f>
        <v>00:38:12,13</v>
      </c>
      <c r="K35" s="21">
        <f t="shared" si="0"/>
        <v>0.0031582479056437383</v>
      </c>
      <c r="L35" s="21">
        <f t="shared" si="1"/>
        <v>0.005415162037037034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8">
        <f t="shared" si="2"/>
        <v>0</v>
      </c>
      <c r="Y35"/>
    </row>
    <row r="36" spans="1:25" ht="14.25" hidden="1">
      <c r="A36" s="22">
        <v>36</v>
      </c>
      <c r="B36" s="49">
        <v>33</v>
      </c>
      <c r="C36" s="56">
        <v>10</v>
      </c>
      <c r="D36" s="5" t="str">
        <f>VLOOKUP(A36,'04.kolo prezentácia'!$A$2:$G$118,2,FALSE)</f>
        <v>Andrej</v>
      </c>
      <c r="E36" s="5" t="str">
        <f>VLOOKUP(A36,'04.kolo prezentácia'!$A$2:$G$118,3,FALSE)</f>
        <v>Prekop</v>
      </c>
      <c r="F36" s="5" t="str">
        <f>CONCATENATE('04.kolo výsledky  KAT'!$D36," ",'04.kolo výsledky  KAT'!$E36)</f>
        <v>Andrej Prekop</v>
      </c>
      <c r="G36" s="5" t="str">
        <f>VLOOKUP(A36,'04.kolo prezentácia'!$A$2:$G$118,4,FALSE)</f>
        <v>Trenčin</v>
      </c>
      <c r="H36" s="3">
        <f>VLOOKUP(A36,'04.kolo prezentácia'!$A$2:$G$118,5,FALSE)</f>
        <v>1985</v>
      </c>
      <c r="I36" s="27" t="str">
        <f>VLOOKUP(A36,'04.kolo prezentácia'!$A$2:$G$118,7,FALSE)</f>
        <v>Muži B</v>
      </c>
      <c r="J36" s="21" t="str">
        <f>VLOOKUP('04.kolo výsledky  KAT'!$A36,'04.kolo stopky'!A:C,3,FALSE)</f>
        <v>00:38:29,22</v>
      </c>
      <c r="K36" s="21">
        <f t="shared" si="0"/>
        <v>0.003181795634920635</v>
      </c>
      <c r="L36" s="21">
        <f t="shared" si="1"/>
        <v>0.005612962962962965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8">
        <f t="shared" si="2"/>
        <v>0</v>
      </c>
      <c r="Y36"/>
    </row>
    <row r="37" spans="1:25" ht="14.25" hidden="1">
      <c r="A37" s="22">
        <v>324</v>
      </c>
      <c r="B37" s="49">
        <v>34</v>
      </c>
      <c r="C37" s="56">
        <v>4</v>
      </c>
      <c r="D37" s="5" t="str">
        <f>VLOOKUP(A37,'04.kolo prezentácia'!$A$2:$G$118,2,FALSE)</f>
        <v>Tibor</v>
      </c>
      <c r="E37" s="5" t="str">
        <f>VLOOKUP(A37,'04.kolo prezentácia'!$A$2:$G$118,3,FALSE)</f>
        <v>Šír</v>
      </c>
      <c r="F37" s="5" t="str">
        <f>CONCATENATE('04.kolo výsledky  KAT'!$D37," ",'04.kolo výsledky  KAT'!$E37)</f>
        <v>Tibor Šír</v>
      </c>
      <c r="G37" s="5" t="str">
        <f>VLOOKUP(A37,'04.kolo prezentácia'!$A$2:$G$118,4,FALSE)</f>
        <v>Trenčianska Teplá / Trenčianska Teplá</v>
      </c>
      <c r="H37" s="3">
        <f>VLOOKUP(A37,'04.kolo prezentácia'!$A$2:$G$118,5,FALSE)</f>
        <v>1966</v>
      </c>
      <c r="I37" s="27" t="str">
        <f>VLOOKUP(A37,'04.kolo prezentácia'!$A$2:$G$118,7,FALSE)</f>
        <v>Muži D</v>
      </c>
      <c r="J37" s="21" t="str">
        <f>VLOOKUP('04.kolo výsledky  KAT'!$A37,'04.kolo stopky'!A:C,3,FALSE)</f>
        <v>00:38:33,91</v>
      </c>
      <c r="K37" s="21">
        <f t="shared" si="0"/>
        <v>0.00318825782627866</v>
      </c>
      <c r="L37" s="21">
        <f t="shared" si="1"/>
        <v>0.005667245370370375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8">
        <f t="shared" si="2"/>
        <v>0</v>
      </c>
      <c r="X37" s="2"/>
      <c r="Y37"/>
    </row>
    <row r="38" spans="1:25" ht="14.25" hidden="1">
      <c r="A38" s="22">
        <v>52</v>
      </c>
      <c r="B38" s="49">
        <v>35</v>
      </c>
      <c r="C38" s="56">
        <v>12</v>
      </c>
      <c r="D38" s="5" t="str">
        <f>VLOOKUP(A38,'04.kolo prezentácia'!$A$2:$G$118,2,FALSE)</f>
        <v>Daniel</v>
      </c>
      <c r="E38" s="5" t="str">
        <f>VLOOKUP(A38,'04.kolo prezentácia'!$A$2:$G$118,3,FALSE)</f>
        <v>Ondrejička</v>
      </c>
      <c r="F38" s="5" t="str">
        <f>CONCATENATE('04.kolo výsledky  KAT'!$D38," ",'04.kolo výsledky  KAT'!$E38)</f>
        <v>Daniel Ondrejička</v>
      </c>
      <c r="G38" s="5" t="str">
        <f>VLOOKUP(A38,'04.kolo prezentácia'!$A$2:$G$118,4,FALSE)</f>
        <v>Liešťany</v>
      </c>
      <c r="H38" s="3">
        <f>VLOOKUP(A38,'04.kolo prezentácia'!$A$2:$G$118,5,FALSE)</f>
        <v>1974</v>
      </c>
      <c r="I38" s="27" t="str">
        <f>VLOOKUP(A38,'04.kolo prezentácia'!$A$2:$G$118,7,FALSE)</f>
        <v>Muži C</v>
      </c>
      <c r="J38" s="21" t="str">
        <f>VLOOKUP('04.kolo výsledky  KAT'!$A38,'04.kolo stopky'!A:C,3,FALSE)</f>
        <v>00:38:35,20</v>
      </c>
      <c r="K38" s="21">
        <f t="shared" si="0"/>
        <v>0.0031900352733686063</v>
      </c>
      <c r="L38" s="21">
        <f t="shared" si="1"/>
        <v>0.005682175925925924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8">
        <f t="shared" si="2"/>
        <v>0</v>
      </c>
      <c r="X38" s="2"/>
      <c r="Y38"/>
    </row>
    <row r="39" spans="1:25" ht="14.25" hidden="1">
      <c r="A39" s="22">
        <v>68</v>
      </c>
      <c r="B39" s="49">
        <v>36</v>
      </c>
      <c r="C39" s="56">
        <v>5</v>
      </c>
      <c r="D39" s="5" t="str">
        <f>VLOOKUP(A39,'04.kolo prezentácia'!$A$2:$G$118,2,FALSE)</f>
        <v>Milan</v>
      </c>
      <c r="E39" s="5" t="str">
        <f>VLOOKUP(A39,'04.kolo prezentácia'!$A$2:$G$118,3,FALSE)</f>
        <v>Holička</v>
      </c>
      <c r="F39" s="5" t="str">
        <f>CONCATENATE('04.kolo výsledky  KAT'!$D39," ",'04.kolo výsledky  KAT'!$E39)</f>
        <v>Milan Holička</v>
      </c>
      <c r="G39" s="5" t="str">
        <f>VLOOKUP(A39,'04.kolo prezentácia'!$A$2:$G$118,4,FALSE)</f>
        <v>Bánovce nad Bebravou</v>
      </c>
      <c r="H39" s="3">
        <f>VLOOKUP(A39,'04.kolo prezentácia'!$A$2:$G$118,5,FALSE)</f>
        <v>1962</v>
      </c>
      <c r="I39" s="27" t="str">
        <f>VLOOKUP(A39,'04.kolo prezentácia'!$A$2:$G$118,7,FALSE)</f>
        <v>Muži D</v>
      </c>
      <c r="J39" s="21" t="str">
        <f>VLOOKUP('04.kolo výsledky  KAT'!$A39,'04.kolo stopky'!A:C,3,FALSE)</f>
        <v>00:38:46,01</v>
      </c>
      <c r="K39" s="21">
        <f t="shared" si="0"/>
        <v>0.003204930004409171</v>
      </c>
      <c r="L39" s="21">
        <f t="shared" si="1"/>
        <v>0.0058072916666666655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8">
        <f t="shared" si="2"/>
        <v>0</v>
      </c>
      <c r="Y39"/>
    </row>
    <row r="40" spans="1:25" ht="14.25" hidden="1">
      <c r="A40" s="22">
        <v>334</v>
      </c>
      <c r="B40" s="49">
        <v>37</v>
      </c>
      <c r="C40" s="56">
        <v>11</v>
      </c>
      <c r="D40" s="5" t="str">
        <f>VLOOKUP(A40,'04.kolo prezentácia'!$A$2:$G$118,2,FALSE)</f>
        <v>Róbert</v>
      </c>
      <c r="E40" s="5" t="str">
        <f>VLOOKUP(A40,'04.kolo prezentácia'!$A$2:$G$118,3,FALSE)</f>
        <v>Gavenda</v>
      </c>
      <c r="F40" s="5" t="str">
        <f>CONCATENATE('04.kolo výsledky  KAT'!$D40," ",'04.kolo výsledky  KAT'!$E40)</f>
        <v>Róbert Gavenda</v>
      </c>
      <c r="G40" s="5" t="str">
        <f>VLOOKUP(A40,'04.kolo prezentácia'!$A$2:$G$118,4,FALSE)</f>
        <v>Trenčín</v>
      </c>
      <c r="H40" s="3">
        <f>VLOOKUP(A40,'04.kolo prezentácia'!$A$2:$G$118,5,FALSE)</f>
        <v>1988</v>
      </c>
      <c r="I40" s="27" t="str">
        <f>VLOOKUP(A40,'04.kolo prezentácia'!$A$2:$G$118,7,FALSE)</f>
        <v>Muži B</v>
      </c>
      <c r="J40" s="21" t="str">
        <f>VLOOKUP('04.kolo výsledky  KAT'!$A40,'04.kolo stopky'!A:C,3,FALSE)</f>
        <v>00:38:47,95</v>
      </c>
      <c r="K40" s="21">
        <f t="shared" si="0"/>
        <v>0.0032076030643738975</v>
      </c>
      <c r="L40" s="21">
        <f t="shared" si="1"/>
        <v>0.0058297453703703705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8">
        <f t="shared" si="2"/>
        <v>0</v>
      </c>
      <c r="Y40"/>
    </row>
    <row r="41" spans="1:25" ht="14.25" hidden="1">
      <c r="A41" s="22">
        <v>184</v>
      </c>
      <c r="B41" s="49">
        <v>38</v>
      </c>
      <c r="C41" s="60">
        <v>6</v>
      </c>
      <c r="D41" s="5" t="str">
        <f>VLOOKUP(A41,'04.kolo prezentácia'!$A$2:$G$118,2,FALSE)</f>
        <v>Anton</v>
      </c>
      <c r="E41" s="5" t="str">
        <f>VLOOKUP(A41,'04.kolo prezentácia'!$A$2:$G$118,3,FALSE)</f>
        <v>Blaško</v>
      </c>
      <c r="F41" s="5" t="str">
        <f>CONCATENATE('04.kolo výsledky  KAT'!$D41," ",'04.kolo výsledky  KAT'!$E41)</f>
        <v>Anton Blaško</v>
      </c>
      <c r="G41" s="5" t="str">
        <f>VLOOKUP(A41,'04.kolo prezentácia'!$A$2:$G$118,4,FALSE)</f>
        <v>Dubnica / Dubnica niV</v>
      </c>
      <c r="H41" s="3">
        <f>VLOOKUP(A41,'04.kolo prezentácia'!$A$2:$G$118,5,FALSE)</f>
        <v>1965</v>
      </c>
      <c r="I41" s="27" t="str">
        <f>VLOOKUP(A41,'04.kolo prezentácia'!$A$2:$G$118,7,FALSE)</f>
        <v>Muži D</v>
      </c>
      <c r="J41" s="21" t="str">
        <f>VLOOKUP('04.kolo výsledky  KAT'!$A41,'04.kolo stopky'!A:C,3,FALSE)</f>
        <v>00:39:13,77</v>
      </c>
      <c r="K41" s="21">
        <f t="shared" si="0"/>
        <v>0.0032431795634920635</v>
      </c>
      <c r="L41" s="21">
        <f t="shared" si="1"/>
        <v>0.006128587962962964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8">
        <f t="shared" si="2"/>
        <v>0</v>
      </c>
      <c r="Y41"/>
    </row>
    <row r="42" spans="1:25" ht="14.25" hidden="1">
      <c r="A42" s="22">
        <v>347</v>
      </c>
      <c r="B42" s="49">
        <v>39</v>
      </c>
      <c r="C42" s="56">
        <v>12</v>
      </c>
      <c r="D42" s="5" t="str">
        <f>VLOOKUP(A42,'04.kolo prezentácia'!$A$2:$G$118,2,FALSE)</f>
        <v>Matúš</v>
      </c>
      <c r="E42" s="5" t="str">
        <f>VLOOKUP(A42,'04.kolo prezentácia'!$A$2:$G$118,3,FALSE)</f>
        <v>Varačka</v>
      </c>
      <c r="F42" s="5" t="str">
        <f>CONCATENATE('04.kolo výsledky  KAT'!$D42," ",'04.kolo výsledky  KAT'!$E42)</f>
        <v>Matúš Varačka</v>
      </c>
      <c r="G42" s="5" t="str">
        <f>VLOOKUP(A42,'04.kolo prezentácia'!$A$2:$G$118,4,FALSE)</f>
        <v>Buď Lepší / Beckov</v>
      </c>
      <c r="H42" s="3">
        <f>VLOOKUP(A42,'04.kolo prezentácia'!$A$2:$G$118,5,FALSE)</f>
        <v>1988</v>
      </c>
      <c r="I42" s="27" t="str">
        <f>VLOOKUP(A42,'04.kolo prezentácia'!$A$2:$G$118,7,FALSE)</f>
        <v>Muži B</v>
      </c>
      <c r="J42" s="21" t="str">
        <f>VLOOKUP('04.kolo výsledky  KAT'!$A42,'04.kolo stopky'!A:C,3,FALSE)</f>
        <v>00:39:22,17</v>
      </c>
      <c r="K42" s="21">
        <f t="shared" si="0"/>
        <v>0.003254753637566138</v>
      </c>
      <c r="L42" s="21">
        <f t="shared" si="1"/>
        <v>0.006225810185185188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8">
        <f t="shared" si="2"/>
        <v>0</v>
      </c>
      <c r="Y42"/>
    </row>
    <row r="43" spans="1:25" ht="14.25" hidden="1">
      <c r="A43" s="22">
        <v>144</v>
      </c>
      <c r="B43" s="49">
        <v>40</v>
      </c>
      <c r="C43" s="56">
        <v>13</v>
      </c>
      <c r="D43" s="5" t="str">
        <f>VLOOKUP(A43,'04.kolo prezentácia'!$A$2:$G$118,2,FALSE)</f>
        <v>Martin</v>
      </c>
      <c r="E43" s="5" t="str">
        <f>VLOOKUP(A43,'04.kolo prezentácia'!$A$2:$G$118,3,FALSE)</f>
        <v>Lesaj</v>
      </c>
      <c r="F43" s="5" t="str">
        <f>CONCATENATE('04.kolo výsledky  KAT'!$D43," ",'04.kolo výsledky  KAT'!$E43)</f>
        <v>Martin Lesaj</v>
      </c>
      <c r="G43" s="5" t="str">
        <f>VLOOKUP(A43,'04.kolo prezentácia'!$A$2:$G$118,4,FALSE)</f>
        <v>Festival HoryZonty / Trenčín</v>
      </c>
      <c r="H43" s="3">
        <f>VLOOKUP(A43,'04.kolo prezentácia'!$A$2:$G$118,5,FALSE)</f>
        <v>1975</v>
      </c>
      <c r="I43" s="27" t="str">
        <f>VLOOKUP(A43,'04.kolo prezentácia'!$A$2:$G$118,7,FALSE)</f>
        <v>Muži C</v>
      </c>
      <c r="J43" s="21" t="str">
        <f>VLOOKUP('04.kolo výsledky  KAT'!$A43,'04.kolo stopky'!A:C,3,FALSE)</f>
        <v>00:39:29,61</v>
      </c>
      <c r="K43" s="21">
        <f t="shared" si="0"/>
        <v>0.00326500496031746</v>
      </c>
      <c r="L43" s="21">
        <f t="shared" si="1"/>
        <v>0.006311921296296295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8">
        <f t="shared" si="2"/>
        <v>0</v>
      </c>
      <c r="Y43"/>
    </row>
    <row r="44" spans="1:25" ht="14.25" hidden="1">
      <c r="A44" s="22">
        <v>325</v>
      </c>
      <c r="B44" s="49">
        <v>41</v>
      </c>
      <c r="C44" s="56">
        <v>7</v>
      </c>
      <c r="D44" s="6" t="str">
        <f>VLOOKUP(A44,'04.kolo prezentácia'!$A$2:$G$118,2,FALSE)</f>
        <v>Ján</v>
      </c>
      <c r="E44" s="6" t="str">
        <f>VLOOKUP(A44,'04.kolo prezentácia'!$A$2:$G$118,3,FALSE)</f>
        <v>Ďuráčik</v>
      </c>
      <c r="F44" s="6" t="str">
        <f>CONCATENATE('04.kolo výsledky  KAT'!$D44," ",'04.kolo výsledky  KAT'!$E44)</f>
        <v>Ján Ďuráčik</v>
      </c>
      <c r="G44" s="6" t="str">
        <f>VLOOKUP(A44,'04.kolo prezentácia'!$A$2:$G$118,4,FALSE)</f>
        <v>Soblahov</v>
      </c>
      <c r="H44" s="32">
        <f>VLOOKUP(A44,'04.kolo prezentácia'!$A$2:$G$118,5,FALSE)</f>
        <v>1965</v>
      </c>
      <c r="I44" s="33" t="str">
        <f>VLOOKUP(A44,'04.kolo prezentácia'!$A$2:$G$118,7,FALSE)</f>
        <v>Muži D</v>
      </c>
      <c r="J44" s="34" t="str">
        <f>VLOOKUP('04.kolo výsledky  KAT'!$A44,'04.kolo stopky'!A:C,3,FALSE)</f>
        <v>00:39:32,03</v>
      </c>
      <c r="K44" s="34">
        <f t="shared" si="0"/>
        <v>0.0032683393959435625</v>
      </c>
      <c r="L44" s="34">
        <f t="shared" si="1"/>
        <v>0.006339930555555557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8">
        <f t="shared" si="2"/>
        <v>0</v>
      </c>
      <c r="Y44"/>
    </row>
    <row r="45" spans="1:25" ht="14.25" hidden="1">
      <c r="A45" s="22">
        <v>19</v>
      </c>
      <c r="B45" s="49">
        <v>42</v>
      </c>
      <c r="C45" s="56">
        <v>13</v>
      </c>
      <c r="D45" s="5" t="str">
        <f>VLOOKUP(A45,'04.kolo prezentácia'!$A$2:$G$118,2,FALSE)</f>
        <v>Tomáš</v>
      </c>
      <c r="E45" s="5" t="str">
        <f>VLOOKUP(A45,'04.kolo prezentácia'!$A$2:$G$118,3,FALSE)</f>
        <v>Stiksa</v>
      </c>
      <c r="F45" s="5" t="str">
        <f>CONCATENATE('04.kolo výsledky  KAT'!$D45," ",'04.kolo výsledky  KAT'!$E45)</f>
        <v>Tomáš Stiksa</v>
      </c>
      <c r="G45" s="5" t="str">
        <f>VLOOKUP(A45,'04.kolo prezentácia'!$A$2:$G$118,4,FALSE)</f>
        <v>Trenčianske Teplice</v>
      </c>
      <c r="H45" s="3">
        <f>VLOOKUP(A45,'04.kolo prezentácia'!$A$2:$G$118,5,FALSE)</f>
        <v>1983</v>
      </c>
      <c r="I45" s="27" t="str">
        <f>VLOOKUP(A45,'04.kolo prezentácia'!$A$2:$G$118,7,FALSE)</f>
        <v>Muži B</v>
      </c>
      <c r="J45" s="21" t="str">
        <f>VLOOKUP('04.kolo výsledky  KAT'!$A45,'04.kolo stopky'!A:C,3,FALSE)</f>
        <v>00:39:36,94</v>
      </c>
      <c r="K45" s="21">
        <f t="shared" si="0"/>
        <v>0.0032751047178130512</v>
      </c>
      <c r="L45" s="21">
        <f t="shared" si="1"/>
        <v>0.006396759259259262</v>
      </c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5">
        <f t="shared" si="2"/>
        <v>0</v>
      </c>
      <c r="Y45"/>
    </row>
    <row r="46" spans="1:25" ht="14.25" hidden="1">
      <c r="A46" s="22">
        <v>84</v>
      </c>
      <c r="B46" s="49">
        <v>43</v>
      </c>
      <c r="C46" s="56">
        <v>14</v>
      </c>
      <c r="D46" s="6" t="str">
        <f>VLOOKUP(A46,'04.kolo prezentácia'!$A$2:$G$118,2,FALSE)</f>
        <v>František</v>
      </c>
      <c r="E46" s="6" t="str">
        <f>VLOOKUP(A46,'04.kolo prezentácia'!$A$2:$G$118,3,FALSE)</f>
        <v>Jackulík</v>
      </c>
      <c r="F46" s="6" t="str">
        <f>CONCATENATE('04.kolo výsledky  KAT'!$D46," ",'04.kolo výsledky  KAT'!$E46)</f>
        <v>František Jackulík</v>
      </c>
      <c r="G46" s="6" t="str">
        <f>VLOOKUP(A46,'04.kolo prezentácia'!$A$2:$G$118,4,FALSE)</f>
        <v>Brúsne / Drietom-Brúsne</v>
      </c>
      <c r="H46" s="32">
        <f>VLOOKUP(A46,'04.kolo prezentácia'!$A$2:$G$118,5,FALSE)</f>
        <v>1978</v>
      </c>
      <c r="I46" s="33" t="str">
        <f>VLOOKUP(A46,'04.kolo prezentácia'!$A$2:$G$118,7,FALSE)</f>
        <v>Muži C</v>
      </c>
      <c r="J46" s="34" t="str">
        <f>VLOOKUP('04.kolo výsledky  KAT'!$A46,'04.kolo stopky'!A:C,3,FALSE)</f>
        <v>00:39:45,36</v>
      </c>
      <c r="K46" s="34">
        <f t="shared" si="0"/>
        <v>0.003286706349206349</v>
      </c>
      <c r="L46" s="34">
        <f t="shared" si="1"/>
        <v>0.006494212962962962</v>
      </c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5">
        <f t="shared" si="2"/>
        <v>0</v>
      </c>
      <c r="Y46"/>
    </row>
    <row r="47" spans="1:25" ht="14.25" hidden="1">
      <c r="A47" s="22">
        <v>5</v>
      </c>
      <c r="B47" s="49">
        <v>44</v>
      </c>
      <c r="C47" s="50">
        <v>2</v>
      </c>
      <c r="D47" s="6" t="str">
        <f>VLOOKUP(A47,'04.kolo prezentácia'!$A$2:$G$118,2,FALSE)</f>
        <v>Pavol</v>
      </c>
      <c r="E47" s="6" t="str">
        <f>VLOOKUP(A47,'04.kolo prezentácia'!$A$2:$G$118,3,FALSE)</f>
        <v>Jankech</v>
      </c>
      <c r="F47" s="6" t="str">
        <f>CONCATENATE('04.kolo výsledky  KAT'!$D47," ",'04.kolo výsledky  KAT'!$E47)</f>
        <v>Pavol Jankech</v>
      </c>
      <c r="G47" s="6" t="str">
        <f>VLOOKUP(A47,'04.kolo prezentácia'!$A$2:$G$118,4,FALSE)</f>
        <v>Trenčín / Trenčín</v>
      </c>
      <c r="H47" s="32">
        <f>VLOOKUP(A47,'04.kolo prezentácia'!$A$2:$G$118,5,FALSE)</f>
        <v>1957</v>
      </c>
      <c r="I47" s="33" t="str">
        <f>VLOOKUP(A47,'04.kolo prezentácia'!$A$2:$G$118,7,FALSE)</f>
        <v>Muži E</v>
      </c>
      <c r="J47" s="34" t="str">
        <f>VLOOKUP('04.kolo výsledky  KAT'!$A47,'04.kolo stopky'!A:C,3,FALSE)</f>
        <v>00:39:46,78</v>
      </c>
      <c r="K47" s="34">
        <f t="shared" si="0"/>
        <v>0.003288662918871252</v>
      </c>
      <c r="L47" s="34">
        <f t="shared" si="1"/>
        <v>0.006510648148148147</v>
      </c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5">
        <f t="shared" si="2"/>
        <v>0</v>
      </c>
      <c r="Y47"/>
    </row>
    <row r="48" spans="1:25" ht="14.25" hidden="1">
      <c r="A48" s="22">
        <v>346</v>
      </c>
      <c r="B48" s="49">
        <v>45</v>
      </c>
      <c r="C48" s="56">
        <v>15</v>
      </c>
      <c r="D48" s="5" t="str">
        <f>VLOOKUP(A48,'04.kolo prezentácia'!$A$2:$G$118,2,FALSE)</f>
        <v>Ján</v>
      </c>
      <c r="E48" s="5" t="str">
        <f>VLOOKUP(A48,'04.kolo prezentácia'!$A$2:$G$118,3,FALSE)</f>
        <v>Vojtek</v>
      </c>
      <c r="F48" s="5" t="str">
        <f>CONCATENATE('04.kolo výsledky  KAT'!$D48," ",'04.kolo výsledky  KAT'!$E48)</f>
        <v>Ján Vojtek</v>
      </c>
      <c r="G48" s="5" t="str">
        <f>VLOOKUP(A48,'04.kolo prezentácia'!$A$2:$G$118,4,FALSE)</f>
        <v>OŠK Soblahov</v>
      </c>
      <c r="H48" s="3">
        <f>VLOOKUP(A48,'04.kolo prezentácia'!$A$2:$G$118,5,FALSE)</f>
        <v>1974</v>
      </c>
      <c r="I48" s="27" t="str">
        <f>VLOOKUP(A48,'04.kolo prezentácia'!$A$2:$G$118,7,FALSE)</f>
        <v>Muži C</v>
      </c>
      <c r="J48" s="21" t="str">
        <f>VLOOKUP('04.kolo výsledky  KAT'!$A48,'04.kolo stopky'!A:C,3,FALSE)</f>
        <v>00:40:04,01</v>
      </c>
      <c r="K48" s="21">
        <f t="shared" si="0"/>
        <v>0.003312403549382716</v>
      </c>
      <c r="L48" s="21">
        <f t="shared" si="1"/>
        <v>0.006710069444444446</v>
      </c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5">
        <f t="shared" si="2"/>
        <v>0</v>
      </c>
      <c r="Y48"/>
    </row>
    <row r="49" spans="1:25" ht="14.25" hidden="1">
      <c r="A49" s="22">
        <v>345</v>
      </c>
      <c r="B49" s="49">
        <v>46</v>
      </c>
      <c r="C49" s="56">
        <v>16</v>
      </c>
      <c r="D49" s="6" t="str">
        <f>VLOOKUP(A49,'04.kolo prezentácia'!$A$2:$G$118,2,FALSE)</f>
        <v>Miroslav</v>
      </c>
      <c r="E49" s="6" t="str">
        <f>VLOOKUP(A49,'04.kolo prezentácia'!$A$2:$G$118,3,FALSE)</f>
        <v>Mikuš</v>
      </c>
      <c r="F49" s="6" t="str">
        <f>CONCATENATE('04.kolo výsledky  KAT'!$D49," ",'04.kolo výsledky  KAT'!$E49)</f>
        <v>Miroslav Mikuš</v>
      </c>
      <c r="G49" s="6" t="str">
        <f>VLOOKUP(A49,'04.kolo prezentácia'!$A$2:$G$118,4,FALSE)</f>
        <v>Timoradza</v>
      </c>
      <c r="H49" s="32">
        <f>VLOOKUP(A49,'04.kolo prezentácia'!$A$2:$G$118,5,FALSE)</f>
        <v>1975</v>
      </c>
      <c r="I49" s="33" t="str">
        <f>VLOOKUP(A49,'04.kolo prezentácia'!$A$2:$G$118,7,FALSE)</f>
        <v>Muži C</v>
      </c>
      <c r="J49" s="34" t="str">
        <f>VLOOKUP('04.kolo výsledky  KAT'!$A49,'04.kolo stopky'!A:C,3,FALSE)</f>
        <v>00:40:05,64</v>
      </c>
      <c r="K49" s="34">
        <f t="shared" si="0"/>
        <v>0.0033146494708994707</v>
      </c>
      <c r="L49" s="34">
        <f t="shared" si="1"/>
        <v>0.006728935185185185</v>
      </c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5">
        <f t="shared" si="2"/>
        <v>0</v>
      </c>
      <c r="Y49"/>
    </row>
    <row r="50" spans="1:25" ht="14.25" hidden="1">
      <c r="A50" s="22">
        <v>328</v>
      </c>
      <c r="B50" s="49">
        <v>47</v>
      </c>
      <c r="C50" s="56">
        <v>17</v>
      </c>
      <c r="D50" s="5" t="str">
        <f>VLOOKUP(A50,'04.kolo prezentácia'!$A$2:$G$118,2,FALSE)</f>
        <v>Peter</v>
      </c>
      <c r="E50" s="5" t="str">
        <f>VLOOKUP(A50,'04.kolo prezentácia'!$A$2:$G$118,3,FALSE)</f>
        <v>Kaňovský</v>
      </c>
      <c r="F50" s="5" t="str">
        <f>CONCATENATE('04.kolo výsledky  KAT'!$D50," ",'04.kolo výsledky  KAT'!$E50)</f>
        <v>Peter Kaňovský</v>
      </c>
      <c r="G50" s="5" t="str">
        <f>VLOOKUP(A50,'04.kolo prezentácia'!$A$2:$G$118,4,FALSE)</f>
        <v>Drietoma</v>
      </c>
      <c r="H50" s="3">
        <f>VLOOKUP(A50,'04.kolo prezentácia'!$A$2:$G$118,5,FALSE)</f>
        <v>1978</v>
      </c>
      <c r="I50" s="27" t="str">
        <f>VLOOKUP(A50,'04.kolo prezentácia'!$A$2:$G$118,7,FALSE)</f>
        <v>Muži C</v>
      </c>
      <c r="J50" s="21" t="str">
        <f>VLOOKUP('04.kolo výsledky  KAT'!$A50,'04.kolo stopky'!A:C,3,FALSE)</f>
        <v>00:40:17,11</v>
      </c>
      <c r="K50" s="21">
        <f t="shared" si="0"/>
        <v>0.003330453593474427</v>
      </c>
      <c r="L50" s="21">
        <f t="shared" si="1"/>
        <v>0.006861689814814817</v>
      </c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5">
        <f t="shared" si="2"/>
        <v>0</v>
      </c>
      <c r="Y50"/>
    </row>
    <row r="51" spans="1:25" ht="14.25" hidden="1">
      <c r="A51" s="22">
        <v>55</v>
      </c>
      <c r="B51" s="49">
        <v>48</v>
      </c>
      <c r="C51" s="56">
        <v>18</v>
      </c>
      <c r="D51" s="6" t="str">
        <f>VLOOKUP(A51,'04.kolo prezentácia'!$A$2:$G$118,2,FALSE)</f>
        <v>Dalibor</v>
      </c>
      <c r="E51" s="6" t="str">
        <f>VLOOKUP(A51,'04.kolo prezentácia'!$A$2:$G$118,3,FALSE)</f>
        <v>Jakal st.</v>
      </c>
      <c r="F51" s="6" t="str">
        <f>CONCATENATE('04.kolo výsledky  KAT'!$D51," ",'04.kolo výsledky  KAT'!$E51)</f>
        <v>Dalibor Jakal st.</v>
      </c>
      <c r="G51" s="6" t="str">
        <f>VLOOKUP(A51,'04.kolo prezentácia'!$A$2:$G$118,4,FALSE)</f>
        <v>Bežci Svinná / Svinná</v>
      </c>
      <c r="H51" s="32">
        <f>VLOOKUP(A51,'04.kolo prezentácia'!$A$2:$G$118,5,FALSE)</f>
        <v>1975</v>
      </c>
      <c r="I51" s="33" t="str">
        <f>VLOOKUP(A51,'04.kolo prezentácia'!$A$2:$G$118,7,FALSE)</f>
        <v>Muži C</v>
      </c>
      <c r="J51" s="34" t="str">
        <f>VLOOKUP('04.kolo výsledky  KAT'!$A51,'04.kolo stopky'!A:C,3,FALSE)</f>
        <v>00:40:17,31</v>
      </c>
      <c r="K51" s="34">
        <f t="shared" si="0"/>
        <v>0.003330729166666666</v>
      </c>
      <c r="L51" s="34">
        <f t="shared" si="1"/>
        <v>0.006864004629629626</v>
      </c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5">
        <f t="shared" si="2"/>
        <v>0</v>
      </c>
      <c r="Y51"/>
    </row>
    <row r="52" spans="1:25" ht="14.25" hidden="1">
      <c r="A52" s="22">
        <v>142</v>
      </c>
      <c r="B52" s="49">
        <v>49</v>
      </c>
      <c r="C52" s="50">
        <v>1</v>
      </c>
      <c r="D52" s="5" t="str">
        <f>VLOOKUP(A52,'04.kolo prezentácia'!$A$2:$G$118,2,FALSE)</f>
        <v>Katarina</v>
      </c>
      <c r="E52" s="5" t="str">
        <f>VLOOKUP(A52,'04.kolo prezentácia'!$A$2:$G$118,3,FALSE)</f>
        <v>Garajova</v>
      </c>
      <c r="F52" s="5" t="str">
        <f>CONCATENATE('04.kolo výsledky  KAT'!$D52," ",'04.kolo výsledky  KAT'!$E52)</f>
        <v>Katarina Garajova</v>
      </c>
      <c r="G52" s="5" t="str">
        <f>VLOOKUP(A52,'04.kolo prezentácia'!$A$2:$G$118,4,FALSE)</f>
        <v>Bez me na / Trenčin</v>
      </c>
      <c r="H52" s="3">
        <f>VLOOKUP(A52,'04.kolo prezentácia'!$A$2:$G$118,5,FALSE)</f>
        <v>1979</v>
      </c>
      <c r="I52" s="27" t="str">
        <f>VLOOKUP(A52,'04.kolo prezentácia'!$A$2:$G$118,7,FALSE)</f>
        <v>Ženy B</v>
      </c>
      <c r="J52" s="21" t="str">
        <f>VLOOKUP('04.kolo výsledky  KAT'!$A52,'04.kolo stopky'!A:C,3,FALSE)</f>
        <v>00:40:18,14</v>
      </c>
      <c r="K52" s="21">
        <f t="shared" si="0"/>
        <v>0.003331872795414462</v>
      </c>
      <c r="L52" s="21">
        <f t="shared" si="1"/>
        <v>0.006873611111111115</v>
      </c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5">
        <f t="shared" si="2"/>
        <v>0</v>
      </c>
      <c r="Y52"/>
    </row>
    <row r="53" spans="1:25" ht="14.25" hidden="1">
      <c r="A53" s="22">
        <v>170</v>
      </c>
      <c r="B53" s="49">
        <v>50</v>
      </c>
      <c r="C53" s="56">
        <v>14</v>
      </c>
      <c r="D53" s="6" t="str">
        <f>VLOOKUP(A53,'04.kolo prezentácia'!$A$2:$G$118,2,FALSE)</f>
        <v>Jaroslav</v>
      </c>
      <c r="E53" s="6" t="str">
        <f>VLOOKUP(A53,'04.kolo prezentácia'!$A$2:$G$118,3,FALSE)</f>
        <v>Struhar</v>
      </c>
      <c r="F53" s="6" t="str">
        <f>CONCATENATE('04.kolo výsledky  KAT'!$D53," ",'04.kolo výsledky  KAT'!$E53)</f>
        <v>Jaroslav Struhar</v>
      </c>
      <c r="G53" s="6" t="str">
        <f>VLOOKUP(A53,'04.kolo prezentácia'!$A$2:$G$118,4,FALSE)</f>
        <v>Trencin / Trencin</v>
      </c>
      <c r="H53" s="32">
        <f>VLOOKUP(A53,'04.kolo prezentácia'!$A$2:$G$118,5,FALSE)</f>
        <v>1983</v>
      </c>
      <c r="I53" s="33" t="str">
        <f>VLOOKUP(A53,'04.kolo prezentácia'!$A$2:$G$118,7,FALSE)</f>
        <v>Muži B</v>
      </c>
      <c r="J53" s="34" t="str">
        <f>VLOOKUP('04.kolo výsledky  KAT'!$A53,'04.kolo stopky'!A:C,3,FALSE)</f>
        <v>00:40:29,56</v>
      </c>
      <c r="K53" s="34">
        <f t="shared" si="0"/>
        <v>0.003347608024691358</v>
      </c>
      <c r="L53" s="34">
        <f t="shared" si="1"/>
        <v>0.0070057870370370395</v>
      </c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5">
        <f t="shared" si="2"/>
        <v>0</v>
      </c>
      <c r="Y53"/>
    </row>
    <row r="54" spans="1:25" ht="14.25" hidden="1">
      <c r="A54" s="22">
        <v>327</v>
      </c>
      <c r="B54" s="49">
        <v>51</v>
      </c>
      <c r="C54" s="56">
        <v>19</v>
      </c>
      <c r="D54" s="6" t="str">
        <f>VLOOKUP(A54,'04.kolo prezentácia'!$A$2:$G$118,2,FALSE)</f>
        <v>Ján</v>
      </c>
      <c r="E54" s="6" t="str">
        <f>VLOOKUP(A54,'04.kolo prezentácia'!$A$2:$G$118,3,FALSE)</f>
        <v>Kutiš</v>
      </c>
      <c r="F54" s="6" t="str">
        <f>CONCATENATE('04.kolo výsledky  KAT'!$D54," ",'04.kolo výsledky  KAT'!$E54)</f>
        <v>Ján Kutiš</v>
      </c>
      <c r="G54" s="6" t="str">
        <f>VLOOKUP(A54,'04.kolo prezentácia'!$A$2:$G$118,4,FALSE)</f>
        <v>Prusy</v>
      </c>
      <c r="H54" s="32">
        <f>VLOOKUP(A54,'04.kolo prezentácia'!$A$2:$G$118,5,FALSE)</f>
        <v>1976</v>
      </c>
      <c r="I54" s="33" t="str">
        <f>VLOOKUP(A54,'04.kolo prezentácia'!$A$2:$G$118,7,FALSE)</f>
        <v>Muži C</v>
      </c>
      <c r="J54" s="34" t="str">
        <f>VLOOKUP('04.kolo výsledky  KAT'!$A54,'04.kolo stopky'!A:C,3,FALSE)</f>
        <v>00:40:49,83</v>
      </c>
      <c r="K54" s="34">
        <f t="shared" si="0"/>
        <v>0.003375537367724868</v>
      </c>
      <c r="L54" s="34">
        <f t="shared" si="1"/>
        <v>0.007240393518518521</v>
      </c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5"/>
      <c r="Y54"/>
    </row>
    <row r="55" spans="1:25" ht="14.25" hidden="1">
      <c r="A55" s="22">
        <v>26</v>
      </c>
      <c r="B55" s="49">
        <v>52</v>
      </c>
      <c r="C55" s="56">
        <v>20</v>
      </c>
      <c r="D55" s="6" t="str">
        <f>VLOOKUP(A55,'04.kolo prezentácia'!$A$2:$G$118,2,FALSE)</f>
        <v>Pavol</v>
      </c>
      <c r="E55" s="6" t="str">
        <f>VLOOKUP(A55,'04.kolo prezentácia'!$A$2:$G$118,3,FALSE)</f>
        <v>Vanek</v>
      </c>
      <c r="F55" s="6" t="str">
        <f>CONCATENATE('04.kolo výsledky  KAT'!$D55," ",'04.kolo výsledky  KAT'!$E55)</f>
        <v>Pavol Vanek</v>
      </c>
      <c r="G55" s="6" t="str">
        <f>VLOOKUP(A55,'04.kolo prezentácia'!$A$2:$G$118,4,FALSE)</f>
        <v>Chocholná / Chocholná</v>
      </c>
      <c r="H55" s="32">
        <f>VLOOKUP(A55,'04.kolo prezentácia'!$A$2:$G$118,5,FALSE)</f>
        <v>1977</v>
      </c>
      <c r="I55" s="33" t="str">
        <f>VLOOKUP(A55,'04.kolo prezentácia'!$A$2:$G$118,7,FALSE)</f>
        <v>Muži C</v>
      </c>
      <c r="J55" s="34" t="str">
        <f>VLOOKUP('04.kolo výsledky  KAT'!$A55,'04.kolo stopky'!A:C,3,FALSE)</f>
        <v>00:40:58,83</v>
      </c>
      <c r="K55" s="34">
        <f t="shared" si="0"/>
        <v>0.003387938161375661</v>
      </c>
      <c r="L55" s="34">
        <f t="shared" si="1"/>
        <v>0.007344560185185187</v>
      </c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5">
        <f aca="true" t="shared" si="3" ref="W55:W101">SUM(M55:V55)</f>
        <v>0</v>
      </c>
      <c r="Y55"/>
    </row>
    <row r="56" spans="1:25" ht="14.25" hidden="1">
      <c r="A56" s="22">
        <v>139</v>
      </c>
      <c r="B56" s="49">
        <v>53</v>
      </c>
      <c r="C56" s="56">
        <v>15</v>
      </c>
      <c r="D56" s="6" t="str">
        <f>VLOOKUP(A56,'04.kolo prezentácia'!$A$2:$G$118,2,FALSE)</f>
        <v>Martin</v>
      </c>
      <c r="E56" s="6" t="str">
        <f>VLOOKUP(A56,'04.kolo prezentácia'!$A$2:$G$118,3,FALSE)</f>
        <v>Chudý</v>
      </c>
      <c r="F56" s="6" t="str">
        <f>CONCATENATE('04.kolo výsledky  KAT'!$D56," ",'04.kolo výsledky  KAT'!$E56)</f>
        <v>Martin Chudý</v>
      </c>
      <c r="G56" s="6" t="str">
        <f>VLOOKUP(A56,'04.kolo prezentácia'!$A$2:$G$118,4,FALSE)</f>
        <v>Trenčín</v>
      </c>
      <c r="H56" s="32">
        <f>VLOOKUP(A56,'04.kolo prezentácia'!$A$2:$G$118,5,FALSE)</f>
        <v>1980</v>
      </c>
      <c r="I56" s="33" t="str">
        <f>VLOOKUP(A56,'04.kolo prezentácia'!$A$2:$G$118,7,FALSE)</f>
        <v>Muži B</v>
      </c>
      <c r="J56" s="34" t="str">
        <f>VLOOKUP('04.kolo výsledky  KAT'!$A56,'04.kolo stopky'!A:C,3,FALSE)</f>
        <v>00:41:17,08</v>
      </c>
      <c r="K56" s="34">
        <f t="shared" si="0"/>
        <v>0.0034130842151675485</v>
      </c>
      <c r="L56" s="34">
        <f t="shared" si="1"/>
        <v>0.007555787037037038</v>
      </c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5">
        <f t="shared" si="3"/>
        <v>0</v>
      </c>
      <c r="Y56"/>
    </row>
    <row r="57" spans="1:25" ht="14.25">
      <c r="A57" s="22">
        <v>45</v>
      </c>
      <c r="B57" s="49">
        <v>54</v>
      </c>
      <c r="C57" s="56">
        <v>6</v>
      </c>
      <c r="D57" s="6" t="str">
        <f>VLOOKUP(A57,'04.kolo prezentácia'!$A$2:$G$118,2,FALSE)</f>
        <v>Radek</v>
      </c>
      <c r="E57" s="6" t="str">
        <f>VLOOKUP(A57,'04.kolo prezentácia'!$A$2:$G$118,3,FALSE)</f>
        <v>Milička</v>
      </c>
      <c r="F57" s="6" t="str">
        <f>CONCATENATE('04.kolo výsledky  KAT'!$D57," ",'04.kolo výsledky  KAT'!$E57)</f>
        <v>Radek Milička</v>
      </c>
      <c r="G57" s="6" t="str">
        <f>VLOOKUP(A57,'04.kolo prezentácia'!$A$2:$G$118,4,FALSE)</f>
        <v>Slawex runners / Slavičín</v>
      </c>
      <c r="H57" s="32">
        <f>VLOOKUP(A57,'04.kolo prezentácia'!$A$2:$G$118,5,FALSE)</f>
        <v>2000</v>
      </c>
      <c r="I57" s="33" t="str">
        <f>VLOOKUP(A57,'04.kolo prezentácia'!$A$2:$G$118,7,FALSE)</f>
        <v>Muži A</v>
      </c>
      <c r="J57" s="34" t="str">
        <f>VLOOKUP('04.kolo výsledky  KAT'!$A57,'04.kolo stopky'!A:C,3,FALSE)</f>
        <v>00:41:25,16</v>
      </c>
      <c r="K57" s="34">
        <f t="shared" si="0"/>
        <v>0.003424217372134039</v>
      </c>
      <c r="L57" s="34">
        <f t="shared" si="1"/>
        <v>0.0076493055555555585</v>
      </c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5">
        <f t="shared" si="3"/>
        <v>0</v>
      </c>
      <c r="Y57"/>
    </row>
    <row r="58" spans="1:25" ht="14.25" hidden="1">
      <c r="A58" s="22">
        <v>37</v>
      </c>
      <c r="B58" s="49">
        <v>55</v>
      </c>
      <c r="C58" s="56">
        <v>16</v>
      </c>
      <c r="D58" s="6" t="str">
        <f>VLOOKUP(A58,'04.kolo prezentácia'!$A$2:$G$118,2,FALSE)</f>
        <v>Ivan</v>
      </c>
      <c r="E58" s="6" t="str">
        <f>VLOOKUP(A58,'04.kolo prezentácia'!$A$2:$G$118,3,FALSE)</f>
        <v>Mojto</v>
      </c>
      <c r="F58" s="6" t="str">
        <f>CONCATENATE('04.kolo výsledky  KAT'!$D58," ",'04.kolo výsledky  KAT'!$E58)</f>
        <v>Ivan Mojto</v>
      </c>
      <c r="G58" s="6" t="str">
        <f>VLOOKUP(A58,'04.kolo prezentácia'!$A$2:$G$118,4,FALSE)</f>
        <v>Buď lepší / Bohunice</v>
      </c>
      <c r="H58" s="32">
        <f>VLOOKUP(A58,'04.kolo prezentácia'!$A$2:$G$118,5,FALSE)</f>
        <v>1989</v>
      </c>
      <c r="I58" s="33" t="str">
        <f>VLOOKUP(A58,'04.kolo prezentácia'!$A$2:$G$118,7,FALSE)</f>
        <v>Muži B</v>
      </c>
      <c r="J58" s="34" t="str">
        <f>VLOOKUP('04.kolo výsledky  KAT'!$A58,'04.kolo stopky'!A:C,3,FALSE)</f>
        <v>00:41:36,11</v>
      </c>
      <c r="K58" s="34">
        <f t="shared" si="0"/>
        <v>0.003439305004409171</v>
      </c>
      <c r="L58" s="34">
        <f t="shared" si="1"/>
        <v>0.007776041666666667</v>
      </c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5">
        <f t="shared" si="3"/>
        <v>0</v>
      </c>
      <c r="Y58"/>
    </row>
    <row r="59" spans="1:25" ht="14.25" hidden="1">
      <c r="A59" s="22">
        <v>177</v>
      </c>
      <c r="B59" s="49">
        <v>56</v>
      </c>
      <c r="C59" s="56">
        <v>17</v>
      </c>
      <c r="D59" s="5" t="str">
        <f>VLOOKUP(A59,'04.kolo prezentácia'!$A$2:$G$118,2,FALSE)</f>
        <v>Miroslav</v>
      </c>
      <c r="E59" s="5" t="str">
        <f>VLOOKUP(A59,'04.kolo prezentácia'!$A$2:$G$118,3,FALSE)</f>
        <v>Marušinec</v>
      </c>
      <c r="F59" s="5" t="str">
        <f>CONCATENATE('04.kolo výsledky  KAT'!$D59," ",'04.kolo výsledky  KAT'!$E59)</f>
        <v>Miroslav Marušinec</v>
      </c>
      <c r="G59" s="5" t="str">
        <f>VLOOKUP(A59,'04.kolo prezentácia'!$A$2:$G$118,4,FALSE)</f>
        <v>Trenčín</v>
      </c>
      <c r="H59" s="3">
        <f>VLOOKUP(A59,'04.kolo prezentácia'!$A$2:$G$118,5,FALSE)</f>
        <v>1983</v>
      </c>
      <c r="I59" s="27" t="str">
        <f>VLOOKUP(A59,'04.kolo prezentácia'!$A$2:$G$118,7,FALSE)</f>
        <v>Muži B</v>
      </c>
      <c r="J59" s="21" t="str">
        <f>VLOOKUP('04.kolo výsledky  KAT'!$A59,'04.kolo stopky'!A:C,3,FALSE)</f>
        <v>00:41:40,23</v>
      </c>
      <c r="K59" s="21">
        <f t="shared" si="0"/>
        <v>0.0034449818121693116</v>
      </c>
      <c r="L59" s="21">
        <f t="shared" si="1"/>
        <v>0.007823726851851849</v>
      </c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5">
        <f t="shared" si="3"/>
        <v>0</v>
      </c>
      <c r="Y59"/>
    </row>
    <row r="60" spans="1:25" ht="14.25">
      <c r="A60" s="22">
        <v>14</v>
      </c>
      <c r="B60" s="49">
        <v>57</v>
      </c>
      <c r="C60" s="56">
        <v>7</v>
      </c>
      <c r="D60" s="6" t="str">
        <f>VLOOKUP(A60,'04.kolo prezentácia'!$A$2:$G$118,2,FALSE)</f>
        <v>Ľubomír</v>
      </c>
      <c r="E60" s="6" t="str">
        <f>VLOOKUP(A60,'04.kolo prezentácia'!$A$2:$G$118,3,FALSE)</f>
        <v>Samek</v>
      </c>
      <c r="F60" s="6" t="str">
        <f>CONCATENATE('04.kolo výsledky  KAT'!$D60," ",'04.kolo výsledky  KAT'!$E60)</f>
        <v>Ľubomír Samek</v>
      </c>
      <c r="G60" s="6" t="str">
        <f>VLOOKUP(A60,'04.kolo prezentácia'!$A$2:$G$118,4,FALSE)</f>
        <v>Kálnica</v>
      </c>
      <c r="H60" s="32">
        <f>VLOOKUP(A60,'04.kolo prezentácia'!$A$2:$G$118,5,FALSE)</f>
        <v>2003</v>
      </c>
      <c r="I60" s="33" t="str">
        <f>VLOOKUP(A60,'04.kolo prezentácia'!$A$2:$G$118,7,FALSE)</f>
        <v>Muži A</v>
      </c>
      <c r="J60" s="34" t="str">
        <f>VLOOKUP('04.kolo výsledky  KAT'!$A60,'04.kolo stopky'!A:C,3,FALSE)</f>
        <v>00:41:52,92</v>
      </c>
      <c r="K60" s="34">
        <f t="shared" si="0"/>
        <v>0.003462466931216931</v>
      </c>
      <c r="L60" s="34">
        <f t="shared" si="1"/>
        <v>0.00797060185185185</v>
      </c>
      <c r="M60" s="31"/>
      <c r="N60" s="42"/>
      <c r="O60" s="42"/>
      <c r="P60" s="42"/>
      <c r="Q60" s="42"/>
      <c r="R60" s="42"/>
      <c r="S60" s="42"/>
      <c r="T60" s="42"/>
      <c r="U60" s="32"/>
      <c r="V60" s="32"/>
      <c r="W60" s="35">
        <f t="shared" si="3"/>
        <v>0</v>
      </c>
      <c r="Y60"/>
    </row>
    <row r="61" spans="1:25" ht="14.25" hidden="1">
      <c r="A61" s="22">
        <v>336</v>
      </c>
      <c r="B61" s="49">
        <v>58</v>
      </c>
      <c r="C61" s="56">
        <v>18</v>
      </c>
      <c r="D61" s="5" t="str">
        <f>VLOOKUP(A61,'04.kolo prezentácia'!$A$2:$G$118,2,FALSE)</f>
        <v>Marián</v>
      </c>
      <c r="E61" s="5" t="str">
        <f>VLOOKUP(A61,'04.kolo prezentácia'!$A$2:$G$118,3,FALSE)</f>
        <v>Vavrik</v>
      </c>
      <c r="F61" s="5" t="str">
        <f>CONCATENATE('04.kolo výsledky  KAT'!$D61," ",'04.kolo výsledky  KAT'!$E61)</f>
        <v>Marián Vavrik</v>
      </c>
      <c r="G61" s="5" t="str">
        <f>VLOOKUP(A61,'04.kolo prezentácia'!$A$2:$G$118,4,FALSE)</f>
        <v>Ribe k. s. / Dubnica nad Váhom</v>
      </c>
      <c r="H61" s="3">
        <f>VLOOKUP(A61,'04.kolo prezentácia'!$A$2:$G$118,5,FALSE)</f>
        <v>1984</v>
      </c>
      <c r="I61" s="27" t="str">
        <f>VLOOKUP(A61,'04.kolo prezentácia'!$A$2:$G$118,7,FALSE)</f>
        <v>Muži B</v>
      </c>
      <c r="J61" s="21" t="str">
        <f>VLOOKUP('04.kolo výsledky  KAT'!$A61,'04.kolo stopky'!A:C,3,FALSE)</f>
        <v>00:42:09,50</v>
      </c>
      <c r="K61" s="21">
        <f t="shared" si="0"/>
        <v>0.0034853119488536147</v>
      </c>
      <c r="L61" s="21">
        <f t="shared" si="1"/>
        <v>0.008162499999999996</v>
      </c>
      <c r="M61" s="31"/>
      <c r="N61" s="32"/>
      <c r="O61" s="32"/>
      <c r="P61" s="32"/>
      <c r="Q61" s="32"/>
      <c r="R61" s="32"/>
      <c r="S61" s="32"/>
      <c r="T61" s="32"/>
      <c r="U61" s="32"/>
      <c r="V61" s="32"/>
      <c r="W61" s="35">
        <f t="shared" si="3"/>
        <v>0</v>
      </c>
      <c r="Y61"/>
    </row>
    <row r="62" spans="1:25" ht="14.25">
      <c r="A62" s="22">
        <v>28</v>
      </c>
      <c r="B62" s="49">
        <v>59</v>
      </c>
      <c r="C62" s="56">
        <v>8</v>
      </c>
      <c r="D62" s="6" t="str">
        <f>VLOOKUP(A62,'04.kolo prezentácia'!$A$2:$G$118,2,FALSE)</f>
        <v>Dušan</v>
      </c>
      <c r="E62" s="6" t="str">
        <f>VLOOKUP(A62,'04.kolo prezentácia'!$A$2:$G$118,3,FALSE)</f>
        <v>Jančo</v>
      </c>
      <c r="F62" s="6" t="str">
        <f>CONCATENATE('04.kolo výsledky  KAT'!$D62," ",'04.kolo výsledky  KAT'!$E62)</f>
        <v>Dušan Jančo</v>
      </c>
      <c r="G62" s="6" t="str">
        <f>VLOOKUP(A62,'04.kolo prezentácia'!$A$2:$G$118,4,FALSE)</f>
        <v>Trenčín</v>
      </c>
      <c r="H62" s="32">
        <f>VLOOKUP(A62,'04.kolo prezentácia'!$A$2:$G$118,5,FALSE)</f>
        <v>1992</v>
      </c>
      <c r="I62" s="33" t="str">
        <f>VLOOKUP(A62,'04.kolo prezentácia'!$A$2:$G$118,7,FALSE)</f>
        <v>Muži A</v>
      </c>
      <c r="J62" s="34" t="str">
        <f>VLOOKUP('04.kolo výsledky  KAT'!$A62,'04.kolo stopky'!A:C,3,FALSE)</f>
        <v>00:42:10,00</v>
      </c>
      <c r="K62" s="34">
        <f t="shared" si="0"/>
        <v>0.003486000881834215</v>
      </c>
      <c r="L62" s="34">
        <f t="shared" si="1"/>
        <v>0.008168287037037036</v>
      </c>
      <c r="M62" s="31"/>
      <c r="N62" s="32"/>
      <c r="O62" s="32"/>
      <c r="P62" s="32"/>
      <c r="Q62" s="32"/>
      <c r="R62" s="32"/>
      <c r="S62" s="32"/>
      <c r="T62" s="32"/>
      <c r="U62" s="32"/>
      <c r="V62" s="32"/>
      <c r="W62" s="35">
        <f t="shared" si="3"/>
        <v>0</v>
      </c>
      <c r="Y62"/>
    </row>
    <row r="63" spans="1:25" ht="14.25" hidden="1">
      <c r="A63" s="22">
        <v>308</v>
      </c>
      <c r="B63" s="49">
        <v>60</v>
      </c>
      <c r="C63" s="56">
        <v>8</v>
      </c>
      <c r="D63" s="5" t="str">
        <f>VLOOKUP(A63,'04.kolo prezentácia'!$A$2:$G$118,2,FALSE)</f>
        <v>Roman</v>
      </c>
      <c r="E63" s="5" t="str">
        <f>VLOOKUP(A63,'04.kolo prezentácia'!$A$2:$G$118,3,FALSE)</f>
        <v>Podolák</v>
      </c>
      <c r="F63" s="5" t="str">
        <f>CONCATENATE('04.kolo výsledky  KAT'!$D63," ",'04.kolo výsledky  KAT'!$E63)</f>
        <v>Roman Podolák</v>
      </c>
      <c r="G63" s="5" t="str">
        <f>VLOOKUP(A63,'04.kolo prezentácia'!$A$2:$G$118,4,FALSE)</f>
        <v>Trenčín</v>
      </c>
      <c r="H63" s="3">
        <f>VLOOKUP(A63,'04.kolo prezentácia'!$A$2:$G$118,5,FALSE)</f>
        <v>1968</v>
      </c>
      <c r="I63" s="27" t="str">
        <f>VLOOKUP(A63,'04.kolo prezentácia'!$A$2:$G$118,7,FALSE)</f>
        <v>Muži D</v>
      </c>
      <c r="J63" s="21" t="str">
        <f>VLOOKUP('04.kolo výsledky  KAT'!$A63,'04.kolo stopky'!A:C,3,FALSE)</f>
        <v>00:42:13,14</v>
      </c>
      <c r="K63" s="21">
        <f t="shared" si="0"/>
        <v>0.003490327380952381</v>
      </c>
      <c r="L63" s="21">
        <f t="shared" si="1"/>
        <v>0.008204629629629631</v>
      </c>
      <c r="M63" s="31"/>
      <c r="N63" s="32"/>
      <c r="O63" s="32"/>
      <c r="P63" s="32"/>
      <c r="Q63" s="32"/>
      <c r="R63" s="32"/>
      <c r="S63" s="32"/>
      <c r="T63" s="32"/>
      <c r="U63" s="32"/>
      <c r="V63" s="32"/>
      <c r="W63" s="35">
        <f t="shared" si="3"/>
        <v>0</v>
      </c>
      <c r="Y63"/>
    </row>
    <row r="64" spans="1:25" ht="14.25" hidden="1">
      <c r="A64" s="22">
        <v>6</v>
      </c>
      <c r="B64" s="49">
        <v>61</v>
      </c>
      <c r="C64" s="56">
        <v>21</v>
      </c>
      <c r="D64" s="5" t="str">
        <f>VLOOKUP(A64,'04.kolo prezentácia'!$A$2:$G$118,2,FALSE)</f>
        <v>Ľubomír</v>
      </c>
      <c r="E64" s="5" t="str">
        <f>VLOOKUP(A64,'04.kolo prezentácia'!$A$2:$G$118,3,FALSE)</f>
        <v>Vavruš</v>
      </c>
      <c r="F64" s="5" t="str">
        <f>CONCATENATE('04.kolo výsledky  KAT'!$D64," ",'04.kolo výsledky  KAT'!$E64)</f>
        <v>Ľubomír Vavruš</v>
      </c>
      <c r="G64" s="5" t="str">
        <f>VLOOKUP(A64,'04.kolo prezentácia'!$A$2:$G$118,4,FALSE)</f>
        <v>Trenčín</v>
      </c>
      <c r="H64" s="3">
        <f>VLOOKUP(A64,'04.kolo prezentácia'!$A$2:$G$118,5,FALSE)</f>
        <v>1974</v>
      </c>
      <c r="I64" s="27" t="str">
        <f>VLOOKUP(A64,'04.kolo prezentácia'!$A$2:$G$118,7,FALSE)</f>
        <v>Muži C</v>
      </c>
      <c r="J64" s="21" t="str">
        <f>VLOOKUP('04.kolo výsledky  KAT'!$A64,'04.kolo stopky'!A:C,3,FALSE)</f>
        <v>00:42:17,70</v>
      </c>
      <c r="K64" s="21">
        <f t="shared" si="0"/>
        <v>0.00349661044973545</v>
      </c>
      <c r="L64" s="21">
        <f t="shared" si="1"/>
        <v>0.008257407407407411</v>
      </c>
      <c r="M64" s="31"/>
      <c r="N64" s="32"/>
      <c r="O64" s="32"/>
      <c r="P64" s="32"/>
      <c r="Q64" s="32"/>
      <c r="R64" s="32"/>
      <c r="S64" s="32"/>
      <c r="T64" s="32"/>
      <c r="U64" s="32"/>
      <c r="V64" s="32"/>
      <c r="W64" s="35">
        <f t="shared" si="3"/>
        <v>0</v>
      </c>
      <c r="Y64"/>
    </row>
    <row r="65" spans="1:25" ht="14.25" hidden="1">
      <c r="A65" s="22">
        <v>27</v>
      </c>
      <c r="B65" s="49">
        <v>62</v>
      </c>
      <c r="C65" s="56">
        <v>19</v>
      </c>
      <c r="D65" s="5" t="str">
        <f>VLOOKUP(A65,'04.kolo prezentácia'!$A$2:$G$118,2,FALSE)</f>
        <v>Jakub</v>
      </c>
      <c r="E65" s="5" t="str">
        <f>VLOOKUP(A65,'04.kolo prezentácia'!$A$2:$G$118,3,FALSE)</f>
        <v>Melo</v>
      </c>
      <c r="F65" s="5" t="str">
        <f>CONCATENATE('04.kolo výsledky  KAT'!$D65," ",'04.kolo výsledky  KAT'!$E65)</f>
        <v>Jakub Melo</v>
      </c>
      <c r="G65" s="5" t="str">
        <f>VLOOKUP(A65,'04.kolo prezentácia'!$A$2:$G$118,4,FALSE)</f>
        <v>Trencin</v>
      </c>
      <c r="H65" s="3">
        <f>VLOOKUP(A65,'04.kolo prezentácia'!$A$2:$G$118,5,FALSE)</f>
        <v>1988</v>
      </c>
      <c r="I65" s="27" t="str">
        <f>VLOOKUP(A65,'04.kolo prezentácia'!$A$2:$G$118,7,FALSE)</f>
        <v>Muži B</v>
      </c>
      <c r="J65" s="21" t="str">
        <f>VLOOKUP('04.kolo výsledky  KAT'!$A65,'04.kolo stopky'!A:C,3,FALSE)</f>
        <v>00:42:21,34</v>
      </c>
      <c r="K65" s="21">
        <f t="shared" si="0"/>
        <v>0.003501625881834215</v>
      </c>
      <c r="L65" s="21">
        <f t="shared" si="1"/>
        <v>0.008299537037037036</v>
      </c>
      <c r="M65" s="31"/>
      <c r="N65" s="32"/>
      <c r="O65" s="32"/>
      <c r="P65" s="32"/>
      <c r="Q65" s="32"/>
      <c r="R65" s="32"/>
      <c r="S65" s="32"/>
      <c r="T65" s="32"/>
      <c r="U65" s="32"/>
      <c r="V65" s="32"/>
      <c r="W65" s="35">
        <f t="shared" si="3"/>
        <v>0</v>
      </c>
      <c r="Y65"/>
    </row>
    <row r="66" spans="1:25" ht="14.25" hidden="1">
      <c r="A66" s="22">
        <v>100</v>
      </c>
      <c r="B66" s="49">
        <v>63</v>
      </c>
      <c r="C66" s="56">
        <v>20</v>
      </c>
      <c r="D66" s="6" t="str">
        <f>VLOOKUP(A66,'04.kolo prezentácia'!$A$2:$G$118,2,FALSE)</f>
        <v>Martin</v>
      </c>
      <c r="E66" s="6" t="str">
        <f>VLOOKUP(A66,'04.kolo prezentácia'!$A$2:$G$118,3,FALSE)</f>
        <v>Kocaj</v>
      </c>
      <c r="F66" s="6" t="str">
        <f>CONCATENATE('04.kolo výsledky  KAT'!$D66," ",'04.kolo výsledky  KAT'!$E66)</f>
        <v>Martin Kocaj</v>
      </c>
      <c r="G66" s="6" t="str">
        <f>VLOOKUP(A66,'04.kolo prezentácia'!$A$2:$G$118,4,FALSE)</f>
        <v>Trenčín</v>
      </c>
      <c r="H66" s="32">
        <f>VLOOKUP(A66,'04.kolo prezentácia'!$A$2:$G$118,5,FALSE)</f>
        <v>1987</v>
      </c>
      <c r="I66" s="33" t="str">
        <f>VLOOKUP(A66,'04.kolo prezentácia'!$A$2:$G$118,7,FALSE)</f>
        <v>Muži B</v>
      </c>
      <c r="J66" s="21" t="str">
        <f>VLOOKUP('04.kolo výsledky  KAT'!$A66,'04.kolo stopky'!A:C,3,FALSE)</f>
        <v>00:42:37,86</v>
      </c>
      <c r="K66" s="34">
        <f t="shared" si="0"/>
        <v>0.0035243882275132277</v>
      </c>
      <c r="L66" s="34">
        <f t="shared" si="1"/>
        <v>0.008490740740740743</v>
      </c>
      <c r="M66" s="31"/>
      <c r="N66" s="32"/>
      <c r="O66" s="32"/>
      <c r="P66" s="32"/>
      <c r="Q66" s="32"/>
      <c r="R66" s="32"/>
      <c r="S66" s="32"/>
      <c r="T66" s="32"/>
      <c r="U66" s="32"/>
      <c r="V66" s="32"/>
      <c r="W66" s="35">
        <f t="shared" si="3"/>
        <v>0</v>
      </c>
      <c r="Y66"/>
    </row>
    <row r="67" spans="1:25" ht="14.25" hidden="1">
      <c r="A67" s="22">
        <v>96</v>
      </c>
      <c r="B67" s="49">
        <v>64</v>
      </c>
      <c r="C67" s="56">
        <v>21</v>
      </c>
      <c r="D67" s="5" t="str">
        <f>VLOOKUP(A67,'04.kolo prezentácia'!$A$2:$G$118,2,FALSE)</f>
        <v>Matej</v>
      </c>
      <c r="E67" s="5" t="str">
        <f>VLOOKUP(A67,'04.kolo prezentácia'!$A$2:$G$118,3,FALSE)</f>
        <v>Martiš</v>
      </c>
      <c r="F67" s="5" t="str">
        <f>CONCATENATE('04.kolo výsledky  KAT'!$D67," ",'04.kolo výsledky  KAT'!$E67)</f>
        <v>Matej Martiš</v>
      </c>
      <c r="G67" s="5" t="str">
        <f>VLOOKUP(A67,'04.kolo prezentácia'!$A$2:$G$118,4,FALSE)</f>
        <v>Bradáči / Trenčín</v>
      </c>
      <c r="H67" s="3">
        <f>VLOOKUP(A67,'04.kolo prezentácia'!$A$2:$G$118,5,FALSE)</f>
        <v>1986</v>
      </c>
      <c r="I67" s="27" t="str">
        <f>VLOOKUP(A67,'04.kolo prezentácia'!$A$2:$G$118,7,FALSE)</f>
        <v>Muži B</v>
      </c>
      <c r="J67" s="21" t="str">
        <f>VLOOKUP('04.kolo výsledky  KAT'!$A67,'04.kolo stopky'!A:C,3,FALSE)</f>
        <v>00:42:43,61</v>
      </c>
      <c r="K67" s="21">
        <f t="shared" si="0"/>
        <v>0.003532310956790123</v>
      </c>
      <c r="L67" s="21">
        <f t="shared" si="1"/>
        <v>0.008557291666666664</v>
      </c>
      <c r="M67" s="31"/>
      <c r="N67" s="32"/>
      <c r="O67" s="32"/>
      <c r="P67" s="32"/>
      <c r="Q67" s="32"/>
      <c r="R67" s="32"/>
      <c r="S67" s="32"/>
      <c r="T67" s="32"/>
      <c r="U67" s="32"/>
      <c r="V67" s="32"/>
      <c r="W67" s="35">
        <f t="shared" si="3"/>
        <v>0</v>
      </c>
      <c r="Y67"/>
    </row>
    <row r="68" spans="1:25" ht="14.25" hidden="1">
      <c r="A68" s="22">
        <v>165</v>
      </c>
      <c r="B68" s="49">
        <v>65</v>
      </c>
      <c r="C68" s="50">
        <v>2</v>
      </c>
      <c r="D68" s="5" t="str">
        <f>VLOOKUP(A68,'04.kolo prezentácia'!$A$2:$G$118,2,FALSE)</f>
        <v>Jana</v>
      </c>
      <c r="E68" s="5" t="str">
        <f>VLOOKUP(A68,'04.kolo prezentácia'!$A$2:$G$118,3,FALSE)</f>
        <v>Pálešová</v>
      </c>
      <c r="F68" s="5" t="str">
        <f>CONCATENATE('04.kolo výsledky  KAT'!$D68," ",'04.kolo výsledky  KAT'!$E68)</f>
        <v>Jana Pálešová</v>
      </c>
      <c r="G68" s="5" t="str">
        <f>VLOOKUP(A68,'04.kolo prezentácia'!$A$2:$G$118,4,FALSE)</f>
        <v>Drietoma</v>
      </c>
      <c r="H68" s="3">
        <f>VLOOKUP(A68,'04.kolo prezentácia'!$A$2:$G$118,5,FALSE)</f>
        <v>1977</v>
      </c>
      <c r="I68" s="27" t="str">
        <f>VLOOKUP(A68,'04.kolo prezentácia'!$A$2:$G$118,7,FALSE)</f>
        <v>Ženy B</v>
      </c>
      <c r="J68" s="21" t="str">
        <f>VLOOKUP('04.kolo výsledky  KAT'!$A68,'04.kolo stopky'!A:C,3,FALSE)</f>
        <v>00:42:49,36</v>
      </c>
      <c r="K68" s="21">
        <f aca="true" t="shared" si="4" ref="K68:K99">J68/$X$3</f>
        <v>0.003540233686067019</v>
      </c>
      <c r="L68" s="21">
        <f aca="true" t="shared" si="5" ref="L68:L99">J68-$Y$3</f>
        <v>0.008623842592592593</v>
      </c>
      <c r="M68" s="31"/>
      <c r="N68" s="32"/>
      <c r="O68" s="32"/>
      <c r="P68" s="32"/>
      <c r="Q68" s="32"/>
      <c r="R68" s="32"/>
      <c r="S68" s="32"/>
      <c r="T68" s="32"/>
      <c r="U68" s="32"/>
      <c r="V68" s="32"/>
      <c r="W68" s="35">
        <f t="shared" si="3"/>
        <v>0</v>
      </c>
      <c r="Y68"/>
    </row>
    <row r="69" spans="1:25" ht="14.25" hidden="1">
      <c r="A69" s="22">
        <v>321</v>
      </c>
      <c r="B69" s="49">
        <v>66</v>
      </c>
      <c r="C69" s="56">
        <v>22</v>
      </c>
      <c r="D69" s="5" t="str">
        <f>VLOOKUP(A69,'04.kolo prezentácia'!$A$2:$G$118,2,FALSE)</f>
        <v>Vladimír</v>
      </c>
      <c r="E69" s="5" t="str">
        <f>VLOOKUP(A69,'04.kolo prezentácia'!$A$2:$G$118,3,FALSE)</f>
        <v>Heldes</v>
      </c>
      <c r="F69" s="5" t="str">
        <f>CONCATENATE('04.kolo výsledky  KAT'!$D69," ",'04.kolo výsledky  KAT'!$E69)</f>
        <v>Vladimír Heldes</v>
      </c>
      <c r="G69" s="5" t="str">
        <f>VLOOKUP(A69,'04.kolo prezentácia'!$A$2:$G$118,4,FALSE)</f>
        <v>Trenčín</v>
      </c>
      <c r="H69" s="3">
        <f>VLOOKUP(A69,'04.kolo prezentácia'!$A$2:$G$118,5,FALSE)</f>
        <v>1976</v>
      </c>
      <c r="I69" s="27" t="str">
        <f>VLOOKUP(A69,'04.kolo prezentácia'!$A$2:$G$118,7,FALSE)</f>
        <v>Muži C</v>
      </c>
      <c r="J69" s="21" t="str">
        <f>VLOOKUP('04.kolo výsledky  KAT'!$A69,'04.kolo stopky'!A:C,3,FALSE)</f>
        <v>00:43:01,38</v>
      </c>
      <c r="K69" s="21">
        <f t="shared" si="4"/>
        <v>0.003556795634920635</v>
      </c>
      <c r="L69" s="21">
        <f t="shared" si="5"/>
        <v>0.008762962962962965</v>
      </c>
      <c r="M69" s="31"/>
      <c r="N69" s="32"/>
      <c r="O69" s="32"/>
      <c r="P69" s="32"/>
      <c r="Q69" s="32"/>
      <c r="R69" s="32"/>
      <c r="S69" s="32"/>
      <c r="T69" s="32"/>
      <c r="U69" s="32"/>
      <c r="V69" s="32"/>
      <c r="W69" s="35">
        <f t="shared" si="3"/>
        <v>0</v>
      </c>
      <c r="Y69"/>
    </row>
    <row r="70" spans="1:25" ht="14.25" hidden="1">
      <c r="A70" s="22">
        <v>63</v>
      </c>
      <c r="B70" s="49">
        <v>67</v>
      </c>
      <c r="C70" s="50">
        <v>3</v>
      </c>
      <c r="D70" s="6" t="str">
        <f>VLOOKUP(A70,'04.kolo prezentácia'!$A$2:$G$118,2,FALSE)</f>
        <v>Eva</v>
      </c>
      <c r="E70" s="6" t="str">
        <f>VLOOKUP(A70,'04.kolo prezentácia'!$A$2:$G$118,3,FALSE)</f>
        <v>Mareková</v>
      </c>
      <c r="F70" s="6" t="str">
        <f>CONCATENATE('04.kolo výsledky  KAT'!$D70," ",'04.kolo výsledky  KAT'!$E70)</f>
        <v>Eva Mareková</v>
      </c>
      <c r="G70" s="6" t="str">
        <f>VLOOKUP(A70,'04.kolo prezentácia'!$A$2:$G$118,4,FALSE)</f>
        <v>Buď lepší / Soblahov</v>
      </c>
      <c r="H70" s="32">
        <f>VLOOKUP(A70,'04.kolo prezentácia'!$A$2:$G$118,5,FALSE)</f>
        <v>1982</v>
      </c>
      <c r="I70" s="33" t="str">
        <f>VLOOKUP(A70,'04.kolo prezentácia'!$A$2:$G$118,7,FALSE)</f>
        <v>Ženy B</v>
      </c>
      <c r="J70" s="34" t="str">
        <f>VLOOKUP('04.kolo výsledky  KAT'!$A70,'04.kolo stopky'!A:C,3,FALSE)</f>
        <v>00:43:10,42</v>
      </c>
      <c r="K70" s="34">
        <f t="shared" si="4"/>
        <v>0.0035692515432098767</v>
      </c>
      <c r="L70" s="34">
        <f t="shared" si="5"/>
        <v>0.008867592592592597</v>
      </c>
      <c r="M70" s="31"/>
      <c r="N70" s="32"/>
      <c r="O70" s="32"/>
      <c r="P70" s="32"/>
      <c r="Q70" s="32"/>
      <c r="R70" s="32"/>
      <c r="S70" s="32"/>
      <c r="T70" s="32"/>
      <c r="U70" s="32"/>
      <c r="V70" s="32"/>
      <c r="W70" s="35">
        <f t="shared" si="3"/>
        <v>0</v>
      </c>
      <c r="Y70"/>
    </row>
    <row r="71" spans="1:25" ht="14.25" hidden="1">
      <c r="A71" s="22">
        <v>350</v>
      </c>
      <c r="B71" s="49">
        <v>68</v>
      </c>
      <c r="C71" s="56">
        <v>23</v>
      </c>
      <c r="D71" s="6" t="str">
        <f>VLOOKUP(A71,'04.kolo prezentácia'!$A$2:$G$118,2,FALSE)</f>
        <v>Miloš</v>
      </c>
      <c r="E71" s="6" t="str">
        <f>VLOOKUP(A71,'04.kolo prezentácia'!$A$2:$G$118,3,FALSE)</f>
        <v>Humera</v>
      </c>
      <c r="F71" s="6" t="str">
        <f>CONCATENATE('04.kolo výsledky  KAT'!$D71," ",'04.kolo výsledky  KAT'!$E71)</f>
        <v>Miloš Humera</v>
      </c>
      <c r="G71" s="6" t="str">
        <f>VLOOKUP(A71,'04.kolo prezentácia'!$A$2:$G$118,4,FALSE)</f>
        <v>Trenčín</v>
      </c>
      <c r="H71" s="32">
        <f>VLOOKUP(A71,'04.kolo prezentácia'!$A$2:$G$118,5,FALSE)</f>
        <v>1970</v>
      </c>
      <c r="I71" s="33" t="str">
        <f>VLOOKUP(A71,'04.kolo prezentácia'!$A$2:$G$118,7,FALSE)</f>
        <v>Muži C</v>
      </c>
      <c r="J71" s="34" t="str">
        <f>VLOOKUP('04.kolo výsledky  KAT'!$A71,'04.kolo stopky'!A:C,3,FALSE)</f>
        <v>00:43:40,21</v>
      </c>
      <c r="K71" s="34">
        <f t="shared" si="4"/>
        <v>0.0036102981701940035</v>
      </c>
      <c r="L71" s="34">
        <f t="shared" si="5"/>
        <v>0.00921238425925926</v>
      </c>
      <c r="M71" s="31"/>
      <c r="N71" s="32"/>
      <c r="O71" s="32"/>
      <c r="P71" s="32"/>
      <c r="Q71" s="32"/>
      <c r="R71" s="32"/>
      <c r="S71" s="32"/>
      <c r="T71" s="32"/>
      <c r="U71" s="32"/>
      <c r="V71" s="32"/>
      <c r="W71" s="35">
        <f t="shared" si="3"/>
        <v>0</v>
      </c>
      <c r="Y71"/>
    </row>
    <row r="72" spans="1:25" ht="14.25" hidden="1">
      <c r="A72" s="22">
        <v>151</v>
      </c>
      <c r="B72" s="49">
        <v>69</v>
      </c>
      <c r="C72" s="49">
        <v>9</v>
      </c>
      <c r="D72" s="5" t="str">
        <f>VLOOKUP(A72,'04.kolo prezentácia'!$A$2:$G$118,2,FALSE)</f>
        <v>Pavol</v>
      </c>
      <c r="E72" s="5" t="str">
        <f>VLOOKUP(A72,'04.kolo prezentácia'!$A$2:$G$118,3,FALSE)</f>
        <v>Balaščák</v>
      </c>
      <c r="F72" s="5" t="str">
        <f>CONCATENATE('04.kolo výsledky  KAT'!$D72," ",'04.kolo výsledky  KAT'!$E72)</f>
        <v>Pavol Balaščák</v>
      </c>
      <c r="G72" s="5" t="str">
        <f>VLOOKUP(A72,'04.kolo prezentácia'!$A$2:$G$118,4,FALSE)</f>
        <v>Trenčín</v>
      </c>
      <c r="H72" s="3">
        <f>VLOOKUP(A72,'04.kolo prezentácia'!$A$2:$G$118,5,FALSE)</f>
        <v>1964</v>
      </c>
      <c r="I72" s="27" t="str">
        <f>VLOOKUP(A72,'04.kolo prezentácia'!$A$2:$G$118,7,FALSE)</f>
        <v>Muži D</v>
      </c>
      <c r="J72" s="21" t="str">
        <f>VLOOKUP('04.kolo výsledky  KAT'!$A72,'04.kolo stopky'!A:C,3,FALSE)</f>
        <v>00:43:51,27</v>
      </c>
      <c r="K72" s="21">
        <f t="shared" si="4"/>
        <v>0.0036255373677248678</v>
      </c>
      <c r="L72" s="21">
        <f t="shared" si="5"/>
        <v>0.009340393518518522</v>
      </c>
      <c r="M72" s="31"/>
      <c r="N72" s="32"/>
      <c r="O72" s="32"/>
      <c r="P72" s="32"/>
      <c r="Q72" s="32"/>
      <c r="R72" s="32"/>
      <c r="S72" s="32"/>
      <c r="T72" s="32"/>
      <c r="U72" s="32"/>
      <c r="V72" s="32"/>
      <c r="W72" s="35">
        <f t="shared" si="3"/>
        <v>0</v>
      </c>
      <c r="Y72"/>
    </row>
    <row r="73" spans="1:25" ht="14.25" hidden="1">
      <c r="A73" s="22">
        <v>138</v>
      </c>
      <c r="B73" s="49">
        <v>70</v>
      </c>
      <c r="C73" s="50">
        <v>2</v>
      </c>
      <c r="D73" s="6" t="str">
        <f>VLOOKUP(A73,'04.kolo prezentácia'!$A$2:$G$118,2,FALSE)</f>
        <v>Michaela</v>
      </c>
      <c r="E73" s="6" t="str">
        <f>VLOOKUP(A73,'04.kolo prezentácia'!$A$2:$G$118,3,FALSE)</f>
        <v>Žilková</v>
      </c>
      <c r="F73" s="6" t="str">
        <f>CONCATENATE('04.kolo výsledky  KAT'!$D73," ",'04.kolo výsledky  KAT'!$E73)</f>
        <v>Michaela Žilková</v>
      </c>
      <c r="G73" s="6" t="str">
        <f>VLOOKUP(A73,'04.kolo prezentácia'!$A$2:$G$118,4,FALSE)</f>
        <v>Jogging klub DCA / Dubnica nad Váhom</v>
      </c>
      <c r="H73" s="32">
        <f>VLOOKUP(A73,'04.kolo prezentácia'!$A$2:$G$118,5,FALSE)</f>
        <v>1972</v>
      </c>
      <c r="I73" s="33" t="str">
        <f>VLOOKUP(A73,'04.kolo prezentácia'!$A$2:$G$118,7,FALSE)</f>
        <v>Ženy C</v>
      </c>
      <c r="J73" s="34" t="str">
        <f>VLOOKUP('04.kolo výsledky  KAT'!$A73,'04.kolo stopky'!A:C,3,FALSE)</f>
        <v>00:43:53,58</v>
      </c>
      <c r="K73" s="34">
        <f t="shared" si="4"/>
        <v>0.003628720238095238</v>
      </c>
      <c r="L73" s="34">
        <f t="shared" si="5"/>
        <v>0.009367129629629631</v>
      </c>
      <c r="M73" s="31"/>
      <c r="N73" s="32"/>
      <c r="O73" s="32"/>
      <c r="P73" s="32"/>
      <c r="Q73" s="32"/>
      <c r="R73" s="32"/>
      <c r="S73" s="32"/>
      <c r="T73" s="32"/>
      <c r="U73" s="32"/>
      <c r="V73" s="32"/>
      <c r="W73" s="35">
        <f t="shared" si="3"/>
        <v>0</v>
      </c>
      <c r="Y73"/>
    </row>
    <row r="74" spans="1:25" ht="14.25" hidden="1">
      <c r="A74" s="22">
        <v>2</v>
      </c>
      <c r="B74" s="49">
        <v>71</v>
      </c>
      <c r="C74" s="50">
        <v>3</v>
      </c>
      <c r="D74" s="5" t="str">
        <f>VLOOKUP(A74,'04.kolo prezentácia'!$A$2:$G$118,2,FALSE)</f>
        <v>Marian</v>
      </c>
      <c r="E74" s="5" t="str">
        <f>VLOOKUP(A74,'04.kolo prezentácia'!$A$2:$G$118,3,FALSE)</f>
        <v>Cyprian</v>
      </c>
      <c r="F74" s="5" t="str">
        <f>CONCATENATE('04.kolo výsledky  KAT'!$D74," ",'04.kolo výsledky  KAT'!$E74)</f>
        <v>Marian Cyprian</v>
      </c>
      <c r="G74" s="5" t="str">
        <f>VLOOKUP(A74,'04.kolo prezentácia'!$A$2:$G$118,4,FALSE)</f>
        <v>MAC DCA / Dubnica nad Vahom</v>
      </c>
      <c r="H74" s="3">
        <f>VLOOKUP(A74,'04.kolo prezentácia'!$A$2:$G$118,5,FALSE)</f>
        <v>1947</v>
      </c>
      <c r="I74" s="27" t="str">
        <f>VLOOKUP(A74,'04.kolo prezentácia'!$A$2:$G$118,7,FALSE)</f>
        <v>Muži E</v>
      </c>
      <c r="J74" s="21" t="str">
        <f>VLOOKUP('04.kolo výsledky  KAT'!$A74,'04.kolo stopky'!A:C,3,FALSE)</f>
        <v>00:44:12,46</v>
      </c>
      <c r="K74" s="21">
        <f t="shared" si="4"/>
        <v>0.0036547343474426807</v>
      </c>
      <c r="L74" s="21">
        <f t="shared" si="5"/>
        <v>0.009585648148148149</v>
      </c>
      <c r="M74" s="31"/>
      <c r="N74" s="32"/>
      <c r="O74" s="32"/>
      <c r="P74" s="32"/>
      <c r="Q74" s="32"/>
      <c r="R74" s="32"/>
      <c r="S74" s="32"/>
      <c r="T74" s="32"/>
      <c r="U74" s="32"/>
      <c r="V74" s="32"/>
      <c r="W74" s="35">
        <f t="shared" si="3"/>
        <v>0</v>
      </c>
      <c r="Y74"/>
    </row>
    <row r="75" spans="1:25" ht="14.25" hidden="1">
      <c r="A75" s="22">
        <v>305</v>
      </c>
      <c r="B75" s="49">
        <v>72</v>
      </c>
      <c r="C75" s="49">
        <v>22</v>
      </c>
      <c r="D75" s="6" t="str">
        <f>VLOOKUP(A75,'04.kolo prezentácia'!$A$2:$G$118,2,FALSE)</f>
        <v>Palo</v>
      </c>
      <c r="E75" s="6" t="str">
        <f>VLOOKUP(A75,'04.kolo prezentácia'!$A$2:$G$118,3,FALSE)</f>
        <v>Straka</v>
      </c>
      <c r="F75" s="6" t="str">
        <f>CONCATENATE('04.kolo výsledky  KAT'!$D75," ",'04.kolo výsledky  KAT'!$E75)</f>
        <v>Palo Straka</v>
      </c>
      <c r="G75" s="6" t="str">
        <f>VLOOKUP(A75,'04.kolo prezentácia'!$A$2:$G$118,4,FALSE)</f>
        <v>Ivanovce</v>
      </c>
      <c r="H75" s="32">
        <f>VLOOKUP(A75,'04.kolo prezentácia'!$A$2:$G$118,5,FALSE)</f>
        <v>1982</v>
      </c>
      <c r="I75" s="33" t="str">
        <f>VLOOKUP(A75,'04.kolo prezentácia'!$A$2:$G$118,7,FALSE)</f>
        <v>Muži B</v>
      </c>
      <c r="J75" s="34" t="str">
        <f>VLOOKUP('04.kolo výsledky  KAT'!$A75,'04.kolo stopky'!A:C,3,FALSE)</f>
        <v>00:44:17,24</v>
      </c>
      <c r="K75" s="34">
        <f t="shared" si="4"/>
        <v>0.0036613205467372133</v>
      </c>
      <c r="L75" s="34">
        <f t="shared" si="5"/>
        <v>0.009640972222222224</v>
      </c>
      <c r="M75" s="31"/>
      <c r="N75" s="32"/>
      <c r="O75" s="32"/>
      <c r="P75" s="32"/>
      <c r="Q75" s="32"/>
      <c r="R75" s="32"/>
      <c r="S75" s="32"/>
      <c r="T75" s="32"/>
      <c r="U75" s="32"/>
      <c r="V75" s="32"/>
      <c r="W75" s="35">
        <f t="shared" si="3"/>
        <v>0</v>
      </c>
      <c r="Y75"/>
    </row>
    <row r="76" spans="1:25" ht="14.25" hidden="1">
      <c r="A76" s="22">
        <v>342</v>
      </c>
      <c r="B76" s="49">
        <v>73</v>
      </c>
      <c r="C76" s="49">
        <v>4</v>
      </c>
      <c r="D76" s="6" t="str">
        <f>VLOOKUP(A76,'04.kolo prezentácia'!$A$2:$G$118,2,FALSE)</f>
        <v>Petra</v>
      </c>
      <c r="E76" s="6" t="str">
        <f>VLOOKUP(A76,'04.kolo prezentácia'!$A$2:$G$118,3,FALSE)</f>
        <v>Cabalová</v>
      </c>
      <c r="F76" s="6" t="str">
        <f>CONCATENATE('04.kolo výsledky  KAT'!$D76," ",'04.kolo výsledky  KAT'!$E76)</f>
        <v>Petra Cabalová</v>
      </c>
      <c r="G76" s="6" t="str">
        <f>VLOOKUP(A76,'04.kolo prezentácia'!$A$2:$G$118,4,FALSE)</f>
        <v>GEKON sport / Trenčín</v>
      </c>
      <c r="H76" s="32">
        <f>VLOOKUP(A76,'04.kolo prezentácia'!$A$2:$G$118,5,FALSE)</f>
        <v>1983</v>
      </c>
      <c r="I76" s="33" t="str">
        <f>VLOOKUP(A76,'04.kolo prezentácia'!$A$2:$G$118,7,FALSE)</f>
        <v>Ženy B</v>
      </c>
      <c r="J76" s="34" t="str">
        <f>VLOOKUP('04.kolo výsledky  KAT'!$A76,'04.kolo stopky'!A:C,3,FALSE)</f>
        <v>00:44:40,30</v>
      </c>
      <c r="K76" s="34">
        <f t="shared" si="4"/>
        <v>0.003693094135802469</v>
      </c>
      <c r="L76" s="34">
        <f t="shared" si="5"/>
        <v>0.009907870370370372</v>
      </c>
      <c r="M76" s="31"/>
      <c r="N76" s="32"/>
      <c r="O76" s="32"/>
      <c r="P76" s="32"/>
      <c r="Q76" s="32"/>
      <c r="R76" s="32"/>
      <c r="S76" s="32"/>
      <c r="T76" s="32"/>
      <c r="U76" s="32"/>
      <c r="V76" s="32"/>
      <c r="W76" s="35">
        <f t="shared" si="3"/>
        <v>0</v>
      </c>
      <c r="Y76"/>
    </row>
    <row r="77" spans="1:25" ht="14.25" hidden="1">
      <c r="A77" s="22">
        <v>155</v>
      </c>
      <c r="B77" s="49">
        <v>74</v>
      </c>
      <c r="C77" s="49">
        <v>5</v>
      </c>
      <c r="D77" s="6" t="str">
        <f>VLOOKUP(A77,'04.kolo prezentácia'!$A$2:$G$118,2,FALSE)</f>
        <v>Ivana</v>
      </c>
      <c r="E77" s="6" t="str">
        <f>VLOOKUP(A77,'04.kolo prezentácia'!$A$2:$G$118,3,FALSE)</f>
        <v>Marčeková</v>
      </c>
      <c r="F77" s="6" t="str">
        <f>CONCATENATE('04.kolo výsledky  KAT'!$D77," ",'04.kolo výsledky  KAT'!$E77)</f>
        <v>Ivana Marčeková</v>
      </c>
      <c r="G77" s="6" t="str">
        <f>VLOOKUP(A77,'04.kolo prezentácia'!$A$2:$G$118,4,FALSE)</f>
        <v>Trenčín</v>
      </c>
      <c r="H77" s="32">
        <f>VLOOKUP(A77,'04.kolo prezentácia'!$A$2:$G$118,5,FALSE)</f>
        <v>1982</v>
      </c>
      <c r="I77" s="33" t="str">
        <f>VLOOKUP(A77,'04.kolo prezentácia'!$A$2:$G$118,7,FALSE)</f>
        <v>Ženy B</v>
      </c>
      <c r="J77" s="34" t="str">
        <f>VLOOKUP('04.kolo výsledky  KAT'!$A77,'04.kolo stopky'!A:C,3,FALSE)</f>
        <v>00:44:52,24</v>
      </c>
      <c r="K77" s="34">
        <f t="shared" si="4"/>
        <v>0.0037095458553791883</v>
      </c>
      <c r="L77" s="34">
        <f t="shared" si="5"/>
        <v>0.010046064814814813</v>
      </c>
      <c r="M77" s="31"/>
      <c r="N77" s="32"/>
      <c r="O77" s="32"/>
      <c r="P77" s="32"/>
      <c r="Q77" s="32"/>
      <c r="R77" s="32"/>
      <c r="S77" s="32"/>
      <c r="T77" s="32"/>
      <c r="U77" s="32"/>
      <c r="V77" s="32"/>
      <c r="W77" s="35">
        <f t="shared" si="3"/>
        <v>0</v>
      </c>
      <c r="Y77"/>
    </row>
    <row r="78" spans="1:25" ht="14.25" hidden="1">
      <c r="A78" s="22">
        <v>337</v>
      </c>
      <c r="B78" s="49">
        <v>75</v>
      </c>
      <c r="C78" s="56">
        <v>10</v>
      </c>
      <c r="D78" s="6" t="str">
        <f>VLOOKUP(A78,'04.kolo prezentácia'!$A$2:$G$118,2,FALSE)</f>
        <v>Milan</v>
      </c>
      <c r="E78" s="6" t="str">
        <f>VLOOKUP(A78,'04.kolo prezentácia'!$A$2:$G$118,3,FALSE)</f>
        <v>Gašparovič</v>
      </c>
      <c r="F78" s="6" t="str">
        <f>CONCATENATE('04.kolo výsledky  KAT'!$D78," ",'04.kolo výsledky  KAT'!$E78)</f>
        <v>Milan Gašparovič</v>
      </c>
      <c r="G78" s="6" t="str">
        <f>VLOOKUP(A78,'04.kolo prezentácia'!$A$2:$G$118,4,FALSE)</f>
        <v>Trenčín</v>
      </c>
      <c r="H78" s="32">
        <f>VLOOKUP(A78,'04.kolo prezentácia'!$A$2:$G$118,5,FALSE)</f>
        <v>1964</v>
      </c>
      <c r="I78" s="33" t="str">
        <f>VLOOKUP(A78,'04.kolo prezentácia'!$A$2:$G$118,7,FALSE)</f>
        <v>Muži D</v>
      </c>
      <c r="J78" s="34" t="str">
        <f>VLOOKUP('04.kolo výsledky  KAT'!$A78,'04.kolo stopky'!A:C,3,FALSE)</f>
        <v>00:44:56,74</v>
      </c>
      <c r="K78" s="34">
        <f t="shared" si="4"/>
        <v>0.0037157462522045856</v>
      </c>
      <c r="L78" s="34">
        <f t="shared" si="5"/>
        <v>0.010098148148148151</v>
      </c>
      <c r="M78" s="31"/>
      <c r="N78" s="32"/>
      <c r="O78" s="32"/>
      <c r="P78" s="32"/>
      <c r="Q78" s="32"/>
      <c r="R78" s="32"/>
      <c r="S78" s="32"/>
      <c r="T78" s="32"/>
      <c r="U78" s="32"/>
      <c r="V78" s="32"/>
      <c r="W78" s="35">
        <f t="shared" si="3"/>
        <v>0</v>
      </c>
      <c r="Y78"/>
    </row>
    <row r="79" spans="1:25" ht="14.25" hidden="1">
      <c r="A79" s="22">
        <v>326</v>
      </c>
      <c r="B79" s="49">
        <v>76</v>
      </c>
      <c r="C79" s="49">
        <v>24</v>
      </c>
      <c r="D79" s="6" t="str">
        <f>VLOOKUP(A79,'04.kolo prezentácia'!$A$2:$G$118,2,FALSE)</f>
        <v>Martin</v>
      </c>
      <c r="E79" s="6" t="str">
        <f>VLOOKUP(A79,'04.kolo prezentácia'!$A$2:$G$118,3,FALSE)</f>
        <v>Panák</v>
      </c>
      <c r="F79" s="6" t="str">
        <f>CONCATENATE('04.kolo výsledky  KAT'!$D79," ",'04.kolo výsledky  KAT'!$E79)</f>
        <v>Martin Panák</v>
      </c>
      <c r="G79" s="6" t="str">
        <f>VLOOKUP(A79,'04.kolo prezentácia'!$A$2:$G$118,4,FALSE)</f>
        <v>Drietoma</v>
      </c>
      <c r="H79" s="32">
        <f>VLOOKUP(A79,'04.kolo prezentácia'!$A$2:$G$118,5,FALSE)</f>
        <v>1979</v>
      </c>
      <c r="I79" s="33" t="str">
        <f>VLOOKUP(A79,'04.kolo prezentácia'!$A$2:$G$118,7,FALSE)</f>
        <v>Muži C</v>
      </c>
      <c r="J79" s="34" t="str">
        <f>VLOOKUP('04.kolo výsledky  KAT'!$A79,'04.kolo stopky'!A:C,3,FALSE)</f>
        <v>00:45:02,16</v>
      </c>
      <c r="K79" s="34">
        <f t="shared" si="4"/>
        <v>0.003723214285714286</v>
      </c>
      <c r="L79" s="34">
        <f t="shared" si="5"/>
        <v>0.010160879629629634</v>
      </c>
      <c r="M79" s="31"/>
      <c r="N79" s="32"/>
      <c r="O79" s="32"/>
      <c r="P79" s="32"/>
      <c r="Q79" s="32"/>
      <c r="R79" s="32"/>
      <c r="S79" s="32"/>
      <c r="T79" s="32"/>
      <c r="U79" s="32"/>
      <c r="V79" s="32"/>
      <c r="W79" s="35">
        <f t="shared" si="3"/>
        <v>0</v>
      </c>
      <c r="Y79"/>
    </row>
    <row r="80" spans="1:25" ht="14.25" hidden="1">
      <c r="A80" s="22">
        <v>127</v>
      </c>
      <c r="B80" s="49">
        <v>77</v>
      </c>
      <c r="C80" s="50">
        <v>3</v>
      </c>
      <c r="D80" s="6" t="str">
        <f>VLOOKUP(A80,'04.kolo prezentácia'!$A$2:$G$118,2,FALSE)</f>
        <v>Blanka</v>
      </c>
      <c r="E80" s="6" t="str">
        <f>VLOOKUP(A80,'04.kolo prezentácia'!$A$2:$G$118,3,FALSE)</f>
        <v>Balaščáková</v>
      </c>
      <c r="F80" s="6" t="str">
        <f>CONCATENATE('04.kolo výsledky  KAT'!$D80," ",'04.kolo výsledky  KAT'!$E80)</f>
        <v>Blanka Balaščáková</v>
      </c>
      <c r="G80" s="6" t="str">
        <f>VLOOKUP(A80,'04.kolo prezentácia'!$A$2:$G$118,4,FALSE)</f>
        <v>Gekon / Trenčín</v>
      </c>
      <c r="H80" s="32">
        <f>VLOOKUP(A80,'04.kolo prezentácia'!$A$2:$G$118,5,FALSE)</f>
        <v>1966</v>
      </c>
      <c r="I80" s="33" t="str">
        <f>VLOOKUP(A80,'04.kolo prezentácia'!$A$2:$G$118,7,FALSE)</f>
        <v>Ženy C</v>
      </c>
      <c r="J80" s="34" t="str">
        <f>VLOOKUP('04.kolo výsledky  KAT'!$A80,'04.kolo stopky'!A:C,3,FALSE)</f>
        <v>00:45:13,35</v>
      </c>
      <c r="K80" s="34">
        <f t="shared" si="4"/>
        <v>0.0037386326058201054</v>
      </c>
      <c r="L80" s="34">
        <f t="shared" si="5"/>
        <v>0.010290393518518518</v>
      </c>
      <c r="M80" s="31"/>
      <c r="N80" s="32"/>
      <c r="O80" s="32"/>
      <c r="P80" s="32"/>
      <c r="Q80" s="32"/>
      <c r="R80" s="32"/>
      <c r="S80" s="32"/>
      <c r="T80" s="32"/>
      <c r="U80" s="32"/>
      <c r="V80" s="32"/>
      <c r="W80" s="35">
        <f t="shared" si="3"/>
        <v>0</v>
      </c>
      <c r="Y80"/>
    </row>
    <row r="81" spans="1:25" ht="14.25" hidden="1">
      <c r="A81" s="22">
        <v>338</v>
      </c>
      <c r="B81" s="49">
        <v>78</v>
      </c>
      <c r="C81" s="49">
        <v>25</v>
      </c>
      <c r="D81" s="6" t="str">
        <f>VLOOKUP(A81,'04.kolo prezentácia'!$A$2:$G$118,2,FALSE)</f>
        <v>Juraj</v>
      </c>
      <c r="E81" s="6" t="str">
        <f>VLOOKUP(A81,'04.kolo prezentácia'!$A$2:$G$118,3,FALSE)</f>
        <v>Maláň</v>
      </c>
      <c r="F81" s="6" t="str">
        <f>CONCATENATE('04.kolo výsledky  KAT'!$D81," ",'04.kolo výsledky  KAT'!$E81)</f>
        <v>Juraj Maláň</v>
      </c>
      <c r="G81" s="6" t="str">
        <f>VLOOKUP(A81,'04.kolo prezentácia'!$A$2:$G$118,4,FALSE)</f>
        <v>Soblahov</v>
      </c>
      <c r="H81" s="32">
        <f>VLOOKUP(A81,'04.kolo prezentácia'!$A$2:$G$118,5,FALSE)</f>
        <v>1977</v>
      </c>
      <c r="I81" s="33" t="str">
        <f>VLOOKUP(A81,'04.kolo prezentácia'!$A$2:$G$118,7,FALSE)</f>
        <v>Muži C</v>
      </c>
      <c r="J81" s="34" t="str">
        <f>VLOOKUP('04.kolo výsledky  KAT'!$A81,'04.kolo stopky'!A:C,3,FALSE)</f>
        <v>00:45:24,12</v>
      </c>
      <c r="K81" s="34">
        <f t="shared" si="4"/>
        <v>0.0037534722222222227</v>
      </c>
      <c r="L81" s="34">
        <f t="shared" si="5"/>
        <v>0.0104150462962963</v>
      </c>
      <c r="M81" s="31"/>
      <c r="N81" s="32"/>
      <c r="O81" s="32"/>
      <c r="P81" s="32"/>
      <c r="Q81" s="32"/>
      <c r="R81" s="32"/>
      <c r="S81" s="32"/>
      <c r="T81" s="32"/>
      <c r="U81" s="32"/>
      <c r="V81" s="32"/>
      <c r="W81" s="35">
        <f t="shared" si="3"/>
        <v>0</v>
      </c>
      <c r="Y81"/>
    </row>
    <row r="82" spans="1:25" ht="14.25" hidden="1">
      <c r="A82" s="22">
        <v>335</v>
      </c>
      <c r="B82" s="49">
        <v>79</v>
      </c>
      <c r="C82" s="49">
        <v>11</v>
      </c>
      <c r="D82" s="6" t="str">
        <f>VLOOKUP(A82,'04.kolo prezentácia'!$A$2:$G$118,2,FALSE)</f>
        <v>Ivan</v>
      </c>
      <c r="E82" s="6" t="str">
        <f>VLOOKUP(A82,'04.kolo prezentácia'!$A$2:$G$118,3,FALSE)</f>
        <v>Vavrík</v>
      </c>
      <c r="F82" s="6" t="str">
        <f>CONCATENATE('04.kolo výsledky  KAT'!$D82," ",'04.kolo výsledky  KAT'!$E82)</f>
        <v>Ivan Vavrík</v>
      </c>
      <c r="G82" s="6" t="str">
        <f>VLOOKUP(A82,'04.kolo prezentácia'!$A$2:$G$118,4,FALSE)</f>
        <v>Trenčín</v>
      </c>
      <c r="H82" s="32">
        <f>VLOOKUP(A82,'04.kolo prezentácia'!$A$2:$G$118,5,FALSE)</f>
        <v>1963</v>
      </c>
      <c r="I82" s="33" t="str">
        <f>VLOOKUP(A82,'04.kolo prezentácia'!$A$2:$G$118,7,FALSE)</f>
        <v>Muži D</v>
      </c>
      <c r="J82" s="34" t="str">
        <f>VLOOKUP('04.kolo výsledky  KAT'!$A82,'04.kolo stopky'!A:C,3,FALSE)</f>
        <v>00:45:30,02</v>
      </c>
      <c r="K82" s="34">
        <f t="shared" si="4"/>
        <v>0.0037616016313932973</v>
      </c>
      <c r="L82" s="34">
        <f t="shared" si="5"/>
        <v>0.010483333333333327</v>
      </c>
      <c r="M82" s="31"/>
      <c r="N82" s="32"/>
      <c r="O82" s="32"/>
      <c r="P82" s="32"/>
      <c r="Q82" s="32"/>
      <c r="R82" s="32"/>
      <c r="S82" s="32"/>
      <c r="T82" s="32"/>
      <c r="U82" s="32"/>
      <c r="V82" s="32"/>
      <c r="W82" s="35">
        <f t="shared" si="3"/>
        <v>0</v>
      </c>
      <c r="Y82"/>
    </row>
    <row r="83" spans="1:25" ht="14.25" hidden="1">
      <c r="A83" s="22">
        <v>310</v>
      </c>
      <c r="B83" s="49">
        <v>80</v>
      </c>
      <c r="C83" s="56">
        <v>23</v>
      </c>
      <c r="D83" s="6" t="str">
        <f>VLOOKUP(A83,'04.kolo prezentácia'!$A$2:$G$118,2,FALSE)</f>
        <v>Augustín</v>
      </c>
      <c r="E83" s="6" t="str">
        <f>VLOOKUP(A83,'04.kolo prezentácia'!$A$2:$G$118,3,FALSE)</f>
        <v>Zubo</v>
      </c>
      <c r="F83" s="6" t="str">
        <f>CONCATENATE('04.kolo výsledky  KAT'!$D83," ",'04.kolo výsledky  KAT'!$E83)</f>
        <v>Augustín Zubo</v>
      </c>
      <c r="G83" s="6" t="str">
        <f>VLOOKUP(A83,'04.kolo prezentácia'!$A$2:$G$118,4,FALSE)</f>
        <v>Borčické Slimáky</v>
      </c>
      <c r="H83" s="32">
        <f>VLOOKUP(A83,'04.kolo prezentácia'!$A$2:$G$118,5,FALSE)</f>
        <v>1983</v>
      </c>
      <c r="I83" s="33" t="str">
        <f>VLOOKUP(A83,'04.kolo prezentácia'!$A$2:$G$118,7,FALSE)</f>
        <v>Muži B</v>
      </c>
      <c r="J83" s="34" t="str">
        <f>VLOOKUP('04.kolo výsledky  KAT'!$A83,'04.kolo stopky'!A:C,3,FALSE)</f>
        <v>00:45:32,26</v>
      </c>
      <c r="K83" s="34">
        <f t="shared" si="4"/>
        <v>0.003764688051146384</v>
      </c>
      <c r="L83" s="34">
        <f t="shared" si="5"/>
        <v>0.010509259259259256</v>
      </c>
      <c r="M83" s="31"/>
      <c r="N83" s="32"/>
      <c r="O83" s="32"/>
      <c r="P83" s="32"/>
      <c r="Q83" s="32"/>
      <c r="R83" s="32"/>
      <c r="S83" s="32"/>
      <c r="T83" s="32"/>
      <c r="U83" s="32"/>
      <c r="V83" s="32"/>
      <c r="W83" s="35">
        <f t="shared" si="3"/>
        <v>0</v>
      </c>
      <c r="Y83"/>
    </row>
    <row r="84" spans="1:25" ht="14.25" hidden="1">
      <c r="A84" s="22">
        <v>333</v>
      </c>
      <c r="B84" s="49">
        <v>81</v>
      </c>
      <c r="C84" s="49">
        <v>26</v>
      </c>
      <c r="D84" s="6" t="str">
        <f>VLOOKUP(A84,'04.kolo prezentácia'!$A$2:$G$118,2,FALSE)</f>
        <v>Ján</v>
      </c>
      <c r="E84" s="6" t="str">
        <f>VLOOKUP(A84,'04.kolo prezentácia'!$A$2:$G$118,3,FALSE)</f>
        <v>Radocha</v>
      </c>
      <c r="F84" s="6" t="str">
        <f>CONCATENATE('04.kolo výsledky  KAT'!$D84," ",'04.kolo výsledky  KAT'!$E84)</f>
        <v>Ján Radocha</v>
      </c>
      <c r="G84" s="6" t="str">
        <f>VLOOKUP(A84,'04.kolo prezentácia'!$A$2:$G$118,4,FALSE)</f>
        <v>Trenčín</v>
      </c>
      <c r="H84" s="32">
        <f>VLOOKUP(A84,'04.kolo prezentácia'!$A$2:$G$118,5,FALSE)</f>
        <v>1976</v>
      </c>
      <c r="I84" s="33" t="str">
        <f>VLOOKUP(A84,'04.kolo prezentácia'!$A$2:$G$118,7,FALSE)</f>
        <v>Muži C</v>
      </c>
      <c r="J84" s="34" t="str">
        <f>VLOOKUP('04.kolo výsledky  KAT'!$A84,'04.kolo stopky'!A:C,3,FALSE)</f>
        <v>00:45:42,89</v>
      </c>
      <c r="K84" s="34">
        <f t="shared" si="4"/>
        <v>0.0037793347663139325</v>
      </c>
      <c r="L84" s="34">
        <f t="shared" si="5"/>
        <v>0.010632291666666665</v>
      </c>
      <c r="M84" s="31"/>
      <c r="N84" s="32"/>
      <c r="O84" s="32"/>
      <c r="P84" s="32"/>
      <c r="Q84" s="32"/>
      <c r="R84" s="32"/>
      <c r="S84" s="32"/>
      <c r="T84" s="32"/>
      <c r="U84" s="32"/>
      <c r="V84" s="32"/>
      <c r="W84" s="35">
        <f t="shared" si="3"/>
        <v>0</v>
      </c>
      <c r="Y84"/>
    </row>
    <row r="85" spans="1:25" ht="14.25" hidden="1">
      <c r="A85" s="22">
        <v>349</v>
      </c>
      <c r="B85" s="49">
        <v>82</v>
      </c>
      <c r="C85" s="56">
        <v>6</v>
      </c>
      <c r="D85" s="6" t="str">
        <f>VLOOKUP(A85,'04.kolo prezentácia'!$A$2:$G$118,2,FALSE)</f>
        <v>Ivana</v>
      </c>
      <c r="E85" s="6" t="str">
        <f>VLOOKUP(A85,'04.kolo prezentácia'!$A$2:$G$118,3,FALSE)</f>
        <v>Žuková</v>
      </c>
      <c r="F85" s="6" t="str">
        <f>CONCATENATE('04.kolo výsledky  KAT'!$D85," ",'04.kolo výsledky  KAT'!$E85)</f>
        <v>Ivana Žuková</v>
      </c>
      <c r="G85" s="6" t="str">
        <f>VLOOKUP(A85,'04.kolo prezentácia'!$A$2:$G$118,4,FALSE)</f>
        <v>Trenčianska Turná / Trenčianska Turná</v>
      </c>
      <c r="H85" s="32">
        <f>VLOOKUP(A85,'04.kolo prezentácia'!$A$2:$G$118,5,FALSE)</f>
        <v>1976</v>
      </c>
      <c r="I85" s="33" t="str">
        <f>VLOOKUP(A85,'04.kolo prezentácia'!$A$2:$G$118,7,FALSE)</f>
        <v>Ženy B</v>
      </c>
      <c r="J85" s="34" t="str">
        <f>VLOOKUP('04.kolo výsledky  KAT'!$A85,'04.kolo stopky'!A:C,3,FALSE)</f>
        <v>00:45:50,03</v>
      </c>
      <c r="K85" s="34">
        <f t="shared" si="4"/>
        <v>0.0037891727292768953</v>
      </c>
      <c r="L85" s="34">
        <f t="shared" si="5"/>
        <v>0.010714930555555554</v>
      </c>
      <c r="M85" s="31"/>
      <c r="N85" s="32"/>
      <c r="O85" s="32"/>
      <c r="P85" s="32"/>
      <c r="Q85" s="32"/>
      <c r="R85" s="32"/>
      <c r="S85" s="32"/>
      <c r="T85" s="32"/>
      <c r="U85" s="32"/>
      <c r="V85" s="32"/>
      <c r="W85" s="35">
        <f t="shared" si="3"/>
        <v>0</v>
      </c>
      <c r="Y85"/>
    </row>
    <row r="86" spans="1:25" ht="14.25" hidden="1">
      <c r="A86" s="22">
        <v>304</v>
      </c>
      <c r="B86" s="49">
        <v>83</v>
      </c>
      <c r="C86" s="49">
        <v>12</v>
      </c>
      <c r="D86" s="6" t="str">
        <f>VLOOKUP(A86,'04.kolo prezentácia'!$A$2:$G$118,2,FALSE)</f>
        <v>Drahoslav</v>
      </c>
      <c r="E86" s="6" t="str">
        <f>VLOOKUP(A86,'04.kolo prezentácia'!$A$2:$G$118,3,FALSE)</f>
        <v>Masarik</v>
      </c>
      <c r="F86" s="6" t="str">
        <f>CONCATENATE('04.kolo výsledky  KAT'!$D86," ",'04.kolo výsledky  KAT'!$E86)</f>
        <v>Drahoslav Masarik</v>
      </c>
      <c r="G86" s="6" t="str">
        <f>VLOOKUP(A86,'04.kolo prezentácia'!$A$2:$G$118,4,FALSE)</f>
        <v>Stvorlistok / Trenčín</v>
      </c>
      <c r="H86" s="32">
        <f>VLOOKUP(A86,'04.kolo prezentácia'!$A$2:$G$118,5,FALSE)</f>
        <v>1967</v>
      </c>
      <c r="I86" s="33" t="str">
        <f>VLOOKUP(A86,'04.kolo prezentácia'!$A$2:$G$118,7,FALSE)</f>
        <v>Muži D</v>
      </c>
      <c r="J86" s="34" t="str">
        <f>VLOOKUP('04.kolo výsledky  KAT'!$A86,'04.kolo stopky'!A:C,3,FALSE)</f>
        <v>00:46:29,49</v>
      </c>
      <c r="K86" s="34">
        <f t="shared" si="4"/>
        <v>0.00384354332010582</v>
      </c>
      <c r="L86" s="34">
        <f t="shared" si="5"/>
        <v>0.011171643518518518</v>
      </c>
      <c r="M86" s="31"/>
      <c r="N86" s="32"/>
      <c r="O86" s="32"/>
      <c r="P86" s="32"/>
      <c r="Q86" s="32"/>
      <c r="R86" s="32"/>
      <c r="S86" s="32"/>
      <c r="T86" s="32"/>
      <c r="U86" s="32"/>
      <c r="V86" s="32"/>
      <c r="W86" s="35">
        <f t="shared" si="3"/>
        <v>0</v>
      </c>
      <c r="Y86"/>
    </row>
    <row r="87" spans="1:25" ht="14.25" hidden="1">
      <c r="A87" s="22">
        <v>82</v>
      </c>
      <c r="B87" s="49">
        <v>84</v>
      </c>
      <c r="C87" s="50">
        <v>3</v>
      </c>
      <c r="D87" s="6" t="str">
        <f>VLOOKUP(A87,'04.kolo prezentácia'!$A$2:$G$118,2,FALSE)</f>
        <v>Anna</v>
      </c>
      <c r="E87" s="6" t="str">
        <f>VLOOKUP(A87,'04.kolo prezentácia'!$A$2:$G$118,3,FALSE)</f>
        <v>Malá</v>
      </c>
      <c r="F87" s="6" t="str">
        <f>CONCATENATE('04.kolo výsledky  KAT'!$D87," ",'04.kolo výsledky  KAT'!$E87)</f>
        <v>Anna Malá</v>
      </c>
      <c r="G87" s="6" t="str">
        <f>VLOOKUP(A87,'04.kolo prezentácia'!$A$2:$G$118,4,FALSE)</f>
        <v>Trenčianska Teplá</v>
      </c>
      <c r="H87" s="32">
        <f>VLOOKUP(A87,'04.kolo prezentácia'!$A$2:$G$118,5,FALSE)</f>
        <v>1986</v>
      </c>
      <c r="I87" s="33" t="str">
        <f>VLOOKUP(A87,'04.kolo prezentácia'!$A$2:$G$118,7,FALSE)</f>
        <v>Ženy A</v>
      </c>
      <c r="J87" s="34" t="str">
        <f>VLOOKUP('04.kolo výsledky  KAT'!$A87,'04.kolo stopky'!A:C,3,FALSE)</f>
        <v>00:46:35,42</v>
      </c>
      <c r="K87" s="34">
        <f t="shared" si="4"/>
        <v>0.0038517140652557314</v>
      </c>
      <c r="L87" s="34">
        <f t="shared" si="5"/>
        <v>0.011240277777777776</v>
      </c>
      <c r="M87" s="31"/>
      <c r="N87" s="32"/>
      <c r="O87" s="32"/>
      <c r="P87" s="32"/>
      <c r="Q87" s="32"/>
      <c r="R87" s="32"/>
      <c r="S87" s="32"/>
      <c r="T87" s="32"/>
      <c r="U87" s="32"/>
      <c r="V87" s="32"/>
      <c r="W87" s="35">
        <f t="shared" si="3"/>
        <v>0</v>
      </c>
      <c r="Y87"/>
    </row>
    <row r="88" spans="1:25" ht="14.25" hidden="1">
      <c r="A88" s="22">
        <v>344</v>
      </c>
      <c r="B88" s="49">
        <v>85</v>
      </c>
      <c r="C88" s="49">
        <v>27</v>
      </c>
      <c r="D88" s="6" t="str">
        <f>VLOOKUP(A88,'04.kolo prezentácia'!$A$2:$G$118,2,FALSE)</f>
        <v>Ján</v>
      </c>
      <c r="E88" s="6" t="str">
        <f>VLOOKUP(A88,'04.kolo prezentácia'!$A$2:$G$118,3,FALSE)</f>
        <v>Mikuš</v>
      </c>
      <c r="F88" s="6" t="str">
        <f>CONCATENATE('04.kolo výsledky  KAT'!$D88," ",'04.kolo výsledky  KAT'!$E88)</f>
        <v>Ján Mikuš</v>
      </c>
      <c r="G88" s="6" t="str">
        <f>VLOOKUP(A88,'04.kolo prezentácia'!$A$2:$G$118,4,FALSE)</f>
        <v>Timoradza</v>
      </c>
      <c r="H88" s="32">
        <f>VLOOKUP(A88,'04.kolo prezentácia'!$A$2:$G$118,5,FALSE)</f>
        <v>1974</v>
      </c>
      <c r="I88" s="33" t="str">
        <f>VLOOKUP(A88,'04.kolo prezentácia'!$A$2:$G$118,7,FALSE)</f>
        <v>Muži C</v>
      </c>
      <c r="J88" s="34" t="str">
        <f>VLOOKUP('04.kolo výsledky  KAT'!$A88,'04.kolo stopky'!A:C,3,FALSE)</f>
        <v>00:46:36,19</v>
      </c>
      <c r="K88" s="34">
        <f t="shared" si="4"/>
        <v>0.0038527750220458553</v>
      </c>
      <c r="L88" s="34">
        <f t="shared" si="5"/>
        <v>0.011249189814814816</v>
      </c>
      <c r="M88" s="31"/>
      <c r="N88" s="32"/>
      <c r="O88" s="32"/>
      <c r="P88" s="32"/>
      <c r="Q88" s="32"/>
      <c r="R88" s="32"/>
      <c r="S88" s="32"/>
      <c r="T88" s="32"/>
      <c r="U88" s="32"/>
      <c r="V88" s="32"/>
      <c r="W88" s="35">
        <f t="shared" si="3"/>
        <v>0</v>
      </c>
      <c r="Y88"/>
    </row>
    <row r="89" spans="1:25" ht="14.25" hidden="1">
      <c r="A89" s="22">
        <v>182</v>
      </c>
      <c r="B89" s="49">
        <v>86</v>
      </c>
      <c r="C89" s="49">
        <v>24</v>
      </c>
      <c r="D89" s="6" t="str">
        <f>VLOOKUP(A89,'04.kolo prezentácia'!$A$2:$G$118,2,FALSE)</f>
        <v>Peter</v>
      </c>
      <c r="E89" s="6" t="str">
        <f>VLOOKUP(A89,'04.kolo prezentácia'!$A$2:$G$118,3,FALSE)</f>
        <v>Masarovic</v>
      </c>
      <c r="F89" s="6" t="str">
        <f>CONCATENATE('04.kolo výsledky  KAT'!$D89," ",'04.kolo výsledky  KAT'!$E89)</f>
        <v>Peter Masarovic</v>
      </c>
      <c r="G89" s="6" t="str">
        <f>VLOOKUP(A89,'04.kolo prezentácia'!$A$2:$G$118,4,FALSE)</f>
        <v>Dolna Suca</v>
      </c>
      <c r="H89" s="32">
        <f>VLOOKUP(A89,'04.kolo prezentácia'!$A$2:$G$118,5,FALSE)</f>
        <v>1981</v>
      </c>
      <c r="I89" s="33" t="str">
        <f>VLOOKUP(A89,'04.kolo prezentácia'!$A$2:$G$118,7,FALSE)</f>
        <v>Muži B</v>
      </c>
      <c r="J89" s="34" t="str">
        <f>VLOOKUP('04.kolo výsledky  KAT'!$A89,'04.kolo stopky'!A:C,3,FALSE)</f>
        <v>00:46:44,64</v>
      </c>
      <c r="K89" s="34">
        <f t="shared" si="4"/>
        <v>0.0038644179894179896</v>
      </c>
      <c r="L89" s="34">
        <f t="shared" si="5"/>
        <v>0.011346990740740744</v>
      </c>
      <c r="M89" s="31"/>
      <c r="N89" s="32"/>
      <c r="O89" s="32"/>
      <c r="P89" s="32"/>
      <c r="Q89" s="32"/>
      <c r="R89" s="32"/>
      <c r="S89" s="32"/>
      <c r="T89" s="32"/>
      <c r="U89" s="32"/>
      <c r="V89" s="32"/>
      <c r="W89" s="35">
        <f t="shared" si="3"/>
        <v>0</v>
      </c>
      <c r="Y89"/>
    </row>
    <row r="90" spans="1:25" ht="14.25" hidden="1">
      <c r="A90" s="22">
        <v>40</v>
      </c>
      <c r="B90" s="49">
        <v>87</v>
      </c>
      <c r="C90" s="49">
        <v>13</v>
      </c>
      <c r="D90" s="6" t="str">
        <f>VLOOKUP(A90,'04.kolo prezentácia'!$A$2:$G$118,2,FALSE)</f>
        <v>Marian</v>
      </c>
      <c r="E90" s="6" t="str">
        <f>VLOOKUP(A90,'04.kolo prezentácia'!$A$2:$G$118,3,FALSE)</f>
        <v>Adamkovic</v>
      </c>
      <c r="F90" s="6" t="str">
        <f>CONCATENATE('04.kolo výsledky  KAT'!$D90," ",'04.kolo výsledky  KAT'!$E90)</f>
        <v>Marian Adamkovic</v>
      </c>
      <c r="G90" s="6" t="str">
        <f>VLOOKUP(A90,'04.kolo prezentácia'!$A$2:$G$118,4,FALSE)</f>
        <v>Gekonsport / Banovce</v>
      </c>
      <c r="H90" s="32">
        <f>VLOOKUP(A90,'04.kolo prezentácia'!$A$2:$G$118,5,FALSE)</f>
        <v>1964</v>
      </c>
      <c r="I90" s="33" t="str">
        <f>VLOOKUP(A90,'04.kolo prezentácia'!$A$2:$G$118,7,FALSE)</f>
        <v>Muži D</v>
      </c>
      <c r="J90" s="34" t="str">
        <f>VLOOKUP('04.kolo výsledky  KAT'!$A90,'04.kolo stopky'!A:C,3,FALSE)</f>
        <v>00:47:48,86</v>
      </c>
      <c r="K90" s="34">
        <f t="shared" si="4"/>
        <v>0.003952904541446208</v>
      </c>
      <c r="L90" s="34">
        <f t="shared" si="5"/>
        <v>0.01209027777777778</v>
      </c>
      <c r="M90" s="31"/>
      <c r="N90" s="32"/>
      <c r="O90" s="32"/>
      <c r="P90" s="32"/>
      <c r="Q90" s="32"/>
      <c r="R90" s="32"/>
      <c r="S90" s="32"/>
      <c r="T90" s="32"/>
      <c r="U90" s="32"/>
      <c r="V90" s="32"/>
      <c r="W90" s="35">
        <f t="shared" si="3"/>
        <v>0</v>
      </c>
      <c r="Y90"/>
    </row>
    <row r="91" spans="1:25" ht="14.25" hidden="1">
      <c r="A91" s="22">
        <v>143</v>
      </c>
      <c r="B91" s="49">
        <v>88</v>
      </c>
      <c r="C91" s="49">
        <v>7</v>
      </c>
      <c r="D91" s="6" t="str">
        <f>VLOOKUP(A91,'04.kolo prezentácia'!$A$2:$G$118,2,FALSE)</f>
        <v>Jana</v>
      </c>
      <c r="E91" s="6" t="str">
        <f>VLOOKUP(A91,'04.kolo prezentácia'!$A$2:$G$118,3,FALSE)</f>
        <v>Lesajová</v>
      </c>
      <c r="F91" s="6" t="str">
        <f>CONCATENATE('04.kolo výsledky  KAT'!$D91," ",'04.kolo výsledky  KAT'!$E91)</f>
        <v>Jana Lesajová</v>
      </c>
      <c r="G91" s="6" t="str">
        <f>VLOOKUP(A91,'04.kolo prezentácia'!$A$2:$G$118,4,FALSE)</f>
        <v>Festival HoryZonty / Trenčín</v>
      </c>
      <c r="H91" s="32">
        <f>VLOOKUP(A91,'04.kolo prezentácia'!$A$2:$G$118,5,FALSE)</f>
        <v>1978</v>
      </c>
      <c r="I91" s="33" t="str">
        <f>VLOOKUP(A91,'04.kolo prezentácia'!$A$2:$G$118,7,FALSE)</f>
        <v>Ženy B</v>
      </c>
      <c r="J91" s="34" t="str">
        <f>VLOOKUP('04.kolo výsledky  KAT'!$A91,'04.kolo stopky'!A:C,3,FALSE)</f>
        <v>00:47:58,00</v>
      </c>
      <c r="K91" s="34">
        <f t="shared" si="4"/>
        <v>0.003965498236331569</v>
      </c>
      <c r="L91" s="34">
        <f t="shared" si="5"/>
        <v>0.012196064814814816</v>
      </c>
      <c r="M91" s="31"/>
      <c r="N91" s="32"/>
      <c r="O91" s="32"/>
      <c r="P91" s="32"/>
      <c r="Q91" s="32"/>
      <c r="R91" s="32"/>
      <c r="S91" s="32"/>
      <c r="T91" s="32"/>
      <c r="U91" s="32"/>
      <c r="V91" s="32"/>
      <c r="W91" s="35">
        <f t="shared" si="3"/>
        <v>0</v>
      </c>
      <c r="Y91"/>
    </row>
    <row r="92" spans="1:25" ht="14.25" hidden="1">
      <c r="A92" s="22">
        <v>332</v>
      </c>
      <c r="B92" s="49">
        <v>89</v>
      </c>
      <c r="C92" s="49">
        <v>28</v>
      </c>
      <c r="D92" s="6" t="str">
        <f>VLOOKUP(A92,'04.kolo prezentácia'!$A$2:$G$118,2,FALSE)</f>
        <v>Jozef</v>
      </c>
      <c r="E92" s="6" t="str">
        <f>VLOOKUP(A92,'04.kolo prezentácia'!$A$2:$G$118,3,FALSE)</f>
        <v>Mikušík</v>
      </c>
      <c r="F92" s="6" t="str">
        <f>CONCATENATE('04.kolo výsledky  KAT'!$D92," ",'04.kolo výsledky  KAT'!$E92)</f>
        <v>Jozef Mikušík</v>
      </c>
      <c r="G92" s="6" t="str">
        <f>VLOOKUP(A92,'04.kolo prezentácia'!$A$2:$G$118,4,FALSE)</f>
        <v>Trenčín</v>
      </c>
      <c r="H92" s="32">
        <f>VLOOKUP(A92,'04.kolo prezentácia'!$A$2:$G$118,5,FALSE)</f>
        <v>1971</v>
      </c>
      <c r="I92" s="33" t="str">
        <f>VLOOKUP(A92,'04.kolo prezentácia'!$A$2:$G$118,7,FALSE)</f>
        <v>Muži C</v>
      </c>
      <c r="J92" s="34" t="str">
        <f>VLOOKUP('04.kolo výsledky  KAT'!$A92,'04.kolo stopky'!A:C,3,FALSE)</f>
        <v>00:48:52,19</v>
      </c>
      <c r="K92" s="34">
        <f t="shared" si="4"/>
        <v>0.00404016479276896</v>
      </c>
      <c r="L92" s="34">
        <f t="shared" si="5"/>
        <v>0.012823263888888891</v>
      </c>
      <c r="M92" s="31"/>
      <c r="N92" s="32"/>
      <c r="O92" s="32"/>
      <c r="P92" s="32"/>
      <c r="Q92" s="32"/>
      <c r="R92" s="32"/>
      <c r="S92" s="32"/>
      <c r="T92" s="32"/>
      <c r="U92" s="32"/>
      <c r="V92" s="32"/>
      <c r="W92" s="35">
        <f t="shared" si="3"/>
        <v>0</v>
      </c>
      <c r="Y92"/>
    </row>
    <row r="93" spans="1:25" ht="14.25" hidden="1">
      <c r="A93" s="22">
        <v>169</v>
      </c>
      <c r="B93" s="49">
        <v>90</v>
      </c>
      <c r="C93" s="49">
        <v>4</v>
      </c>
      <c r="D93" s="6" t="str">
        <f>VLOOKUP(A93,'04.kolo prezentácia'!$A$2:$G$118,2,FALSE)</f>
        <v>Patricia</v>
      </c>
      <c r="E93" s="6" t="str">
        <f>VLOOKUP(A93,'04.kolo prezentácia'!$A$2:$G$118,3,FALSE)</f>
        <v>Struharova</v>
      </c>
      <c r="F93" s="6" t="str">
        <f>CONCATENATE('04.kolo výsledky  KAT'!$D93," ",'04.kolo výsledky  KAT'!$E93)</f>
        <v>Patricia Struharova</v>
      </c>
      <c r="G93" s="6" t="str">
        <f>VLOOKUP(A93,'04.kolo prezentácia'!$A$2:$G$118,4,FALSE)</f>
        <v>Trencin / Trencin</v>
      </c>
      <c r="H93" s="32">
        <f>VLOOKUP(A93,'04.kolo prezentácia'!$A$2:$G$118,5,FALSE)</f>
        <v>1987</v>
      </c>
      <c r="I93" s="33" t="str">
        <f>VLOOKUP(A93,'04.kolo prezentácia'!$A$2:$G$118,7,FALSE)</f>
        <v>Ženy A</v>
      </c>
      <c r="J93" s="34" t="str">
        <f>VLOOKUP('04.kolo výsledky  KAT'!$A93,'04.kolo stopky'!A:C,3,FALSE)</f>
        <v>00:49:00,27</v>
      </c>
      <c r="K93" s="34">
        <f t="shared" si="4"/>
        <v>0.00405129794973545</v>
      </c>
      <c r="L93" s="34">
        <f t="shared" si="5"/>
        <v>0.012916782407407412</v>
      </c>
      <c r="M93" s="31"/>
      <c r="N93" s="32"/>
      <c r="O93" s="32"/>
      <c r="P93" s="32"/>
      <c r="Q93" s="32"/>
      <c r="R93" s="32"/>
      <c r="S93" s="32"/>
      <c r="T93" s="32"/>
      <c r="U93" s="32"/>
      <c r="V93" s="32"/>
      <c r="W93" s="35">
        <f t="shared" si="3"/>
        <v>0</v>
      </c>
      <c r="Y93"/>
    </row>
    <row r="94" spans="1:25" ht="14.25">
      <c r="A94" s="22">
        <v>318</v>
      </c>
      <c r="B94" s="49">
        <v>91</v>
      </c>
      <c r="C94" s="49">
        <v>9</v>
      </c>
      <c r="D94" s="6" t="str">
        <f>VLOOKUP(A94,'04.kolo prezentácia'!$A$2:$G$118,2,FALSE)</f>
        <v>Sofián</v>
      </c>
      <c r="E94" s="6" t="str">
        <f>VLOOKUP(A94,'04.kolo prezentácia'!$A$2:$G$118,3,FALSE)</f>
        <v>Repa</v>
      </c>
      <c r="F94" s="6" t="str">
        <f>CONCATENATE('04.kolo výsledky  KAT'!$D94," ",'04.kolo výsledky  KAT'!$E94)</f>
        <v>Sofián Repa</v>
      </c>
      <c r="G94" s="6" t="str">
        <f>VLOOKUP(A94,'04.kolo prezentácia'!$A$2:$G$118,4,FALSE)</f>
        <v>Bánovce nad Bebravou</v>
      </c>
      <c r="H94" s="32">
        <f>VLOOKUP(A94,'04.kolo prezentácia'!$A$2:$G$118,5,FALSE)</f>
        <v>2005</v>
      </c>
      <c r="I94" s="33" t="str">
        <f>VLOOKUP(A94,'04.kolo prezentácia'!$A$2:$G$118,7,FALSE)</f>
        <v>Muži A</v>
      </c>
      <c r="J94" s="34" t="str">
        <f>VLOOKUP('04.kolo výsledky  KAT'!$A94,'04.kolo stopky'!A:C,3,FALSE)</f>
        <v>00:49:36,27</v>
      </c>
      <c r="K94" s="34">
        <f t="shared" si="4"/>
        <v>0.004100901124338624</v>
      </c>
      <c r="L94" s="34">
        <f t="shared" si="5"/>
        <v>0.013333449074074074</v>
      </c>
      <c r="M94" s="31"/>
      <c r="N94" s="32"/>
      <c r="O94" s="32"/>
      <c r="P94" s="32"/>
      <c r="Q94" s="32"/>
      <c r="R94" s="32"/>
      <c r="S94" s="32"/>
      <c r="T94" s="32"/>
      <c r="U94" s="32"/>
      <c r="V94" s="32"/>
      <c r="W94" s="35">
        <f t="shared" si="3"/>
        <v>0</v>
      </c>
      <c r="Y94"/>
    </row>
    <row r="95" spans="1:25" ht="14.25" hidden="1">
      <c r="A95" s="22">
        <v>329</v>
      </c>
      <c r="B95" s="49">
        <v>92</v>
      </c>
      <c r="C95" s="49">
        <v>5</v>
      </c>
      <c r="D95" s="6" t="str">
        <f>VLOOKUP(A95,'04.kolo prezentácia'!$A$2:$G$118,2,FALSE)</f>
        <v>Zuzana</v>
      </c>
      <c r="E95" s="6" t="str">
        <f>VLOOKUP(A95,'04.kolo prezentácia'!$A$2:$G$118,3,FALSE)</f>
        <v>Staňáková</v>
      </c>
      <c r="F95" s="6" t="str">
        <f>CONCATENATE('04.kolo výsledky  KAT'!$D95," ",'04.kolo výsledky  KAT'!$E95)</f>
        <v>Zuzana Staňáková</v>
      </c>
      <c r="G95" s="6" t="str">
        <f>VLOOKUP(A95,'04.kolo prezentácia'!$A$2:$G$118,4,FALSE)</f>
        <v>Matky na úteku / Trenčín</v>
      </c>
      <c r="H95" s="32">
        <f>VLOOKUP(A95,'04.kolo prezentácia'!$A$2:$G$118,5,FALSE)</f>
        <v>1986</v>
      </c>
      <c r="I95" s="33" t="str">
        <f>VLOOKUP(A95,'04.kolo prezentácia'!$A$2:$G$118,7,FALSE)</f>
        <v>Ženy A</v>
      </c>
      <c r="J95" s="34" t="str">
        <f>VLOOKUP('04.kolo výsledky  KAT'!$A95,'04.kolo stopky'!A:C,3,FALSE)</f>
        <v>00:49:42,14</v>
      </c>
      <c r="K95" s="34">
        <f t="shared" si="4"/>
        <v>0.0041089891975308645</v>
      </c>
      <c r="L95" s="34">
        <f t="shared" si="5"/>
        <v>0.01340138888888889</v>
      </c>
      <c r="M95" s="31"/>
      <c r="N95" s="32"/>
      <c r="O95" s="32"/>
      <c r="P95" s="32"/>
      <c r="Q95" s="32"/>
      <c r="R95" s="32"/>
      <c r="S95" s="32"/>
      <c r="T95" s="32"/>
      <c r="U95" s="32"/>
      <c r="V95" s="32"/>
      <c r="W95" s="35">
        <f t="shared" si="3"/>
        <v>0</v>
      </c>
      <c r="Y95"/>
    </row>
    <row r="96" spans="1:25" ht="14.25" hidden="1">
      <c r="A96" s="22">
        <v>71</v>
      </c>
      <c r="B96" s="49">
        <v>93</v>
      </c>
      <c r="C96" s="49">
        <v>8</v>
      </c>
      <c r="D96" s="6" t="str">
        <f>VLOOKUP(A96,'04.kolo prezentácia'!$A$2:$G$118,2,FALSE)</f>
        <v>Zuzana</v>
      </c>
      <c r="E96" s="6" t="str">
        <f>VLOOKUP(A96,'04.kolo prezentácia'!$A$2:$G$118,3,FALSE)</f>
        <v>Luprichová</v>
      </c>
      <c r="F96" s="6" t="str">
        <f>CONCATENATE('04.kolo výsledky  KAT'!$D96," ",'04.kolo výsledky  KAT'!$E96)</f>
        <v>Zuzana Luprichová</v>
      </c>
      <c r="G96" s="6" t="str">
        <f>VLOOKUP(A96,'04.kolo prezentácia'!$A$2:$G$118,4,FALSE)</f>
        <v>Bez me na / Skalka nad Váhom</v>
      </c>
      <c r="H96" s="32">
        <f>VLOOKUP(A96,'04.kolo prezentácia'!$A$2:$G$118,5,FALSE)</f>
        <v>1983</v>
      </c>
      <c r="I96" s="33" t="str">
        <f>VLOOKUP(A96,'04.kolo prezentácia'!$A$2:$G$118,7,FALSE)</f>
        <v>Ženy B</v>
      </c>
      <c r="J96" s="34" t="str">
        <f>VLOOKUP('04.kolo výsledky  KAT'!$A96,'04.kolo stopky'!A:C,3,FALSE)</f>
        <v>00:50:07,34</v>
      </c>
      <c r="K96" s="34">
        <f t="shared" si="4"/>
        <v>0.004143711419753086</v>
      </c>
      <c r="L96" s="34">
        <f t="shared" si="5"/>
        <v>0.013693055555555552</v>
      </c>
      <c r="M96" s="31"/>
      <c r="N96" s="32"/>
      <c r="O96" s="32"/>
      <c r="P96" s="32"/>
      <c r="Q96" s="32"/>
      <c r="R96" s="32"/>
      <c r="S96" s="32"/>
      <c r="T96" s="32"/>
      <c r="U96" s="32"/>
      <c r="V96" s="32"/>
      <c r="W96" s="35">
        <f t="shared" si="3"/>
        <v>0</v>
      </c>
      <c r="Y96"/>
    </row>
    <row r="97" spans="1:25" ht="14.25" hidden="1">
      <c r="A97" s="22">
        <v>33</v>
      </c>
      <c r="B97" s="49">
        <v>94</v>
      </c>
      <c r="C97" s="49">
        <v>14</v>
      </c>
      <c r="D97" s="6" t="str">
        <f>VLOOKUP(A97,'04.kolo prezentácia'!$A$2:$G$118,2,FALSE)</f>
        <v>miroslav</v>
      </c>
      <c r="E97" s="6" t="str">
        <f>VLOOKUP(A97,'04.kolo prezentácia'!$A$2:$G$118,3,FALSE)</f>
        <v>Ilavsky st</v>
      </c>
      <c r="F97" s="6" t="str">
        <f>CONCATENATE('04.kolo výsledky  KAT'!$D97," ",'04.kolo výsledky  KAT'!$E97)</f>
        <v>miroslav Ilavsky st</v>
      </c>
      <c r="G97" s="6" t="str">
        <f>VLOOKUP(A97,'04.kolo prezentácia'!$A$2:$G$118,4,FALSE)</f>
        <v>jogging klub dubnica n/v / dubnica n/v</v>
      </c>
      <c r="H97" s="32">
        <f>VLOOKUP(A97,'04.kolo prezentácia'!$A$2:$G$118,5,FALSE)</f>
        <v>1963</v>
      </c>
      <c r="I97" s="33" t="str">
        <f>VLOOKUP(A97,'04.kolo prezentácia'!$A$2:$G$118,7,FALSE)</f>
        <v>Muži D</v>
      </c>
      <c r="J97" s="34" t="str">
        <f>VLOOKUP('04.kolo výsledky  KAT'!$A97,'04.kolo stopky'!A:C,3,FALSE)</f>
        <v>00:50:17,64</v>
      </c>
      <c r="K97" s="34">
        <f t="shared" si="4"/>
        <v>0.0041579034391534386</v>
      </c>
      <c r="L97" s="34">
        <f t="shared" si="5"/>
        <v>0.013812268518518519</v>
      </c>
      <c r="M97" s="31"/>
      <c r="N97" s="32"/>
      <c r="O97" s="32"/>
      <c r="P97" s="32"/>
      <c r="Q97" s="32"/>
      <c r="R97" s="32"/>
      <c r="S97" s="32"/>
      <c r="T97" s="32"/>
      <c r="U97" s="32"/>
      <c r="V97" s="32"/>
      <c r="W97" s="35">
        <f t="shared" si="3"/>
        <v>0</v>
      </c>
      <c r="Y97"/>
    </row>
    <row r="98" spans="1:25" ht="14.25" hidden="1">
      <c r="A98" s="22">
        <v>317</v>
      </c>
      <c r="B98" s="49">
        <v>95</v>
      </c>
      <c r="C98" s="56">
        <v>25</v>
      </c>
      <c r="D98" s="6" t="str">
        <f>VLOOKUP(A98,'04.kolo prezentácia'!$A$2:$G$118,2,FALSE)</f>
        <v>Peter</v>
      </c>
      <c r="E98" s="6" t="str">
        <f>VLOOKUP(A98,'04.kolo prezentácia'!$A$2:$G$118,3,FALSE)</f>
        <v>Ťapajna</v>
      </c>
      <c r="F98" s="6" t="str">
        <f>CONCATENATE('04.kolo výsledky  KAT'!$D98," ",'04.kolo výsledky  KAT'!$E98)</f>
        <v>Peter Ťapajna</v>
      </c>
      <c r="G98" s="6" t="str">
        <f>VLOOKUP(A98,'04.kolo prezentácia'!$A$2:$G$118,4,FALSE)</f>
        <v>TIRáciBN / Bánovce nad Bebravou</v>
      </c>
      <c r="H98" s="32">
        <f>VLOOKUP(A98,'04.kolo prezentácia'!$A$2:$G$118,5,FALSE)</f>
        <v>1986</v>
      </c>
      <c r="I98" s="33" t="str">
        <f>VLOOKUP(A98,'04.kolo prezentácia'!$A$2:$G$118,7,FALSE)</f>
        <v>Muži B</v>
      </c>
      <c r="J98" s="34" t="str">
        <f>VLOOKUP('04.kolo výsledky  KAT'!$A98,'04.kolo stopky'!A:C,3,FALSE)</f>
        <v>00:50:33,02</v>
      </c>
      <c r="K98" s="34">
        <f t="shared" si="4"/>
        <v>0.0041790950176366845</v>
      </c>
      <c r="L98" s="34">
        <f t="shared" si="5"/>
        <v>0.013990277777777779</v>
      </c>
      <c r="M98" s="31"/>
      <c r="N98" s="32"/>
      <c r="O98" s="32"/>
      <c r="P98" s="32"/>
      <c r="Q98" s="32"/>
      <c r="R98" s="32"/>
      <c r="S98" s="32"/>
      <c r="T98" s="32"/>
      <c r="U98" s="32"/>
      <c r="V98" s="32"/>
      <c r="W98" s="35">
        <f t="shared" si="3"/>
        <v>0</v>
      </c>
      <c r="Y98"/>
    </row>
    <row r="99" spans="1:25" ht="14.25" hidden="1">
      <c r="A99" s="22">
        <v>307</v>
      </c>
      <c r="B99" s="49">
        <v>96</v>
      </c>
      <c r="C99" s="49">
        <v>15</v>
      </c>
      <c r="D99" s="6" t="str">
        <f>VLOOKUP(A99,'04.kolo prezentácia'!$A$2:$G$118,2,FALSE)</f>
        <v>František</v>
      </c>
      <c r="E99" s="6" t="str">
        <f>VLOOKUP(A99,'04.kolo prezentácia'!$A$2:$G$118,3,FALSE)</f>
        <v>Kňažek</v>
      </c>
      <c r="F99" s="6" t="str">
        <f>CONCATENATE('04.kolo výsledky  KAT'!$D99," ",'04.kolo výsledky  KAT'!$E99)</f>
        <v>František Kňažek</v>
      </c>
      <c r="G99" s="6" t="str">
        <f>VLOOKUP(A99,'04.kolo prezentácia'!$A$2:$G$118,4,FALSE)</f>
        <v>Nemšová</v>
      </c>
      <c r="H99" s="32">
        <f>VLOOKUP(A99,'04.kolo prezentácia'!$A$2:$G$118,5,FALSE)</f>
        <v>1968</v>
      </c>
      <c r="I99" s="33" t="str">
        <f>VLOOKUP(A99,'04.kolo prezentácia'!$A$2:$G$118,7,FALSE)</f>
        <v>Muži D</v>
      </c>
      <c r="J99" s="34" t="str">
        <f>VLOOKUP('04.kolo výsledky  KAT'!$A99,'04.kolo stopky'!A:C,3,FALSE)</f>
        <v>00:50:54,02</v>
      </c>
      <c r="K99" s="34">
        <f t="shared" si="4"/>
        <v>0.00420803020282187</v>
      </c>
      <c r="L99" s="34">
        <f t="shared" si="5"/>
        <v>0.014233333333333337</v>
      </c>
      <c r="M99" s="31"/>
      <c r="N99" s="32"/>
      <c r="O99" s="32"/>
      <c r="P99" s="32"/>
      <c r="Q99" s="32"/>
      <c r="R99" s="32"/>
      <c r="S99" s="32"/>
      <c r="T99" s="32"/>
      <c r="U99" s="32"/>
      <c r="V99" s="32"/>
      <c r="W99" s="35">
        <f t="shared" si="3"/>
        <v>0</v>
      </c>
      <c r="Y99"/>
    </row>
    <row r="100" spans="1:25" ht="14.25" hidden="1">
      <c r="A100" s="22">
        <v>67</v>
      </c>
      <c r="B100" s="49">
        <v>97</v>
      </c>
      <c r="C100" s="49">
        <v>9</v>
      </c>
      <c r="D100" s="6" t="str">
        <f>VLOOKUP(A100,'04.kolo prezentácia'!$A$2:$G$118,2,FALSE)</f>
        <v>Katarína</v>
      </c>
      <c r="E100" s="6" t="str">
        <f>VLOOKUP(A100,'04.kolo prezentácia'!$A$2:$G$118,3,FALSE)</f>
        <v>Diková</v>
      </c>
      <c r="F100" s="6" t="str">
        <f>CONCATENATE('04.kolo výsledky  KAT'!$D100," ",'04.kolo výsledky  KAT'!$E100)</f>
        <v>Katarína Diková</v>
      </c>
      <c r="G100" s="6" t="str">
        <f>VLOOKUP(A100,'04.kolo prezentácia'!$A$2:$G$118,4,FALSE)</f>
        <v>Bánovce nad Bebravou</v>
      </c>
      <c r="H100" s="32">
        <f>VLOOKUP(A100,'04.kolo prezentácia'!$A$2:$G$118,5,FALSE)</f>
        <v>1977</v>
      </c>
      <c r="I100" s="33" t="str">
        <f>VLOOKUP(A100,'04.kolo prezentácia'!$A$2:$G$118,7,FALSE)</f>
        <v>Ženy B</v>
      </c>
      <c r="J100" s="34" t="str">
        <f>VLOOKUP('04.kolo výsledky  KAT'!$A100,'04.kolo stopky'!A:C,3,FALSE)</f>
        <v>00:51:06,54</v>
      </c>
      <c r="K100" s="34">
        <f>J100/$X$3</f>
        <v>0.004225281084656085</v>
      </c>
      <c r="L100" s="34">
        <f>J100-$Y$3</f>
        <v>0.014378240740740744</v>
      </c>
      <c r="M100" s="31"/>
      <c r="N100" s="32"/>
      <c r="O100" s="32"/>
      <c r="P100" s="32"/>
      <c r="Q100" s="32"/>
      <c r="R100" s="32"/>
      <c r="S100" s="32"/>
      <c r="T100" s="32"/>
      <c r="U100" s="32"/>
      <c r="V100" s="32"/>
      <c r="W100" s="35">
        <f t="shared" si="3"/>
        <v>0</v>
      </c>
      <c r="Y100"/>
    </row>
    <row r="101" spans="1:25" ht="14.25" hidden="1">
      <c r="A101" s="22">
        <v>64</v>
      </c>
      <c r="B101" s="49">
        <v>98</v>
      </c>
      <c r="C101" s="49">
        <v>10</v>
      </c>
      <c r="D101" s="6" t="str">
        <f>VLOOKUP(A101,'04.kolo prezentácia'!$A$2:$G$118,2,FALSE)</f>
        <v>Denisa</v>
      </c>
      <c r="E101" s="6" t="str">
        <f>VLOOKUP(A101,'04.kolo prezentácia'!$A$2:$G$118,3,FALSE)</f>
        <v>Huláková</v>
      </c>
      <c r="F101" s="6" t="str">
        <f>CONCATENATE('04.kolo výsledky  KAT'!$D101," ",'04.kolo výsledky  KAT'!$E101)</f>
        <v>Denisa Huláková</v>
      </c>
      <c r="G101" s="6" t="str">
        <f>VLOOKUP(A101,'04.kolo prezentácia'!$A$2:$G$118,4,FALSE)</f>
        <v>Ostratické ľadové medvede</v>
      </c>
      <c r="H101" s="32">
        <f>VLOOKUP(A101,'04.kolo prezentácia'!$A$2:$G$118,5,FALSE)</f>
        <v>1979</v>
      </c>
      <c r="I101" s="33" t="str">
        <f>VLOOKUP(A101,'04.kolo prezentácia'!$A$2:$G$118,7,FALSE)</f>
        <v>Ženy B</v>
      </c>
      <c r="J101" s="34" t="str">
        <f>VLOOKUP('04.kolo výsledky  KAT'!$A101,'04.kolo stopky'!A:C,3,FALSE)</f>
        <v>00:51:29,75</v>
      </c>
      <c r="K101" s="34">
        <f>J101/$X$3</f>
        <v>0.00425726135361552</v>
      </c>
      <c r="L101" s="34">
        <f>J101-$Y$3</f>
        <v>0.014646875</v>
      </c>
      <c r="M101" s="31"/>
      <c r="N101" s="32"/>
      <c r="O101" s="32"/>
      <c r="P101" s="32"/>
      <c r="Q101" s="32"/>
      <c r="R101" s="32"/>
      <c r="S101" s="32"/>
      <c r="T101" s="32"/>
      <c r="U101" s="32"/>
      <c r="V101" s="32"/>
      <c r="W101" s="35">
        <f t="shared" si="3"/>
        <v>0</v>
      </c>
      <c r="Y101"/>
    </row>
    <row r="102" spans="1:25" ht="14.25" hidden="1">
      <c r="A102" s="22">
        <v>83</v>
      </c>
      <c r="B102" s="49">
        <v>99</v>
      </c>
      <c r="C102" s="49">
        <v>29</v>
      </c>
      <c r="D102" s="6" t="str">
        <f>VLOOKUP(A102,'04.kolo prezentácia'!$A$2:$G$118,2,FALSE)</f>
        <v>Vladimír</v>
      </c>
      <c r="E102" s="6" t="str">
        <f>VLOOKUP(A102,'04.kolo prezentácia'!$A$2:$G$118,3,FALSE)</f>
        <v>Malý</v>
      </c>
      <c r="F102" s="6" t="str">
        <f>CONCATENATE('04.kolo výsledky  KAT'!$D102," ",'04.kolo výsledky  KAT'!$E102)</f>
        <v>Vladimír Malý</v>
      </c>
      <c r="G102" s="6" t="str">
        <f>VLOOKUP(A102,'04.kolo prezentácia'!$A$2:$G$118,4,FALSE)</f>
        <v>Trenčianska Teplá</v>
      </c>
      <c r="H102" s="32">
        <f>VLOOKUP(A102,'04.kolo prezentácia'!$A$2:$G$118,5,FALSE)</f>
        <v>1977</v>
      </c>
      <c r="I102" s="33" t="str">
        <f>VLOOKUP(A102,'04.kolo prezentácia'!$A$2:$G$118,7,FALSE)</f>
        <v>Muži C</v>
      </c>
      <c r="J102" s="34" t="str">
        <f>VLOOKUP('04.kolo výsledky  KAT'!$A102,'04.kolo stopky'!A:C,3,FALSE)</f>
        <v>00:51:42,13</v>
      </c>
      <c r="K102" s="34">
        <f aca="true" t="shared" si="6" ref="K102:K116">J102/$X$3</f>
        <v>0.004274319334215166</v>
      </c>
      <c r="L102" s="34">
        <f aca="true" t="shared" si="7" ref="L102:L116">J102-$Y$3</f>
        <v>0.014790162037037032</v>
      </c>
      <c r="M102" s="31"/>
      <c r="N102" s="32"/>
      <c r="O102" s="32"/>
      <c r="P102" s="32"/>
      <c r="Q102" s="32"/>
      <c r="R102" s="32"/>
      <c r="S102" s="32"/>
      <c r="T102" s="32"/>
      <c r="U102" s="32"/>
      <c r="V102" s="32"/>
      <c r="W102" s="35">
        <f aca="true" t="shared" si="8" ref="W102:W116">SUM(M102:V102)</f>
        <v>0</v>
      </c>
      <c r="Y102"/>
    </row>
    <row r="103" spans="1:25" ht="14.25" hidden="1">
      <c r="A103" s="22">
        <v>339</v>
      </c>
      <c r="B103" s="49">
        <v>100</v>
      </c>
      <c r="C103" s="49">
        <v>30</v>
      </c>
      <c r="D103" s="6" t="str">
        <f>VLOOKUP(A103,'04.kolo prezentácia'!$A$2:$G$118,2,FALSE)</f>
        <v>Andrej</v>
      </c>
      <c r="E103" s="6" t="str">
        <f>VLOOKUP(A103,'04.kolo prezentácia'!$A$2:$G$118,3,FALSE)</f>
        <v>Spusta</v>
      </c>
      <c r="F103" s="6" t="str">
        <f>CONCATENATE('04.kolo výsledky  KAT'!$D103," ",'04.kolo výsledky  KAT'!$E103)</f>
        <v>Andrej Spusta</v>
      </c>
      <c r="G103" s="6" t="str">
        <f>VLOOKUP(A103,'04.kolo prezentácia'!$A$2:$G$118,4,FALSE)</f>
        <v>Trenčianske Tulene / Trenčín</v>
      </c>
      <c r="H103" s="32">
        <f>VLOOKUP(A103,'04.kolo prezentácia'!$A$2:$G$118,5,FALSE)</f>
        <v>1972</v>
      </c>
      <c r="I103" s="33" t="str">
        <f>VLOOKUP(A103,'04.kolo prezentácia'!$A$2:$G$118,7,FALSE)</f>
        <v>Muži C</v>
      </c>
      <c r="J103" s="34" t="str">
        <f>VLOOKUP('04.kolo výsledky  KAT'!$A103,'04.kolo stopky'!A:C,3,FALSE)</f>
        <v>00:53:44,24</v>
      </c>
      <c r="K103" s="34">
        <f t="shared" si="6"/>
        <v>0.004442570546737213</v>
      </c>
      <c r="L103" s="34">
        <f t="shared" si="7"/>
        <v>0.01620347222222222</v>
      </c>
      <c r="M103" s="22"/>
      <c r="N103" s="58"/>
      <c r="O103" s="58"/>
      <c r="P103" s="58"/>
      <c r="Q103" s="58"/>
      <c r="R103" s="58"/>
      <c r="S103" s="58"/>
      <c r="T103" s="58"/>
      <c r="U103" s="58"/>
      <c r="V103" s="58"/>
      <c r="W103" s="59">
        <f t="shared" si="8"/>
        <v>0</v>
      </c>
      <c r="Y103"/>
    </row>
    <row r="104" spans="1:25" ht="14.25" hidden="1">
      <c r="A104" s="22">
        <v>41</v>
      </c>
      <c r="B104" s="49">
        <v>101</v>
      </c>
      <c r="C104" s="49">
        <v>11</v>
      </c>
      <c r="D104" s="6" t="str">
        <f>VLOOKUP(A104,'04.kolo prezentácia'!$A$2:$G$118,2,FALSE)</f>
        <v>Petra</v>
      </c>
      <c r="E104" s="6" t="str">
        <f>VLOOKUP(A104,'04.kolo prezentácia'!$A$2:$G$118,3,FALSE)</f>
        <v>Adamkovicova</v>
      </c>
      <c r="F104" s="6" t="str">
        <f>CONCATENATE('04.kolo výsledky  KAT'!$D104," ",'04.kolo výsledky  KAT'!$E104)</f>
        <v>Petra Adamkovicova</v>
      </c>
      <c r="G104" s="6" t="str">
        <f>VLOOKUP(A104,'04.kolo prezentácia'!$A$2:$G$118,4,FALSE)</f>
        <v>Gekonsport / Komna</v>
      </c>
      <c r="H104" s="32">
        <f>VLOOKUP(A104,'04.kolo prezentácia'!$A$2:$G$118,5,FALSE)</f>
        <v>1978</v>
      </c>
      <c r="I104" s="33" t="str">
        <f>VLOOKUP(A104,'04.kolo prezentácia'!$A$2:$G$118,7,FALSE)</f>
        <v>Ženy B</v>
      </c>
      <c r="J104" s="34" t="str">
        <f>VLOOKUP('04.kolo výsledky  KAT'!$A104,'04.kolo stopky'!A:C,3,FALSE)</f>
        <v>00:53:53,16</v>
      </c>
      <c r="K104" s="34">
        <f t="shared" si="6"/>
        <v>0.004454861111111111</v>
      </c>
      <c r="L104" s="34">
        <f t="shared" si="7"/>
        <v>0.016306712962962964</v>
      </c>
      <c r="M104" s="22"/>
      <c r="N104" s="58"/>
      <c r="O104" s="58"/>
      <c r="P104" s="58"/>
      <c r="Q104" s="58"/>
      <c r="R104" s="58"/>
      <c r="S104" s="58"/>
      <c r="T104" s="58"/>
      <c r="U104" s="58"/>
      <c r="V104" s="58"/>
      <c r="W104" s="59">
        <f t="shared" si="8"/>
        <v>0</v>
      </c>
      <c r="Y104"/>
    </row>
    <row r="105" spans="1:25" ht="14.25" hidden="1">
      <c r="A105" s="22">
        <v>17</v>
      </c>
      <c r="B105" s="49">
        <v>102</v>
      </c>
      <c r="C105" s="49">
        <v>6</v>
      </c>
      <c r="D105" s="6" t="str">
        <f>VLOOKUP(A105,'04.kolo prezentácia'!$A$2:$G$118,2,FALSE)</f>
        <v>Simona</v>
      </c>
      <c r="E105" s="6" t="str">
        <f>VLOOKUP(A105,'04.kolo prezentácia'!$A$2:$G$118,3,FALSE)</f>
        <v>Zacharová</v>
      </c>
      <c r="F105" s="6" t="str">
        <f>CONCATENATE('04.kolo výsledky  KAT'!$D105," ",'04.kolo výsledky  KAT'!$E105)</f>
        <v>Simona Zacharová</v>
      </c>
      <c r="G105" s="6" t="str">
        <f>VLOOKUP(A105,'04.kolo prezentácia'!$A$2:$G$118,4,FALSE)</f>
        <v>Trenčianska Teplá</v>
      </c>
      <c r="H105" s="32">
        <f>VLOOKUP(A105,'04.kolo prezentácia'!$A$2:$G$118,5,FALSE)</f>
        <v>1990</v>
      </c>
      <c r="I105" s="33" t="str">
        <f>VLOOKUP(A105,'04.kolo prezentácia'!$A$2:$G$118,7,FALSE)</f>
        <v>Ženy A</v>
      </c>
      <c r="J105" s="34" t="str">
        <f>VLOOKUP('04.kolo výsledky  KAT'!$A105,'04.kolo stopky'!A:C,3,FALSE)</f>
        <v>00:53:57,06</v>
      </c>
      <c r="K105" s="34">
        <f t="shared" si="6"/>
        <v>0.004460234788359788</v>
      </c>
      <c r="L105" s="34">
        <f t="shared" si="7"/>
        <v>0.01635185185185185</v>
      </c>
      <c r="M105" s="22"/>
      <c r="N105" s="58"/>
      <c r="O105" s="58"/>
      <c r="P105" s="58"/>
      <c r="Q105" s="58"/>
      <c r="R105" s="58"/>
      <c r="S105" s="58"/>
      <c r="T105" s="58"/>
      <c r="U105" s="58"/>
      <c r="V105" s="58"/>
      <c r="W105" s="59">
        <f t="shared" si="8"/>
        <v>0</v>
      </c>
      <c r="Y105"/>
    </row>
    <row r="106" spans="1:25" ht="14.25">
      <c r="A106" s="22">
        <v>319</v>
      </c>
      <c r="B106" s="49">
        <v>103</v>
      </c>
      <c r="C106" s="49">
        <v>10</v>
      </c>
      <c r="D106" s="6" t="str">
        <f>VLOOKUP(A106,'04.kolo prezentácia'!$A$2:$G$118,2,FALSE)</f>
        <v>Peter</v>
      </c>
      <c r="E106" s="6" t="str">
        <f>VLOOKUP(A106,'04.kolo prezentácia'!$A$2:$G$118,3,FALSE)</f>
        <v>Jando</v>
      </c>
      <c r="F106" s="6" t="str">
        <f>CONCATENATE('04.kolo výsledky  KAT'!$D106," ",'04.kolo výsledky  KAT'!$E106)</f>
        <v>Peter Jando</v>
      </c>
      <c r="G106" s="6" t="str">
        <f>VLOOKUP(A106,'04.kolo prezentácia'!$A$2:$G$118,4,FALSE)</f>
        <v>Soblahov</v>
      </c>
      <c r="H106" s="32">
        <f>VLOOKUP(A106,'04.kolo prezentácia'!$A$2:$G$118,5,FALSE)</f>
        <v>1991</v>
      </c>
      <c r="I106" s="33" t="str">
        <f>VLOOKUP(A106,'04.kolo prezentácia'!$A$2:$G$118,7,FALSE)</f>
        <v>Muži A</v>
      </c>
      <c r="J106" s="34" t="str">
        <f>VLOOKUP('04.kolo výsledky  KAT'!$A106,'04.kolo stopky'!A:C,3,FALSE)</f>
        <v>00:54:06,14</v>
      </c>
      <c r="K106" s="34">
        <f t="shared" si="6"/>
        <v>0.0044727458112874775</v>
      </c>
      <c r="L106" s="34">
        <f t="shared" si="7"/>
        <v>0.016456944444444444</v>
      </c>
      <c r="M106" s="22"/>
      <c r="N106" s="58"/>
      <c r="O106" s="58"/>
      <c r="P106" s="58"/>
      <c r="Q106" s="58"/>
      <c r="R106" s="58"/>
      <c r="S106" s="58"/>
      <c r="T106" s="58"/>
      <c r="U106" s="58"/>
      <c r="V106" s="58"/>
      <c r="W106" s="59">
        <f t="shared" si="8"/>
        <v>0</v>
      </c>
      <c r="Y106"/>
    </row>
    <row r="107" spans="1:25" ht="14.25" hidden="1">
      <c r="A107" s="22">
        <v>331</v>
      </c>
      <c r="B107" s="49">
        <v>104</v>
      </c>
      <c r="C107" s="49">
        <v>7</v>
      </c>
      <c r="D107" s="6" t="str">
        <f>VLOOKUP(A107,'04.kolo prezentácia'!$A$2:$G$118,2,FALSE)</f>
        <v>Katarína</v>
      </c>
      <c r="E107" s="6" t="str">
        <f>VLOOKUP(A107,'04.kolo prezentácia'!$A$2:$G$118,3,FALSE)</f>
        <v>Svrčeková</v>
      </c>
      <c r="F107" s="6" t="str">
        <f>CONCATENATE('04.kolo výsledky  KAT'!$D107," ",'04.kolo výsledky  KAT'!$E107)</f>
        <v>Katarína Svrčeková</v>
      </c>
      <c r="G107" s="6" t="str">
        <f>VLOOKUP(A107,'04.kolo prezentácia'!$A$2:$G$118,4,FALSE)</f>
        <v>SaS / Bratislava</v>
      </c>
      <c r="H107" s="32">
        <f>VLOOKUP(A107,'04.kolo prezentácia'!$A$2:$G$118,5,FALSE)</f>
        <v>1986</v>
      </c>
      <c r="I107" s="33" t="str">
        <f>VLOOKUP(A107,'04.kolo prezentácia'!$A$2:$G$118,7,FALSE)</f>
        <v>Ženy A</v>
      </c>
      <c r="J107" s="34" t="str">
        <f>VLOOKUP('04.kolo výsledky  KAT'!$A107,'04.kolo stopky'!A:C,3,FALSE)</f>
        <v>00:54:13,71</v>
      </c>
      <c r="K107" s="34">
        <f t="shared" si="6"/>
        <v>0.0044831762566137565</v>
      </c>
      <c r="L107" s="34">
        <f t="shared" si="7"/>
        <v>0.016544560185185183</v>
      </c>
      <c r="M107" s="22"/>
      <c r="N107" s="58"/>
      <c r="O107" s="58"/>
      <c r="P107" s="58"/>
      <c r="Q107" s="58"/>
      <c r="R107" s="58"/>
      <c r="S107" s="58"/>
      <c r="T107" s="58"/>
      <c r="U107" s="58"/>
      <c r="V107" s="58"/>
      <c r="W107" s="59">
        <f t="shared" si="8"/>
        <v>0</v>
      </c>
      <c r="Y107"/>
    </row>
    <row r="108" spans="1:25" ht="14.25" hidden="1">
      <c r="A108" s="22">
        <v>128</v>
      </c>
      <c r="B108" s="49">
        <v>105</v>
      </c>
      <c r="C108" s="49">
        <v>4</v>
      </c>
      <c r="D108" s="6" t="str">
        <f>VLOOKUP(A108,'04.kolo prezentácia'!$A$2:$G$118,2,FALSE)</f>
        <v>Eva</v>
      </c>
      <c r="E108" s="6" t="str">
        <f>VLOOKUP(A108,'04.kolo prezentácia'!$A$2:$G$118,3,FALSE)</f>
        <v>Gavendová</v>
      </c>
      <c r="F108" s="6" t="str">
        <f>CONCATENATE('04.kolo výsledky  KAT'!$D108," ",'04.kolo výsledky  KAT'!$E108)</f>
        <v>Eva Gavendová</v>
      </c>
      <c r="G108" s="6" t="str">
        <f>VLOOKUP(A108,'04.kolo prezentácia'!$A$2:$G$118,4,FALSE)</f>
        <v>Trenčín</v>
      </c>
      <c r="H108" s="32">
        <f>VLOOKUP(A108,'04.kolo prezentácia'!$A$2:$G$118,5,FALSE)</f>
        <v>1963</v>
      </c>
      <c r="I108" s="33" t="str">
        <f>VLOOKUP(A108,'04.kolo prezentácia'!$A$2:$G$118,7,FALSE)</f>
        <v>Ženy C</v>
      </c>
      <c r="J108" s="34" t="str">
        <f>VLOOKUP('04.kolo výsledky  KAT'!$A108,'04.kolo stopky'!A:C,3,FALSE)</f>
        <v>00:54:30,93</v>
      </c>
      <c r="K108" s="34">
        <f t="shared" si="6"/>
        <v>0.0045069031084656085</v>
      </c>
      <c r="L108" s="34">
        <f t="shared" si="7"/>
        <v>0.01674386574074074</v>
      </c>
      <c r="M108" s="22"/>
      <c r="N108" s="58"/>
      <c r="O108" s="58"/>
      <c r="P108" s="58"/>
      <c r="Q108" s="58"/>
      <c r="R108" s="58"/>
      <c r="S108" s="58"/>
      <c r="T108" s="58"/>
      <c r="U108" s="58"/>
      <c r="V108" s="58"/>
      <c r="W108" s="59">
        <f t="shared" si="8"/>
        <v>0</v>
      </c>
      <c r="Y108"/>
    </row>
    <row r="109" spans="1:25" ht="14.25" hidden="1">
      <c r="A109" s="22">
        <v>348</v>
      </c>
      <c r="B109" s="49">
        <v>106</v>
      </c>
      <c r="C109" s="49">
        <v>8</v>
      </c>
      <c r="D109" s="6" t="str">
        <f>VLOOKUP(A109,'04.kolo prezentácia'!$A$2:$G$118,2,FALSE)</f>
        <v>Lenka</v>
      </c>
      <c r="E109" s="6" t="str">
        <f>VLOOKUP(A109,'04.kolo prezentácia'!$A$2:$G$118,3,FALSE)</f>
        <v>Varačková</v>
      </c>
      <c r="F109" s="6" t="str">
        <f>CONCATENATE('04.kolo výsledky  KAT'!$D109," ",'04.kolo výsledky  KAT'!$E109)</f>
        <v>Lenka Varačková</v>
      </c>
      <c r="G109" s="6" t="str">
        <f>VLOOKUP(A109,'04.kolo prezentácia'!$A$2:$G$118,4,FALSE)</f>
        <v>Buď Lepší / Beckov</v>
      </c>
      <c r="H109" s="32">
        <f>VLOOKUP(A109,'04.kolo prezentácia'!$A$2:$G$118,5,FALSE)</f>
        <v>1988</v>
      </c>
      <c r="I109" s="33" t="str">
        <f>VLOOKUP(A109,'04.kolo prezentácia'!$A$2:$G$118,7,FALSE)</f>
        <v>Ženy A</v>
      </c>
      <c r="J109" s="34" t="str">
        <f>VLOOKUP('04.kolo výsledky  KAT'!$A109,'04.kolo stopky'!A:C,3,FALSE)</f>
        <v>00:56:07,08</v>
      </c>
      <c r="K109" s="34">
        <f t="shared" si="6"/>
        <v>0.004639384920634921</v>
      </c>
      <c r="L109" s="34">
        <f t="shared" si="7"/>
        <v>0.017856712962962967</v>
      </c>
      <c r="M109" s="22"/>
      <c r="N109" s="58"/>
      <c r="O109" s="58"/>
      <c r="P109" s="58"/>
      <c r="Q109" s="58"/>
      <c r="R109" s="58"/>
      <c r="S109" s="58"/>
      <c r="T109" s="58"/>
      <c r="U109" s="58"/>
      <c r="V109" s="58"/>
      <c r="W109" s="59">
        <f t="shared" si="8"/>
        <v>0</v>
      </c>
      <c r="Y109"/>
    </row>
    <row r="110" spans="1:25" ht="14.25" hidden="1">
      <c r="A110" s="22">
        <v>102</v>
      </c>
      <c r="B110" s="49">
        <v>107</v>
      </c>
      <c r="C110" s="49">
        <v>4</v>
      </c>
      <c r="D110" s="6" t="str">
        <f>VLOOKUP(A110,'04.kolo prezentácia'!$A$2:$G$118,2,FALSE)</f>
        <v>Jozef</v>
      </c>
      <c r="E110" s="6" t="str">
        <f>VLOOKUP(A110,'04.kolo prezentácia'!$A$2:$G$118,3,FALSE)</f>
        <v>Hlávka</v>
      </c>
      <c r="F110" s="6" t="str">
        <f>CONCATENATE('04.kolo výsledky  KAT'!$D110," ",'04.kolo výsledky  KAT'!$E110)</f>
        <v>Jozef Hlávka</v>
      </c>
      <c r="G110" s="6" t="str">
        <f>VLOOKUP(A110,'04.kolo prezentácia'!$A$2:$G$118,4,FALSE)</f>
        <v>Ilava</v>
      </c>
      <c r="H110" s="32">
        <f>VLOOKUP(A110,'04.kolo prezentácia'!$A$2:$G$118,5,FALSE)</f>
        <v>1951</v>
      </c>
      <c r="I110" s="33" t="str">
        <f>VLOOKUP(A110,'04.kolo prezentácia'!$A$2:$G$118,7,FALSE)</f>
        <v>Muži E</v>
      </c>
      <c r="J110" s="34" t="str">
        <f>VLOOKUP('04.kolo výsledky  KAT'!$A110,'04.kolo stopky'!A:C,3,FALSE)</f>
        <v>00:59:35,96</v>
      </c>
      <c r="K110" s="34">
        <f t="shared" si="6"/>
        <v>0.004927193562610229</v>
      </c>
      <c r="L110" s="34">
        <f t="shared" si="7"/>
        <v>0.020274305555555556</v>
      </c>
      <c r="M110" s="22"/>
      <c r="N110" s="58"/>
      <c r="O110" s="58"/>
      <c r="P110" s="58"/>
      <c r="Q110" s="58"/>
      <c r="R110" s="58"/>
      <c r="S110" s="58"/>
      <c r="T110" s="58"/>
      <c r="U110" s="58"/>
      <c r="V110" s="58"/>
      <c r="W110" s="59">
        <f t="shared" si="8"/>
        <v>0</v>
      </c>
      <c r="Y110"/>
    </row>
    <row r="111" spans="1:25" ht="14.25" hidden="1">
      <c r="A111" s="22">
        <v>18</v>
      </c>
      <c r="B111" s="49">
        <v>108</v>
      </c>
      <c r="C111" s="49">
        <v>9</v>
      </c>
      <c r="D111" s="6" t="str">
        <f>VLOOKUP(A111,'04.kolo prezentácia'!$A$2:$G$118,2,FALSE)</f>
        <v>Barbora</v>
      </c>
      <c r="E111" s="6" t="str">
        <f>VLOOKUP(A111,'04.kolo prezentácia'!$A$2:$G$118,3,FALSE)</f>
        <v>Gavendová</v>
      </c>
      <c r="F111" s="6" t="str">
        <f>CONCATENATE('04.kolo výsledky  KAT'!$D111," ",'04.kolo výsledky  KAT'!$E111)</f>
        <v>Barbora Gavendová</v>
      </c>
      <c r="G111" s="6" t="str">
        <f>VLOOKUP(A111,'04.kolo prezentácia'!$A$2:$G$118,4,FALSE)</f>
        <v>Trenčín</v>
      </c>
      <c r="H111" s="32">
        <f>VLOOKUP(A111,'04.kolo prezentácia'!$A$2:$G$118,5,FALSE)</f>
        <v>1999</v>
      </c>
      <c r="I111" s="33" t="str">
        <f>VLOOKUP(A111,'04.kolo prezentácia'!$A$2:$G$118,7,FALSE)</f>
        <v>Ženy A</v>
      </c>
      <c r="J111" s="34" t="str">
        <f>VLOOKUP('04.kolo výsledky  KAT'!$A111,'04.kolo stopky'!A:C,3,FALSE)</f>
        <v>01:00:24,10</v>
      </c>
      <c r="K111" s="34">
        <f t="shared" si="6"/>
        <v>0.004993524029982362</v>
      </c>
      <c r="L111" s="34">
        <f t="shared" si="7"/>
        <v>0.020831481481481475</v>
      </c>
      <c r="M111" s="22"/>
      <c r="N111" s="58"/>
      <c r="O111" s="58"/>
      <c r="P111" s="58"/>
      <c r="Q111" s="58"/>
      <c r="R111" s="58"/>
      <c r="S111" s="58"/>
      <c r="T111" s="58"/>
      <c r="U111" s="58"/>
      <c r="V111" s="58"/>
      <c r="W111" s="59">
        <f t="shared" si="8"/>
        <v>0</v>
      </c>
      <c r="Y111"/>
    </row>
    <row r="112" spans="1:25" ht="14.25" hidden="1">
      <c r="A112" s="22">
        <v>330</v>
      </c>
      <c r="B112" s="49">
        <v>109</v>
      </c>
      <c r="C112" s="49">
        <v>12</v>
      </c>
      <c r="D112" s="6" t="str">
        <f>VLOOKUP(A112,'04.kolo prezentácia'!$A$2:$G$118,2,FALSE)</f>
        <v>Mária</v>
      </c>
      <c r="E112" s="6" t="str">
        <f>VLOOKUP(A112,'04.kolo prezentácia'!$A$2:$G$118,3,FALSE)</f>
        <v>Radošová</v>
      </c>
      <c r="F112" s="6" t="str">
        <f>CONCATENATE('04.kolo výsledky  KAT'!$D112," ",'04.kolo výsledky  KAT'!$E112)</f>
        <v>Mária Radošová</v>
      </c>
      <c r="G112" s="6" t="str">
        <f>VLOOKUP(A112,'04.kolo prezentácia'!$A$2:$G$118,4,FALSE)</f>
        <v>Tím SaS / Veľký Krtíš</v>
      </c>
      <c r="H112" s="32">
        <f>VLOOKUP(A112,'04.kolo prezentácia'!$A$2:$G$118,5,FALSE)</f>
        <v>1983</v>
      </c>
      <c r="I112" s="33" t="str">
        <f>VLOOKUP(A112,'04.kolo prezentácia'!$A$2:$G$118,7,FALSE)</f>
        <v>Ženy B</v>
      </c>
      <c r="J112" s="34" t="str">
        <f>VLOOKUP('04.kolo výsledky  KAT'!$A112,'04.kolo stopky'!A:C,3,FALSE)</f>
        <v>01:01:02,99</v>
      </c>
      <c r="K112" s="34">
        <f t="shared" si="6"/>
        <v>0.005047109237213404</v>
      </c>
      <c r="L112" s="34">
        <f t="shared" si="7"/>
        <v>0.021281597222222223</v>
      </c>
      <c r="M112" s="22"/>
      <c r="N112" s="58"/>
      <c r="O112" s="58"/>
      <c r="P112" s="58"/>
      <c r="Q112" s="58"/>
      <c r="R112" s="58"/>
      <c r="S112" s="58"/>
      <c r="T112" s="58"/>
      <c r="U112" s="58"/>
      <c r="V112" s="58"/>
      <c r="W112" s="59">
        <f t="shared" si="8"/>
        <v>0</v>
      </c>
      <c r="Y112"/>
    </row>
    <row r="113" spans="1:25" ht="14.25" hidden="1">
      <c r="A113" s="22">
        <v>51</v>
      </c>
      <c r="B113" s="49">
        <v>110</v>
      </c>
      <c r="C113" s="49">
        <v>13</v>
      </c>
      <c r="D113" s="6" t="str">
        <f>VLOOKUP(A113,'04.kolo prezentácia'!$A$2:$G$118,2,FALSE)</f>
        <v>Ivana</v>
      </c>
      <c r="E113" s="6" t="str">
        <f>VLOOKUP(A113,'04.kolo prezentácia'!$A$2:$G$118,3,FALSE)</f>
        <v>Ondrejičková</v>
      </c>
      <c r="F113" s="6" t="str">
        <f>CONCATENATE('04.kolo výsledky  KAT'!$D113," ",'04.kolo výsledky  KAT'!$E113)</f>
        <v>Ivana Ondrejičková</v>
      </c>
      <c r="G113" s="6" t="str">
        <f>VLOOKUP(A113,'04.kolo prezentácia'!$A$2:$G$118,4,FALSE)</f>
        <v>Liešťany</v>
      </c>
      <c r="H113" s="32">
        <f>VLOOKUP(A113,'04.kolo prezentácia'!$A$2:$G$118,5,FALSE)</f>
        <v>1978</v>
      </c>
      <c r="I113" s="33" t="str">
        <f>VLOOKUP(A113,'04.kolo prezentácia'!$A$2:$G$118,7,FALSE)</f>
        <v>Ženy B</v>
      </c>
      <c r="J113" s="34" t="str">
        <f>VLOOKUP('04.kolo výsledky  KAT'!$A113,'04.kolo stopky'!A:C,3,FALSE)</f>
        <v>01:03:25,31</v>
      </c>
      <c r="K113" s="34">
        <f t="shared" si="6"/>
        <v>0.005243207120811287</v>
      </c>
      <c r="L113" s="34">
        <f t="shared" si="7"/>
        <v>0.02292881944444444</v>
      </c>
      <c r="M113" s="22"/>
      <c r="N113" s="58"/>
      <c r="O113" s="58"/>
      <c r="P113" s="58"/>
      <c r="Q113" s="58"/>
      <c r="R113" s="58"/>
      <c r="S113" s="58"/>
      <c r="T113" s="58"/>
      <c r="U113" s="58"/>
      <c r="V113" s="58"/>
      <c r="W113" s="59">
        <f t="shared" si="8"/>
        <v>0</v>
      </c>
      <c r="Y113"/>
    </row>
    <row r="114" spans="1:25" ht="14.25" hidden="1">
      <c r="A114" s="22">
        <v>312</v>
      </c>
      <c r="B114" s="49">
        <v>111</v>
      </c>
      <c r="C114" s="49">
        <v>14</v>
      </c>
      <c r="D114" s="6" t="str">
        <f>VLOOKUP(A114,'04.kolo prezentácia'!$A$2:$G$118,2,FALSE)</f>
        <v>Katarína</v>
      </c>
      <c r="E114" s="6" t="str">
        <f>VLOOKUP(A114,'04.kolo prezentácia'!$A$2:$G$118,3,FALSE)</f>
        <v>Maláková</v>
      </c>
      <c r="F114" s="6" t="str">
        <f>CONCATENATE('04.kolo výsledky  KAT'!$D114," ",'04.kolo výsledky  KAT'!$E114)</f>
        <v>Katarína Maláková</v>
      </c>
      <c r="G114" s="6" t="str">
        <f>VLOOKUP(A114,'04.kolo prezentácia'!$A$2:$G$118,4,FALSE)</f>
        <v>Svinná</v>
      </c>
      <c r="H114" s="32">
        <f>VLOOKUP(A114,'04.kolo prezentácia'!$A$2:$G$118,5,FALSE)</f>
        <v>1979</v>
      </c>
      <c r="I114" s="33" t="str">
        <f>VLOOKUP(A114,'04.kolo prezentácia'!$A$2:$G$118,7,FALSE)</f>
        <v>Ženy B</v>
      </c>
      <c r="J114" s="34" t="str">
        <f>VLOOKUP('04.kolo výsledky  KAT'!$A114,'04.kolo stopky'!A:C,3,FALSE)</f>
        <v>01:08:41,91</v>
      </c>
      <c r="K114" s="34">
        <f t="shared" si="6"/>
        <v>0.005679439484126985</v>
      </c>
      <c r="L114" s="34">
        <f t="shared" si="7"/>
        <v>0.026593171296296302</v>
      </c>
      <c r="M114" s="22"/>
      <c r="N114" s="58"/>
      <c r="O114" s="58"/>
      <c r="P114" s="58"/>
      <c r="Q114" s="58"/>
      <c r="R114" s="58"/>
      <c r="S114" s="58"/>
      <c r="T114" s="58"/>
      <c r="U114" s="58"/>
      <c r="V114" s="58"/>
      <c r="W114" s="59">
        <f t="shared" si="8"/>
        <v>0</v>
      </c>
      <c r="Y114"/>
    </row>
    <row r="115" spans="1:25" ht="14.25" hidden="1">
      <c r="A115" s="22">
        <v>174</v>
      </c>
      <c r="B115" s="49">
        <v>112</v>
      </c>
      <c r="C115" s="49">
        <v>5</v>
      </c>
      <c r="D115" s="6" t="str">
        <f>VLOOKUP(A115,'04.kolo prezentácia'!$A$2:$G$118,2,FALSE)</f>
        <v>Bianka</v>
      </c>
      <c r="E115" s="6" t="str">
        <f>VLOOKUP(A115,'04.kolo prezentácia'!$A$2:$G$118,3,FALSE)</f>
        <v>Karyová</v>
      </c>
      <c r="F115" s="6" t="str">
        <f>CONCATENATE('04.kolo výsledky  KAT'!$D115," ",'04.kolo výsledky  KAT'!$E115)</f>
        <v>Bianka Karyová</v>
      </c>
      <c r="G115" s="6" t="str">
        <f>VLOOKUP(A115,'04.kolo prezentácia'!$A$2:$G$118,4,FALSE)</f>
        <v>Modra</v>
      </c>
      <c r="H115" s="32">
        <f>VLOOKUP(A115,'04.kolo prezentácia'!$A$2:$G$118,5,FALSE)</f>
        <v>1969</v>
      </c>
      <c r="I115" s="33" t="str">
        <f>VLOOKUP(A115,'04.kolo prezentácia'!$A$2:$G$118,7,FALSE)</f>
        <v>Ženy C</v>
      </c>
      <c r="J115" s="34" t="str">
        <f>VLOOKUP('04.kolo výsledky  KAT'!$A115,'04.kolo stopky'!A:C,3,FALSE)</f>
        <v>01:10:14,77</v>
      </c>
      <c r="K115" s="34">
        <f t="shared" si="6"/>
        <v>0.005807388117283951</v>
      </c>
      <c r="L115" s="34">
        <f t="shared" si="7"/>
        <v>0.02766793981481482</v>
      </c>
      <c r="M115" s="22"/>
      <c r="N115" s="58"/>
      <c r="O115" s="58"/>
      <c r="P115" s="58"/>
      <c r="Q115" s="58"/>
      <c r="R115" s="58"/>
      <c r="S115" s="58"/>
      <c r="T115" s="58"/>
      <c r="U115" s="58"/>
      <c r="V115" s="58"/>
      <c r="W115" s="59">
        <f t="shared" si="8"/>
        <v>0</v>
      </c>
      <c r="Y115"/>
    </row>
    <row r="116" spans="1:25" ht="14.25" hidden="1">
      <c r="A116" s="22">
        <v>302</v>
      </c>
      <c r="B116" s="49">
        <v>113</v>
      </c>
      <c r="C116" s="49">
        <v>6</v>
      </c>
      <c r="D116" s="6" t="str">
        <f>VLOOKUP(A116,'04.kolo prezentácia'!$A$2:$G$118,2,FALSE)</f>
        <v>Jana</v>
      </c>
      <c r="E116" s="6" t="str">
        <f>VLOOKUP(A116,'04.kolo prezentácia'!$A$2:$G$118,3,FALSE)</f>
        <v>Masarikova</v>
      </c>
      <c r="F116" s="6" t="str">
        <f>CONCATENATE('04.kolo výsledky  KAT'!$D116," ",'04.kolo výsledky  KAT'!$E116)</f>
        <v>Jana Masarikova</v>
      </c>
      <c r="G116" s="6" t="str">
        <f>VLOOKUP(A116,'04.kolo prezentácia'!$A$2:$G$118,4,FALSE)</f>
        <v>Stvorlistok / Trencin</v>
      </c>
      <c r="H116" s="32">
        <f>VLOOKUP(A116,'04.kolo prezentácia'!$A$2:$G$118,5,FALSE)</f>
        <v>1968</v>
      </c>
      <c r="I116" s="33" t="str">
        <f>VLOOKUP(A116,'04.kolo prezentácia'!$A$2:$G$118,7,FALSE)</f>
        <v>Ženy C</v>
      </c>
      <c r="J116" s="34" t="str">
        <f>VLOOKUP('04.kolo výsledky  KAT'!$A116,'04.kolo stopky'!A:C,3,FALSE)</f>
        <v>01:10:34,91</v>
      </c>
      <c r="K116" s="34">
        <f t="shared" si="6"/>
        <v>0.005835138337742504</v>
      </c>
      <c r="L116" s="34">
        <f t="shared" si="7"/>
        <v>0.02790104166666667</v>
      </c>
      <c r="M116" s="22"/>
      <c r="N116" s="58"/>
      <c r="O116" s="58"/>
      <c r="P116" s="58"/>
      <c r="Q116" s="58"/>
      <c r="R116" s="58"/>
      <c r="S116" s="58"/>
      <c r="T116" s="58"/>
      <c r="U116" s="58"/>
      <c r="V116" s="58"/>
      <c r="W116" s="59">
        <f t="shared" si="8"/>
        <v>0</v>
      </c>
      <c r="Y116"/>
    </row>
    <row r="117" ht="15">
      <c r="Y117"/>
    </row>
    <row r="118" ht="15">
      <c r="Y118"/>
    </row>
    <row r="119" ht="15">
      <c r="Y119"/>
    </row>
    <row r="120" ht="15">
      <c r="Y120"/>
    </row>
    <row r="121" ht="15">
      <c r="Y121"/>
    </row>
    <row r="122" ht="15">
      <c r="Y122"/>
    </row>
    <row r="123" ht="15">
      <c r="Y123"/>
    </row>
    <row r="124" ht="15">
      <c r="Y124"/>
    </row>
    <row r="125" ht="15">
      <c r="Y125"/>
    </row>
    <row r="126" ht="15">
      <c r="Y126"/>
    </row>
    <row r="127" ht="15">
      <c r="Y127"/>
    </row>
    <row r="128" ht="15">
      <c r="Y128"/>
    </row>
    <row r="129" ht="15">
      <c r="Y129"/>
    </row>
    <row r="130" ht="15">
      <c r="Y130"/>
    </row>
    <row r="131" ht="15">
      <c r="Y131"/>
    </row>
    <row r="132" ht="15">
      <c r="Y132"/>
    </row>
    <row r="133" ht="15">
      <c r="Y133"/>
    </row>
    <row r="134" ht="15">
      <c r="Y134"/>
    </row>
    <row r="135" ht="15">
      <c r="Y135"/>
    </row>
    <row r="136" ht="15">
      <c r="Y136"/>
    </row>
    <row r="137" ht="15">
      <c r="Y137"/>
    </row>
    <row r="138" ht="15">
      <c r="Y138"/>
    </row>
    <row r="139" ht="15">
      <c r="Y139"/>
    </row>
    <row r="140" ht="15">
      <c r="Y140"/>
    </row>
    <row r="141" ht="15">
      <c r="Y141"/>
    </row>
    <row r="142" ht="15">
      <c r="Y142"/>
    </row>
    <row r="143" ht="15">
      <c r="Y143"/>
    </row>
    <row r="144" ht="15">
      <c r="Y144"/>
    </row>
    <row r="145" ht="15">
      <c r="Y145"/>
    </row>
    <row r="146" ht="15">
      <c r="Y146"/>
    </row>
    <row r="147" ht="15">
      <c r="Y147"/>
    </row>
    <row r="148" ht="15">
      <c r="Y148"/>
    </row>
    <row r="149" ht="15">
      <c r="Y149"/>
    </row>
    <row r="150" ht="15">
      <c r="Y150"/>
    </row>
    <row r="151" ht="15">
      <c r="Y151"/>
    </row>
    <row r="152" ht="15">
      <c r="Y152"/>
    </row>
    <row r="153" ht="15">
      <c r="Y153"/>
    </row>
    <row r="154" ht="15">
      <c r="Y154"/>
    </row>
    <row r="155" ht="15">
      <c r="Y155"/>
    </row>
    <row r="156" ht="15">
      <c r="Y156"/>
    </row>
    <row r="157" ht="15">
      <c r="Y157"/>
    </row>
    <row r="158" ht="15">
      <c r="Y158"/>
    </row>
    <row r="159" ht="15">
      <c r="Y159"/>
    </row>
    <row r="160" ht="15">
      <c r="Y160"/>
    </row>
    <row r="161" ht="15">
      <c r="Y161"/>
    </row>
    <row r="162" ht="15">
      <c r="Y162"/>
    </row>
    <row r="163" ht="15">
      <c r="Y163"/>
    </row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80" ht="70.5" customHeight="1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201" ht="15"/>
    <row r="202" ht="15"/>
    <row r="203" ht="15"/>
    <row r="204" ht="15"/>
    <row r="205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20" ht="43.5" customHeight="1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40" ht="15"/>
    <row r="241" ht="15"/>
    <row r="242" ht="15"/>
    <row r="243" ht="15"/>
    <row r="244" ht="15"/>
    <row r="245" ht="15"/>
    <row r="246" ht="15"/>
  </sheetData>
  <sheetProtection/>
  <mergeCells count="1">
    <mergeCell ref="A1:W1"/>
  </mergeCells>
  <conditionalFormatting sqref="Z1:Z2 Z164:Z65536 X3:X163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88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zoomScale="80" zoomScaleNormal="80" zoomScalePageLayoutView="0" workbookViewId="0" topLeftCell="A67">
      <selection activeCell="K75" sqref="K75"/>
    </sheetView>
  </sheetViews>
  <sheetFormatPr defaultColWidth="9.140625" defaultRowHeight="15"/>
  <cols>
    <col min="1" max="1" width="20.28125" style="20" bestFit="1" customWidth="1"/>
    <col min="2" max="2" width="16.57421875" style="10" bestFit="1" customWidth="1"/>
    <col min="3" max="3" width="13.421875" style="25" bestFit="1" customWidth="1"/>
    <col min="6" max="6" width="53.8515625" style="0" bestFit="1" customWidth="1"/>
    <col min="7" max="7" width="9.140625" style="0" customWidth="1"/>
    <col min="8" max="8" width="16.57421875" style="0" bestFit="1" customWidth="1"/>
    <col min="9" max="9" width="30.28125" style="1" bestFit="1" customWidth="1"/>
    <col min="10" max="10" width="19.140625" style="0" bestFit="1" customWidth="1"/>
    <col min="11" max="11" width="19.28125" style="0" bestFit="1" customWidth="1"/>
  </cols>
  <sheetData>
    <row r="1" spans="1:11" s="17" customFormat="1" ht="42">
      <c r="A1" s="16" t="s">
        <v>0</v>
      </c>
      <c r="B1" s="16" t="s">
        <v>25</v>
      </c>
      <c r="C1" s="24" t="s">
        <v>8</v>
      </c>
      <c r="F1" s="18" t="s">
        <v>35</v>
      </c>
      <c r="G1" s="18"/>
      <c r="H1" s="36" t="s">
        <v>48</v>
      </c>
      <c r="I1" s="36" t="s">
        <v>52</v>
      </c>
      <c r="J1" s="36" t="s">
        <v>50</v>
      </c>
      <c r="K1" s="36" t="s">
        <v>51</v>
      </c>
    </row>
    <row r="2" spans="1:11" ht="14.25">
      <c r="A2" s="1">
        <f aca="true" t="shared" si="0" ref="A2:A65">K2</f>
        <v>109</v>
      </c>
      <c r="B2" s="26" t="e">
        <f>VALUE(REPLACE(H2,1,5,""))</f>
        <v>#VALUE!</v>
      </c>
      <c r="C2" t="str">
        <f>REPLACE(J2,FIND(".",J2),1,",")</f>
        <v>00:30:24,26</v>
      </c>
      <c r="H2" t="s">
        <v>165</v>
      </c>
      <c r="I2" t="s">
        <v>583</v>
      </c>
      <c r="J2" t="s">
        <v>583</v>
      </c>
      <c r="K2" s="1">
        <v>109</v>
      </c>
    </row>
    <row r="3" spans="1:11" ht="14.25">
      <c r="A3" s="1">
        <f t="shared" si="0"/>
        <v>56</v>
      </c>
      <c r="B3" s="26" t="e">
        <f aca="true" t="shared" si="1" ref="B3:B53">VALUE(REPLACE(H3,1,5,""))</f>
        <v>#VALUE!</v>
      </c>
      <c r="C3" t="str">
        <f aca="true" t="shared" si="2" ref="C3:C53">REPLACE(J3,FIND(".",J3),1,",")</f>
        <v>00:32:01,31</v>
      </c>
      <c r="H3" t="s">
        <v>164</v>
      </c>
      <c r="I3" t="s">
        <v>581</v>
      </c>
      <c r="J3" t="s">
        <v>582</v>
      </c>
      <c r="K3" s="1">
        <v>56</v>
      </c>
    </row>
    <row r="4" spans="1:11" ht="14.25">
      <c r="A4" s="1">
        <f t="shared" si="0"/>
        <v>322</v>
      </c>
      <c r="B4" s="26" t="e">
        <f t="shared" si="1"/>
        <v>#VALUE!</v>
      </c>
      <c r="C4" t="str">
        <f t="shared" si="2"/>
        <v>00:32:09,81</v>
      </c>
      <c r="H4" t="s">
        <v>163</v>
      </c>
      <c r="I4" t="s">
        <v>579</v>
      </c>
      <c r="J4" t="s">
        <v>580</v>
      </c>
      <c r="K4" s="1">
        <v>322</v>
      </c>
    </row>
    <row r="5" spans="1:11" ht="14.25">
      <c r="A5" s="1">
        <f t="shared" si="0"/>
        <v>323</v>
      </c>
      <c r="B5" s="26" t="e">
        <f t="shared" si="1"/>
        <v>#VALUE!</v>
      </c>
      <c r="C5" t="str">
        <f t="shared" si="2"/>
        <v>00:33:02,93</v>
      </c>
      <c r="H5" t="s">
        <v>162</v>
      </c>
      <c r="I5" t="s">
        <v>577</v>
      </c>
      <c r="J5" t="s">
        <v>578</v>
      </c>
      <c r="K5" s="1">
        <v>323</v>
      </c>
    </row>
    <row r="6" spans="1:11" ht="14.25">
      <c r="A6" s="1">
        <f t="shared" si="0"/>
        <v>119</v>
      </c>
      <c r="B6" s="26" t="e">
        <f t="shared" si="1"/>
        <v>#VALUE!</v>
      </c>
      <c r="C6" t="str">
        <f t="shared" si="2"/>
        <v>00:33:39,17</v>
      </c>
      <c r="H6" t="s">
        <v>161</v>
      </c>
      <c r="I6" t="s">
        <v>575</v>
      </c>
      <c r="J6" t="s">
        <v>576</v>
      </c>
      <c r="K6" s="1">
        <v>119</v>
      </c>
    </row>
    <row r="7" spans="1:11" ht="14.25">
      <c r="A7" s="1">
        <f t="shared" si="0"/>
        <v>112</v>
      </c>
      <c r="B7" s="26" t="e">
        <f t="shared" si="1"/>
        <v>#VALUE!</v>
      </c>
      <c r="C7" t="str">
        <f t="shared" si="2"/>
        <v>00:34:08,21</v>
      </c>
      <c r="H7" t="s">
        <v>160</v>
      </c>
      <c r="I7" t="s">
        <v>573</v>
      </c>
      <c r="J7" t="s">
        <v>574</v>
      </c>
      <c r="K7" s="1">
        <v>112</v>
      </c>
    </row>
    <row r="8" spans="1:11" ht="14.25">
      <c r="A8" s="1">
        <f t="shared" si="0"/>
        <v>111</v>
      </c>
      <c r="B8" s="26" t="e">
        <f t="shared" si="1"/>
        <v>#VALUE!</v>
      </c>
      <c r="C8" t="str">
        <f t="shared" si="2"/>
        <v>00:34:09,08</v>
      </c>
      <c r="H8" t="s">
        <v>159</v>
      </c>
      <c r="I8" t="s">
        <v>276</v>
      </c>
      <c r="J8" t="s">
        <v>572</v>
      </c>
      <c r="K8" s="1">
        <v>111</v>
      </c>
    </row>
    <row r="9" spans="1:11" ht="14.25">
      <c r="A9" s="1">
        <f t="shared" si="0"/>
        <v>320</v>
      </c>
      <c r="B9" s="26" t="e">
        <f t="shared" si="1"/>
        <v>#VALUE!</v>
      </c>
      <c r="C9" t="str">
        <f t="shared" si="2"/>
        <v>00:34:28,44</v>
      </c>
      <c r="H9" t="s">
        <v>158</v>
      </c>
      <c r="I9" t="s">
        <v>570</v>
      </c>
      <c r="J9" t="s">
        <v>571</v>
      </c>
      <c r="K9" s="1">
        <v>320</v>
      </c>
    </row>
    <row r="10" spans="1:11" ht="14.25">
      <c r="A10" s="1">
        <f t="shared" si="0"/>
        <v>156</v>
      </c>
      <c r="B10" s="26" t="e">
        <f t="shared" si="1"/>
        <v>#VALUE!</v>
      </c>
      <c r="C10" t="str">
        <f t="shared" si="2"/>
        <v>00:34:41,02</v>
      </c>
      <c r="H10" t="s">
        <v>157</v>
      </c>
      <c r="I10" t="s">
        <v>568</v>
      </c>
      <c r="J10" t="s">
        <v>569</v>
      </c>
      <c r="K10" s="1">
        <v>156</v>
      </c>
    </row>
    <row r="11" spans="1:11" ht="14.25">
      <c r="A11" s="1">
        <f t="shared" si="0"/>
        <v>316</v>
      </c>
      <c r="B11" s="26">
        <f t="shared" si="1"/>
        <v>0</v>
      </c>
      <c r="C11" t="str">
        <f t="shared" si="2"/>
        <v>00:34:59,52</v>
      </c>
      <c r="H11" t="s">
        <v>156</v>
      </c>
      <c r="I11" t="s">
        <v>566</v>
      </c>
      <c r="J11" t="s">
        <v>567</v>
      </c>
      <c r="K11" s="1">
        <v>316</v>
      </c>
    </row>
    <row r="12" spans="1:11" ht="14.25">
      <c r="A12" s="1">
        <f t="shared" si="0"/>
        <v>343</v>
      </c>
      <c r="B12" s="26">
        <f t="shared" si="1"/>
        <v>1</v>
      </c>
      <c r="C12" t="str">
        <f t="shared" si="2"/>
        <v>00:35:16,60</v>
      </c>
      <c r="H12" t="s">
        <v>155</v>
      </c>
      <c r="I12" t="s">
        <v>564</v>
      </c>
      <c r="J12" t="s">
        <v>565</v>
      </c>
      <c r="K12" s="1">
        <v>343</v>
      </c>
    </row>
    <row r="13" spans="1:11" ht="14.25">
      <c r="A13" s="1">
        <f t="shared" si="0"/>
        <v>50</v>
      </c>
      <c r="B13" s="26">
        <f t="shared" si="1"/>
        <v>2</v>
      </c>
      <c r="C13" t="str">
        <f t="shared" si="2"/>
        <v>00:35:29,00</v>
      </c>
      <c r="H13" t="s">
        <v>154</v>
      </c>
      <c r="I13" t="s">
        <v>562</v>
      </c>
      <c r="J13" t="s">
        <v>563</v>
      </c>
      <c r="K13" s="1">
        <v>50</v>
      </c>
    </row>
    <row r="14" spans="1:11" ht="14.25">
      <c r="A14" s="1">
        <f t="shared" si="0"/>
        <v>341</v>
      </c>
      <c r="B14" s="26">
        <f t="shared" si="1"/>
        <v>3</v>
      </c>
      <c r="C14" t="str">
        <f t="shared" si="2"/>
        <v>00:35:46,63</v>
      </c>
      <c r="H14" t="s">
        <v>153</v>
      </c>
      <c r="I14" t="s">
        <v>560</v>
      </c>
      <c r="J14" t="s">
        <v>561</v>
      </c>
      <c r="K14" s="1">
        <v>341</v>
      </c>
    </row>
    <row r="15" spans="1:11" ht="14.25">
      <c r="A15" s="1">
        <f t="shared" si="0"/>
        <v>86</v>
      </c>
      <c r="B15" s="26">
        <f t="shared" si="1"/>
        <v>4</v>
      </c>
      <c r="C15" t="str">
        <f t="shared" si="2"/>
        <v>00:35:56,61</v>
      </c>
      <c r="H15" t="s">
        <v>152</v>
      </c>
      <c r="I15" t="s">
        <v>558</v>
      </c>
      <c r="J15" t="s">
        <v>559</v>
      </c>
      <c r="K15" s="1">
        <v>86</v>
      </c>
    </row>
    <row r="16" spans="1:11" ht="14.25">
      <c r="A16" s="1">
        <f t="shared" si="0"/>
        <v>85</v>
      </c>
      <c r="B16" s="26">
        <f t="shared" si="1"/>
        <v>5</v>
      </c>
      <c r="C16" t="str">
        <f t="shared" si="2"/>
        <v>00:36:16,08</v>
      </c>
      <c r="H16" t="s">
        <v>151</v>
      </c>
      <c r="I16" t="s">
        <v>556</v>
      </c>
      <c r="J16" t="s">
        <v>557</v>
      </c>
      <c r="K16" s="1">
        <v>85</v>
      </c>
    </row>
    <row r="17" spans="1:11" ht="14.25">
      <c r="A17" s="1">
        <f t="shared" si="0"/>
        <v>38</v>
      </c>
      <c r="B17" s="26">
        <f t="shared" si="1"/>
        <v>6</v>
      </c>
      <c r="C17" t="str">
        <f t="shared" si="2"/>
        <v>00:36:18,69</v>
      </c>
      <c r="H17" t="s">
        <v>150</v>
      </c>
      <c r="I17" t="s">
        <v>554</v>
      </c>
      <c r="J17" t="s">
        <v>555</v>
      </c>
      <c r="K17" s="1">
        <v>38</v>
      </c>
    </row>
    <row r="18" spans="1:11" ht="14.25">
      <c r="A18" s="1">
        <f t="shared" si="0"/>
        <v>22</v>
      </c>
      <c r="B18" s="26">
        <f t="shared" si="1"/>
        <v>7</v>
      </c>
      <c r="C18" t="str">
        <f t="shared" si="2"/>
        <v>00:36:22,33</v>
      </c>
      <c r="H18" t="s">
        <v>149</v>
      </c>
      <c r="I18" t="s">
        <v>471</v>
      </c>
      <c r="J18" t="s">
        <v>553</v>
      </c>
      <c r="K18" s="1">
        <v>22</v>
      </c>
    </row>
    <row r="19" spans="1:11" ht="14.25">
      <c r="A19" s="1">
        <f t="shared" si="0"/>
        <v>3</v>
      </c>
      <c r="B19" s="26">
        <f t="shared" si="1"/>
        <v>8</v>
      </c>
      <c r="C19" t="str">
        <f t="shared" si="2"/>
        <v>00:36:35,05</v>
      </c>
      <c r="H19" t="s">
        <v>148</v>
      </c>
      <c r="I19" t="s">
        <v>551</v>
      </c>
      <c r="J19" t="s">
        <v>552</v>
      </c>
      <c r="K19" s="1">
        <v>3</v>
      </c>
    </row>
    <row r="20" spans="1:11" ht="14.25">
      <c r="A20" s="1">
        <f t="shared" si="0"/>
        <v>303</v>
      </c>
      <c r="B20" s="26">
        <f t="shared" si="1"/>
        <v>9</v>
      </c>
      <c r="C20" t="str">
        <f t="shared" si="2"/>
        <v>00:36:53,80</v>
      </c>
      <c r="H20" t="s">
        <v>147</v>
      </c>
      <c r="I20" t="s">
        <v>549</v>
      </c>
      <c r="J20" t="s">
        <v>550</v>
      </c>
      <c r="K20" s="1">
        <v>303</v>
      </c>
    </row>
    <row r="21" spans="1:11" ht="14.25">
      <c r="A21" s="1">
        <f t="shared" si="0"/>
        <v>340</v>
      </c>
      <c r="B21" s="26">
        <f t="shared" si="1"/>
        <v>0</v>
      </c>
      <c r="C21" t="str">
        <f t="shared" si="2"/>
        <v>00:36:55,61</v>
      </c>
      <c r="H21" t="s">
        <v>146</v>
      </c>
      <c r="I21" t="s">
        <v>547</v>
      </c>
      <c r="J21" t="s">
        <v>548</v>
      </c>
      <c r="K21" s="1">
        <v>340</v>
      </c>
    </row>
    <row r="22" spans="1:11" ht="14.25">
      <c r="A22" s="1">
        <f t="shared" si="0"/>
        <v>309</v>
      </c>
      <c r="B22" s="26">
        <f t="shared" si="1"/>
        <v>1</v>
      </c>
      <c r="C22" t="str">
        <f t="shared" si="2"/>
        <v>00:36:57,61</v>
      </c>
      <c r="H22" t="s">
        <v>145</v>
      </c>
      <c r="I22" t="s">
        <v>275</v>
      </c>
      <c r="J22" t="s">
        <v>546</v>
      </c>
      <c r="K22" s="1">
        <v>309</v>
      </c>
    </row>
    <row r="23" spans="1:11" ht="14.25">
      <c r="A23" s="1">
        <f t="shared" si="0"/>
        <v>39</v>
      </c>
      <c r="B23" s="26">
        <f t="shared" si="1"/>
        <v>2</v>
      </c>
      <c r="C23" t="str">
        <f t="shared" si="2"/>
        <v>00:36:58,28</v>
      </c>
      <c r="H23" t="s">
        <v>144</v>
      </c>
      <c r="I23" t="s">
        <v>544</v>
      </c>
      <c r="J23" t="s">
        <v>545</v>
      </c>
      <c r="K23" s="1">
        <v>39</v>
      </c>
    </row>
    <row r="24" spans="1:11" ht="14.25">
      <c r="A24" s="1">
        <f t="shared" si="0"/>
        <v>159</v>
      </c>
      <c r="B24" s="26">
        <f t="shared" si="1"/>
        <v>3</v>
      </c>
      <c r="C24" t="str">
        <f t="shared" si="2"/>
        <v>00:36:58,72</v>
      </c>
      <c r="H24" t="s">
        <v>143</v>
      </c>
      <c r="I24" t="s">
        <v>542</v>
      </c>
      <c r="J24" t="s">
        <v>543</v>
      </c>
      <c r="K24" s="1">
        <v>159</v>
      </c>
    </row>
    <row r="25" spans="1:11" ht="14.25">
      <c r="A25" s="1">
        <f t="shared" si="0"/>
        <v>185</v>
      </c>
      <c r="B25" s="26">
        <f t="shared" si="1"/>
        <v>4</v>
      </c>
      <c r="C25" t="str">
        <f t="shared" si="2"/>
        <v>00:37:06,69</v>
      </c>
      <c r="H25" t="s">
        <v>142</v>
      </c>
      <c r="I25" t="s">
        <v>540</v>
      </c>
      <c r="J25" t="s">
        <v>541</v>
      </c>
      <c r="K25" s="1">
        <v>185</v>
      </c>
    </row>
    <row r="26" spans="1:11" ht="14.25">
      <c r="A26" s="1">
        <f t="shared" si="0"/>
        <v>74</v>
      </c>
      <c r="B26" s="26">
        <f t="shared" si="1"/>
        <v>5</v>
      </c>
      <c r="C26" t="str">
        <f t="shared" si="2"/>
        <v>00:37:18,16</v>
      </c>
      <c r="H26" t="s">
        <v>141</v>
      </c>
      <c r="I26" t="s">
        <v>498</v>
      </c>
      <c r="J26" t="s">
        <v>539</v>
      </c>
      <c r="K26" s="1">
        <v>74</v>
      </c>
    </row>
    <row r="27" spans="1:11" ht="14.25">
      <c r="A27" s="1">
        <f t="shared" si="0"/>
        <v>164</v>
      </c>
      <c r="B27" s="26">
        <f t="shared" si="1"/>
        <v>6</v>
      </c>
      <c r="C27" t="str">
        <f t="shared" si="2"/>
        <v>00:37:40,29</v>
      </c>
      <c r="H27" t="s">
        <v>140</v>
      </c>
      <c r="I27" t="s">
        <v>537</v>
      </c>
      <c r="J27" t="s">
        <v>538</v>
      </c>
      <c r="K27" s="1">
        <v>164</v>
      </c>
    </row>
    <row r="28" spans="1:11" ht="14.25">
      <c r="A28" s="1">
        <f t="shared" si="0"/>
        <v>152</v>
      </c>
      <c r="B28" s="26">
        <f t="shared" si="1"/>
        <v>7</v>
      </c>
      <c r="C28" t="str">
        <f t="shared" si="2"/>
        <v>00:37:47,45</v>
      </c>
      <c r="H28" t="s">
        <v>139</v>
      </c>
      <c r="I28" t="s">
        <v>535</v>
      </c>
      <c r="J28" t="s">
        <v>536</v>
      </c>
      <c r="K28" s="1">
        <v>152</v>
      </c>
    </row>
    <row r="29" spans="1:11" ht="14.25">
      <c r="A29" s="1">
        <f t="shared" si="0"/>
        <v>306</v>
      </c>
      <c r="B29" s="26">
        <f t="shared" si="1"/>
        <v>8</v>
      </c>
      <c r="C29" t="str">
        <f t="shared" si="2"/>
        <v>00:37:55,56</v>
      </c>
      <c r="H29" t="s">
        <v>138</v>
      </c>
      <c r="I29" t="s">
        <v>533</v>
      </c>
      <c r="J29" t="s">
        <v>534</v>
      </c>
      <c r="K29" s="1">
        <v>306</v>
      </c>
    </row>
    <row r="30" spans="1:11" ht="14.25">
      <c r="A30" s="1">
        <f t="shared" si="0"/>
        <v>188</v>
      </c>
      <c r="B30" s="26">
        <f t="shared" si="1"/>
        <v>9</v>
      </c>
      <c r="C30" t="str">
        <f t="shared" si="2"/>
        <v>00:38:03,32</v>
      </c>
      <c r="H30" t="s">
        <v>137</v>
      </c>
      <c r="I30" t="s">
        <v>531</v>
      </c>
      <c r="J30" t="s">
        <v>532</v>
      </c>
      <c r="K30" s="1">
        <v>188</v>
      </c>
    </row>
    <row r="31" spans="1:11" ht="14.25">
      <c r="A31" s="1">
        <f t="shared" si="0"/>
        <v>311</v>
      </c>
      <c r="B31" s="26">
        <f t="shared" si="1"/>
        <v>0</v>
      </c>
      <c r="C31" t="str">
        <f t="shared" si="2"/>
        <v>00:38:07,74</v>
      </c>
      <c r="H31" t="s">
        <v>136</v>
      </c>
      <c r="I31" t="s">
        <v>529</v>
      </c>
      <c r="J31" t="s">
        <v>530</v>
      </c>
      <c r="K31" s="1">
        <v>311</v>
      </c>
    </row>
    <row r="32" spans="1:11" ht="14.25">
      <c r="A32" s="1">
        <f t="shared" si="0"/>
        <v>43</v>
      </c>
      <c r="B32" s="26">
        <f t="shared" si="1"/>
        <v>1</v>
      </c>
      <c r="C32" t="str">
        <f t="shared" si="2"/>
        <v>00:38:09,76</v>
      </c>
      <c r="H32" t="s">
        <v>135</v>
      </c>
      <c r="I32" t="s">
        <v>527</v>
      </c>
      <c r="J32" t="s">
        <v>528</v>
      </c>
      <c r="K32" s="1">
        <v>43</v>
      </c>
    </row>
    <row r="33" spans="1:11" ht="14.25">
      <c r="A33" s="1">
        <f t="shared" si="0"/>
        <v>87</v>
      </c>
      <c r="B33" s="26">
        <f t="shared" si="1"/>
        <v>2</v>
      </c>
      <c r="C33" t="str">
        <f t="shared" si="2"/>
        <v>00:38:12,13</v>
      </c>
      <c r="H33" t="s">
        <v>134</v>
      </c>
      <c r="I33" t="s">
        <v>525</v>
      </c>
      <c r="J33" t="s">
        <v>526</v>
      </c>
      <c r="K33" s="1">
        <v>87</v>
      </c>
    </row>
    <row r="34" spans="1:11" ht="14.25">
      <c r="A34" s="1">
        <f t="shared" si="0"/>
        <v>36</v>
      </c>
      <c r="B34" s="26">
        <f t="shared" si="1"/>
        <v>3</v>
      </c>
      <c r="C34" t="str">
        <f t="shared" si="2"/>
        <v>00:38:29,22</v>
      </c>
      <c r="H34" t="s">
        <v>133</v>
      </c>
      <c r="I34" t="s">
        <v>523</v>
      </c>
      <c r="J34" t="s">
        <v>524</v>
      </c>
      <c r="K34" s="1">
        <v>36</v>
      </c>
    </row>
    <row r="35" spans="1:11" ht="14.25">
      <c r="A35" s="1">
        <f t="shared" si="0"/>
        <v>324</v>
      </c>
      <c r="B35" s="26">
        <f t="shared" si="1"/>
        <v>4</v>
      </c>
      <c r="C35" t="str">
        <f t="shared" si="2"/>
        <v>00:38:33,91</v>
      </c>
      <c r="H35" t="s">
        <v>132</v>
      </c>
      <c r="I35" t="s">
        <v>521</v>
      </c>
      <c r="J35" t="s">
        <v>522</v>
      </c>
      <c r="K35" s="1">
        <v>324</v>
      </c>
    </row>
    <row r="36" spans="1:11" ht="14.25">
      <c r="A36" s="1">
        <f t="shared" si="0"/>
        <v>52</v>
      </c>
      <c r="B36" s="26">
        <f t="shared" si="1"/>
        <v>5</v>
      </c>
      <c r="C36" t="str">
        <f t="shared" si="2"/>
        <v>00:38:35,20</v>
      </c>
      <c r="H36" t="s">
        <v>131</v>
      </c>
      <c r="I36" t="s">
        <v>519</v>
      </c>
      <c r="J36" t="s">
        <v>520</v>
      </c>
      <c r="K36" s="1">
        <v>52</v>
      </c>
    </row>
    <row r="37" spans="1:11" ht="14.25">
      <c r="A37" s="1">
        <f t="shared" si="0"/>
        <v>68</v>
      </c>
      <c r="B37" s="26">
        <f t="shared" si="1"/>
        <v>6</v>
      </c>
      <c r="C37" t="str">
        <f t="shared" si="2"/>
        <v>00:38:46,01</v>
      </c>
      <c r="H37" t="s">
        <v>130</v>
      </c>
      <c r="I37" t="s">
        <v>517</v>
      </c>
      <c r="J37" t="s">
        <v>518</v>
      </c>
      <c r="K37" s="1">
        <v>68</v>
      </c>
    </row>
    <row r="38" spans="1:11" ht="14.25">
      <c r="A38" s="1">
        <f t="shared" si="0"/>
        <v>334</v>
      </c>
      <c r="B38" s="26">
        <f t="shared" si="1"/>
        <v>7</v>
      </c>
      <c r="C38" t="str">
        <f t="shared" si="2"/>
        <v>00:38:47,95</v>
      </c>
      <c r="H38" t="s">
        <v>129</v>
      </c>
      <c r="I38" t="s">
        <v>515</v>
      </c>
      <c r="J38" t="s">
        <v>516</v>
      </c>
      <c r="K38" s="1">
        <v>334</v>
      </c>
    </row>
    <row r="39" spans="1:11" ht="14.25">
      <c r="A39" s="1">
        <f t="shared" si="0"/>
        <v>184</v>
      </c>
      <c r="B39" s="26">
        <f t="shared" si="1"/>
        <v>8</v>
      </c>
      <c r="C39" t="str">
        <f t="shared" si="2"/>
        <v>00:39:13,77</v>
      </c>
      <c r="H39" t="s">
        <v>128</v>
      </c>
      <c r="I39" t="s">
        <v>278</v>
      </c>
      <c r="J39" t="s">
        <v>514</v>
      </c>
      <c r="K39" s="1">
        <v>184</v>
      </c>
    </row>
    <row r="40" spans="1:11" ht="14.25">
      <c r="A40" s="1">
        <f t="shared" si="0"/>
        <v>347</v>
      </c>
      <c r="B40" s="26">
        <f t="shared" si="1"/>
        <v>9</v>
      </c>
      <c r="C40" t="str">
        <f t="shared" si="2"/>
        <v>00:39:22,17</v>
      </c>
      <c r="H40" t="s">
        <v>127</v>
      </c>
      <c r="I40" t="s">
        <v>512</v>
      </c>
      <c r="J40" t="s">
        <v>513</v>
      </c>
      <c r="K40" s="1">
        <v>347</v>
      </c>
    </row>
    <row r="41" spans="1:11" ht="14.25">
      <c r="A41" s="1">
        <f t="shared" si="0"/>
        <v>144</v>
      </c>
      <c r="B41" s="26">
        <f t="shared" si="1"/>
        <v>0</v>
      </c>
      <c r="C41" t="str">
        <f t="shared" si="2"/>
        <v>00:39:29,61</v>
      </c>
      <c r="H41" t="s">
        <v>126</v>
      </c>
      <c r="I41" t="s">
        <v>277</v>
      </c>
      <c r="J41" t="s">
        <v>511</v>
      </c>
      <c r="K41" s="1">
        <v>144</v>
      </c>
    </row>
    <row r="42" spans="1:11" ht="14.25">
      <c r="A42" s="1">
        <f t="shared" si="0"/>
        <v>325</v>
      </c>
      <c r="B42" s="26">
        <f t="shared" si="1"/>
        <v>1</v>
      </c>
      <c r="C42" t="str">
        <f t="shared" si="2"/>
        <v>00:39:32,03</v>
      </c>
      <c r="H42" t="s">
        <v>125</v>
      </c>
      <c r="I42" t="s">
        <v>509</v>
      </c>
      <c r="J42" t="s">
        <v>510</v>
      </c>
      <c r="K42" s="1">
        <v>325</v>
      </c>
    </row>
    <row r="43" spans="1:11" ht="14.25">
      <c r="A43" s="1">
        <f t="shared" si="0"/>
        <v>19</v>
      </c>
      <c r="B43" s="26">
        <f t="shared" si="1"/>
        <v>2</v>
      </c>
      <c r="C43" t="str">
        <f t="shared" si="2"/>
        <v>00:39:36,94</v>
      </c>
      <c r="H43" t="s">
        <v>124</v>
      </c>
      <c r="I43" t="s">
        <v>507</v>
      </c>
      <c r="J43" t="s">
        <v>508</v>
      </c>
      <c r="K43" s="1">
        <v>19</v>
      </c>
    </row>
    <row r="44" spans="1:11" ht="14.25">
      <c r="A44" s="1">
        <f t="shared" si="0"/>
        <v>84</v>
      </c>
      <c r="B44" s="26">
        <f t="shared" si="1"/>
        <v>3</v>
      </c>
      <c r="C44" t="str">
        <f t="shared" si="2"/>
        <v>00:39:45,36</v>
      </c>
      <c r="H44" t="s">
        <v>123</v>
      </c>
      <c r="I44" t="s">
        <v>505</v>
      </c>
      <c r="J44" t="s">
        <v>506</v>
      </c>
      <c r="K44" s="1">
        <v>84</v>
      </c>
    </row>
    <row r="45" spans="1:11" ht="14.25">
      <c r="A45" s="1">
        <f t="shared" si="0"/>
        <v>5</v>
      </c>
      <c r="B45" s="26">
        <f t="shared" si="1"/>
        <v>4</v>
      </c>
      <c r="C45" t="str">
        <f t="shared" si="2"/>
        <v>00:39:46,78</v>
      </c>
      <c r="H45" t="s">
        <v>122</v>
      </c>
      <c r="I45" t="s">
        <v>503</v>
      </c>
      <c r="J45" t="s">
        <v>504</v>
      </c>
      <c r="K45" s="1">
        <v>5</v>
      </c>
    </row>
    <row r="46" spans="1:11" ht="14.25">
      <c r="A46" s="1">
        <f t="shared" si="0"/>
        <v>346</v>
      </c>
      <c r="B46" s="26">
        <f t="shared" si="1"/>
        <v>5</v>
      </c>
      <c r="C46" t="str">
        <f t="shared" si="2"/>
        <v>00:40:04,01</v>
      </c>
      <c r="H46" t="s">
        <v>121</v>
      </c>
      <c r="I46" t="s">
        <v>380</v>
      </c>
      <c r="J46" t="s">
        <v>502</v>
      </c>
      <c r="K46" s="1">
        <v>346</v>
      </c>
    </row>
    <row r="47" spans="1:11" ht="14.25">
      <c r="A47" s="1">
        <f t="shared" si="0"/>
        <v>345</v>
      </c>
      <c r="B47" s="26">
        <f t="shared" si="1"/>
        <v>6</v>
      </c>
      <c r="C47" t="str">
        <f t="shared" si="2"/>
        <v>00:40:05,64</v>
      </c>
      <c r="H47" t="s">
        <v>120</v>
      </c>
      <c r="I47" t="s">
        <v>500</v>
      </c>
      <c r="J47" t="s">
        <v>501</v>
      </c>
      <c r="K47" s="1">
        <v>345</v>
      </c>
    </row>
    <row r="48" spans="1:11" ht="14.25">
      <c r="A48" s="1">
        <f t="shared" si="0"/>
        <v>328</v>
      </c>
      <c r="B48" s="26">
        <f t="shared" si="1"/>
        <v>7</v>
      </c>
      <c r="C48" t="str">
        <f t="shared" si="2"/>
        <v>00:40:17,11</v>
      </c>
      <c r="H48" t="s">
        <v>119</v>
      </c>
      <c r="I48" t="s">
        <v>498</v>
      </c>
      <c r="J48" t="s">
        <v>499</v>
      </c>
      <c r="K48" s="1">
        <v>328</v>
      </c>
    </row>
    <row r="49" spans="1:11" ht="14.25">
      <c r="A49" s="1">
        <f t="shared" si="0"/>
        <v>55</v>
      </c>
      <c r="B49" s="26">
        <f t="shared" si="1"/>
        <v>8</v>
      </c>
      <c r="C49" t="str">
        <f t="shared" si="2"/>
        <v>00:40:17,31</v>
      </c>
      <c r="H49" t="s">
        <v>118</v>
      </c>
      <c r="I49" t="s">
        <v>496</v>
      </c>
      <c r="J49" t="s">
        <v>497</v>
      </c>
      <c r="K49" s="1">
        <v>55</v>
      </c>
    </row>
    <row r="50" spans="1:11" ht="14.25">
      <c r="A50" s="1">
        <f t="shared" si="0"/>
        <v>142</v>
      </c>
      <c r="B50" s="26">
        <f t="shared" si="1"/>
        <v>9</v>
      </c>
      <c r="C50" t="str">
        <f t="shared" si="2"/>
        <v>00:40:18,14</v>
      </c>
      <c r="H50" t="s">
        <v>117</v>
      </c>
      <c r="I50" t="s">
        <v>494</v>
      </c>
      <c r="J50" t="s">
        <v>495</v>
      </c>
      <c r="K50" s="1">
        <v>142</v>
      </c>
    </row>
    <row r="51" spans="1:11" ht="14.25">
      <c r="A51" s="1">
        <f t="shared" si="0"/>
        <v>170</v>
      </c>
      <c r="B51" s="26">
        <f t="shared" si="1"/>
        <v>0</v>
      </c>
      <c r="C51" t="str">
        <f t="shared" si="2"/>
        <v>00:40:29,56</v>
      </c>
      <c r="H51" t="s">
        <v>116</v>
      </c>
      <c r="I51" t="s">
        <v>492</v>
      </c>
      <c r="J51" t="s">
        <v>493</v>
      </c>
      <c r="K51" s="1">
        <v>170</v>
      </c>
    </row>
    <row r="52" spans="1:11" ht="14.25">
      <c r="A52" s="1">
        <f t="shared" si="0"/>
        <v>327</v>
      </c>
      <c r="B52" s="26">
        <f t="shared" si="1"/>
        <v>1</v>
      </c>
      <c r="C52" t="str">
        <f t="shared" si="2"/>
        <v>00:40:49,83</v>
      </c>
      <c r="H52" t="s">
        <v>115</v>
      </c>
      <c r="I52" t="s">
        <v>490</v>
      </c>
      <c r="J52" t="s">
        <v>491</v>
      </c>
      <c r="K52" s="1">
        <v>327</v>
      </c>
    </row>
    <row r="53" spans="1:11" ht="14.25">
      <c r="A53" s="1">
        <f t="shared" si="0"/>
        <v>26</v>
      </c>
      <c r="B53" s="26">
        <f t="shared" si="1"/>
        <v>2</v>
      </c>
      <c r="C53" t="str">
        <f t="shared" si="2"/>
        <v>00:40:58,83</v>
      </c>
      <c r="H53" t="s">
        <v>114</v>
      </c>
      <c r="I53" t="s">
        <v>488</v>
      </c>
      <c r="J53" t="s">
        <v>489</v>
      </c>
      <c r="K53" s="1">
        <v>26</v>
      </c>
    </row>
    <row r="54" spans="1:11" ht="14.25">
      <c r="A54" s="1">
        <f t="shared" si="0"/>
        <v>139</v>
      </c>
      <c r="B54" s="26">
        <f>VALUE(REPLACE(H54,1,5,""))</f>
        <v>3</v>
      </c>
      <c r="C54" t="str">
        <f>REPLACE(J54,FIND(".",J54),1,",")</f>
        <v>00:41:17,08</v>
      </c>
      <c r="H54" t="s">
        <v>113</v>
      </c>
      <c r="I54" t="s">
        <v>486</v>
      </c>
      <c r="J54" t="s">
        <v>487</v>
      </c>
      <c r="K54" s="1">
        <v>139</v>
      </c>
    </row>
    <row r="55" spans="1:11" ht="14.25">
      <c r="A55" s="1">
        <f t="shared" si="0"/>
        <v>45</v>
      </c>
      <c r="B55" s="26">
        <f>VALUE(REPLACE(H55,1,5,""))</f>
        <v>4</v>
      </c>
      <c r="C55" t="str">
        <f>REPLACE(J55,FIND(".",J55),1,",")</f>
        <v>00:41:25,16</v>
      </c>
      <c r="H55" t="s">
        <v>112</v>
      </c>
      <c r="I55" t="s">
        <v>416</v>
      </c>
      <c r="J55" t="s">
        <v>485</v>
      </c>
      <c r="K55" s="1">
        <v>45</v>
      </c>
    </row>
    <row r="56" spans="1:11" ht="14.25">
      <c r="A56" s="1">
        <f t="shared" si="0"/>
        <v>37</v>
      </c>
      <c r="B56" s="26">
        <f>VALUE(REPLACE(H56,1,5,""))</f>
        <v>5</v>
      </c>
      <c r="C56" t="str">
        <f aca="true" t="shared" si="3" ref="C56:C119">REPLACE(J56,FIND(".",J56),1,",")</f>
        <v>00:41:36,11</v>
      </c>
      <c r="H56" t="s">
        <v>111</v>
      </c>
      <c r="I56" t="s">
        <v>483</v>
      </c>
      <c r="J56" t="s">
        <v>484</v>
      </c>
      <c r="K56" s="1">
        <v>37</v>
      </c>
    </row>
    <row r="57" spans="1:11" ht="14.25">
      <c r="A57" s="1">
        <f t="shared" si="0"/>
        <v>177</v>
      </c>
      <c r="B57" s="26">
        <f aca="true" t="shared" si="4" ref="B57:B66">VALUE(REPLACE(H56,1,5,""))</f>
        <v>5</v>
      </c>
      <c r="C57" t="str">
        <f t="shared" si="3"/>
        <v>00:41:40,23</v>
      </c>
      <c r="H57" t="s">
        <v>110</v>
      </c>
      <c r="I57" t="s">
        <v>481</v>
      </c>
      <c r="J57" t="s">
        <v>482</v>
      </c>
      <c r="K57" s="1">
        <v>177</v>
      </c>
    </row>
    <row r="58" spans="1:11" ht="14.25">
      <c r="A58" s="1">
        <f t="shared" si="0"/>
        <v>14</v>
      </c>
      <c r="B58" s="26">
        <f t="shared" si="4"/>
        <v>6</v>
      </c>
      <c r="C58" t="str">
        <f t="shared" si="3"/>
        <v>00:41:52,92</v>
      </c>
      <c r="H58" t="s">
        <v>109</v>
      </c>
      <c r="I58" t="s">
        <v>479</v>
      </c>
      <c r="J58" t="s">
        <v>480</v>
      </c>
      <c r="K58" s="1">
        <v>14</v>
      </c>
    </row>
    <row r="59" spans="1:11" ht="14.25">
      <c r="A59" s="1">
        <f t="shared" si="0"/>
        <v>336</v>
      </c>
      <c r="B59" s="26">
        <f t="shared" si="4"/>
        <v>7</v>
      </c>
      <c r="C59" t="str">
        <f t="shared" si="3"/>
        <v>00:42:09,50</v>
      </c>
      <c r="H59" t="s">
        <v>108</v>
      </c>
      <c r="I59" t="s">
        <v>477</v>
      </c>
      <c r="J59" t="s">
        <v>478</v>
      </c>
      <c r="K59" s="1">
        <v>336</v>
      </c>
    </row>
    <row r="60" spans="1:11" ht="14.25">
      <c r="A60" s="1">
        <f t="shared" si="0"/>
        <v>28</v>
      </c>
      <c r="B60" s="26">
        <f t="shared" si="4"/>
        <v>8</v>
      </c>
      <c r="C60" t="str">
        <f t="shared" si="3"/>
        <v>00:42:10,00</v>
      </c>
      <c r="H60" t="s">
        <v>107</v>
      </c>
      <c r="I60" t="s">
        <v>202</v>
      </c>
      <c r="J60" t="s">
        <v>476</v>
      </c>
      <c r="K60" s="1">
        <v>28</v>
      </c>
    </row>
    <row r="61" spans="1:11" ht="14.25">
      <c r="A61" s="1">
        <f t="shared" si="0"/>
        <v>308</v>
      </c>
      <c r="B61" s="26">
        <f t="shared" si="4"/>
        <v>9</v>
      </c>
      <c r="C61" t="str">
        <f t="shared" si="3"/>
        <v>00:42:13,14</v>
      </c>
      <c r="H61" t="s">
        <v>106</v>
      </c>
      <c r="I61" t="s">
        <v>474</v>
      </c>
      <c r="J61" t="s">
        <v>475</v>
      </c>
      <c r="K61" s="1">
        <v>308</v>
      </c>
    </row>
    <row r="62" spans="1:11" ht="14.25">
      <c r="A62" s="1">
        <f t="shared" si="0"/>
        <v>6</v>
      </c>
      <c r="B62" s="26">
        <f t="shared" si="4"/>
        <v>0</v>
      </c>
      <c r="C62" t="str">
        <f t="shared" si="3"/>
        <v>00:42:17,70</v>
      </c>
      <c r="H62" t="s">
        <v>105</v>
      </c>
      <c r="I62" t="s">
        <v>234</v>
      </c>
      <c r="J62" t="s">
        <v>473</v>
      </c>
      <c r="K62" s="1">
        <v>6</v>
      </c>
    </row>
    <row r="63" spans="1:11" ht="14.25">
      <c r="A63" s="1">
        <f t="shared" si="0"/>
        <v>27</v>
      </c>
      <c r="B63" s="26">
        <f t="shared" si="4"/>
        <v>1</v>
      </c>
      <c r="C63" t="str">
        <f t="shared" si="3"/>
        <v>00:42:21,34</v>
      </c>
      <c r="H63" t="s">
        <v>104</v>
      </c>
      <c r="I63" t="s">
        <v>471</v>
      </c>
      <c r="J63" t="s">
        <v>472</v>
      </c>
      <c r="K63" s="1">
        <v>27</v>
      </c>
    </row>
    <row r="64" spans="1:11" ht="14.25">
      <c r="A64" s="1">
        <f t="shared" si="0"/>
        <v>100</v>
      </c>
      <c r="B64" s="26">
        <f t="shared" si="4"/>
        <v>2</v>
      </c>
      <c r="C64" t="str">
        <f t="shared" si="3"/>
        <v>00:42:37,86</v>
      </c>
      <c r="H64" t="s">
        <v>103</v>
      </c>
      <c r="I64" t="s">
        <v>469</v>
      </c>
      <c r="J64" t="s">
        <v>470</v>
      </c>
      <c r="K64" s="1">
        <v>100</v>
      </c>
    </row>
    <row r="65" spans="1:11" ht="14.25">
      <c r="A65" s="1">
        <f t="shared" si="0"/>
        <v>96</v>
      </c>
      <c r="B65" s="26">
        <f t="shared" si="4"/>
        <v>3</v>
      </c>
      <c r="C65" t="str">
        <f t="shared" si="3"/>
        <v>00:42:43,61</v>
      </c>
      <c r="H65" t="s">
        <v>102</v>
      </c>
      <c r="I65" t="s">
        <v>466</v>
      </c>
      <c r="J65" t="s">
        <v>468</v>
      </c>
      <c r="K65" s="1">
        <v>96</v>
      </c>
    </row>
    <row r="66" spans="1:11" ht="14.25">
      <c r="A66" s="1">
        <f aca="true" t="shared" si="5" ref="A66:A129">K66</f>
        <v>165</v>
      </c>
      <c r="B66" s="26">
        <f t="shared" si="4"/>
        <v>4</v>
      </c>
      <c r="C66" t="str">
        <f t="shared" si="3"/>
        <v>00:42:49,36</v>
      </c>
      <c r="H66" t="s">
        <v>101</v>
      </c>
      <c r="I66" t="s">
        <v>466</v>
      </c>
      <c r="J66" t="s">
        <v>467</v>
      </c>
      <c r="K66" s="1">
        <v>165</v>
      </c>
    </row>
    <row r="67" spans="1:11" ht="14.25">
      <c r="A67" s="1">
        <f t="shared" si="5"/>
        <v>321</v>
      </c>
      <c r="B67" s="26">
        <f aca="true" t="shared" si="6" ref="B67:B100">VALUE(REPLACE(H66,1,5,""))</f>
        <v>5</v>
      </c>
      <c r="C67" t="str">
        <f t="shared" si="3"/>
        <v>00:43:01,38</v>
      </c>
      <c r="H67" t="s">
        <v>100</v>
      </c>
      <c r="I67" t="s">
        <v>464</v>
      </c>
      <c r="J67" t="s">
        <v>465</v>
      </c>
      <c r="K67" s="1">
        <v>321</v>
      </c>
    </row>
    <row r="68" spans="1:11" ht="14.25">
      <c r="A68" s="1">
        <f t="shared" si="5"/>
        <v>63</v>
      </c>
      <c r="B68" s="26">
        <f t="shared" si="6"/>
        <v>6</v>
      </c>
      <c r="C68" t="str">
        <f t="shared" si="3"/>
        <v>00:43:10,42</v>
      </c>
      <c r="H68" t="s">
        <v>99</v>
      </c>
      <c r="I68" t="s">
        <v>462</v>
      </c>
      <c r="J68" t="s">
        <v>463</v>
      </c>
      <c r="K68" s="1">
        <v>63</v>
      </c>
    </row>
    <row r="69" spans="1:11" ht="14.25">
      <c r="A69" s="1">
        <f t="shared" si="5"/>
        <v>350</v>
      </c>
      <c r="B69" s="26">
        <f t="shared" si="6"/>
        <v>7</v>
      </c>
      <c r="C69" t="str">
        <f t="shared" si="3"/>
        <v>00:43:40,21</v>
      </c>
      <c r="H69" t="s">
        <v>98</v>
      </c>
      <c r="I69" t="s">
        <v>460</v>
      </c>
      <c r="J69" t="s">
        <v>461</v>
      </c>
      <c r="K69" s="1">
        <v>350</v>
      </c>
    </row>
    <row r="70" spans="1:11" ht="14.25">
      <c r="A70" s="1">
        <f t="shared" si="5"/>
        <v>151</v>
      </c>
      <c r="B70" s="26">
        <f t="shared" si="6"/>
        <v>8</v>
      </c>
      <c r="C70" t="str">
        <f t="shared" si="3"/>
        <v>00:43:51,27</v>
      </c>
      <c r="H70" t="s">
        <v>97</v>
      </c>
      <c r="I70" t="s">
        <v>458</v>
      </c>
      <c r="J70" t="s">
        <v>459</v>
      </c>
      <c r="K70" s="1">
        <v>151</v>
      </c>
    </row>
    <row r="71" spans="1:11" ht="14.25">
      <c r="A71" s="1">
        <f t="shared" si="5"/>
        <v>138</v>
      </c>
      <c r="B71" s="26">
        <f t="shared" si="6"/>
        <v>9</v>
      </c>
      <c r="C71" t="str">
        <f t="shared" si="3"/>
        <v>00:43:53,58</v>
      </c>
      <c r="H71" t="s">
        <v>96</v>
      </c>
      <c r="I71" t="s">
        <v>456</v>
      </c>
      <c r="J71" t="s">
        <v>457</v>
      </c>
      <c r="K71" s="1">
        <v>138</v>
      </c>
    </row>
    <row r="72" spans="1:11" ht="14.25">
      <c r="A72" s="1">
        <f t="shared" si="5"/>
        <v>2</v>
      </c>
      <c r="B72" s="26">
        <f t="shared" si="6"/>
        <v>0</v>
      </c>
      <c r="C72" t="str">
        <f t="shared" si="3"/>
        <v>00:44:12,46</v>
      </c>
      <c r="H72" t="s">
        <v>95</v>
      </c>
      <c r="I72" t="s">
        <v>454</v>
      </c>
      <c r="J72" t="s">
        <v>455</v>
      </c>
      <c r="K72" s="1">
        <v>2</v>
      </c>
    </row>
    <row r="73" spans="1:11" ht="14.25">
      <c r="A73" s="1">
        <f t="shared" si="5"/>
        <v>305</v>
      </c>
      <c r="B73" s="26">
        <f t="shared" si="6"/>
        <v>1</v>
      </c>
      <c r="C73" t="str">
        <f t="shared" si="3"/>
        <v>00:44:17,24</v>
      </c>
      <c r="H73" t="s">
        <v>94</v>
      </c>
      <c r="I73" t="s">
        <v>452</v>
      </c>
      <c r="J73" t="s">
        <v>453</v>
      </c>
      <c r="K73" s="1">
        <v>305</v>
      </c>
    </row>
    <row r="74" spans="1:11" ht="14.25">
      <c r="A74" s="1">
        <f t="shared" si="5"/>
        <v>342</v>
      </c>
      <c r="B74" s="26">
        <f t="shared" si="6"/>
        <v>2</v>
      </c>
      <c r="C74" t="str">
        <f t="shared" si="3"/>
        <v>00:44:40,30</v>
      </c>
      <c r="H74" t="s">
        <v>93</v>
      </c>
      <c r="I74" t="s">
        <v>450</v>
      </c>
      <c r="J74" t="s">
        <v>451</v>
      </c>
      <c r="K74" s="1">
        <v>342</v>
      </c>
    </row>
    <row r="75" spans="1:11" ht="14.25">
      <c r="A75" s="1">
        <f t="shared" si="5"/>
        <v>155</v>
      </c>
      <c r="B75" s="26">
        <f t="shared" si="6"/>
        <v>3</v>
      </c>
      <c r="C75" t="str">
        <f t="shared" si="3"/>
        <v>00:44:52,24</v>
      </c>
      <c r="H75" t="s">
        <v>92</v>
      </c>
      <c r="I75" t="s">
        <v>448</v>
      </c>
      <c r="J75" t="s">
        <v>449</v>
      </c>
      <c r="K75" s="1">
        <v>155</v>
      </c>
    </row>
    <row r="76" spans="1:11" ht="14.25">
      <c r="A76" s="1">
        <f t="shared" si="5"/>
        <v>337</v>
      </c>
      <c r="B76" s="26">
        <f t="shared" si="6"/>
        <v>4</v>
      </c>
      <c r="C76" t="str">
        <f t="shared" si="3"/>
        <v>00:44:56,74</v>
      </c>
      <c r="H76" t="s">
        <v>91</v>
      </c>
      <c r="I76" t="s">
        <v>446</v>
      </c>
      <c r="J76" t="s">
        <v>447</v>
      </c>
      <c r="K76" s="1">
        <v>337</v>
      </c>
    </row>
    <row r="77" spans="1:11" ht="14.25">
      <c r="A77" s="1">
        <f t="shared" si="5"/>
        <v>326</v>
      </c>
      <c r="B77" s="26">
        <f t="shared" si="6"/>
        <v>5</v>
      </c>
      <c r="C77" t="str">
        <f t="shared" si="3"/>
        <v>00:45:02,16</v>
      </c>
      <c r="H77" t="s">
        <v>90</v>
      </c>
      <c r="I77" t="s">
        <v>444</v>
      </c>
      <c r="J77" t="s">
        <v>445</v>
      </c>
      <c r="K77" s="1">
        <v>326</v>
      </c>
    </row>
    <row r="78" spans="1:11" ht="14.25">
      <c r="A78" s="1">
        <f t="shared" si="5"/>
        <v>127</v>
      </c>
      <c r="B78" s="26">
        <f t="shared" si="6"/>
        <v>6</v>
      </c>
      <c r="C78" t="str">
        <f t="shared" si="3"/>
        <v>00:45:13,35</v>
      </c>
      <c r="H78" t="s">
        <v>89</v>
      </c>
      <c r="I78" t="s">
        <v>442</v>
      </c>
      <c r="J78" t="s">
        <v>443</v>
      </c>
      <c r="K78" s="1">
        <v>127</v>
      </c>
    </row>
    <row r="79" spans="1:11" ht="14.25">
      <c r="A79" s="1">
        <f t="shared" si="5"/>
        <v>338</v>
      </c>
      <c r="B79" s="26">
        <f t="shared" si="6"/>
        <v>7</v>
      </c>
      <c r="C79" t="str">
        <f t="shared" si="3"/>
        <v>00:45:24,12</v>
      </c>
      <c r="H79" t="s">
        <v>88</v>
      </c>
      <c r="I79" t="s">
        <v>440</v>
      </c>
      <c r="J79" t="s">
        <v>441</v>
      </c>
      <c r="K79" s="1">
        <v>338</v>
      </c>
    </row>
    <row r="80" spans="1:11" ht="14.25">
      <c r="A80" s="1">
        <f t="shared" si="5"/>
        <v>335</v>
      </c>
      <c r="B80" s="26">
        <f t="shared" si="6"/>
        <v>8</v>
      </c>
      <c r="C80" t="str">
        <f t="shared" si="3"/>
        <v>00:45:30,02</v>
      </c>
      <c r="H80" t="s">
        <v>87</v>
      </c>
      <c r="I80" t="s">
        <v>438</v>
      </c>
      <c r="J80" t="s">
        <v>439</v>
      </c>
      <c r="K80" s="1">
        <v>335</v>
      </c>
    </row>
    <row r="81" spans="1:11" ht="14.25">
      <c r="A81" s="1">
        <f t="shared" si="5"/>
        <v>310</v>
      </c>
      <c r="B81" s="26">
        <f t="shared" si="6"/>
        <v>9</v>
      </c>
      <c r="C81" t="str">
        <f t="shared" si="3"/>
        <v>00:45:32,26</v>
      </c>
      <c r="H81" t="s">
        <v>86</v>
      </c>
      <c r="I81" t="s">
        <v>436</v>
      </c>
      <c r="J81" t="s">
        <v>437</v>
      </c>
      <c r="K81" s="1">
        <v>310</v>
      </c>
    </row>
    <row r="82" spans="1:11" ht="14.25">
      <c r="A82" s="1">
        <f t="shared" si="5"/>
        <v>333</v>
      </c>
      <c r="B82" s="26">
        <f t="shared" si="6"/>
        <v>0</v>
      </c>
      <c r="C82" t="str">
        <f t="shared" si="3"/>
        <v>00:45:42,89</v>
      </c>
      <c r="H82" t="s">
        <v>85</v>
      </c>
      <c r="I82" t="s">
        <v>434</v>
      </c>
      <c r="J82" t="s">
        <v>435</v>
      </c>
      <c r="K82" s="1">
        <v>333</v>
      </c>
    </row>
    <row r="83" spans="1:11" ht="14.25">
      <c r="A83" s="1">
        <f t="shared" si="5"/>
        <v>349</v>
      </c>
      <c r="B83" s="26">
        <f t="shared" si="6"/>
        <v>1</v>
      </c>
      <c r="C83" t="str">
        <f t="shared" si="3"/>
        <v>00:45:50,03</v>
      </c>
      <c r="H83" t="s">
        <v>84</v>
      </c>
      <c r="I83" t="s">
        <v>432</v>
      </c>
      <c r="J83" t="s">
        <v>433</v>
      </c>
      <c r="K83" s="1">
        <v>349</v>
      </c>
    </row>
    <row r="84" spans="1:11" ht="14.25">
      <c r="A84" s="1">
        <f t="shared" si="5"/>
        <v>304</v>
      </c>
      <c r="B84" s="26">
        <f t="shared" si="6"/>
        <v>2</v>
      </c>
      <c r="C84" t="str">
        <f t="shared" si="3"/>
        <v>00:46:29,49</v>
      </c>
      <c r="H84" t="s">
        <v>83</v>
      </c>
      <c r="I84" t="s">
        <v>430</v>
      </c>
      <c r="J84" t="s">
        <v>431</v>
      </c>
      <c r="K84" s="1">
        <v>304</v>
      </c>
    </row>
    <row r="85" spans="1:11" ht="14.25">
      <c r="A85" s="1">
        <f t="shared" si="5"/>
        <v>82</v>
      </c>
      <c r="B85" s="26">
        <f t="shared" si="6"/>
        <v>3</v>
      </c>
      <c r="C85" t="str">
        <f t="shared" si="3"/>
        <v>00:46:35,42</v>
      </c>
      <c r="H85" t="s">
        <v>82</v>
      </c>
      <c r="I85" t="s">
        <v>428</v>
      </c>
      <c r="J85" t="s">
        <v>429</v>
      </c>
      <c r="K85" s="1">
        <v>82</v>
      </c>
    </row>
    <row r="86" spans="1:11" ht="14.25">
      <c r="A86" s="1">
        <f t="shared" si="5"/>
        <v>344</v>
      </c>
      <c r="B86" s="26">
        <f t="shared" si="6"/>
        <v>4</v>
      </c>
      <c r="C86" t="str">
        <f t="shared" si="3"/>
        <v>00:46:36,19</v>
      </c>
      <c r="H86" t="s">
        <v>81</v>
      </c>
      <c r="I86" t="s">
        <v>426</v>
      </c>
      <c r="J86" t="s">
        <v>427</v>
      </c>
      <c r="K86" s="1">
        <v>344</v>
      </c>
    </row>
    <row r="87" spans="1:11" ht="14.25">
      <c r="A87" s="1">
        <f t="shared" si="5"/>
        <v>182</v>
      </c>
      <c r="B87" s="26">
        <f t="shared" si="6"/>
        <v>5</v>
      </c>
      <c r="C87" t="str">
        <f t="shared" si="3"/>
        <v>00:46:44,64</v>
      </c>
      <c r="H87" t="s">
        <v>80</v>
      </c>
      <c r="I87" t="s">
        <v>424</v>
      </c>
      <c r="J87" t="s">
        <v>425</v>
      </c>
      <c r="K87" s="1">
        <v>182</v>
      </c>
    </row>
    <row r="88" spans="1:11" ht="14.25">
      <c r="A88" s="1">
        <f t="shared" si="5"/>
        <v>40</v>
      </c>
      <c r="B88" s="26">
        <f t="shared" si="6"/>
        <v>6</v>
      </c>
      <c r="C88" t="str">
        <f t="shared" si="3"/>
        <v>00:47:48,86</v>
      </c>
      <c r="H88" t="s">
        <v>79</v>
      </c>
      <c r="I88" t="s">
        <v>422</v>
      </c>
      <c r="J88" t="s">
        <v>423</v>
      </c>
      <c r="K88" s="1">
        <v>40</v>
      </c>
    </row>
    <row r="89" spans="1:11" ht="14.25">
      <c r="A89" s="1">
        <f t="shared" si="5"/>
        <v>143</v>
      </c>
      <c r="B89" s="26">
        <f t="shared" si="6"/>
        <v>7</v>
      </c>
      <c r="C89" t="str">
        <f t="shared" si="3"/>
        <v>00:47:58,00</v>
      </c>
      <c r="H89" t="s">
        <v>78</v>
      </c>
      <c r="I89" t="s">
        <v>420</v>
      </c>
      <c r="J89" t="s">
        <v>421</v>
      </c>
      <c r="K89" s="1">
        <v>143</v>
      </c>
    </row>
    <row r="90" spans="1:11" ht="14.25">
      <c r="A90" s="1">
        <f t="shared" si="5"/>
        <v>332</v>
      </c>
      <c r="B90" s="26">
        <f t="shared" si="6"/>
        <v>8</v>
      </c>
      <c r="C90" t="str">
        <f t="shared" si="3"/>
        <v>00:48:52,19</v>
      </c>
      <c r="H90" t="s">
        <v>77</v>
      </c>
      <c r="I90" t="s">
        <v>418</v>
      </c>
      <c r="J90" t="s">
        <v>419</v>
      </c>
      <c r="K90" s="1">
        <v>332</v>
      </c>
    </row>
    <row r="91" spans="1:11" ht="14.25">
      <c r="A91" s="1">
        <f t="shared" si="5"/>
        <v>169</v>
      </c>
      <c r="B91" s="26">
        <f t="shared" si="6"/>
        <v>9</v>
      </c>
      <c r="C91" t="str">
        <f t="shared" si="3"/>
        <v>00:49:00,27</v>
      </c>
      <c r="H91" t="s">
        <v>76</v>
      </c>
      <c r="I91" t="s">
        <v>416</v>
      </c>
      <c r="J91" t="s">
        <v>417</v>
      </c>
      <c r="K91" s="1">
        <v>169</v>
      </c>
    </row>
    <row r="92" spans="1:11" ht="14.25">
      <c r="A92" s="1">
        <f t="shared" si="5"/>
        <v>318</v>
      </c>
      <c r="B92" s="26">
        <f t="shared" si="6"/>
        <v>0</v>
      </c>
      <c r="C92" t="str">
        <f t="shared" si="3"/>
        <v>00:49:36,27</v>
      </c>
      <c r="H92" t="s">
        <v>75</v>
      </c>
      <c r="I92" t="s">
        <v>414</v>
      </c>
      <c r="J92" t="s">
        <v>415</v>
      </c>
      <c r="K92" s="1">
        <v>318</v>
      </c>
    </row>
    <row r="93" spans="1:11" ht="14.25">
      <c r="A93" s="1">
        <f t="shared" si="5"/>
        <v>329</v>
      </c>
      <c r="B93" s="26">
        <f t="shared" si="6"/>
        <v>1</v>
      </c>
      <c r="C93" t="str">
        <f t="shared" si="3"/>
        <v>00:49:42,14</v>
      </c>
      <c r="H93" t="s">
        <v>74</v>
      </c>
      <c r="I93" t="s">
        <v>412</v>
      </c>
      <c r="J93" t="s">
        <v>413</v>
      </c>
      <c r="K93" s="1">
        <v>329</v>
      </c>
    </row>
    <row r="94" spans="1:11" ht="14.25">
      <c r="A94" s="1">
        <f t="shared" si="5"/>
        <v>71</v>
      </c>
      <c r="B94" s="26">
        <f t="shared" si="6"/>
        <v>2</v>
      </c>
      <c r="C94" t="str">
        <f t="shared" si="3"/>
        <v>00:50:07,34</v>
      </c>
      <c r="H94" t="s">
        <v>73</v>
      </c>
      <c r="I94" t="s">
        <v>410</v>
      </c>
      <c r="J94" t="s">
        <v>411</v>
      </c>
      <c r="K94" s="1">
        <v>71</v>
      </c>
    </row>
    <row r="95" spans="1:11" ht="14.25">
      <c r="A95" s="1">
        <f t="shared" si="5"/>
        <v>33</v>
      </c>
      <c r="B95" s="26">
        <f t="shared" si="6"/>
        <v>3</v>
      </c>
      <c r="C95" t="str">
        <f t="shared" si="3"/>
        <v>00:50:17,64</v>
      </c>
      <c r="H95" t="s">
        <v>72</v>
      </c>
      <c r="I95" t="s">
        <v>408</v>
      </c>
      <c r="J95" t="s">
        <v>409</v>
      </c>
      <c r="K95" s="1">
        <v>33</v>
      </c>
    </row>
    <row r="96" spans="1:11" ht="14.25">
      <c r="A96" s="1">
        <f t="shared" si="5"/>
        <v>317</v>
      </c>
      <c r="B96" s="26">
        <f t="shared" si="6"/>
        <v>4</v>
      </c>
      <c r="C96" t="str">
        <f t="shared" si="3"/>
        <v>00:50:33,02</v>
      </c>
      <c r="H96" t="s">
        <v>71</v>
      </c>
      <c r="I96" t="s">
        <v>406</v>
      </c>
      <c r="J96" t="s">
        <v>407</v>
      </c>
      <c r="K96" s="1">
        <v>317</v>
      </c>
    </row>
    <row r="97" spans="1:11" ht="14.25">
      <c r="A97" s="1">
        <f t="shared" si="5"/>
        <v>307</v>
      </c>
      <c r="B97" s="26">
        <f t="shared" si="6"/>
        <v>5</v>
      </c>
      <c r="C97" t="str">
        <f t="shared" si="3"/>
        <v>00:50:54,02</v>
      </c>
      <c r="H97" t="s">
        <v>70</v>
      </c>
      <c r="I97" t="s">
        <v>404</v>
      </c>
      <c r="J97" t="s">
        <v>405</v>
      </c>
      <c r="K97" s="1">
        <v>307</v>
      </c>
    </row>
    <row r="98" spans="1:11" ht="14.25">
      <c r="A98" s="1">
        <f t="shared" si="5"/>
        <v>67</v>
      </c>
      <c r="B98" s="26">
        <f t="shared" si="6"/>
        <v>6</v>
      </c>
      <c r="C98" t="str">
        <f t="shared" si="3"/>
        <v>00:51:06,54</v>
      </c>
      <c r="H98" t="s">
        <v>69</v>
      </c>
      <c r="I98" t="s">
        <v>402</v>
      </c>
      <c r="J98" t="s">
        <v>403</v>
      </c>
      <c r="K98" s="1">
        <v>67</v>
      </c>
    </row>
    <row r="99" spans="1:11" ht="14.25">
      <c r="A99" s="1">
        <f t="shared" si="5"/>
        <v>64</v>
      </c>
      <c r="B99" s="26">
        <f t="shared" si="6"/>
        <v>7</v>
      </c>
      <c r="C99" t="str">
        <f t="shared" si="3"/>
        <v>00:51:29,75</v>
      </c>
      <c r="H99" t="s">
        <v>68</v>
      </c>
      <c r="I99" t="s">
        <v>400</v>
      </c>
      <c r="J99" t="s">
        <v>401</v>
      </c>
      <c r="K99" s="1">
        <v>64</v>
      </c>
    </row>
    <row r="100" spans="1:12" ht="14.25">
      <c r="A100" s="1">
        <f t="shared" si="5"/>
        <v>83</v>
      </c>
      <c r="B100" s="26">
        <f t="shared" si="6"/>
        <v>8</v>
      </c>
      <c r="C100" t="str">
        <f t="shared" si="3"/>
        <v>00:51:42,13</v>
      </c>
      <c r="H100" t="s">
        <v>397</v>
      </c>
      <c r="I100" t="s">
        <v>398</v>
      </c>
      <c r="J100" t="s">
        <v>399</v>
      </c>
      <c r="K100" s="1">
        <v>83</v>
      </c>
      <c r="L100" s="52"/>
    </row>
    <row r="101" spans="1:11" ht="14.25">
      <c r="A101" s="1">
        <f t="shared" si="5"/>
        <v>339</v>
      </c>
      <c r="B101" s="26">
        <f aca="true" t="shared" si="7" ref="B101:B150">VALUE(REPLACE(H100,1,5,""))</f>
        <v>9</v>
      </c>
      <c r="C101" t="str">
        <f t="shared" si="3"/>
        <v>00:53:44,24</v>
      </c>
      <c r="H101" t="s">
        <v>394</v>
      </c>
      <c r="I101" t="s">
        <v>395</v>
      </c>
      <c r="J101" t="s">
        <v>396</v>
      </c>
      <c r="K101" s="1">
        <v>339</v>
      </c>
    </row>
    <row r="102" spans="1:11" ht="14.25">
      <c r="A102" s="1">
        <f t="shared" si="5"/>
        <v>41</v>
      </c>
      <c r="B102" s="26">
        <f t="shared" si="7"/>
        <v>0</v>
      </c>
      <c r="C102" t="str">
        <f t="shared" si="3"/>
        <v>00:53:53,16</v>
      </c>
      <c r="H102" t="s">
        <v>391</v>
      </c>
      <c r="I102" t="s">
        <v>392</v>
      </c>
      <c r="J102" t="s">
        <v>393</v>
      </c>
      <c r="K102" s="1">
        <v>41</v>
      </c>
    </row>
    <row r="103" spans="1:11" ht="14.25">
      <c r="A103" s="1">
        <f t="shared" si="5"/>
        <v>17</v>
      </c>
      <c r="B103" s="26">
        <f t="shared" si="7"/>
        <v>1</v>
      </c>
      <c r="C103" t="str">
        <f t="shared" si="3"/>
        <v>00:53:57,06</v>
      </c>
      <c r="H103" t="s">
        <v>388</v>
      </c>
      <c r="I103" t="s">
        <v>389</v>
      </c>
      <c r="J103" t="s">
        <v>390</v>
      </c>
      <c r="K103" s="1">
        <v>17</v>
      </c>
    </row>
    <row r="104" spans="1:11" ht="14.25">
      <c r="A104" s="1">
        <f t="shared" si="5"/>
        <v>319</v>
      </c>
      <c r="B104" s="26">
        <f t="shared" si="7"/>
        <v>2</v>
      </c>
      <c r="C104" t="str">
        <f t="shared" si="3"/>
        <v>00:54:06,14</v>
      </c>
      <c r="H104" t="s">
        <v>385</v>
      </c>
      <c r="I104" t="s">
        <v>386</v>
      </c>
      <c r="J104" t="s">
        <v>387</v>
      </c>
      <c r="K104" s="1">
        <v>319</v>
      </c>
    </row>
    <row r="105" spans="1:11" ht="14.25">
      <c r="A105" s="1">
        <f t="shared" si="5"/>
        <v>331</v>
      </c>
      <c r="B105" s="26">
        <f t="shared" si="7"/>
        <v>3</v>
      </c>
      <c r="C105" t="str">
        <f t="shared" si="3"/>
        <v>00:54:13,71</v>
      </c>
      <c r="H105" t="s">
        <v>382</v>
      </c>
      <c r="I105" t="s">
        <v>383</v>
      </c>
      <c r="J105" t="s">
        <v>384</v>
      </c>
      <c r="K105" s="1">
        <v>331</v>
      </c>
    </row>
    <row r="106" spans="1:11" ht="14.25">
      <c r="A106" s="1">
        <f t="shared" si="5"/>
        <v>128</v>
      </c>
      <c r="B106" s="26">
        <f t="shared" si="7"/>
        <v>4</v>
      </c>
      <c r="C106" t="str">
        <f t="shared" si="3"/>
        <v>00:54:30,93</v>
      </c>
      <c r="H106" t="s">
        <v>379</v>
      </c>
      <c r="I106" t="s">
        <v>380</v>
      </c>
      <c r="J106" t="s">
        <v>381</v>
      </c>
      <c r="K106" s="1">
        <v>128</v>
      </c>
    </row>
    <row r="107" spans="1:11" ht="14.25">
      <c r="A107" s="1">
        <f t="shared" si="5"/>
        <v>348</v>
      </c>
      <c r="B107" s="26">
        <f t="shared" si="7"/>
        <v>5</v>
      </c>
      <c r="C107" t="str">
        <f t="shared" si="3"/>
        <v>00:56:07,08</v>
      </c>
      <c r="H107" t="s">
        <v>376</v>
      </c>
      <c r="I107" t="s">
        <v>377</v>
      </c>
      <c r="J107" t="s">
        <v>378</v>
      </c>
      <c r="K107" s="1">
        <v>348</v>
      </c>
    </row>
    <row r="108" spans="1:11" ht="14.25">
      <c r="A108" s="1">
        <f t="shared" si="5"/>
        <v>102</v>
      </c>
      <c r="B108" s="26">
        <f t="shared" si="7"/>
        <v>6</v>
      </c>
      <c r="C108" t="str">
        <f t="shared" si="3"/>
        <v>00:59:35,96</v>
      </c>
      <c r="H108" t="s">
        <v>373</v>
      </c>
      <c r="I108" t="s">
        <v>374</v>
      </c>
      <c r="J108" t="s">
        <v>375</v>
      </c>
      <c r="K108" s="1">
        <v>102</v>
      </c>
    </row>
    <row r="109" spans="1:11" ht="14.25">
      <c r="A109" s="1">
        <f t="shared" si="5"/>
        <v>18</v>
      </c>
      <c r="B109" s="26">
        <f t="shared" si="7"/>
        <v>7</v>
      </c>
      <c r="C109" t="str">
        <f t="shared" si="3"/>
        <v>01:00:24,10</v>
      </c>
      <c r="H109" t="s">
        <v>370</v>
      </c>
      <c r="I109" t="s">
        <v>371</v>
      </c>
      <c r="J109" t="s">
        <v>372</v>
      </c>
      <c r="K109" s="1">
        <v>18</v>
      </c>
    </row>
    <row r="110" spans="1:11" ht="14.25">
      <c r="A110" s="1">
        <f t="shared" si="5"/>
        <v>330</v>
      </c>
      <c r="B110" s="26">
        <f t="shared" si="7"/>
        <v>8</v>
      </c>
      <c r="C110" t="str">
        <f t="shared" si="3"/>
        <v>01:01:02,99</v>
      </c>
      <c r="H110" t="s">
        <v>367</v>
      </c>
      <c r="I110" t="s">
        <v>368</v>
      </c>
      <c r="J110" t="s">
        <v>369</v>
      </c>
      <c r="K110" s="1">
        <v>330</v>
      </c>
    </row>
    <row r="111" spans="1:11" ht="14.25">
      <c r="A111" s="1">
        <f t="shared" si="5"/>
        <v>51</v>
      </c>
      <c r="B111" s="26">
        <f t="shared" si="7"/>
        <v>9</v>
      </c>
      <c r="C111" t="str">
        <f t="shared" si="3"/>
        <v>01:03:25,31</v>
      </c>
      <c r="H111" t="s">
        <v>364</v>
      </c>
      <c r="I111" t="s">
        <v>365</v>
      </c>
      <c r="J111" t="s">
        <v>366</v>
      </c>
      <c r="K111" s="1">
        <v>51</v>
      </c>
    </row>
    <row r="112" spans="1:11" ht="14.25">
      <c r="A112" s="1">
        <f t="shared" si="5"/>
        <v>312</v>
      </c>
      <c r="B112" s="26">
        <f t="shared" si="7"/>
        <v>10</v>
      </c>
      <c r="C112" t="str">
        <f t="shared" si="3"/>
        <v>01:08:41,91</v>
      </c>
      <c r="H112" t="s">
        <v>361</v>
      </c>
      <c r="I112" t="s">
        <v>362</v>
      </c>
      <c r="J112" t="s">
        <v>363</v>
      </c>
      <c r="K112" s="1">
        <v>312</v>
      </c>
    </row>
    <row r="113" spans="1:11" ht="14.25">
      <c r="A113" s="1">
        <f t="shared" si="5"/>
        <v>174</v>
      </c>
      <c r="B113" s="26">
        <f t="shared" si="7"/>
        <v>11</v>
      </c>
      <c r="C113" t="str">
        <f t="shared" si="3"/>
        <v>01:10:14,77</v>
      </c>
      <c r="H113" t="s">
        <v>358</v>
      </c>
      <c r="I113" t="s">
        <v>359</v>
      </c>
      <c r="J113" t="s">
        <v>360</v>
      </c>
      <c r="K113" s="1">
        <v>174</v>
      </c>
    </row>
    <row r="114" spans="1:11" ht="14.25">
      <c r="A114" s="1">
        <f t="shared" si="5"/>
        <v>302</v>
      </c>
      <c r="B114" s="26">
        <f t="shared" si="7"/>
        <v>12</v>
      </c>
      <c r="C114" t="str">
        <f t="shared" si="3"/>
        <v>01:10:34,91</v>
      </c>
      <c r="H114" t="s">
        <v>355</v>
      </c>
      <c r="I114" t="s">
        <v>356</v>
      </c>
      <c r="J114" t="s">
        <v>357</v>
      </c>
      <c r="K114" s="1">
        <v>302</v>
      </c>
    </row>
    <row r="115" spans="1:11" ht="14.25">
      <c r="A115" s="1">
        <f t="shared" si="5"/>
        <v>0</v>
      </c>
      <c r="B115" s="26">
        <f t="shared" si="7"/>
        <v>13</v>
      </c>
      <c r="C115" t="e">
        <f t="shared" si="3"/>
        <v>#VALUE!</v>
      </c>
      <c r="I115"/>
      <c r="K115" s="1"/>
    </row>
    <row r="116" spans="1:11" ht="14.25">
      <c r="A116" s="1">
        <f t="shared" si="5"/>
        <v>0</v>
      </c>
      <c r="B116" s="26" t="e">
        <f t="shared" si="7"/>
        <v>#VALUE!</v>
      </c>
      <c r="C116" t="e">
        <f t="shared" si="3"/>
        <v>#VALUE!</v>
      </c>
      <c r="I116"/>
      <c r="K116" s="1"/>
    </row>
    <row r="117" spans="1:11" ht="14.25">
      <c r="A117" s="1">
        <f t="shared" si="5"/>
        <v>0</v>
      </c>
      <c r="B117" s="26" t="e">
        <f t="shared" si="7"/>
        <v>#VALUE!</v>
      </c>
      <c r="C117" t="e">
        <f t="shared" si="3"/>
        <v>#VALUE!</v>
      </c>
      <c r="I117"/>
      <c r="K117" s="1"/>
    </row>
    <row r="118" spans="1:11" ht="14.25">
      <c r="A118" s="1">
        <f t="shared" si="5"/>
        <v>0</v>
      </c>
      <c r="B118" s="26" t="e">
        <f t="shared" si="7"/>
        <v>#VALUE!</v>
      </c>
      <c r="C118" t="e">
        <f t="shared" si="3"/>
        <v>#VALUE!</v>
      </c>
      <c r="I118"/>
      <c r="K118" s="1"/>
    </row>
    <row r="119" spans="1:11" ht="14.25">
      <c r="A119" s="1">
        <f t="shared" si="5"/>
        <v>0</v>
      </c>
      <c r="B119" s="26" t="e">
        <f t="shared" si="7"/>
        <v>#VALUE!</v>
      </c>
      <c r="C119" t="e">
        <f t="shared" si="3"/>
        <v>#VALUE!</v>
      </c>
      <c r="I119"/>
      <c r="K119" s="1"/>
    </row>
    <row r="120" spans="1:11" ht="14.25">
      <c r="A120" s="1">
        <f t="shared" si="5"/>
        <v>0</v>
      </c>
      <c r="B120" s="26" t="e">
        <f t="shared" si="7"/>
        <v>#VALUE!</v>
      </c>
      <c r="C120" t="e">
        <f aca="true" t="shared" si="8" ref="C120:C150">REPLACE(J120,FIND(".",J120),1,",")</f>
        <v>#VALUE!</v>
      </c>
      <c r="I120"/>
      <c r="K120" s="1"/>
    </row>
    <row r="121" spans="1:11" ht="14.25">
      <c r="A121" s="1">
        <f t="shared" si="5"/>
        <v>0</v>
      </c>
      <c r="B121" s="26" t="e">
        <f t="shared" si="7"/>
        <v>#VALUE!</v>
      </c>
      <c r="C121" t="e">
        <f t="shared" si="8"/>
        <v>#VALUE!</v>
      </c>
      <c r="I121"/>
      <c r="K121" s="1"/>
    </row>
    <row r="122" spans="1:11" ht="14.25">
      <c r="A122" s="1">
        <f t="shared" si="5"/>
        <v>0</v>
      </c>
      <c r="B122" s="26" t="e">
        <f t="shared" si="7"/>
        <v>#VALUE!</v>
      </c>
      <c r="C122" t="e">
        <f t="shared" si="8"/>
        <v>#VALUE!</v>
      </c>
      <c r="I122"/>
      <c r="K122" s="1"/>
    </row>
    <row r="123" spans="1:11" ht="14.25">
      <c r="A123" s="1">
        <f t="shared" si="5"/>
        <v>0</v>
      </c>
      <c r="B123" s="26" t="e">
        <f t="shared" si="7"/>
        <v>#VALUE!</v>
      </c>
      <c r="C123" t="e">
        <f t="shared" si="8"/>
        <v>#VALUE!</v>
      </c>
      <c r="I123"/>
      <c r="K123" s="1"/>
    </row>
    <row r="124" spans="1:11" ht="14.25">
      <c r="A124" s="1">
        <f t="shared" si="5"/>
        <v>0</v>
      </c>
      <c r="B124" s="26" t="e">
        <f t="shared" si="7"/>
        <v>#VALUE!</v>
      </c>
      <c r="C124" t="e">
        <f t="shared" si="8"/>
        <v>#VALUE!</v>
      </c>
      <c r="I124"/>
      <c r="K124" s="1"/>
    </row>
    <row r="125" spans="1:11" ht="14.25">
      <c r="A125" s="1">
        <f t="shared" si="5"/>
        <v>0</v>
      </c>
      <c r="B125" s="26" t="e">
        <f t="shared" si="7"/>
        <v>#VALUE!</v>
      </c>
      <c r="C125" t="e">
        <f t="shared" si="8"/>
        <v>#VALUE!</v>
      </c>
      <c r="I125"/>
      <c r="K125" s="1"/>
    </row>
    <row r="126" spans="1:11" ht="14.25">
      <c r="A126" s="1">
        <f t="shared" si="5"/>
        <v>0</v>
      </c>
      <c r="B126" s="26" t="e">
        <f t="shared" si="7"/>
        <v>#VALUE!</v>
      </c>
      <c r="C126" t="e">
        <f t="shared" si="8"/>
        <v>#VALUE!</v>
      </c>
      <c r="I126"/>
      <c r="K126" s="1"/>
    </row>
    <row r="127" spans="1:11" ht="14.25">
      <c r="A127" s="1">
        <f t="shared" si="5"/>
        <v>0</v>
      </c>
      <c r="B127" s="26" t="e">
        <f t="shared" si="7"/>
        <v>#VALUE!</v>
      </c>
      <c r="C127" t="e">
        <f t="shared" si="8"/>
        <v>#VALUE!</v>
      </c>
      <c r="I127"/>
      <c r="K127" s="1"/>
    </row>
    <row r="128" spans="1:11" ht="14.25">
      <c r="A128" s="1">
        <f t="shared" si="5"/>
        <v>0</v>
      </c>
      <c r="B128" s="26" t="e">
        <f t="shared" si="7"/>
        <v>#VALUE!</v>
      </c>
      <c r="C128" t="e">
        <f t="shared" si="8"/>
        <v>#VALUE!</v>
      </c>
      <c r="I128"/>
      <c r="K128" s="1"/>
    </row>
    <row r="129" spans="1:11" ht="14.25">
      <c r="A129" s="1">
        <f t="shared" si="5"/>
        <v>0</v>
      </c>
      <c r="B129" s="26" t="e">
        <f t="shared" si="7"/>
        <v>#VALUE!</v>
      </c>
      <c r="C129" t="e">
        <f t="shared" si="8"/>
        <v>#VALUE!</v>
      </c>
      <c r="I129"/>
      <c r="K129" s="1"/>
    </row>
    <row r="130" spans="1:11" ht="14.25">
      <c r="A130" s="1">
        <f aca="true" t="shared" si="9" ref="A130:A150">K130</f>
        <v>0</v>
      </c>
      <c r="B130" s="26" t="e">
        <f t="shared" si="7"/>
        <v>#VALUE!</v>
      </c>
      <c r="C130" t="e">
        <f t="shared" si="8"/>
        <v>#VALUE!</v>
      </c>
      <c r="I130"/>
      <c r="K130" s="1"/>
    </row>
    <row r="131" spans="1:11" ht="14.25">
      <c r="A131" s="1">
        <f t="shared" si="9"/>
        <v>0</v>
      </c>
      <c r="B131" s="26" t="e">
        <f t="shared" si="7"/>
        <v>#VALUE!</v>
      </c>
      <c r="C131" t="e">
        <f t="shared" si="8"/>
        <v>#VALUE!</v>
      </c>
      <c r="I131"/>
      <c r="K131" s="1"/>
    </row>
    <row r="132" spans="1:11" ht="14.25">
      <c r="A132" s="1">
        <f t="shared" si="9"/>
        <v>0</v>
      </c>
      <c r="B132" s="26" t="e">
        <f t="shared" si="7"/>
        <v>#VALUE!</v>
      </c>
      <c r="C132" t="e">
        <f t="shared" si="8"/>
        <v>#VALUE!</v>
      </c>
      <c r="I132"/>
      <c r="K132" s="1"/>
    </row>
    <row r="133" spans="1:11" ht="14.25">
      <c r="A133" s="1">
        <f t="shared" si="9"/>
        <v>0</v>
      </c>
      <c r="B133" s="26" t="e">
        <f t="shared" si="7"/>
        <v>#VALUE!</v>
      </c>
      <c r="C133" t="e">
        <f t="shared" si="8"/>
        <v>#VALUE!</v>
      </c>
      <c r="I133"/>
      <c r="K133" s="1"/>
    </row>
    <row r="134" spans="1:11" ht="14.25">
      <c r="A134" s="1">
        <f t="shared" si="9"/>
        <v>0</v>
      </c>
      <c r="B134" s="26" t="e">
        <f t="shared" si="7"/>
        <v>#VALUE!</v>
      </c>
      <c r="C134" t="e">
        <f t="shared" si="8"/>
        <v>#VALUE!</v>
      </c>
      <c r="I134"/>
      <c r="K134" s="1"/>
    </row>
    <row r="135" spans="1:11" ht="14.25">
      <c r="A135" s="1">
        <f t="shared" si="9"/>
        <v>0</v>
      </c>
      <c r="B135" s="26" t="e">
        <f t="shared" si="7"/>
        <v>#VALUE!</v>
      </c>
      <c r="C135" t="e">
        <f t="shared" si="8"/>
        <v>#VALUE!</v>
      </c>
      <c r="I135"/>
      <c r="K135" s="1"/>
    </row>
    <row r="136" spans="1:11" ht="14.25">
      <c r="A136" s="1">
        <f t="shared" si="9"/>
        <v>0</v>
      </c>
      <c r="B136" s="26" t="e">
        <f t="shared" si="7"/>
        <v>#VALUE!</v>
      </c>
      <c r="C136" t="e">
        <f t="shared" si="8"/>
        <v>#VALUE!</v>
      </c>
      <c r="I136"/>
      <c r="K136" s="1"/>
    </row>
    <row r="137" spans="1:11" ht="14.25">
      <c r="A137" s="1">
        <f t="shared" si="9"/>
        <v>0</v>
      </c>
      <c r="B137" s="26" t="e">
        <f t="shared" si="7"/>
        <v>#VALUE!</v>
      </c>
      <c r="C137" t="e">
        <f t="shared" si="8"/>
        <v>#VALUE!</v>
      </c>
      <c r="I137"/>
      <c r="K137" s="1"/>
    </row>
    <row r="138" spans="1:11" ht="14.25">
      <c r="A138" s="1">
        <f t="shared" si="9"/>
        <v>0</v>
      </c>
      <c r="B138" s="26" t="e">
        <f t="shared" si="7"/>
        <v>#VALUE!</v>
      </c>
      <c r="C138" t="e">
        <f t="shared" si="8"/>
        <v>#VALUE!</v>
      </c>
      <c r="I138"/>
      <c r="K138" s="1"/>
    </row>
    <row r="139" spans="1:11" ht="14.25">
      <c r="A139" s="1">
        <f t="shared" si="9"/>
        <v>0</v>
      </c>
      <c r="B139" s="26" t="e">
        <f t="shared" si="7"/>
        <v>#VALUE!</v>
      </c>
      <c r="C139" t="e">
        <f t="shared" si="8"/>
        <v>#VALUE!</v>
      </c>
      <c r="I139"/>
      <c r="K139" s="1"/>
    </row>
    <row r="140" spans="1:11" ht="14.25">
      <c r="A140" s="1">
        <f t="shared" si="9"/>
        <v>0</v>
      </c>
      <c r="B140" s="26" t="e">
        <f t="shared" si="7"/>
        <v>#VALUE!</v>
      </c>
      <c r="C140" t="e">
        <f t="shared" si="8"/>
        <v>#VALUE!</v>
      </c>
      <c r="I140"/>
      <c r="K140" s="1"/>
    </row>
    <row r="141" spans="1:11" ht="14.25">
      <c r="A141" s="1">
        <f t="shared" si="9"/>
        <v>0</v>
      </c>
      <c r="B141" s="26" t="e">
        <f t="shared" si="7"/>
        <v>#VALUE!</v>
      </c>
      <c r="C141" t="e">
        <f t="shared" si="8"/>
        <v>#VALUE!</v>
      </c>
      <c r="I141"/>
      <c r="K141" s="1"/>
    </row>
    <row r="142" spans="1:11" ht="14.25">
      <c r="A142" s="1">
        <f t="shared" si="9"/>
        <v>0</v>
      </c>
      <c r="B142" s="26" t="e">
        <f t="shared" si="7"/>
        <v>#VALUE!</v>
      </c>
      <c r="C142" t="e">
        <f t="shared" si="8"/>
        <v>#VALUE!</v>
      </c>
      <c r="I142"/>
      <c r="K142" s="1"/>
    </row>
    <row r="143" spans="1:11" ht="14.25">
      <c r="A143" s="1">
        <f t="shared" si="9"/>
        <v>0</v>
      </c>
      <c r="B143" s="26" t="e">
        <f t="shared" si="7"/>
        <v>#VALUE!</v>
      </c>
      <c r="C143" t="e">
        <f t="shared" si="8"/>
        <v>#VALUE!</v>
      </c>
      <c r="I143"/>
      <c r="K143" s="1"/>
    </row>
    <row r="144" spans="1:11" ht="14.25">
      <c r="A144" s="1">
        <f t="shared" si="9"/>
        <v>0</v>
      </c>
      <c r="B144" s="26" t="e">
        <f t="shared" si="7"/>
        <v>#VALUE!</v>
      </c>
      <c r="C144" t="e">
        <f t="shared" si="8"/>
        <v>#VALUE!</v>
      </c>
      <c r="I144"/>
      <c r="K144" s="1"/>
    </row>
    <row r="145" spans="1:11" ht="14.25">
      <c r="A145" s="1">
        <f t="shared" si="9"/>
        <v>0</v>
      </c>
      <c r="B145" s="26" t="e">
        <f t="shared" si="7"/>
        <v>#VALUE!</v>
      </c>
      <c r="C145" t="e">
        <f t="shared" si="8"/>
        <v>#VALUE!</v>
      </c>
      <c r="I145"/>
      <c r="K145" s="1"/>
    </row>
    <row r="146" spans="1:11" ht="14.25">
      <c r="A146" s="1">
        <f t="shared" si="9"/>
        <v>0</v>
      </c>
      <c r="B146" s="26" t="e">
        <f t="shared" si="7"/>
        <v>#VALUE!</v>
      </c>
      <c r="C146" t="e">
        <f t="shared" si="8"/>
        <v>#VALUE!</v>
      </c>
      <c r="I146"/>
      <c r="K146" s="1"/>
    </row>
    <row r="147" spans="1:11" ht="14.25">
      <c r="A147" s="1">
        <f t="shared" si="9"/>
        <v>0</v>
      </c>
      <c r="B147" s="26" t="e">
        <f t="shared" si="7"/>
        <v>#VALUE!</v>
      </c>
      <c r="C147" t="e">
        <f t="shared" si="8"/>
        <v>#VALUE!</v>
      </c>
      <c r="I147"/>
      <c r="K147" s="1"/>
    </row>
    <row r="148" spans="1:11" ht="14.25">
      <c r="A148" s="1">
        <f t="shared" si="9"/>
        <v>0</v>
      </c>
      <c r="B148" s="26" t="e">
        <f t="shared" si="7"/>
        <v>#VALUE!</v>
      </c>
      <c r="C148" t="e">
        <f t="shared" si="8"/>
        <v>#VALUE!</v>
      </c>
      <c r="I148"/>
      <c r="K148" s="1"/>
    </row>
    <row r="149" spans="1:11" ht="14.25">
      <c r="A149" s="1">
        <f t="shared" si="9"/>
        <v>0</v>
      </c>
      <c r="B149" s="26" t="e">
        <f t="shared" si="7"/>
        <v>#VALUE!</v>
      </c>
      <c r="C149" t="e">
        <f t="shared" si="8"/>
        <v>#VALUE!</v>
      </c>
      <c r="I149"/>
      <c r="K149" s="1"/>
    </row>
    <row r="150" spans="1:11" ht="14.25">
      <c r="A150" s="1">
        <f t="shared" si="9"/>
        <v>0</v>
      </c>
      <c r="B150" s="26" t="e">
        <f t="shared" si="7"/>
        <v>#VALUE!</v>
      </c>
      <c r="C150" t="e">
        <f t="shared" si="8"/>
        <v>#VALUE!</v>
      </c>
      <c r="I150"/>
      <c r="K150" s="1"/>
    </row>
    <row r="151" spans="1:9" ht="14.25">
      <c r="A151" s="1"/>
      <c r="B151" s="26"/>
      <c r="C151"/>
      <c r="I151"/>
    </row>
    <row r="152" spans="1:3" ht="14.25">
      <c r="A152" s="1"/>
      <c r="B152" s="26"/>
      <c r="C152"/>
    </row>
    <row r="153" spans="1:3" ht="14.25">
      <c r="A153" s="1"/>
      <c r="B153" s="26"/>
      <c r="C153"/>
    </row>
  </sheetData>
  <sheetProtection/>
  <autoFilter ref="H1:K36">
    <sortState ref="H2:K153">
      <sortCondition sortBy="value" ref="J2:J153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B45:B4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85">
      <selection activeCell="B2" sqref="B2:C114"/>
    </sheetView>
  </sheetViews>
  <sheetFormatPr defaultColWidth="9.140625" defaultRowHeight="15"/>
  <cols>
    <col min="2" max="2" width="12.7109375" style="0" customWidth="1"/>
    <col min="3" max="3" width="14.421875" style="0" customWidth="1"/>
  </cols>
  <sheetData>
    <row r="1" spans="1:3" ht="14.25">
      <c r="A1" t="s">
        <v>235</v>
      </c>
      <c r="B1" t="s">
        <v>235</v>
      </c>
      <c r="C1" t="s">
        <v>235</v>
      </c>
    </row>
    <row r="2" spans="1:3" ht="14.25">
      <c r="A2">
        <v>1</v>
      </c>
      <c r="B2" t="s">
        <v>583</v>
      </c>
      <c r="C2" t="s">
        <v>583</v>
      </c>
    </row>
    <row r="3" spans="1:3" ht="14.25">
      <c r="A3">
        <v>2</v>
      </c>
      <c r="B3" t="s">
        <v>581</v>
      </c>
      <c r="C3" t="s">
        <v>582</v>
      </c>
    </row>
    <row r="4" spans="1:3" ht="14.25">
      <c r="A4">
        <v>3</v>
      </c>
      <c r="B4" t="s">
        <v>579</v>
      </c>
      <c r="C4" t="s">
        <v>580</v>
      </c>
    </row>
    <row r="5" spans="1:3" ht="14.25">
      <c r="A5">
        <v>4</v>
      </c>
      <c r="B5" t="s">
        <v>577</v>
      </c>
      <c r="C5" t="s">
        <v>578</v>
      </c>
    </row>
    <row r="6" spans="1:3" ht="14.25">
      <c r="A6">
        <v>5</v>
      </c>
      <c r="B6" t="s">
        <v>575</v>
      </c>
      <c r="C6" t="s">
        <v>576</v>
      </c>
    </row>
    <row r="7" spans="1:3" ht="14.25">
      <c r="A7">
        <v>6</v>
      </c>
      <c r="B7" t="s">
        <v>573</v>
      </c>
      <c r="C7" t="s">
        <v>574</v>
      </c>
    </row>
    <row r="8" spans="1:3" ht="14.25">
      <c r="A8">
        <v>7</v>
      </c>
      <c r="B8" t="s">
        <v>276</v>
      </c>
      <c r="C8" t="s">
        <v>572</v>
      </c>
    </row>
    <row r="9" spans="1:3" ht="14.25">
      <c r="A9">
        <v>8</v>
      </c>
      <c r="B9" t="s">
        <v>570</v>
      </c>
      <c r="C9" t="s">
        <v>571</v>
      </c>
    </row>
    <row r="10" spans="1:3" ht="14.25">
      <c r="A10">
        <v>9</v>
      </c>
      <c r="B10" t="s">
        <v>568</v>
      </c>
      <c r="C10" t="s">
        <v>569</v>
      </c>
    </row>
    <row r="11" spans="1:3" ht="14.25">
      <c r="A11">
        <v>10</v>
      </c>
      <c r="B11" t="s">
        <v>566</v>
      </c>
      <c r="C11" t="s">
        <v>567</v>
      </c>
    </row>
    <row r="12" spans="1:3" ht="14.25">
      <c r="A12">
        <v>11</v>
      </c>
      <c r="B12" t="s">
        <v>564</v>
      </c>
      <c r="C12" t="s">
        <v>565</v>
      </c>
    </row>
    <row r="13" spans="1:3" ht="14.25">
      <c r="A13">
        <v>12</v>
      </c>
      <c r="B13" t="s">
        <v>562</v>
      </c>
      <c r="C13" t="s">
        <v>563</v>
      </c>
    </row>
    <row r="14" spans="1:3" ht="14.25">
      <c r="A14">
        <v>13</v>
      </c>
      <c r="B14" t="s">
        <v>560</v>
      </c>
      <c r="C14" t="s">
        <v>561</v>
      </c>
    </row>
    <row r="15" spans="1:3" ht="14.25">
      <c r="A15">
        <v>14</v>
      </c>
      <c r="B15" t="s">
        <v>558</v>
      </c>
      <c r="C15" t="s">
        <v>559</v>
      </c>
    </row>
    <row r="16" spans="1:3" ht="14.25">
      <c r="A16">
        <v>15</v>
      </c>
      <c r="B16" t="s">
        <v>556</v>
      </c>
      <c r="C16" t="s">
        <v>557</v>
      </c>
    </row>
    <row r="17" spans="1:3" ht="14.25">
      <c r="A17">
        <v>16</v>
      </c>
      <c r="B17" t="s">
        <v>554</v>
      </c>
      <c r="C17" t="s">
        <v>555</v>
      </c>
    </row>
    <row r="18" spans="1:3" ht="14.25">
      <c r="A18">
        <v>17</v>
      </c>
      <c r="B18" t="s">
        <v>471</v>
      </c>
      <c r="C18" t="s">
        <v>553</v>
      </c>
    </row>
    <row r="19" spans="1:3" ht="14.25">
      <c r="A19">
        <v>18</v>
      </c>
      <c r="B19" t="s">
        <v>551</v>
      </c>
      <c r="C19" t="s">
        <v>552</v>
      </c>
    </row>
    <row r="20" spans="1:3" ht="14.25">
      <c r="A20">
        <v>19</v>
      </c>
      <c r="B20" t="s">
        <v>549</v>
      </c>
      <c r="C20" t="s">
        <v>550</v>
      </c>
    </row>
    <row r="21" spans="1:3" ht="14.25">
      <c r="A21">
        <v>20</v>
      </c>
      <c r="B21" t="s">
        <v>547</v>
      </c>
      <c r="C21" t="s">
        <v>548</v>
      </c>
    </row>
    <row r="22" spans="1:3" ht="14.25">
      <c r="A22">
        <v>21</v>
      </c>
      <c r="B22" t="s">
        <v>275</v>
      </c>
      <c r="C22" t="s">
        <v>546</v>
      </c>
    </row>
    <row r="23" spans="1:3" ht="14.25">
      <c r="A23">
        <v>22</v>
      </c>
      <c r="B23" t="s">
        <v>544</v>
      </c>
      <c r="C23" t="s">
        <v>545</v>
      </c>
    </row>
    <row r="24" spans="1:3" ht="14.25">
      <c r="A24">
        <v>23</v>
      </c>
      <c r="B24" t="s">
        <v>542</v>
      </c>
      <c r="C24" t="s">
        <v>543</v>
      </c>
    </row>
    <row r="25" spans="1:3" ht="14.25">
      <c r="A25">
        <v>24</v>
      </c>
      <c r="B25" t="s">
        <v>540</v>
      </c>
      <c r="C25" t="s">
        <v>541</v>
      </c>
    </row>
    <row r="26" spans="1:3" ht="14.25">
      <c r="A26">
        <v>25</v>
      </c>
      <c r="B26" t="s">
        <v>498</v>
      </c>
      <c r="C26" t="s">
        <v>539</v>
      </c>
    </row>
    <row r="27" spans="1:3" ht="14.25">
      <c r="A27">
        <v>26</v>
      </c>
      <c r="B27" t="s">
        <v>537</v>
      </c>
      <c r="C27" t="s">
        <v>538</v>
      </c>
    </row>
    <row r="28" spans="1:3" ht="14.25">
      <c r="A28">
        <v>27</v>
      </c>
      <c r="B28" t="s">
        <v>535</v>
      </c>
      <c r="C28" t="s">
        <v>536</v>
      </c>
    </row>
    <row r="29" spans="1:3" ht="14.25">
      <c r="A29">
        <v>28</v>
      </c>
      <c r="B29" t="s">
        <v>533</v>
      </c>
      <c r="C29" t="s">
        <v>534</v>
      </c>
    </row>
    <row r="30" spans="1:3" ht="14.25">
      <c r="A30">
        <v>29</v>
      </c>
      <c r="B30" t="s">
        <v>531</v>
      </c>
      <c r="C30" t="s">
        <v>532</v>
      </c>
    </row>
    <row r="31" spans="1:3" ht="14.25">
      <c r="A31">
        <v>30</v>
      </c>
      <c r="B31" t="s">
        <v>529</v>
      </c>
      <c r="C31" t="s">
        <v>530</v>
      </c>
    </row>
    <row r="32" spans="1:3" ht="14.25">
      <c r="A32">
        <v>31</v>
      </c>
      <c r="B32" t="s">
        <v>527</v>
      </c>
      <c r="C32" t="s">
        <v>528</v>
      </c>
    </row>
    <row r="33" spans="1:3" ht="14.25">
      <c r="A33">
        <v>32</v>
      </c>
      <c r="B33" t="s">
        <v>525</v>
      </c>
      <c r="C33" t="s">
        <v>526</v>
      </c>
    </row>
    <row r="34" spans="1:3" ht="14.25">
      <c r="A34">
        <v>33</v>
      </c>
      <c r="B34" t="s">
        <v>523</v>
      </c>
      <c r="C34" t="s">
        <v>524</v>
      </c>
    </row>
    <row r="35" spans="1:3" ht="14.25">
      <c r="A35">
        <v>34</v>
      </c>
      <c r="B35" t="s">
        <v>521</v>
      </c>
      <c r="C35" t="s">
        <v>522</v>
      </c>
    </row>
    <row r="36" spans="1:3" ht="14.25">
      <c r="A36">
        <v>35</v>
      </c>
      <c r="B36" t="s">
        <v>519</v>
      </c>
      <c r="C36" t="s">
        <v>520</v>
      </c>
    </row>
    <row r="37" spans="1:3" ht="14.25">
      <c r="A37">
        <v>36</v>
      </c>
      <c r="B37" t="s">
        <v>517</v>
      </c>
      <c r="C37" t="s">
        <v>518</v>
      </c>
    </row>
    <row r="38" spans="1:3" ht="14.25">
      <c r="A38">
        <v>37</v>
      </c>
      <c r="B38" t="s">
        <v>515</v>
      </c>
      <c r="C38" t="s">
        <v>516</v>
      </c>
    </row>
    <row r="39" spans="1:3" ht="14.25">
      <c r="A39">
        <v>38</v>
      </c>
      <c r="B39" t="s">
        <v>278</v>
      </c>
      <c r="C39" t="s">
        <v>514</v>
      </c>
    </row>
    <row r="40" spans="1:3" ht="14.25">
      <c r="A40">
        <v>39</v>
      </c>
      <c r="B40" t="s">
        <v>512</v>
      </c>
      <c r="C40" t="s">
        <v>513</v>
      </c>
    </row>
    <row r="41" spans="1:3" ht="14.25">
      <c r="A41">
        <v>40</v>
      </c>
      <c r="B41" t="s">
        <v>277</v>
      </c>
      <c r="C41" t="s">
        <v>511</v>
      </c>
    </row>
    <row r="42" spans="1:3" ht="14.25">
      <c r="A42">
        <v>41</v>
      </c>
      <c r="B42" t="s">
        <v>509</v>
      </c>
      <c r="C42" t="s">
        <v>510</v>
      </c>
    </row>
    <row r="43" spans="1:3" ht="14.25">
      <c r="A43">
        <v>42</v>
      </c>
      <c r="B43" t="s">
        <v>507</v>
      </c>
      <c r="C43" t="s">
        <v>508</v>
      </c>
    </row>
    <row r="44" spans="1:3" ht="14.25">
      <c r="A44">
        <v>43</v>
      </c>
      <c r="B44" t="s">
        <v>505</v>
      </c>
      <c r="C44" t="s">
        <v>506</v>
      </c>
    </row>
    <row r="45" spans="1:3" ht="14.25">
      <c r="A45">
        <v>44</v>
      </c>
      <c r="B45" t="s">
        <v>503</v>
      </c>
      <c r="C45" t="s">
        <v>504</v>
      </c>
    </row>
    <row r="46" spans="1:3" ht="14.25">
      <c r="A46">
        <v>45</v>
      </c>
      <c r="B46" t="s">
        <v>380</v>
      </c>
      <c r="C46" t="s">
        <v>502</v>
      </c>
    </row>
    <row r="47" spans="1:3" ht="14.25">
      <c r="A47">
        <v>46</v>
      </c>
      <c r="B47" t="s">
        <v>500</v>
      </c>
      <c r="C47" t="s">
        <v>501</v>
      </c>
    </row>
    <row r="48" spans="1:3" ht="14.25">
      <c r="A48">
        <v>47</v>
      </c>
      <c r="B48" t="s">
        <v>498</v>
      </c>
      <c r="C48" t="s">
        <v>499</v>
      </c>
    </row>
    <row r="49" spans="1:3" ht="14.25">
      <c r="A49">
        <v>48</v>
      </c>
      <c r="B49" t="s">
        <v>496</v>
      </c>
      <c r="C49" t="s">
        <v>497</v>
      </c>
    </row>
    <row r="50" spans="1:3" ht="14.25">
      <c r="A50">
        <v>49</v>
      </c>
      <c r="B50" t="s">
        <v>494</v>
      </c>
      <c r="C50" t="s">
        <v>495</v>
      </c>
    </row>
    <row r="51" spans="1:3" ht="14.25">
      <c r="A51">
        <v>50</v>
      </c>
      <c r="B51" t="s">
        <v>492</v>
      </c>
      <c r="C51" t="s">
        <v>493</v>
      </c>
    </row>
    <row r="52" spans="1:3" ht="14.25">
      <c r="A52">
        <v>51</v>
      </c>
      <c r="B52" t="s">
        <v>490</v>
      </c>
      <c r="C52" t="s">
        <v>491</v>
      </c>
    </row>
    <row r="53" spans="1:3" ht="14.25">
      <c r="A53">
        <v>52</v>
      </c>
      <c r="B53" t="s">
        <v>488</v>
      </c>
      <c r="C53" t="s">
        <v>489</v>
      </c>
    </row>
    <row r="54" spans="1:3" ht="14.25">
      <c r="A54">
        <v>53</v>
      </c>
      <c r="B54" t="s">
        <v>486</v>
      </c>
      <c r="C54" t="s">
        <v>487</v>
      </c>
    </row>
    <row r="55" spans="1:3" ht="14.25">
      <c r="A55">
        <v>54</v>
      </c>
      <c r="B55" t="s">
        <v>416</v>
      </c>
      <c r="C55" t="s">
        <v>485</v>
      </c>
    </row>
    <row r="56" spans="1:3" ht="14.25">
      <c r="A56">
        <v>55</v>
      </c>
      <c r="B56" t="s">
        <v>483</v>
      </c>
      <c r="C56" t="s">
        <v>484</v>
      </c>
    </row>
    <row r="57" spans="1:3" ht="14.25">
      <c r="A57">
        <v>56</v>
      </c>
      <c r="B57" t="s">
        <v>481</v>
      </c>
      <c r="C57" t="s">
        <v>482</v>
      </c>
    </row>
    <row r="58" spans="1:3" ht="14.25">
      <c r="A58">
        <v>57</v>
      </c>
      <c r="B58" t="s">
        <v>479</v>
      </c>
      <c r="C58" t="s">
        <v>480</v>
      </c>
    </row>
    <row r="59" spans="1:3" ht="14.25">
      <c r="A59">
        <v>58</v>
      </c>
      <c r="B59" t="s">
        <v>477</v>
      </c>
      <c r="C59" t="s">
        <v>478</v>
      </c>
    </row>
    <row r="60" spans="1:3" ht="14.25">
      <c r="A60">
        <v>59</v>
      </c>
      <c r="B60" t="s">
        <v>202</v>
      </c>
      <c r="C60" t="s">
        <v>476</v>
      </c>
    </row>
    <row r="61" spans="1:3" ht="14.25">
      <c r="A61">
        <v>60</v>
      </c>
      <c r="B61" t="s">
        <v>474</v>
      </c>
      <c r="C61" t="s">
        <v>475</v>
      </c>
    </row>
    <row r="62" spans="1:3" ht="14.25">
      <c r="A62">
        <v>61</v>
      </c>
      <c r="B62" t="s">
        <v>234</v>
      </c>
      <c r="C62" t="s">
        <v>473</v>
      </c>
    </row>
    <row r="63" spans="1:3" ht="14.25">
      <c r="A63">
        <v>62</v>
      </c>
      <c r="B63" t="s">
        <v>471</v>
      </c>
      <c r="C63" t="s">
        <v>472</v>
      </c>
    </row>
    <row r="64" spans="1:3" ht="14.25">
      <c r="A64">
        <v>63</v>
      </c>
      <c r="B64" t="s">
        <v>469</v>
      </c>
      <c r="C64" t="s">
        <v>470</v>
      </c>
    </row>
    <row r="65" spans="1:3" ht="14.25">
      <c r="A65">
        <v>64</v>
      </c>
      <c r="B65" t="s">
        <v>466</v>
      </c>
      <c r="C65" t="s">
        <v>468</v>
      </c>
    </row>
    <row r="66" spans="1:3" ht="14.25">
      <c r="A66">
        <v>65</v>
      </c>
      <c r="B66" t="s">
        <v>466</v>
      </c>
      <c r="C66" t="s">
        <v>467</v>
      </c>
    </row>
    <row r="67" spans="1:3" ht="14.25">
      <c r="A67">
        <v>66</v>
      </c>
      <c r="B67" t="s">
        <v>464</v>
      </c>
      <c r="C67" t="s">
        <v>465</v>
      </c>
    </row>
    <row r="68" spans="1:3" ht="14.25">
      <c r="A68">
        <v>67</v>
      </c>
      <c r="B68" t="s">
        <v>462</v>
      </c>
      <c r="C68" t="s">
        <v>463</v>
      </c>
    </row>
    <row r="69" spans="1:3" ht="14.25">
      <c r="A69">
        <v>68</v>
      </c>
      <c r="B69" t="s">
        <v>460</v>
      </c>
      <c r="C69" t="s">
        <v>461</v>
      </c>
    </row>
    <row r="70" spans="1:3" ht="14.25">
      <c r="A70">
        <v>69</v>
      </c>
      <c r="B70" t="s">
        <v>458</v>
      </c>
      <c r="C70" t="s">
        <v>459</v>
      </c>
    </row>
    <row r="71" spans="1:3" ht="14.25">
      <c r="A71">
        <v>70</v>
      </c>
      <c r="B71" t="s">
        <v>456</v>
      </c>
      <c r="C71" t="s">
        <v>457</v>
      </c>
    </row>
    <row r="72" spans="1:3" ht="14.25">
      <c r="A72">
        <v>71</v>
      </c>
      <c r="B72" t="s">
        <v>454</v>
      </c>
      <c r="C72" t="s">
        <v>455</v>
      </c>
    </row>
    <row r="73" spans="1:3" ht="14.25">
      <c r="A73">
        <v>72</v>
      </c>
      <c r="B73" t="s">
        <v>452</v>
      </c>
      <c r="C73" t="s">
        <v>453</v>
      </c>
    </row>
    <row r="74" spans="1:3" ht="14.25">
      <c r="A74">
        <v>73</v>
      </c>
      <c r="B74" t="s">
        <v>450</v>
      </c>
      <c r="C74" t="s">
        <v>451</v>
      </c>
    </row>
    <row r="75" spans="1:3" ht="14.25">
      <c r="A75">
        <v>74</v>
      </c>
      <c r="B75" t="s">
        <v>448</v>
      </c>
      <c r="C75" t="s">
        <v>449</v>
      </c>
    </row>
    <row r="76" spans="1:3" ht="14.25">
      <c r="A76">
        <v>75</v>
      </c>
      <c r="B76" t="s">
        <v>446</v>
      </c>
      <c r="C76" t="s">
        <v>447</v>
      </c>
    </row>
    <row r="77" spans="1:3" ht="14.25">
      <c r="A77">
        <v>76</v>
      </c>
      <c r="B77" t="s">
        <v>444</v>
      </c>
      <c r="C77" t="s">
        <v>445</v>
      </c>
    </row>
    <row r="78" spans="1:3" ht="14.25">
      <c r="A78">
        <v>77</v>
      </c>
      <c r="B78" t="s">
        <v>442</v>
      </c>
      <c r="C78" t="s">
        <v>443</v>
      </c>
    </row>
    <row r="79" spans="1:3" ht="14.25">
      <c r="A79">
        <v>78</v>
      </c>
      <c r="B79" t="s">
        <v>440</v>
      </c>
      <c r="C79" t="s">
        <v>441</v>
      </c>
    </row>
    <row r="80" spans="1:3" ht="14.25">
      <c r="A80">
        <v>79</v>
      </c>
      <c r="B80" t="s">
        <v>438</v>
      </c>
      <c r="C80" t="s">
        <v>439</v>
      </c>
    </row>
    <row r="81" spans="1:3" ht="14.25">
      <c r="A81">
        <v>80</v>
      </c>
      <c r="B81" t="s">
        <v>436</v>
      </c>
      <c r="C81" t="s">
        <v>437</v>
      </c>
    </row>
    <row r="82" spans="1:3" ht="14.25">
      <c r="A82">
        <v>81</v>
      </c>
      <c r="B82" t="s">
        <v>434</v>
      </c>
      <c r="C82" t="s">
        <v>435</v>
      </c>
    </row>
    <row r="83" spans="1:3" ht="14.25">
      <c r="A83">
        <v>82</v>
      </c>
      <c r="B83" t="s">
        <v>432</v>
      </c>
      <c r="C83" t="s">
        <v>433</v>
      </c>
    </row>
    <row r="84" spans="1:3" ht="14.25">
      <c r="A84">
        <v>83</v>
      </c>
      <c r="B84" t="s">
        <v>430</v>
      </c>
      <c r="C84" t="s">
        <v>431</v>
      </c>
    </row>
    <row r="85" spans="1:3" ht="14.25">
      <c r="A85">
        <v>84</v>
      </c>
      <c r="B85" t="s">
        <v>428</v>
      </c>
      <c r="C85" t="s">
        <v>429</v>
      </c>
    </row>
    <row r="86" spans="1:3" ht="14.25">
      <c r="A86">
        <v>85</v>
      </c>
      <c r="B86" t="s">
        <v>426</v>
      </c>
      <c r="C86" t="s">
        <v>427</v>
      </c>
    </row>
    <row r="87" spans="1:3" ht="14.25">
      <c r="A87">
        <v>86</v>
      </c>
      <c r="B87" t="s">
        <v>424</v>
      </c>
      <c r="C87" t="s">
        <v>425</v>
      </c>
    </row>
    <row r="88" spans="1:3" ht="14.25">
      <c r="A88">
        <v>87</v>
      </c>
      <c r="B88" t="s">
        <v>422</v>
      </c>
      <c r="C88" t="s">
        <v>423</v>
      </c>
    </row>
    <row r="89" spans="1:3" ht="14.25">
      <c r="A89">
        <v>88</v>
      </c>
      <c r="B89" t="s">
        <v>420</v>
      </c>
      <c r="C89" t="s">
        <v>421</v>
      </c>
    </row>
    <row r="90" spans="1:3" ht="14.25">
      <c r="A90">
        <v>89</v>
      </c>
      <c r="B90" t="s">
        <v>418</v>
      </c>
      <c r="C90" t="s">
        <v>419</v>
      </c>
    </row>
    <row r="91" spans="1:3" ht="14.25">
      <c r="A91">
        <v>90</v>
      </c>
      <c r="B91" t="s">
        <v>416</v>
      </c>
      <c r="C91" t="s">
        <v>417</v>
      </c>
    </row>
    <row r="92" spans="1:3" ht="14.25">
      <c r="A92">
        <v>91</v>
      </c>
      <c r="B92" t="s">
        <v>414</v>
      </c>
      <c r="C92" t="s">
        <v>415</v>
      </c>
    </row>
    <row r="93" spans="1:3" ht="14.25">
      <c r="A93">
        <v>92</v>
      </c>
      <c r="B93" t="s">
        <v>412</v>
      </c>
      <c r="C93" t="s">
        <v>413</v>
      </c>
    </row>
    <row r="94" spans="1:3" ht="14.25">
      <c r="A94">
        <v>93</v>
      </c>
      <c r="B94" t="s">
        <v>410</v>
      </c>
      <c r="C94" t="s">
        <v>411</v>
      </c>
    </row>
    <row r="95" spans="1:3" ht="14.25">
      <c r="A95">
        <v>94</v>
      </c>
      <c r="B95" t="s">
        <v>408</v>
      </c>
      <c r="C95" t="s">
        <v>409</v>
      </c>
    </row>
    <row r="96" spans="1:3" ht="14.25">
      <c r="A96">
        <v>95</v>
      </c>
      <c r="B96" t="s">
        <v>406</v>
      </c>
      <c r="C96" t="s">
        <v>407</v>
      </c>
    </row>
    <row r="97" spans="1:3" ht="14.25">
      <c r="A97">
        <v>96</v>
      </c>
      <c r="B97" t="s">
        <v>404</v>
      </c>
      <c r="C97" t="s">
        <v>405</v>
      </c>
    </row>
    <row r="98" spans="1:3" ht="14.25">
      <c r="A98">
        <v>97</v>
      </c>
      <c r="B98" t="s">
        <v>402</v>
      </c>
      <c r="C98" t="s">
        <v>403</v>
      </c>
    </row>
    <row r="99" spans="1:3" ht="14.25">
      <c r="A99">
        <v>98</v>
      </c>
      <c r="B99" t="s">
        <v>400</v>
      </c>
      <c r="C99" t="s">
        <v>401</v>
      </c>
    </row>
    <row r="100" spans="1:3" ht="14.25">
      <c r="A100">
        <v>99</v>
      </c>
      <c r="B100" t="s">
        <v>398</v>
      </c>
      <c r="C100" t="s">
        <v>399</v>
      </c>
    </row>
    <row r="101" spans="1:3" ht="14.25">
      <c r="A101">
        <v>100</v>
      </c>
      <c r="B101" t="s">
        <v>395</v>
      </c>
      <c r="C101" t="s">
        <v>396</v>
      </c>
    </row>
    <row r="102" spans="1:3" ht="14.25">
      <c r="A102">
        <v>101</v>
      </c>
      <c r="B102" t="s">
        <v>392</v>
      </c>
      <c r="C102" t="s">
        <v>393</v>
      </c>
    </row>
    <row r="103" spans="1:3" ht="14.25">
      <c r="A103">
        <v>102</v>
      </c>
      <c r="B103" t="s">
        <v>389</v>
      </c>
      <c r="C103" t="s">
        <v>390</v>
      </c>
    </row>
    <row r="104" spans="1:3" ht="14.25">
      <c r="A104">
        <v>103</v>
      </c>
      <c r="B104" t="s">
        <v>386</v>
      </c>
      <c r="C104" t="s">
        <v>387</v>
      </c>
    </row>
    <row r="105" spans="1:3" ht="14.25">
      <c r="A105">
        <v>104</v>
      </c>
      <c r="B105" t="s">
        <v>383</v>
      </c>
      <c r="C105" t="s">
        <v>384</v>
      </c>
    </row>
    <row r="106" spans="1:3" ht="14.25">
      <c r="A106">
        <v>105</v>
      </c>
      <c r="B106" t="s">
        <v>380</v>
      </c>
      <c r="C106" t="s">
        <v>381</v>
      </c>
    </row>
    <row r="107" spans="1:3" ht="14.25">
      <c r="A107">
        <v>106</v>
      </c>
      <c r="B107" t="s">
        <v>377</v>
      </c>
      <c r="C107" t="s">
        <v>378</v>
      </c>
    </row>
    <row r="108" spans="1:3" ht="14.25">
      <c r="A108">
        <v>107</v>
      </c>
      <c r="B108" t="s">
        <v>374</v>
      </c>
      <c r="C108" t="s">
        <v>375</v>
      </c>
    </row>
    <row r="109" spans="1:3" ht="14.25">
      <c r="A109">
        <v>108</v>
      </c>
      <c r="B109" t="s">
        <v>371</v>
      </c>
      <c r="C109" t="s">
        <v>372</v>
      </c>
    </row>
    <row r="110" spans="1:3" ht="14.25">
      <c r="A110">
        <v>109</v>
      </c>
      <c r="B110" t="s">
        <v>368</v>
      </c>
      <c r="C110" t="s">
        <v>369</v>
      </c>
    </row>
    <row r="111" spans="1:3" ht="14.25">
      <c r="A111">
        <v>110</v>
      </c>
      <c r="B111" t="s">
        <v>365</v>
      </c>
      <c r="C111" t="s">
        <v>366</v>
      </c>
    </row>
    <row r="112" spans="1:3" ht="14.25">
      <c r="A112">
        <v>111</v>
      </c>
      <c r="B112" t="s">
        <v>362</v>
      </c>
      <c r="C112" t="s">
        <v>363</v>
      </c>
    </row>
    <row r="113" spans="1:3" ht="14.25">
      <c r="A113">
        <v>112</v>
      </c>
      <c r="B113" t="s">
        <v>359</v>
      </c>
      <c r="C113" t="s">
        <v>360</v>
      </c>
    </row>
    <row r="114" spans="1:3" ht="14.25">
      <c r="A114">
        <v>113</v>
      </c>
      <c r="B114" t="s">
        <v>356</v>
      </c>
      <c r="C114" t="s">
        <v>357</v>
      </c>
    </row>
  </sheetData>
  <sheetProtection/>
  <autoFilter ref="A1:C146">
    <sortState ref="A2:C114">
      <sortCondition sortBy="value" ref="A2:A114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96"/>
  <sheetViews>
    <sheetView zoomScalePageLayoutView="0" workbookViewId="0" topLeftCell="A74">
      <selection activeCell="E3" sqref="E3:E85"/>
    </sheetView>
  </sheetViews>
  <sheetFormatPr defaultColWidth="9.140625" defaultRowHeight="15"/>
  <sheetData>
    <row r="1" ht="15" thickBot="1"/>
    <row r="2" spans="2:6" ht="15" thickBot="1">
      <c r="B2" s="57" t="s">
        <v>236</v>
      </c>
      <c r="C2" s="57" t="s">
        <v>237</v>
      </c>
      <c r="D2" s="57" t="s">
        <v>238</v>
      </c>
      <c r="E2" s="57" t="s">
        <v>239</v>
      </c>
      <c r="F2" s="57" t="s">
        <v>240</v>
      </c>
    </row>
    <row r="3" spans="2:6" ht="24" thickBot="1">
      <c r="B3" s="57" t="s">
        <v>241</v>
      </c>
      <c r="C3" s="57" t="s">
        <v>242</v>
      </c>
      <c r="D3" s="57" t="s">
        <v>281</v>
      </c>
      <c r="E3" s="57" t="s">
        <v>166</v>
      </c>
      <c r="F3" s="57">
        <v>1964</v>
      </c>
    </row>
    <row r="4" spans="2:6" ht="24" thickBot="1">
      <c r="B4" s="57" t="s">
        <v>243</v>
      </c>
      <c r="C4" s="57" t="s">
        <v>279</v>
      </c>
      <c r="D4" s="57" t="s">
        <v>282</v>
      </c>
      <c r="E4" s="57" t="s">
        <v>167</v>
      </c>
      <c r="F4" s="57">
        <v>1978</v>
      </c>
    </row>
    <row r="5" spans="2:6" ht="48" thickBot="1">
      <c r="B5" s="57" t="s">
        <v>283</v>
      </c>
      <c r="C5" s="57" t="s">
        <v>284</v>
      </c>
      <c r="D5" s="57" t="s">
        <v>285</v>
      </c>
      <c r="E5" s="57" t="s">
        <v>166</v>
      </c>
      <c r="F5" s="57">
        <v>1999</v>
      </c>
    </row>
    <row r="6" spans="2:6" ht="15" thickBot="1">
      <c r="B6" s="57" t="s">
        <v>30</v>
      </c>
      <c r="C6" s="57" t="s">
        <v>286</v>
      </c>
      <c r="D6" s="57" t="s">
        <v>16</v>
      </c>
      <c r="E6" s="57" t="s">
        <v>166</v>
      </c>
      <c r="F6" s="57">
        <v>1979</v>
      </c>
    </row>
    <row r="7" spans="2:6" ht="15" thickBot="1">
      <c r="B7" s="57" t="s">
        <v>23</v>
      </c>
      <c r="C7" s="57" t="s">
        <v>271</v>
      </c>
      <c r="D7" s="57" t="s">
        <v>16</v>
      </c>
      <c r="E7" s="57" t="s">
        <v>166</v>
      </c>
      <c r="F7" s="57">
        <v>1964</v>
      </c>
    </row>
    <row r="8" spans="2:6" ht="24" thickBot="1">
      <c r="B8" s="57" t="s">
        <v>168</v>
      </c>
      <c r="C8" s="57" t="s">
        <v>204</v>
      </c>
      <c r="D8" s="57" t="s">
        <v>244</v>
      </c>
      <c r="E8" s="57" t="s">
        <v>167</v>
      </c>
      <c r="F8" s="57">
        <v>1966</v>
      </c>
    </row>
    <row r="9" spans="2:6" ht="24" thickBot="1">
      <c r="B9" s="57" t="s">
        <v>205</v>
      </c>
      <c r="C9" s="57" t="s">
        <v>206</v>
      </c>
      <c r="D9" s="57" t="s">
        <v>287</v>
      </c>
      <c r="E9" s="57" t="s">
        <v>166</v>
      </c>
      <c r="F9" s="57">
        <v>1965</v>
      </c>
    </row>
    <row r="10" spans="2:6" ht="24" thickBot="1">
      <c r="B10" s="57" t="s">
        <v>288</v>
      </c>
      <c r="C10" s="57" t="s">
        <v>289</v>
      </c>
      <c r="D10" s="57" t="s">
        <v>290</v>
      </c>
      <c r="E10" s="57" t="s">
        <v>166</v>
      </c>
      <c r="F10" s="57">
        <v>1978</v>
      </c>
    </row>
    <row r="11" spans="2:6" ht="24" thickBot="1">
      <c r="B11" s="57" t="s">
        <v>243</v>
      </c>
      <c r="C11" s="57" t="s">
        <v>291</v>
      </c>
      <c r="D11" s="57" t="s">
        <v>290</v>
      </c>
      <c r="E11" s="57" t="s">
        <v>167</v>
      </c>
      <c r="F11" s="57">
        <v>1983</v>
      </c>
    </row>
    <row r="12" spans="2:6" ht="36" thickBot="1">
      <c r="B12" s="57" t="s">
        <v>59</v>
      </c>
      <c r="C12" s="57" t="s">
        <v>169</v>
      </c>
      <c r="D12" s="57" t="s">
        <v>170</v>
      </c>
      <c r="E12" s="57" t="s">
        <v>167</v>
      </c>
      <c r="F12" s="57">
        <v>1986</v>
      </c>
    </row>
    <row r="13" spans="2:6" ht="15" thickBot="1">
      <c r="B13" s="57" t="s">
        <v>36</v>
      </c>
      <c r="C13" s="57" t="s">
        <v>207</v>
      </c>
      <c r="D13" s="57" t="s">
        <v>16</v>
      </c>
      <c r="E13" s="57" t="s">
        <v>166</v>
      </c>
      <c r="F13" s="57">
        <v>1980</v>
      </c>
    </row>
    <row r="14" spans="2:6" ht="60" thickBot="1">
      <c r="B14" s="57" t="s">
        <v>241</v>
      </c>
      <c r="C14" s="57" t="s">
        <v>292</v>
      </c>
      <c r="D14" s="57" t="s">
        <v>293</v>
      </c>
      <c r="E14" s="57" t="s">
        <v>166</v>
      </c>
      <c r="F14" s="57">
        <v>1947</v>
      </c>
    </row>
    <row r="15" spans="2:6" ht="15" thickBot="1">
      <c r="B15" s="57" t="s">
        <v>6</v>
      </c>
      <c r="C15" s="57" t="s">
        <v>171</v>
      </c>
      <c r="D15" s="57" t="s">
        <v>62</v>
      </c>
      <c r="E15" s="57" t="s">
        <v>166</v>
      </c>
      <c r="F15" s="57">
        <v>1988</v>
      </c>
    </row>
    <row r="16" spans="2:6" ht="24" thickBot="1">
      <c r="B16" s="57" t="s">
        <v>294</v>
      </c>
      <c r="C16" s="57" t="s">
        <v>295</v>
      </c>
      <c r="D16" s="57" t="s">
        <v>296</v>
      </c>
      <c r="E16" s="57" t="s">
        <v>167</v>
      </c>
      <c r="F16" s="57">
        <v>1979</v>
      </c>
    </row>
    <row r="17" spans="2:6" ht="15" thickBot="1">
      <c r="B17" s="57" t="s">
        <v>266</v>
      </c>
      <c r="C17" s="57" t="s">
        <v>297</v>
      </c>
      <c r="D17" s="57" t="s">
        <v>16</v>
      </c>
      <c r="E17" s="57" t="s">
        <v>167</v>
      </c>
      <c r="F17" s="57">
        <v>2003</v>
      </c>
    </row>
    <row r="18" spans="2:6" ht="24" thickBot="1">
      <c r="B18" s="57" t="s">
        <v>66</v>
      </c>
      <c r="C18" s="57" t="s">
        <v>298</v>
      </c>
      <c r="D18" s="57" t="s">
        <v>198</v>
      </c>
      <c r="E18" s="57" t="s">
        <v>166</v>
      </c>
      <c r="F18" s="57">
        <v>1979</v>
      </c>
    </row>
    <row r="19" spans="2:6" ht="48" thickBot="1">
      <c r="B19" s="57" t="s">
        <v>246</v>
      </c>
      <c r="C19" s="57" t="s">
        <v>247</v>
      </c>
      <c r="D19" s="57" t="s">
        <v>248</v>
      </c>
      <c r="E19" s="57" t="s">
        <v>167</v>
      </c>
      <c r="F19" s="57">
        <v>1970</v>
      </c>
    </row>
    <row r="20" spans="2:6" ht="15" thickBot="1">
      <c r="B20" s="57" t="s">
        <v>172</v>
      </c>
      <c r="C20" s="57" t="s">
        <v>173</v>
      </c>
      <c r="D20" s="57" t="s">
        <v>16</v>
      </c>
      <c r="E20" s="57" t="s">
        <v>166</v>
      </c>
      <c r="F20" s="57">
        <v>1970</v>
      </c>
    </row>
    <row r="21" spans="2:6" ht="36" thickBot="1">
      <c r="B21" s="57" t="s">
        <v>7</v>
      </c>
      <c r="C21" s="57" t="s">
        <v>249</v>
      </c>
      <c r="D21" s="57" t="s">
        <v>299</v>
      </c>
      <c r="E21" s="57" t="s">
        <v>166</v>
      </c>
      <c r="F21" s="57">
        <v>1987</v>
      </c>
    </row>
    <row r="22" spans="2:6" ht="48" thickBot="1">
      <c r="B22" s="57" t="s">
        <v>300</v>
      </c>
      <c r="C22" s="57" t="s">
        <v>301</v>
      </c>
      <c r="D22" s="57" t="s">
        <v>302</v>
      </c>
      <c r="E22" s="57" t="s">
        <v>166</v>
      </c>
      <c r="F22" s="57">
        <v>1963</v>
      </c>
    </row>
    <row r="23" spans="2:6" ht="36" thickBot="1">
      <c r="B23" s="57" t="s">
        <v>174</v>
      </c>
      <c r="C23" s="57" t="s">
        <v>175</v>
      </c>
      <c r="D23" s="57" t="s">
        <v>303</v>
      </c>
      <c r="E23" s="57" t="s">
        <v>166</v>
      </c>
      <c r="F23" s="57">
        <v>1978</v>
      </c>
    </row>
    <row r="24" spans="2:6" ht="24" thickBot="1">
      <c r="B24" s="57" t="s">
        <v>177</v>
      </c>
      <c r="C24" s="57" t="s">
        <v>210</v>
      </c>
      <c r="D24" s="57" t="s">
        <v>250</v>
      </c>
      <c r="E24" s="57" t="s">
        <v>166</v>
      </c>
      <c r="F24" s="57">
        <v>2000</v>
      </c>
    </row>
    <row r="25" spans="2:6" ht="24" thickBot="1">
      <c r="B25" s="57" t="s">
        <v>177</v>
      </c>
      <c r="C25" s="57" t="s">
        <v>251</v>
      </c>
      <c r="D25" s="57" t="s">
        <v>250</v>
      </c>
      <c r="E25" s="57" t="s">
        <v>166</v>
      </c>
      <c r="F25" s="57">
        <v>1975</v>
      </c>
    </row>
    <row r="26" spans="2:6" ht="24" thickBot="1">
      <c r="B26" s="57" t="s">
        <v>23</v>
      </c>
      <c r="C26" s="57" t="s">
        <v>176</v>
      </c>
      <c r="D26" s="57" t="s">
        <v>224</v>
      </c>
      <c r="E26" s="57" t="s">
        <v>166</v>
      </c>
      <c r="F26" s="57">
        <v>1957</v>
      </c>
    </row>
    <row r="27" spans="2:6" ht="60" thickBot="1">
      <c r="B27" s="57" t="s">
        <v>304</v>
      </c>
      <c r="C27" s="57" t="s">
        <v>305</v>
      </c>
      <c r="D27" s="57" t="s">
        <v>306</v>
      </c>
      <c r="E27" s="57" t="s">
        <v>166</v>
      </c>
      <c r="F27" s="57">
        <v>1986</v>
      </c>
    </row>
    <row r="28" spans="2:6" ht="36" thickBot="1">
      <c r="B28" s="57" t="s">
        <v>22</v>
      </c>
      <c r="C28" s="57" t="s">
        <v>197</v>
      </c>
      <c r="D28" s="57" t="s">
        <v>252</v>
      </c>
      <c r="E28" s="57" t="s">
        <v>166</v>
      </c>
      <c r="F28" s="57">
        <v>1969</v>
      </c>
    </row>
    <row r="29" spans="2:6" ht="15" thickBot="1">
      <c r="B29" s="57" t="s">
        <v>33</v>
      </c>
      <c r="C29" s="57" t="s">
        <v>270</v>
      </c>
      <c r="D29" s="57" t="s">
        <v>64</v>
      </c>
      <c r="E29" s="57" t="s">
        <v>166</v>
      </c>
      <c r="F29" s="57">
        <v>1978</v>
      </c>
    </row>
    <row r="30" spans="2:6" ht="36" thickBot="1">
      <c r="B30" s="57" t="s">
        <v>253</v>
      </c>
      <c r="C30" s="57" t="s">
        <v>254</v>
      </c>
      <c r="D30" s="57" t="s">
        <v>307</v>
      </c>
      <c r="E30" s="57" t="s">
        <v>167</v>
      </c>
      <c r="F30" s="57">
        <v>1971</v>
      </c>
    </row>
    <row r="31" spans="2:6" ht="15" thickBot="1">
      <c r="B31" s="57" t="s">
        <v>178</v>
      </c>
      <c r="C31" s="57" t="s">
        <v>179</v>
      </c>
      <c r="D31" s="57" t="s">
        <v>308</v>
      </c>
      <c r="E31" s="57" t="s">
        <v>167</v>
      </c>
      <c r="F31" s="57">
        <v>1969</v>
      </c>
    </row>
    <row r="32" spans="2:6" ht="15" thickBot="1">
      <c r="B32" s="57" t="s">
        <v>174</v>
      </c>
      <c r="C32" s="57" t="s">
        <v>211</v>
      </c>
      <c r="D32" s="57" t="s">
        <v>67</v>
      </c>
      <c r="E32" s="57" t="s">
        <v>166</v>
      </c>
      <c r="F32" s="57">
        <v>1968</v>
      </c>
    </row>
    <row r="33" spans="2:6" ht="15" thickBot="1">
      <c r="B33" s="57" t="s">
        <v>309</v>
      </c>
      <c r="C33" s="57" t="s">
        <v>310</v>
      </c>
      <c r="D33" s="57" t="s">
        <v>16</v>
      </c>
      <c r="E33" s="57" t="s">
        <v>166</v>
      </c>
      <c r="F33" s="57">
        <v>2000</v>
      </c>
    </row>
    <row r="34" spans="2:6" ht="48" thickBot="1">
      <c r="B34" s="57" t="s">
        <v>311</v>
      </c>
      <c r="C34" s="57" t="s">
        <v>312</v>
      </c>
      <c r="D34" s="57" t="s">
        <v>313</v>
      </c>
      <c r="E34" s="57" t="s">
        <v>166</v>
      </c>
      <c r="F34" s="57">
        <v>1965</v>
      </c>
    </row>
    <row r="35" spans="2:6" ht="15" thickBot="1">
      <c r="B35" s="57" t="s">
        <v>27</v>
      </c>
      <c r="C35" s="57" t="s">
        <v>314</v>
      </c>
      <c r="D35" s="57" t="s">
        <v>315</v>
      </c>
      <c r="E35" s="57" t="s">
        <v>166</v>
      </c>
      <c r="F35" s="57">
        <v>1978</v>
      </c>
    </row>
    <row r="36" spans="2:6" ht="15" thickBot="1">
      <c r="B36" s="57" t="s">
        <v>316</v>
      </c>
      <c r="C36" s="57" t="s">
        <v>317</v>
      </c>
      <c r="D36" s="57" t="s">
        <v>315</v>
      </c>
      <c r="E36" s="57" t="s">
        <v>167</v>
      </c>
      <c r="F36" s="57">
        <v>2005</v>
      </c>
    </row>
    <row r="37" spans="2:6" ht="36" thickBot="1">
      <c r="B37" s="57" t="s">
        <v>36</v>
      </c>
      <c r="C37" s="57" t="s">
        <v>228</v>
      </c>
      <c r="D37" s="57" t="s">
        <v>229</v>
      </c>
      <c r="E37" s="57" t="s">
        <v>166</v>
      </c>
      <c r="F37" s="57">
        <v>1975</v>
      </c>
    </row>
    <row r="38" spans="2:6" ht="36" thickBot="1">
      <c r="B38" s="57" t="s">
        <v>189</v>
      </c>
      <c r="C38" s="57" t="s">
        <v>230</v>
      </c>
      <c r="D38" s="57" t="s">
        <v>229</v>
      </c>
      <c r="E38" s="57" t="s">
        <v>167</v>
      </c>
      <c r="F38" s="57">
        <v>1978</v>
      </c>
    </row>
    <row r="39" spans="2:6" ht="24" thickBot="1">
      <c r="B39" s="57" t="s">
        <v>7</v>
      </c>
      <c r="C39" s="57" t="s">
        <v>318</v>
      </c>
      <c r="D39" s="57" t="s">
        <v>319</v>
      </c>
      <c r="E39" s="57" t="s">
        <v>166</v>
      </c>
      <c r="F39" s="57">
        <v>1979</v>
      </c>
    </row>
    <row r="40" spans="2:6" ht="36" thickBot="1">
      <c r="B40" s="57" t="s">
        <v>27</v>
      </c>
      <c r="C40" s="57" t="s">
        <v>180</v>
      </c>
      <c r="D40" s="57" t="s">
        <v>233</v>
      </c>
      <c r="E40" s="57" t="s">
        <v>166</v>
      </c>
      <c r="F40" s="57">
        <v>1979</v>
      </c>
    </row>
    <row r="41" spans="2:6" ht="24" thickBot="1">
      <c r="B41" s="57" t="s">
        <v>28</v>
      </c>
      <c r="C41" s="57" t="s">
        <v>31</v>
      </c>
      <c r="D41" s="57" t="s">
        <v>181</v>
      </c>
      <c r="E41" s="57" t="s">
        <v>166</v>
      </c>
      <c r="F41" s="57">
        <v>1983</v>
      </c>
    </row>
    <row r="42" spans="2:6" ht="24" thickBot="1">
      <c r="B42" s="57" t="s">
        <v>320</v>
      </c>
      <c r="C42" s="57" t="s">
        <v>321</v>
      </c>
      <c r="D42" s="57" t="s">
        <v>274</v>
      </c>
      <c r="E42" s="57" t="s">
        <v>167</v>
      </c>
      <c r="F42" s="57">
        <v>1986</v>
      </c>
    </row>
    <row r="43" spans="2:6" ht="15" thickBot="1">
      <c r="B43" s="57" t="s">
        <v>37</v>
      </c>
      <c r="C43" s="57" t="s">
        <v>267</v>
      </c>
      <c r="D43" s="57" t="s">
        <v>213</v>
      </c>
      <c r="E43" s="57" t="s">
        <v>166</v>
      </c>
      <c r="F43" s="57">
        <v>1977</v>
      </c>
    </row>
    <row r="44" spans="2:6" ht="24" thickBot="1">
      <c r="B44" s="57" t="s">
        <v>322</v>
      </c>
      <c r="C44" s="57" t="s">
        <v>323</v>
      </c>
      <c r="D44" s="57" t="s">
        <v>274</v>
      </c>
      <c r="E44" s="57" t="s">
        <v>166</v>
      </c>
      <c r="F44" s="57">
        <v>1977</v>
      </c>
    </row>
    <row r="45" spans="2:6" ht="15" thickBot="1">
      <c r="B45" s="57" t="s">
        <v>191</v>
      </c>
      <c r="C45" s="57" t="s">
        <v>212</v>
      </c>
      <c r="D45" s="57" t="s">
        <v>16</v>
      </c>
      <c r="E45" s="57" t="s">
        <v>167</v>
      </c>
      <c r="F45" s="57">
        <v>1982</v>
      </c>
    </row>
    <row r="46" spans="2:6" ht="24" thickBot="1">
      <c r="B46" s="57" t="s">
        <v>182</v>
      </c>
      <c r="C46" s="57" t="s">
        <v>183</v>
      </c>
      <c r="D46" s="57" t="s">
        <v>255</v>
      </c>
      <c r="E46" s="57" t="s">
        <v>167</v>
      </c>
      <c r="F46" s="57">
        <v>1982</v>
      </c>
    </row>
    <row r="47" spans="2:6" ht="24" thickBot="1">
      <c r="B47" s="57" t="s">
        <v>231</v>
      </c>
      <c r="C47" s="57" t="s">
        <v>214</v>
      </c>
      <c r="D47" s="57" t="s">
        <v>324</v>
      </c>
      <c r="E47" s="57" t="s">
        <v>166</v>
      </c>
      <c r="F47" s="57">
        <v>1986</v>
      </c>
    </row>
    <row r="48" spans="2:6" ht="15" thickBot="1">
      <c r="B48" s="57" t="s">
        <v>23</v>
      </c>
      <c r="C48" s="57" t="s">
        <v>214</v>
      </c>
      <c r="D48" s="57" t="s">
        <v>16</v>
      </c>
      <c r="E48" s="57" t="s">
        <v>166</v>
      </c>
      <c r="F48" s="57">
        <v>1994</v>
      </c>
    </row>
    <row r="49" spans="2:6" ht="24" thickBot="1">
      <c r="B49" s="57" t="s">
        <v>65</v>
      </c>
      <c r="C49" s="57" t="s">
        <v>184</v>
      </c>
      <c r="D49" s="57" t="s">
        <v>325</v>
      </c>
      <c r="E49" s="57" t="s">
        <v>166</v>
      </c>
      <c r="F49" s="57">
        <v>1967</v>
      </c>
    </row>
    <row r="50" spans="2:6" ht="24" thickBot="1">
      <c r="B50" s="57" t="s">
        <v>189</v>
      </c>
      <c r="C50" s="57" t="s">
        <v>326</v>
      </c>
      <c r="D50" s="57" t="s">
        <v>215</v>
      </c>
      <c r="E50" s="57" t="s">
        <v>167</v>
      </c>
      <c r="F50" s="57">
        <v>1968</v>
      </c>
    </row>
    <row r="51" spans="2:6" ht="15" thickBot="1">
      <c r="B51" s="57" t="s">
        <v>33</v>
      </c>
      <c r="C51" s="57" t="s">
        <v>327</v>
      </c>
      <c r="D51" s="57" t="s">
        <v>328</v>
      </c>
      <c r="E51" s="57" t="s">
        <v>166</v>
      </c>
      <c r="F51" s="57">
        <v>1981</v>
      </c>
    </row>
    <row r="52" spans="2:6" ht="36" thickBot="1">
      <c r="B52" s="57" t="s">
        <v>23</v>
      </c>
      <c r="C52" s="57" t="s">
        <v>256</v>
      </c>
      <c r="D52" s="57" t="s">
        <v>329</v>
      </c>
      <c r="E52" s="57" t="s">
        <v>166</v>
      </c>
      <c r="F52" s="57">
        <v>1972</v>
      </c>
    </row>
    <row r="53" spans="2:6" ht="15" thickBot="1">
      <c r="B53" s="57" t="s">
        <v>32</v>
      </c>
      <c r="C53" s="57" t="s">
        <v>268</v>
      </c>
      <c r="D53" s="57" t="s">
        <v>208</v>
      </c>
      <c r="E53" s="57" t="s">
        <v>166</v>
      </c>
      <c r="F53" s="57">
        <v>1988</v>
      </c>
    </row>
    <row r="54" spans="2:6" ht="15" thickBot="1">
      <c r="B54" s="57" t="s">
        <v>7</v>
      </c>
      <c r="C54" s="57" t="s">
        <v>257</v>
      </c>
      <c r="D54" s="57" t="s">
        <v>258</v>
      </c>
      <c r="E54" s="57" t="s">
        <v>166</v>
      </c>
      <c r="F54" s="57">
        <v>1975</v>
      </c>
    </row>
    <row r="55" spans="2:6" ht="36" thickBot="1">
      <c r="B55" s="57" t="s">
        <v>185</v>
      </c>
      <c r="C55" s="57" t="s">
        <v>186</v>
      </c>
      <c r="D55" s="57" t="s">
        <v>170</v>
      </c>
      <c r="E55" s="57" t="s">
        <v>166</v>
      </c>
      <c r="F55" s="57">
        <v>2000</v>
      </c>
    </row>
    <row r="56" spans="2:6" ht="15" thickBot="1">
      <c r="B56" s="57" t="s">
        <v>33</v>
      </c>
      <c r="C56" s="57" t="s">
        <v>330</v>
      </c>
      <c r="D56" s="57" t="s">
        <v>16</v>
      </c>
      <c r="E56" s="57" t="s">
        <v>166</v>
      </c>
      <c r="F56" s="57">
        <v>1981</v>
      </c>
    </row>
    <row r="57" spans="2:6" ht="15" thickBot="1">
      <c r="B57" s="57" t="s">
        <v>187</v>
      </c>
      <c r="C57" s="57" t="s">
        <v>188</v>
      </c>
      <c r="D57" s="57" t="s">
        <v>200</v>
      </c>
      <c r="E57" s="57" t="s">
        <v>166</v>
      </c>
      <c r="F57" s="57">
        <v>1974</v>
      </c>
    </row>
    <row r="58" spans="2:6" ht="24" thickBot="1">
      <c r="B58" s="57" t="s">
        <v>191</v>
      </c>
      <c r="C58" s="57" t="s">
        <v>199</v>
      </c>
      <c r="D58" s="57" t="s">
        <v>200</v>
      </c>
      <c r="E58" s="57" t="s">
        <v>167</v>
      </c>
      <c r="F58" s="57">
        <v>1978</v>
      </c>
    </row>
    <row r="59" spans="2:6" ht="24" thickBot="1">
      <c r="B59" s="57" t="s">
        <v>331</v>
      </c>
      <c r="C59" s="57" t="s">
        <v>332</v>
      </c>
      <c r="D59" s="57" t="s">
        <v>333</v>
      </c>
      <c r="E59" s="57" t="s">
        <v>166</v>
      </c>
      <c r="F59" s="57">
        <v>1962</v>
      </c>
    </row>
    <row r="60" spans="2:6" ht="15" thickBot="1">
      <c r="B60" s="57" t="s">
        <v>189</v>
      </c>
      <c r="C60" s="57" t="s">
        <v>190</v>
      </c>
      <c r="D60" s="57" t="s">
        <v>64</v>
      </c>
      <c r="E60" s="57" t="s">
        <v>167</v>
      </c>
      <c r="F60" s="57">
        <v>1977</v>
      </c>
    </row>
    <row r="61" spans="2:6" ht="15" thickBot="1">
      <c r="B61" s="57" t="s">
        <v>36</v>
      </c>
      <c r="C61" s="57" t="s">
        <v>216</v>
      </c>
      <c r="D61" s="57" t="s">
        <v>64</v>
      </c>
      <c r="E61" s="57" t="s">
        <v>166</v>
      </c>
      <c r="F61" s="57">
        <v>1979</v>
      </c>
    </row>
    <row r="62" spans="2:6" ht="15" thickBot="1">
      <c r="B62" s="57" t="s">
        <v>27</v>
      </c>
      <c r="C62" s="57" t="s">
        <v>217</v>
      </c>
      <c r="D62" s="57" t="s">
        <v>218</v>
      </c>
      <c r="E62" s="57" t="s">
        <v>166</v>
      </c>
      <c r="F62" s="57">
        <v>1985</v>
      </c>
    </row>
    <row r="63" spans="2:6" ht="24" thickBot="1">
      <c r="B63" s="57" t="s">
        <v>334</v>
      </c>
      <c r="C63" s="57" t="s">
        <v>335</v>
      </c>
      <c r="D63" s="57" t="s">
        <v>336</v>
      </c>
      <c r="E63" s="57" t="s">
        <v>167</v>
      </c>
      <c r="F63" s="57">
        <v>1983</v>
      </c>
    </row>
    <row r="64" spans="2:6" ht="24" thickBot="1">
      <c r="B64" s="57" t="s">
        <v>37</v>
      </c>
      <c r="C64" s="57" t="s">
        <v>192</v>
      </c>
      <c r="D64" s="57" t="s">
        <v>58</v>
      </c>
      <c r="E64" s="57" t="s">
        <v>166</v>
      </c>
      <c r="F64" s="57">
        <v>1977</v>
      </c>
    </row>
    <row r="65" spans="2:6" ht="48" thickBot="1">
      <c r="B65" s="57" t="s">
        <v>33</v>
      </c>
      <c r="C65" s="57" t="s">
        <v>219</v>
      </c>
      <c r="D65" s="57" t="s">
        <v>337</v>
      </c>
      <c r="E65" s="57" t="s">
        <v>166</v>
      </c>
      <c r="F65" s="57">
        <v>1972</v>
      </c>
    </row>
    <row r="66" spans="2:6" ht="48" thickBot="1">
      <c r="B66" s="57" t="s">
        <v>259</v>
      </c>
      <c r="C66" s="57" t="s">
        <v>260</v>
      </c>
      <c r="D66" s="57" t="s">
        <v>338</v>
      </c>
      <c r="E66" s="57" t="s">
        <v>166</v>
      </c>
      <c r="F66" s="57">
        <v>1966</v>
      </c>
    </row>
    <row r="67" spans="2:6" ht="36" thickBot="1">
      <c r="B67" s="57" t="s">
        <v>209</v>
      </c>
      <c r="C67" s="57" t="s">
        <v>269</v>
      </c>
      <c r="D67" s="57" t="s">
        <v>339</v>
      </c>
      <c r="E67" s="57" t="s">
        <v>167</v>
      </c>
      <c r="F67" s="57">
        <v>1986</v>
      </c>
    </row>
    <row r="68" spans="2:6" ht="15" thickBot="1">
      <c r="B68" s="57" t="s">
        <v>33</v>
      </c>
      <c r="C68" s="57" t="s">
        <v>340</v>
      </c>
      <c r="D68" s="57" t="s">
        <v>208</v>
      </c>
      <c r="E68" s="57" t="s">
        <v>166</v>
      </c>
      <c r="F68" s="57">
        <v>1979</v>
      </c>
    </row>
    <row r="69" spans="2:6" ht="24" thickBot="1">
      <c r="B69" s="57" t="s">
        <v>30</v>
      </c>
      <c r="C69" s="57" t="s">
        <v>232</v>
      </c>
      <c r="D69" s="57" t="s">
        <v>198</v>
      </c>
      <c r="E69" s="57" t="s">
        <v>166</v>
      </c>
      <c r="F69" s="57">
        <v>1983</v>
      </c>
    </row>
    <row r="70" spans="2:6" ht="15" thickBot="1">
      <c r="B70" s="57" t="s">
        <v>261</v>
      </c>
      <c r="C70" s="57" t="s">
        <v>220</v>
      </c>
      <c r="D70" s="57" t="s">
        <v>221</v>
      </c>
      <c r="E70" s="57" t="s">
        <v>166</v>
      </c>
      <c r="F70" s="57">
        <v>1982</v>
      </c>
    </row>
    <row r="71" spans="2:6" ht="24" thickBot="1">
      <c r="B71" s="57" t="s">
        <v>56</v>
      </c>
      <c r="C71" s="57" t="s">
        <v>193</v>
      </c>
      <c r="D71" s="57" t="s">
        <v>222</v>
      </c>
      <c r="E71" s="57" t="s">
        <v>166</v>
      </c>
      <c r="F71" s="57">
        <v>1983</v>
      </c>
    </row>
    <row r="72" spans="2:6" ht="24" thickBot="1">
      <c r="B72" s="57" t="s">
        <v>341</v>
      </c>
      <c r="C72" s="57" t="s">
        <v>342</v>
      </c>
      <c r="D72" s="57" t="s">
        <v>222</v>
      </c>
      <c r="E72" s="57" t="s">
        <v>167</v>
      </c>
      <c r="F72" s="57">
        <v>1987</v>
      </c>
    </row>
    <row r="73" spans="2:6" ht="24" thickBot="1">
      <c r="B73" s="57" t="s">
        <v>63</v>
      </c>
      <c r="C73" s="57" t="s">
        <v>343</v>
      </c>
      <c r="D73" s="57" t="s">
        <v>344</v>
      </c>
      <c r="E73" s="57" t="s">
        <v>167</v>
      </c>
      <c r="F73" s="57">
        <v>1986</v>
      </c>
    </row>
    <row r="74" spans="2:6" ht="36" thickBot="1">
      <c r="B74" s="57" t="s">
        <v>262</v>
      </c>
      <c r="C74" s="57" t="s">
        <v>263</v>
      </c>
      <c r="D74" s="57" t="s">
        <v>345</v>
      </c>
      <c r="E74" s="57" t="s">
        <v>166</v>
      </c>
      <c r="F74" s="57">
        <v>1983</v>
      </c>
    </row>
    <row r="75" spans="2:6" ht="48" thickBot="1">
      <c r="B75" s="57" t="s">
        <v>346</v>
      </c>
      <c r="C75" s="57" t="s">
        <v>347</v>
      </c>
      <c r="D75" s="57" t="s">
        <v>348</v>
      </c>
      <c r="E75" s="57" t="s">
        <v>166</v>
      </c>
      <c r="F75" s="57">
        <v>1983</v>
      </c>
    </row>
    <row r="76" spans="2:6" ht="36" thickBot="1">
      <c r="B76" s="57" t="s">
        <v>33</v>
      </c>
      <c r="C76" s="57" t="s">
        <v>272</v>
      </c>
      <c r="D76" s="57" t="s">
        <v>349</v>
      </c>
      <c r="E76" s="57" t="s">
        <v>166</v>
      </c>
      <c r="F76" s="57">
        <v>1986</v>
      </c>
    </row>
    <row r="77" spans="2:6" ht="24" thickBot="1">
      <c r="B77" s="57" t="s">
        <v>60</v>
      </c>
      <c r="C77" s="57" t="s">
        <v>61</v>
      </c>
      <c r="D77" s="57" t="s">
        <v>223</v>
      </c>
      <c r="E77" s="57" t="s">
        <v>166</v>
      </c>
      <c r="F77" s="57">
        <v>1976</v>
      </c>
    </row>
    <row r="78" spans="2:6" ht="24" thickBot="1">
      <c r="B78" s="57" t="s">
        <v>23</v>
      </c>
      <c r="C78" s="57" t="s">
        <v>273</v>
      </c>
      <c r="D78" s="57" t="s">
        <v>350</v>
      </c>
      <c r="E78" s="57" t="s">
        <v>166</v>
      </c>
      <c r="F78" s="57">
        <v>1977</v>
      </c>
    </row>
    <row r="79" spans="2:6" ht="36" thickBot="1">
      <c r="B79" s="57" t="s">
        <v>22</v>
      </c>
      <c r="C79" s="57" t="s">
        <v>194</v>
      </c>
      <c r="D79" s="57" t="s">
        <v>264</v>
      </c>
      <c r="E79" s="57" t="s">
        <v>166</v>
      </c>
      <c r="F79" s="57">
        <v>1984</v>
      </c>
    </row>
    <row r="80" spans="2:6" ht="24" thickBot="1">
      <c r="B80" s="57" t="s">
        <v>5</v>
      </c>
      <c r="C80" s="57" t="s">
        <v>351</v>
      </c>
      <c r="D80" s="57" t="s">
        <v>352</v>
      </c>
      <c r="E80" s="57" t="s">
        <v>166</v>
      </c>
      <c r="F80" s="57">
        <v>1981</v>
      </c>
    </row>
    <row r="81" spans="2:6" ht="24" thickBot="1">
      <c r="B81" s="57" t="s">
        <v>32</v>
      </c>
      <c r="C81" s="57" t="s">
        <v>57</v>
      </c>
      <c r="D81" s="57" t="s">
        <v>353</v>
      </c>
      <c r="E81" s="57" t="s">
        <v>166</v>
      </c>
      <c r="F81" s="57">
        <v>1984</v>
      </c>
    </row>
    <row r="82" spans="2:6" ht="60" thickBot="1">
      <c r="B82" s="57" t="s">
        <v>55</v>
      </c>
      <c r="C82" s="57" t="s">
        <v>196</v>
      </c>
      <c r="D82" s="57" t="s">
        <v>245</v>
      </c>
      <c r="E82" s="57" t="s">
        <v>167</v>
      </c>
      <c r="F82" s="57">
        <v>1972</v>
      </c>
    </row>
    <row r="83" spans="2:6" ht="15" thickBot="1">
      <c r="B83" s="57" t="s">
        <v>7</v>
      </c>
      <c r="C83" s="57" t="s">
        <v>226</v>
      </c>
      <c r="D83" s="57" t="s">
        <v>16</v>
      </c>
      <c r="E83" s="57" t="s">
        <v>166</v>
      </c>
      <c r="F83" s="57">
        <v>1989</v>
      </c>
    </row>
    <row r="84" spans="2:6" ht="36" thickBot="1">
      <c r="B84" s="57" t="s">
        <v>187</v>
      </c>
      <c r="C84" s="57" t="s">
        <v>195</v>
      </c>
      <c r="D84" s="57" t="s">
        <v>354</v>
      </c>
      <c r="E84" s="57" t="s">
        <v>166</v>
      </c>
      <c r="F84" s="57">
        <v>1969</v>
      </c>
    </row>
    <row r="85" spans="2:6" ht="48" thickBot="1">
      <c r="B85" s="57" t="s">
        <v>191</v>
      </c>
      <c r="C85" s="57" t="s">
        <v>227</v>
      </c>
      <c r="D85" s="57" t="s">
        <v>225</v>
      </c>
      <c r="E85" s="57" t="s">
        <v>167</v>
      </c>
      <c r="F85" s="57">
        <v>1976</v>
      </c>
    </row>
    <row r="86" spans="2:6" ht="15" thickBot="1">
      <c r="B86" s="57"/>
      <c r="C86" s="57"/>
      <c r="D86" s="57"/>
      <c r="E86" s="57"/>
      <c r="F86" s="57"/>
    </row>
    <row r="87" spans="2:6" ht="15" thickBot="1">
      <c r="B87" s="57"/>
      <c r="C87" s="57"/>
      <c r="D87" s="57"/>
      <c r="E87" s="57"/>
      <c r="F87" s="57"/>
    </row>
    <row r="88" spans="2:6" ht="15" thickBot="1">
      <c r="B88" s="57"/>
      <c r="C88" s="57"/>
      <c r="D88" s="57"/>
      <c r="E88" s="57"/>
      <c r="F88" s="57"/>
    </row>
    <row r="89" spans="2:6" ht="15" thickBot="1">
      <c r="B89" s="57"/>
      <c r="C89" s="57"/>
      <c r="D89" s="57"/>
      <c r="E89" s="57"/>
      <c r="F89" s="57"/>
    </row>
    <row r="90" spans="2:6" ht="15" thickBot="1">
      <c r="B90" s="57"/>
      <c r="C90" s="57"/>
      <c r="D90" s="57"/>
      <c r="E90" s="57"/>
      <c r="F90" s="57"/>
    </row>
    <row r="91" spans="2:6" ht="15" thickBot="1">
      <c r="B91" s="57"/>
      <c r="C91" s="57"/>
      <c r="D91" s="57"/>
      <c r="E91" s="57"/>
      <c r="F91" s="57"/>
    </row>
    <row r="92" spans="2:6" ht="15" thickBot="1">
      <c r="B92" s="57"/>
      <c r="C92" s="57"/>
      <c r="D92" s="57"/>
      <c r="E92" s="57"/>
      <c r="F92" s="57"/>
    </row>
    <row r="93" spans="2:6" ht="15" thickBot="1">
      <c r="B93" s="57"/>
      <c r="C93" s="57"/>
      <c r="D93" s="57"/>
      <c r="E93" s="57"/>
      <c r="F93" s="57"/>
    </row>
    <row r="94" spans="2:6" ht="15" thickBot="1">
      <c r="B94" s="57"/>
      <c r="C94" s="57"/>
      <c r="D94" s="57"/>
      <c r="E94" s="57"/>
      <c r="F94" s="57"/>
    </row>
    <row r="95" spans="2:6" ht="15" thickBot="1">
      <c r="B95" s="57"/>
      <c r="C95" s="57"/>
      <c r="D95" s="57"/>
      <c r="E95" s="57"/>
      <c r="F95" s="57"/>
    </row>
    <row r="96" spans="2:6" ht="15" thickBot="1">
      <c r="B96" s="57"/>
      <c r="C96" s="57"/>
      <c r="D96" s="57"/>
      <c r="E96" s="57"/>
      <c r="F96" s="5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2019-06-17T18:22:57Z</dcterms:modified>
  <cp:category/>
  <cp:version/>
  <cp:contentType/>
  <cp:contentStatus/>
</cp:coreProperties>
</file>