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15" windowHeight="6525" activeTab="6"/>
  </bookViews>
  <sheets>
    <sheet name="01.kolo prezentácia" sheetId="1" r:id="rId1"/>
    <sheet name="01.kolo výsledky " sheetId="2" r:id="rId2"/>
    <sheet name="01.kolo stopky" sheetId="3" r:id="rId3"/>
    <sheet name="DATA_KAT" sheetId="4" r:id="rId4"/>
    <sheet name="Hárok1" sheetId="5" r:id="rId5"/>
    <sheet name="Hárok2" sheetId="6" r:id="rId6"/>
    <sheet name="Hárok3" sheetId="7" r:id="rId7"/>
  </sheets>
  <definedNames>
    <definedName name="_xlnm._FilterDatabase" localSheetId="0" hidden="1">'01.kolo prezentácia'!$A$1:$G$157</definedName>
    <definedName name="_xlnm._FilterDatabase" localSheetId="2" hidden="1">'01.kolo stopky'!$H$1:$K$36</definedName>
    <definedName name="_xlnm._FilterDatabase" localSheetId="4" hidden="1">'Hárok1'!$A$1:$G$1</definedName>
    <definedName name="_xlnm._FilterDatabase" localSheetId="5" hidden="1">'Hárok2'!$B$1:$D$1</definedName>
    <definedName name="Klub" localSheetId="2">#REF!</definedName>
    <definedName name="Klub">#REF!</definedName>
    <definedName name="Meno" localSheetId="2">#REF!</definedName>
    <definedName name="Meno">#REF!</definedName>
    <definedName name="Priezvisko" localSheetId="2">#REF!</definedName>
    <definedName name="Priezvisko">#REF!</definedName>
    <definedName name="_xlnm.Print_Area" localSheetId="3">'DATA_KAT'!#REF!</definedName>
  </definedNames>
  <calcPr fullCalcOnLoad="1"/>
</workbook>
</file>

<file path=xl/sharedStrings.xml><?xml version="1.0" encoding="utf-8"?>
<sst xmlns="http://schemas.openxmlformats.org/spreadsheetml/2006/main" count="1052" uniqueCount="614">
  <si>
    <t>štartovné číslo</t>
  </si>
  <si>
    <t>meno</t>
  </si>
  <si>
    <t>priezvisko</t>
  </si>
  <si>
    <t>ročník</t>
  </si>
  <si>
    <t>KAT</t>
  </si>
  <si>
    <t>Dušan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</si>
  <si>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</si>
  <si>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</si>
  <si>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</si>
  <si>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</si>
  <si>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</si>
  <si>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</si>
  <si>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</si>
  <si>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</si>
  <si>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</si>
  <si>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</si>
  <si>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</si>
  <si>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</si>
  <si>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</si>
  <si>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</si>
  <si>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</si>
  <si>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</si>
  <si>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</si>
  <si>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</si>
  <si>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Michal</t>
  </si>
  <si>
    <t>body 9.kolo</t>
  </si>
  <si>
    <t>Milan</t>
  </si>
  <si>
    <t>body 10.kolo</t>
  </si>
  <si>
    <t>Ka t e g ó r i e :</t>
  </si>
  <si>
    <t>Bod o v a n i e :</t>
  </si>
  <si>
    <t>14. - počet účastníkov : 1 bod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</si>
  <si>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</si>
  <si>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</si>
  <si>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</si>
  <si>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</si>
  <si>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</si>
  <si>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</si>
  <si>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</si>
  <si>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</si>
  <si>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</si>
  <si>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</si>
  <si>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</si>
  <si>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</si>
  <si>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</si>
  <si>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Makiš</t>
  </si>
  <si>
    <t>Dubnica nad Váhom</t>
  </si>
  <si>
    <t>Peter</t>
  </si>
  <si>
    <t>Marek</t>
  </si>
  <si>
    <t>ᴓ čas na 1000m</t>
  </si>
  <si>
    <t>* vlož hodnoty zo súboru "vysledky 01,kolo,txt"</t>
  </si>
  <si>
    <t>Martin</t>
  </si>
  <si>
    <t>Juraj</t>
  </si>
  <si>
    <t>Trenčianska Teplá</t>
  </si>
  <si>
    <t>Talaba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</si>
  <si>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</si>
  <si>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</si>
  <si>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</si>
  <si>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</si>
  <si>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</si>
  <si>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</si>
  <si>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</si>
  <si>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</si>
  <si>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</si>
  <si>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</si>
  <si>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</si>
  <si>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</si>
  <si>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pohlavie</t>
  </si>
  <si>
    <t>m</t>
  </si>
  <si>
    <t>ž</t>
  </si>
  <si>
    <t>Čas v cieli</t>
  </si>
  <si>
    <t>Štartovné číslo</t>
  </si>
  <si>
    <t>Čas na predchádzajúceho</t>
  </si>
  <si>
    <t>Michaela</t>
  </si>
  <si>
    <t>Vladimír</t>
  </si>
  <si>
    <t>Letko</t>
  </si>
  <si>
    <t>Hudák</t>
  </si>
  <si>
    <t>Hudáková</t>
  </si>
  <si>
    <t>Jitka</t>
  </si>
  <si>
    <t>Meno2</t>
  </si>
  <si>
    <t>Ervín</t>
  </si>
  <si>
    <t>Sobek</t>
  </si>
  <si>
    <t>Nová Dubnica</t>
  </si>
  <si>
    <t>Bloudek</t>
  </si>
  <si>
    <t>Vazovan</t>
  </si>
  <si>
    <t>Polák</t>
  </si>
  <si>
    <t>Kovalčík</t>
  </si>
  <si>
    <t>Miroslava</t>
  </si>
  <si>
    <t>Orechovská</t>
  </si>
  <si>
    <t>Jozef</t>
  </si>
  <si>
    <t>Petra</t>
  </si>
  <si>
    <t>Lap 90</t>
  </si>
  <si>
    <t>Lap 89</t>
  </si>
  <si>
    <t>Lap 88</t>
  </si>
  <si>
    <t>Lap 87</t>
  </si>
  <si>
    <t>Lap 86</t>
  </si>
  <si>
    <t>Lap 85</t>
  </si>
  <si>
    <t>Lap 84</t>
  </si>
  <si>
    <t>Lap 83</t>
  </si>
  <si>
    <t>Lap 82</t>
  </si>
  <si>
    <t>Lap 81</t>
  </si>
  <si>
    <t>Lap 80</t>
  </si>
  <si>
    <t>Lap 79</t>
  </si>
  <si>
    <t>Lap 78</t>
  </si>
  <si>
    <t>Lap 77</t>
  </si>
  <si>
    <t>Lap 76</t>
  </si>
  <si>
    <t>Lap 75</t>
  </si>
  <si>
    <t>Lap 74</t>
  </si>
  <si>
    <t>Lap 73</t>
  </si>
  <si>
    <t>00:00:08.68</t>
  </si>
  <si>
    <t>Lap 72</t>
  </si>
  <si>
    <t>Lap 71</t>
  </si>
  <si>
    <t>Lap 70</t>
  </si>
  <si>
    <t>Lap 69</t>
  </si>
  <si>
    <t>Lap 68</t>
  </si>
  <si>
    <t>Lap 67</t>
  </si>
  <si>
    <t>Lap 66</t>
  </si>
  <si>
    <t>Lap 65</t>
  </si>
  <si>
    <t>Lap 64</t>
  </si>
  <si>
    <t>Lap 63</t>
  </si>
  <si>
    <t>Lap 62</t>
  </si>
  <si>
    <t>Lap 61</t>
  </si>
  <si>
    <t>Lap 60</t>
  </si>
  <si>
    <t>Lap 59</t>
  </si>
  <si>
    <t>Lap 58</t>
  </si>
  <si>
    <t>Lap 57</t>
  </si>
  <si>
    <t>Lap 56</t>
  </si>
  <si>
    <t>Lap 55</t>
  </si>
  <si>
    <t>Lap 54</t>
  </si>
  <si>
    <t>Lap 53</t>
  </si>
  <si>
    <t>Lap 52</t>
  </si>
  <si>
    <t>Lap 51</t>
  </si>
  <si>
    <t>Lap 50</t>
  </si>
  <si>
    <t>Lap 49</t>
  </si>
  <si>
    <t>Lap 48</t>
  </si>
  <si>
    <t>Lap 47</t>
  </si>
  <si>
    <t>Lap 46</t>
  </si>
  <si>
    <t>Lap 45</t>
  </si>
  <si>
    <t>Lap 44</t>
  </si>
  <si>
    <t>Lap 43</t>
  </si>
  <si>
    <t>Lap 42</t>
  </si>
  <si>
    <t>Lap 41</t>
  </si>
  <si>
    <t>Lap 40</t>
  </si>
  <si>
    <t>Lap 39</t>
  </si>
  <si>
    <t>Lap 38</t>
  </si>
  <si>
    <t>Lap 37</t>
  </si>
  <si>
    <t>Lap 36</t>
  </si>
  <si>
    <t>Lap 35</t>
  </si>
  <si>
    <t>Lap 34</t>
  </si>
  <si>
    <t>Lap 33</t>
  </si>
  <si>
    <t>Lap 32</t>
  </si>
  <si>
    <t>Lap 31</t>
  </si>
  <si>
    <t>Lap 30</t>
  </si>
  <si>
    <t>Lap 29</t>
  </si>
  <si>
    <t>Lap 28</t>
  </si>
  <si>
    <t>Lap 27</t>
  </si>
  <si>
    <t>Lap 26</t>
  </si>
  <si>
    <t>Lap 25</t>
  </si>
  <si>
    <t>Lap 24</t>
  </si>
  <si>
    <t>Lap 23</t>
  </si>
  <si>
    <t>Lap 22</t>
  </si>
  <si>
    <t>Lap 21</t>
  </si>
  <si>
    <t>Lap 20</t>
  </si>
  <si>
    <t>Lap 19</t>
  </si>
  <si>
    <t>Lap 18</t>
  </si>
  <si>
    <t>Lap 17</t>
  </si>
  <si>
    <t>Lap 16</t>
  </si>
  <si>
    <t>Lap 15</t>
  </si>
  <si>
    <t>Lap 14</t>
  </si>
  <si>
    <t>Lap 13</t>
  </si>
  <si>
    <t>Lap 12</t>
  </si>
  <si>
    <t>Lap 11</t>
  </si>
  <si>
    <t>Lap 10</t>
  </si>
  <si>
    <t>Lap 9</t>
  </si>
  <si>
    <t>Lap 8</t>
  </si>
  <si>
    <t>Lap 7</t>
  </si>
  <si>
    <t>Lap 6</t>
  </si>
  <si>
    <t>Lap 5</t>
  </si>
  <si>
    <t>Lap 4</t>
  </si>
  <si>
    <t>Lap 3</t>
  </si>
  <si>
    <t>Lap 2</t>
  </si>
  <si>
    <t>Lap 1</t>
  </si>
  <si>
    <t>Žilková</t>
  </si>
  <si>
    <t>Marcinát</t>
  </si>
  <si>
    <t>Miriam</t>
  </si>
  <si>
    <t>Marušincova</t>
  </si>
  <si>
    <t>Lucia</t>
  </si>
  <si>
    <t>Schiller</t>
  </si>
  <si>
    <t>NUTRILITE team</t>
  </si>
  <si>
    <t>Čipka</t>
  </si>
  <si>
    <t>Vojtek</t>
  </si>
  <si>
    <t>OŠK Soblahov</t>
  </si>
  <si>
    <t>Sylvia</t>
  </si>
  <si>
    <t>Kňažková</t>
  </si>
  <si>
    <t>Blanka</t>
  </si>
  <si>
    <t>Balaščáková</t>
  </si>
  <si>
    <t>Ilavský st.</t>
  </si>
  <si>
    <t>Monika</t>
  </si>
  <si>
    <t>Daniel</t>
  </si>
  <si>
    <t>Zubo</t>
  </si>
  <si>
    <t>Mituchová</t>
  </si>
  <si>
    <t>Trencin</t>
  </si>
  <si>
    <t>Jaroslav</t>
  </si>
  <si>
    <t>Kováč</t>
  </si>
  <si>
    <t>Pavel</t>
  </si>
  <si>
    <t>Uhrecký</t>
  </si>
  <si>
    <t>Pavol</t>
  </si>
  <si>
    <t>Bortel</t>
  </si>
  <si>
    <t>Miloš</t>
  </si>
  <si>
    <t>Humera</t>
  </si>
  <si>
    <t>Jogging klub Dubnica nad Váhom</t>
  </si>
  <si>
    <t>Soblahov</t>
  </si>
  <si>
    <t>Straka</t>
  </si>
  <si>
    <t>Ivanovce</t>
  </si>
  <si>
    <t>Damián</t>
  </si>
  <si>
    <t>Melo</t>
  </si>
  <si>
    <t>Patrícia</t>
  </si>
  <si>
    <t>00:00:00.18</t>
  </si>
  <si>
    <t>00:00:00.37</t>
  </si>
  <si>
    <t>00:00:10.50</t>
  </si>
  <si>
    <t>00:00:00.25</t>
  </si>
  <si>
    <t>00:00:24.56</t>
  </si>
  <si>
    <t>00:00:11.31</t>
  </si>
  <si>
    <t>00:00:16.18</t>
  </si>
  <si>
    <t>00:00:04.31</t>
  </si>
  <si>
    <t>a</t>
  </si>
  <si>
    <t>b</t>
  </si>
  <si>
    <t>c</t>
  </si>
  <si>
    <t>Stehlik</t>
  </si>
  <si>
    <t>Ilavský</t>
  </si>
  <si>
    <t>Augustín</t>
  </si>
  <si>
    <t>Borčice</t>
  </si>
  <si>
    <t>Páleník</t>
  </si>
  <si>
    <t>Activstar Trenčín</t>
  </si>
  <si>
    <t>Marian</t>
  </si>
  <si>
    <t>Adamkovic</t>
  </si>
  <si>
    <t>Daniela</t>
  </si>
  <si>
    <t>Lukačková</t>
  </si>
  <si>
    <t>Trenčín, TULÁK</t>
  </si>
  <si>
    <t>Roman</t>
  </si>
  <si>
    <t>Škorvánek</t>
  </si>
  <si>
    <t>Trenčín- TULÁK</t>
  </si>
  <si>
    <t>Dubnica n/V</t>
  </si>
  <si>
    <t>Haninec</t>
  </si>
  <si>
    <t>Ak Spartak Dubnica nad Vahom</t>
  </si>
  <si>
    <t>Igor</t>
  </si>
  <si>
    <t>Meško</t>
  </si>
  <si>
    <t>STRUHÁR</t>
  </si>
  <si>
    <t>PAVLÍKOVÁ</t>
  </si>
  <si>
    <t>Medveď</t>
  </si>
  <si>
    <t>Anton</t>
  </si>
  <si>
    <t>Blaško</t>
  </si>
  <si>
    <t>Braňo</t>
  </si>
  <si>
    <t>Lobotka</t>
  </si>
  <si>
    <t>Buď lepší</t>
  </si>
  <si>
    <t>Eva</t>
  </si>
  <si>
    <t>Mareková</t>
  </si>
  <si>
    <t>Daniš</t>
  </si>
  <si>
    <t>Nitra Zajo Bojo</t>
  </si>
  <si>
    <t>Tibor</t>
  </si>
  <si>
    <t>Šír</t>
  </si>
  <si>
    <t>Šírová</t>
  </si>
  <si>
    <t>Olas</t>
  </si>
  <si>
    <t>Matúš</t>
  </si>
  <si>
    <t>Varačka</t>
  </si>
  <si>
    <t>Beckov</t>
  </si>
  <si>
    <t>Anna</t>
  </si>
  <si>
    <t>Štítiková</t>
  </si>
  <si>
    <t>Vertigac</t>
  </si>
  <si>
    <t>Nikoleta</t>
  </si>
  <si>
    <t>Janíková</t>
  </si>
  <si>
    <t>Beluša</t>
  </si>
  <si>
    <t>Stanik</t>
  </si>
  <si>
    <t>BK Lysá pod Makytou</t>
  </si>
  <si>
    <t>ján</t>
  </si>
  <si>
    <t>Tamara</t>
  </si>
  <si>
    <t>Lorencová</t>
  </si>
  <si>
    <t>Skalica</t>
  </si>
  <si>
    <t>Dubnica nad Vahom</t>
  </si>
  <si>
    <t>Jan</t>
  </si>
  <si>
    <t>Kucharík</t>
  </si>
  <si>
    <t>Luboš</t>
  </si>
  <si>
    <t>Miklovič</t>
  </si>
  <si>
    <t>Horná Streda</t>
  </si>
  <si>
    <t>Renáta</t>
  </si>
  <si>
    <t>Šmihálová</t>
  </si>
  <si>
    <t>Happy Feet / Horné Srnie</t>
  </si>
  <si>
    <t>Šišovský</t>
  </si>
  <si>
    <t>bikeacademy.sk</t>
  </si>
  <si>
    <t>Hornacek</t>
  </si>
  <si>
    <t>Bud lepsi</t>
  </si>
  <si>
    <t>Trebatický</t>
  </si>
  <si>
    <t>Róbert</t>
  </si>
  <si>
    <t>Zamarovce</t>
  </si>
  <si>
    <t>Bulejko</t>
  </si>
  <si>
    <t>Radoslav</t>
  </si>
  <si>
    <t>Denke</t>
  </si>
  <si>
    <t>Orechovský</t>
  </si>
  <si>
    <t>Lutkova</t>
  </si>
  <si>
    <t>Tr.Teplice</t>
  </si>
  <si>
    <t>Rastislav</t>
  </si>
  <si>
    <t>Cabala</t>
  </si>
  <si>
    <t>Záhumenská</t>
  </si>
  <si>
    <t>Tr. Stankovce</t>
  </si>
  <si>
    <t>Klaudia</t>
  </si>
  <si>
    <t>Petrovska</t>
  </si>
  <si>
    <t>Maláň</t>
  </si>
  <si>
    <t>Ľuboš</t>
  </si>
  <si>
    <t>Katerinčin</t>
  </si>
  <si>
    <t>Muži A ( 2 0 1 7 - 1 9 8 8 )</t>
  </si>
  <si>
    <t>Muži B ( 1 9 8 7 - 1 9 7 8 )</t>
  </si>
  <si>
    <t>Muži C ( 1 9 7 7 - 1 9 6 8 )</t>
  </si>
  <si>
    <t>Muži D ( 1 9 6 7 - 1 9 5 8 )</t>
  </si>
  <si>
    <t>Muži E ( 1 9 5 7 - s t a r š í )</t>
  </si>
  <si>
    <t>Ženy A ( 2 0 1 7 - 1 9 8 2 )</t>
  </si>
  <si>
    <t>Ženy B ( 1 9 8 1 - s t a r š i e )</t>
  </si>
  <si>
    <t>Jakub</t>
  </si>
  <si>
    <t>Hrmo</t>
  </si>
  <si>
    <t>Netopil</t>
  </si>
  <si>
    <t>Banovce nad Bebravou</t>
  </si>
  <si>
    <t>Veselý</t>
  </si>
  <si>
    <t>Nové Mesto nad Váhom</t>
  </si>
  <si>
    <t>Ondřej</t>
  </si>
  <si>
    <t>Tluka</t>
  </si>
  <si>
    <t>Ivana</t>
  </si>
  <si>
    <t>Žuková</t>
  </si>
  <si>
    <t>Trenčianska Turná</t>
  </si>
  <si>
    <t>Vlado</t>
  </si>
  <si>
    <t>Čupalka</t>
  </si>
  <si>
    <t>club k8</t>
  </si>
  <si>
    <t>Zuzana</t>
  </si>
  <si>
    <t>Husárová</t>
  </si>
  <si>
    <t>Ivan</t>
  </si>
  <si>
    <t>Pavlík</t>
  </si>
  <si>
    <t>AK Spartak Dubnica</t>
  </si>
  <si>
    <t>Katarína</t>
  </si>
  <si>
    <t>Garajová</t>
  </si>
  <si>
    <t>Bez me na / Trenčín</t>
  </si>
  <si>
    <t>Best running team / Trencin</t>
  </si>
  <si>
    <t>Best running team / Trenčianska Teplá</t>
  </si>
  <si>
    <t>Best running team / Dubnica</t>
  </si>
  <si>
    <t>GEKON sport team TBL</t>
  </si>
  <si>
    <t>GEKON sport team TBL / Trenčín</t>
  </si>
  <si>
    <t>GEKON sport team TBL / BN</t>
  </si>
  <si>
    <t>GEKON sport team TBL / T. Teplice</t>
  </si>
  <si>
    <t xml:space="preserve">Bez me na / Trenč. Stankovce </t>
  </si>
  <si>
    <t>ĎURIKAM Team / Trenčín</t>
  </si>
  <si>
    <t xml:space="preserve">Best running team </t>
  </si>
  <si>
    <t>Iveta</t>
  </si>
  <si>
    <t>Štefan</t>
  </si>
  <si>
    <t>Milada</t>
  </si>
  <si>
    <t>Natália</t>
  </si>
  <si>
    <t>Oľga</t>
  </si>
  <si>
    <t>Romana</t>
  </si>
  <si>
    <t>Marián</t>
  </si>
  <si>
    <t>Šárka</t>
  </si>
  <si>
    <t>Bohuslava</t>
  </si>
  <si>
    <t>Zlatica</t>
  </si>
  <si>
    <t>Stanislav</t>
  </si>
  <si>
    <t>Kašička</t>
  </si>
  <si>
    <t>Cyprián</t>
  </si>
  <si>
    <t>Jankech</t>
  </si>
  <si>
    <t>Kolínková</t>
  </si>
  <si>
    <t>Hulvátová</t>
  </si>
  <si>
    <t>Mikula</t>
  </si>
  <si>
    <t>Piskora</t>
  </si>
  <si>
    <t>Bubeník</t>
  </si>
  <si>
    <t>Kocaj</t>
  </si>
  <si>
    <t>Červenka</t>
  </si>
  <si>
    <t>Trúchly</t>
  </si>
  <si>
    <t>Hlávka</t>
  </si>
  <si>
    <t>Bubeníková</t>
  </si>
  <si>
    <t>Doskočilová</t>
  </si>
  <si>
    <t>Bognerová</t>
  </si>
  <si>
    <t>Kánová</t>
  </si>
  <si>
    <t>Adamíková</t>
  </si>
  <si>
    <t>Štefina</t>
  </si>
  <si>
    <t>Gavendová</t>
  </si>
  <si>
    <t>Kudla</t>
  </si>
  <si>
    <t>Faturík</t>
  </si>
  <si>
    <t>Faturíková</t>
  </si>
  <si>
    <t>Kováčiková</t>
  </si>
  <si>
    <t>Hudec</t>
  </si>
  <si>
    <t>Morawová</t>
  </si>
  <si>
    <t>Ďuriga</t>
  </si>
  <si>
    <t>Letisko Trenčín</t>
  </si>
  <si>
    <t>MAC Dubnica</t>
  </si>
  <si>
    <t xml:space="preserve">ĎURIKAM Team </t>
  </si>
  <si>
    <t>KKM Čadca</t>
  </si>
  <si>
    <t>BK Kysucké nové mesto</t>
  </si>
  <si>
    <t>Ilava</t>
  </si>
  <si>
    <t>OMES.sk</t>
  </si>
  <si>
    <t>Sokol Trenčín</t>
  </si>
  <si>
    <t>Dúlov / FIMAD</t>
  </si>
  <si>
    <t>Dúlov / BCG</t>
  </si>
  <si>
    <t>Lap 106</t>
  </si>
  <si>
    <t>00:00:04.12</t>
  </si>
  <si>
    <t>01:06:04.05</t>
  </si>
  <si>
    <t>Lap 105</t>
  </si>
  <si>
    <t>00:00:00.76</t>
  </si>
  <si>
    <t>01:05:59.93</t>
  </si>
  <si>
    <t>Lap 104</t>
  </si>
  <si>
    <t>00:00:00.53</t>
  </si>
  <si>
    <t>01:05:59.16</t>
  </si>
  <si>
    <t>Lap 103</t>
  </si>
  <si>
    <t>00:09:10.17</t>
  </si>
  <si>
    <t>01:05:58.63</t>
  </si>
  <si>
    <t>Lap 102</t>
  </si>
  <si>
    <t>00:02:04.14</t>
  </si>
  <si>
    <t>00:56:48.45</t>
  </si>
  <si>
    <t>Lap 101</t>
  </si>
  <si>
    <t>00:00:00.43</t>
  </si>
  <si>
    <t>00:54:44.31</t>
  </si>
  <si>
    <t>Lap 100</t>
  </si>
  <si>
    <t>00:00:04.96</t>
  </si>
  <si>
    <t>00:54:43.88</t>
  </si>
  <si>
    <t>Lap 99</t>
  </si>
  <si>
    <t>00:00:30.56</t>
  </si>
  <si>
    <t>00:54:38.91</t>
  </si>
  <si>
    <t>Lap 98</t>
  </si>
  <si>
    <t>00:00:41.33</t>
  </si>
  <si>
    <t>00:54:08.35</t>
  </si>
  <si>
    <t>Lap 97</t>
  </si>
  <si>
    <t>00:01:54.62</t>
  </si>
  <si>
    <t>00:53:27.01</t>
  </si>
  <si>
    <t>Lap 96</t>
  </si>
  <si>
    <t>00:51:32.38</t>
  </si>
  <si>
    <t>Lap 95</t>
  </si>
  <si>
    <t>00:00:01.06</t>
  </si>
  <si>
    <t>00:51:32.01</t>
  </si>
  <si>
    <t>Lap 94</t>
  </si>
  <si>
    <t>00:00:01.18</t>
  </si>
  <si>
    <t>00:51:30.94</t>
  </si>
  <si>
    <t>Lap 93</t>
  </si>
  <si>
    <t>00:00:00.79</t>
  </si>
  <si>
    <t>00:51:29.76</t>
  </si>
  <si>
    <t>Lap 92</t>
  </si>
  <si>
    <t>00:00:01.70</t>
  </si>
  <si>
    <t>00:51:28.96</t>
  </si>
  <si>
    <t>Lap 91</t>
  </si>
  <si>
    <t>00:01:20.64</t>
  </si>
  <si>
    <t>00:51:27.26</t>
  </si>
  <si>
    <t>00:00:53.89</t>
  </si>
  <si>
    <t>00:50:06.61</t>
  </si>
  <si>
    <t>00:00:00.54</t>
  </si>
  <si>
    <t>00:49:12.72</t>
  </si>
  <si>
    <t>00:00:00.28</t>
  </si>
  <si>
    <t>00:49:12.17</t>
  </si>
  <si>
    <t>00:00:13.87</t>
  </si>
  <si>
    <t>00:49:11.89</t>
  </si>
  <si>
    <t>00:00:05.37</t>
  </si>
  <si>
    <t>00:48:58.02</t>
  </si>
  <si>
    <t>00:00:39.09</t>
  </si>
  <si>
    <t>00:48:52.64</t>
  </si>
  <si>
    <t>00:48:13.55</t>
  </si>
  <si>
    <t>00:00:03.98</t>
  </si>
  <si>
    <t>00:48:02.23</t>
  </si>
  <si>
    <t>00:00:13.20</t>
  </si>
  <si>
    <t>00:47:58.25</t>
  </si>
  <si>
    <t>00:00:05.62</t>
  </si>
  <si>
    <t>00:47:45.05</t>
  </si>
  <si>
    <t>00:47:39.42</t>
  </si>
  <si>
    <t>00:00:13.95</t>
  </si>
  <si>
    <t>00:47:39.04</t>
  </si>
  <si>
    <t>00:47:25.09</t>
  </si>
  <si>
    <t>00:00:09.93</t>
  </si>
  <si>
    <t>00:47:16.40</t>
  </si>
  <si>
    <t>00:00:03.20</t>
  </si>
  <si>
    <t>00:47:06.46</t>
  </si>
  <si>
    <t>00:00:03.68</t>
  </si>
  <si>
    <t>00:47:03.26</t>
  </si>
  <si>
    <t>00:00:06.24</t>
  </si>
  <si>
    <t>00:46:59.57</t>
  </si>
  <si>
    <t>00:00:16.95</t>
  </si>
  <si>
    <t>00:46:53.33</t>
  </si>
  <si>
    <t>00:46:36.38</t>
  </si>
  <si>
    <t>00:00:13.48</t>
  </si>
  <si>
    <t>00:46:20.19</t>
  </si>
  <si>
    <t>00:00:02.95</t>
  </si>
  <si>
    <t>00:46:06.71</t>
  </si>
  <si>
    <t>00:00:05.31</t>
  </si>
  <si>
    <t>00:46:03.75</t>
  </si>
  <si>
    <t>00:00:03.37</t>
  </si>
  <si>
    <t>00:45:58.44</t>
  </si>
  <si>
    <t>00:00:33.79</t>
  </si>
  <si>
    <t>00:45:55.06</t>
  </si>
  <si>
    <t>00:45:21.27</t>
  </si>
  <si>
    <t>00:00:10.84</t>
  </si>
  <si>
    <t>00:45:21.02</t>
  </si>
  <si>
    <t>00:00:15.36</t>
  </si>
  <si>
    <t>00:45:10.17</t>
  </si>
  <si>
    <t>00:00:14.87</t>
  </si>
  <si>
    <t>00:44:54.81</t>
  </si>
  <si>
    <t>00:00:03.75</t>
  </si>
  <si>
    <t>00:44:39.94</t>
  </si>
  <si>
    <t>00:00:18.27</t>
  </si>
  <si>
    <t>00:44:36.18</t>
  </si>
  <si>
    <t>00:44:17.91</t>
  </si>
  <si>
    <t>00:00:12.64</t>
  </si>
  <si>
    <t>00:44:07.41</t>
  </si>
  <si>
    <t>00:43:54.77</t>
  </si>
  <si>
    <t>00:00:00.20</t>
  </si>
  <si>
    <t>00:43:54.58</t>
  </si>
  <si>
    <t>00:00:20.57</t>
  </si>
  <si>
    <t>00:43:54.37</t>
  </si>
  <si>
    <t>00:00:04.26</t>
  </si>
  <si>
    <t>00:43:33.80</t>
  </si>
  <si>
    <t>00:00:01.29</t>
  </si>
  <si>
    <t>00:43:29.53</t>
  </si>
  <si>
    <t>00:43:28.24</t>
  </si>
  <si>
    <t>00:00:14.81</t>
  </si>
  <si>
    <t>00:43:26.53</t>
  </si>
  <si>
    <t>00:00:08.18</t>
  </si>
  <si>
    <t>00:43:11.72</t>
  </si>
  <si>
    <t>00:43:03.53</t>
  </si>
  <si>
    <t>00:00:30.65</t>
  </si>
  <si>
    <t>00:42:58.16</t>
  </si>
  <si>
    <t>00:00:16.68</t>
  </si>
  <si>
    <t>00:42:27.50</t>
  </si>
  <si>
    <t>00:00:03.89</t>
  </si>
  <si>
    <t>00:42:10.81</t>
  </si>
  <si>
    <t>00:00:08.06</t>
  </si>
  <si>
    <t>00:42:06.92</t>
  </si>
  <si>
    <t>00:00:04.04</t>
  </si>
  <si>
    <t>00:41:58.86</t>
  </si>
  <si>
    <t>00:00:13.51</t>
  </si>
  <si>
    <t>00:41:54.81</t>
  </si>
  <si>
    <t>00:00:33.03</t>
  </si>
  <si>
    <t>00:41:41.30</t>
  </si>
  <si>
    <t>00:41:08.27</t>
  </si>
  <si>
    <t>00:00:01.12</t>
  </si>
  <si>
    <t>00:41:03.95</t>
  </si>
  <si>
    <t>00:00:20.00</t>
  </si>
  <si>
    <t>00:41:02.83</t>
  </si>
  <si>
    <t>00:00:47.33</t>
  </si>
  <si>
    <t>00:40:42.83</t>
  </si>
  <si>
    <t>00:00:04.15</t>
  </si>
  <si>
    <t>00:39:55.49</t>
  </si>
  <si>
    <t>00:00:12.59</t>
  </si>
  <si>
    <t>00:39:51.33</t>
  </si>
  <si>
    <t>00:00:01.79</t>
  </si>
  <si>
    <t>00:39:38.74</t>
  </si>
  <si>
    <t>00:39:36.94</t>
  </si>
  <si>
    <t>00:00:13.23</t>
  </si>
  <si>
    <t>00:39:32.67</t>
  </si>
  <si>
    <t>00:00:06.18</t>
  </si>
  <si>
    <t>00:39:19.44</t>
  </si>
  <si>
    <t>00:39:13.25</t>
  </si>
  <si>
    <t>00:00:04.87</t>
  </si>
  <si>
    <t>00:39:13.07</t>
  </si>
  <si>
    <t>00:39:08.19</t>
  </si>
  <si>
    <t>00:00:10.00</t>
  </si>
  <si>
    <t>00:38:43.63</t>
  </si>
  <si>
    <t>00:00:11.26</t>
  </si>
  <si>
    <t>00:38:33.63</t>
  </si>
  <si>
    <t>00:00:13.76</t>
  </si>
  <si>
    <t>00:38:22.36</t>
  </si>
  <si>
    <t>00:00:10.32</t>
  </si>
  <si>
    <t>00:38:08.59</t>
  </si>
  <si>
    <t>00:00:42.04</t>
  </si>
  <si>
    <t>00:37:58.27</t>
  </si>
  <si>
    <t>00:37:16.23</t>
  </si>
  <si>
    <t>00:00:08.64</t>
  </si>
  <si>
    <t>00:37:02.35</t>
  </si>
  <si>
    <t>00:00:08.07</t>
  </si>
  <si>
    <t>00:36:53.71</t>
  </si>
  <si>
    <t>00:00:07.98</t>
  </si>
  <si>
    <t>00:36:45.63</t>
  </si>
  <si>
    <t>00:00:03.56</t>
  </si>
  <si>
    <t>00:36:37.65</t>
  </si>
  <si>
    <t>00:00:09.34</t>
  </si>
  <si>
    <t>00:36:34.08</t>
  </si>
  <si>
    <t>00:00:03.57</t>
  </si>
  <si>
    <t>00:36:24.74</t>
  </si>
  <si>
    <t>00:00:04.32</t>
  </si>
  <si>
    <t>00:36:21.16</t>
  </si>
  <si>
    <t>00:00:23.67</t>
  </si>
  <si>
    <t>00:36:16.83</t>
  </si>
  <si>
    <t>00:00:12.08</t>
  </si>
  <si>
    <t>00:35:53.16</t>
  </si>
  <si>
    <t>00:01:16.80</t>
  </si>
  <si>
    <t>00:35:41.08</t>
  </si>
  <si>
    <t>00:00:11.50</t>
  </si>
  <si>
    <t>00:34:24.28</t>
  </si>
  <si>
    <t>00:00:27.80</t>
  </si>
  <si>
    <t>00:34:12.78</t>
  </si>
  <si>
    <t>00:00:02.70</t>
  </si>
  <si>
    <t>00:33:44.97</t>
  </si>
  <si>
    <t>00:00:10.87</t>
  </si>
  <si>
    <t>00:33:42.27</t>
  </si>
  <si>
    <t>00:00:01.87</t>
  </si>
  <si>
    <t>00:33:31.40</t>
  </si>
  <si>
    <t>00:00:44.25</t>
  </si>
  <si>
    <t>00:33:29.52</t>
  </si>
  <si>
    <t>00:00:03.67</t>
  </si>
  <si>
    <t>00:32:45.27</t>
  </si>
  <si>
    <t>00:00:00.31</t>
  </si>
  <si>
    <t>00:32:41.59</t>
  </si>
  <si>
    <t>00:00:17.82</t>
  </si>
  <si>
    <t>00:32:41.28</t>
  </si>
  <si>
    <t>00:00:47.20</t>
  </si>
  <si>
    <t>00:32:23.46</t>
  </si>
  <si>
    <t>00:01:20.54</t>
  </si>
  <si>
    <t>00:31:36.25</t>
  </si>
  <si>
    <t>00:00:16.75</t>
  </si>
  <si>
    <t>00:30:15.70</t>
  </si>
  <si>
    <t>00:29:58.95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</si>
  <si>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01.kolo</t>
    </r>
    <r>
      <rPr>
        <b/>
        <sz val="18"/>
        <color indexed="8"/>
        <rFont val="Calibri"/>
        <family val="2"/>
      </rPr>
      <t>, 26.03.2016, 9.03 m, Trenčín - Ostrov</t>
    </r>
  </si>
  <si>
    <t>00:00:00.00</t>
  </si>
  <si>
    <t>Best running team</t>
  </si>
  <si>
    <t>Bez me na</t>
  </si>
  <si>
    <t>ĎURIKAM Team</t>
  </si>
  <si>
    <t>PORADIE TEAMOV:</t>
  </si>
  <si>
    <t>ČAS:</t>
  </si>
  <si>
    <t>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</si>
</sst>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  <numFmt numFmtId="174" formatCode="h:mm;@"/>
    <numFmt numFmtId="175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8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2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4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22" fillId="0" borderId="10" xfId="0" applyFont="1" applyFill="1" applyBorder="1" applyAlignment="1">
      <alignment horizontal="left"/>
    </xf>
    <xf numFmtId="1" fontId="22" fillId="0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22" fillId="0" borderId="15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33" borderId="0" xfId="0" applyFill="1" applyAlignment="1">
      <alignment/>
    </xf>
    <xf numFmtId="0" fontId="22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36" borderId="10" xfId="0" applyNumberFormat="1" applyFill="1" applyBorder="1" applyAlignment="1">
      <alignment/>
    </xf>
    <xf numFmtId="0" fontId="27" fillId="0" borderId="10" xfId="0" applyFont="1" applyFill="1" applyBorder="1" applyAlignment="1">
      <alignment/>
    </xf>
    <xf numFmtId="175" fontId="22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4" fillId="8" borderId="16" xfId="0" applyFont="1" applyFill="1" applyBorder="1" applyAlignment="1">
      <alignment horizontal="center"/>
    </xf>
    <xf numFmtId="0" fontId="54" fillId="8" borderId="17" xfId="0" applyNumberFormat="1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13</xdr:col>
      <xdr:colOff>581025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505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13</xdr:col>
      <xdr:colOff>600075</xdr:colOff>
      <xdr:row>30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3075"/>
          <a:ext cx="85248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D39" sqref="D39"/>
    </sheetView>
  </sheetViews>
  <sheetFormatPr defaultColWidth="9.140625" defaultRowHeight="15"/>
  <cols>
    <col min="1" max="1" width="9.28125" style="3" customWidth="1"/>
    <col min="2" max="2" width="11.00390625" style="5" bestFit="1" customWidth="1"/>
    <col min="3" max="3" width="22.00390625" style="5" bestFit="1" customWidth="1"/>
    <col min="4" max="4" width="48.57421875" style="5" customWidth="1"/>
    <col min="5" max="5" width="6.57421875" style="3" bestFit="1" customWidth="1"/>
    <col min="6" max="6" width="8.7109375" style="3" bestFit="1" customWidth="1"/>
    <col min="7" max="7" width="7.7109375" style="5" bestFit="1" customWidth="1"/>
    <col min="8" max="8" width="9.140625" style="9" customWidth="1"/>
    <col min="9" max="9" width="15.140625" style="9" bestFit="1" customWidth="1"/>
    <col min="10" max="12" width="9.140625" style="9" customWidth="1"/>
    <col min="13" max="13" width="15.140625" style="9" bestFit="1" customWidth="1"/>
    <col min="14" max="16384" width="9.140625" style="9" customWidth="1"/>
  </cols>
  <sheetData>
    <row r="1" spans="1:15" s="8" customFormat="1" ht="39.75" customHeight="1">
      <c r="A1" s="45" t="s">
        <v>0</v>
      </c>
      <c r="B1" s="45" t="s">
        <v>1</v>
      </c>
      <c r="C1" s="45" t="s">
        <v>2</v>
      </c>
      <c r="D1" s="45" t="s">
        <v>9</v>
      </c>
      <c r="E1" s="45" t="s">
        <v>3</v>
      </c>
      <c r="F1" s="45" t="s">
        <v>66</v>
      </c>
      <c r="G1" s="45" t="s">
        <v>4</v>
      </c>
      <c r="I1" s="8" t="s">
        <v>54</v>
      </c>
      <c r="J1" s="8" t="s">
        <v>56</v>
      </c>
      <c r="K1" s="8" t="s">
        <v>57</v>
      </c>
      <c r="M1" s="8" t="s">
        <v>54</v>
      </c>
      <c r="N1" s="8" t="s">
        <v>56</v>
      </c>
      <c r="O1" s="8" t="s">
        <v>57</v>
      </c>
    </row>
    <row r="2" spans="1:15" ht="18" customHeight="1">
      <c r="A2" s="57">
        <v>2</v>
      </c>
      <c r="B2" s="5" t="s">
        <v>26</v>
      </c>
      <c r="C2" s="5" t="s">
        <v>44</v>
      </c>
      <c r="D2" s="5" t="s">
        <v>336</v>
      </c>
      <c r="E2" s="5">
        <v>1983</v>
      </c>
      <c r="F2" s="3" t="s">
        <v>67</v>
      </c>
      <c r="G2" s="13" t="str">
        <f>IF(F2="m",LOOKUP(E2,'01.kolo prezentácia'!$J$2:$J$9,'01.kolo prezentácia'!$I$2:$I$9),LOOKUP(E2,'01.kolo prezentácia'!$N$2:$N$4,'01.kolo prezentácia'!$M$2:$M$4))</f>
        <v>Muži B</v>
      </c>
      <c r="I2" s="9" t="s">
        <v>61</v>
      </c>
      <c r="J2" s="9">
        <v>1900</v>
      </c>
      <c r="K2" s="9">
        <v>1957</v>
      </c>
      <c r="M2" s="9" t="s">
        <v>63</v>
      </c>
      <c r="N2" s="9">
        <v>1900</v>
      </c>
      <c r="O2" s="9">
        <v>1981</v>
      </c>
    </row>
    <row r="3" spans="1:15" ht="18" customHeight="1">
      <c r="A3" s="57">
        <v>19</v>
      </c>
      <c r="B3" s="5" t="s">
        <v>46</v>
      </c>
      <c r="C3" s="5" t="s">
        <v>227</v>
      </c>
      <c r="D3" s="5" t="s">
        <v>337</v>
      </c>
      <c r="E3" s="5">
        <v>1979</v>
      </c>
      <c r="F3" s="3" t="s">
        <v>67</v>
      </c>
      <c r="G3" s="13" t="str">
        <f>IF(F3="m",LOOKUP(E3,'01.kolo prezentácia'!$J$2:$J$9,'01.kolo prezentácia'!$I$2:$I$9),LOOKUP(E3,'01.kolo prezentácia'!$N$2:$N$4,'01.kolo prezentácia'!$M$2:$M$4))</f>
        <v>Muži B</v>
      </c>
      <c r="I3" s="9" t="s">
        <v>60</v>
      </c>
      <c r="J3" s="9">
        <v>1958</v>
      </c>
      <c r="K3" s="9">
        <v>1967</v>
      </c>
      <c r="M3" s="47" t="s">
        <v>62</v>
      </c>
      <c r="N3" s="9">
        <v>1982</v>
      </c>
      <c r="O3" s="9">
        <v>2017</v>
      </c>
    </row>
    <row r="4" spans="1:11" ht="18" customHeight="1">
      <c r="A4" s="57">
        <v>27</v>
      </c>
      <c r="B4" s="5" t="s">
        <v>191</v>
      </c>
      <c r="C4" s="5" t="s">
        <v>192</v>
      </c>
      <c r="D4" s="5" t="s">
        <v>338</v>
      </c>
      <c r="E4" s="5">
        <v>1976</v>
      </c>
      <c r="F4" s="3" t="s">
        <v>68</v>
      </c>
      <c r="G4" s="13" t="str">
        <f>IF(F4="m",LOOKUP(E4,'01.kolo prezentácia'!$J$2:$J$9,'01.kolo prezentácia'!$I$2:$I$9),LOOKUP(E4,'01.kolo prezentácia'!$N$2:$N$4,'01.kolo prezentácia'!$M$2:$M$4))</f>
        <v>Ženy B</v>
      </c>
      <c r="I4" s="9" t="s">
        <v>59</v>
      </c>
      <c r="J4" s="9">
        <v>1968</v>
      </c>
      <c r="K4" s="9">
        <v>1977</v>
      </c>
    </row>
    <row r="5" spans="1:11" ht="18" customHeight="1">
      <c r="A5" s="57">
        <v>17</v>
      </c>
      <c r="B5" s="5" t="s">
        <v>7</v>
      </c>
      <c r="C5" s="5" t="s">
        <v>228</v>
      </c>
      <c r="D5" s="5" t="s">
        <v>339</v>
      </c>
      <c r="E5" s="5">
        <v>1987</v>
      </c>
      <c r="F5" s="3" t="s">
        <v>67</v>
      </c>
      <c r="G5" s="13" t="str">
        <f>IF(F5="m",LOOKUP(E5,'01.kolo prezentácia'!$J$2:$J$9,'01.kolo prezentácia'!$I$2:$I$9),LOOKUP(E5,'01.kolo prezentácia'!$N$2:$N$4,'01.kolo prezentácia'!$M$2:$M$4))</f>
        <v>Muži B</v>
      </c>
      <c r="I5" s="9" t="s">
        <v>58</v>
      </c>
      <c r="J5" s="9">
        <v>1978</v>
      </c>
      <c r="K5" s="9">
        <v>1987</v>
      </c>
    </row>
    <row r="6" spans="1:7" ht="18" customHeight="1">
      <c r="A6" s="57">
        <v>102</v>
      </c>
      <c r="B6" s="5" t="s">
        <v>213</v>
      </c>
      <c r="C6" s="5" t="s">
        <v>214</v>
      </c>
      <c r="D6" s="5" t="s">
        <v>81</v>
      </c>
      <c r="E6" s="5">
        <v>1988</v>
      </c>
      <c r="F6" s="3" t="s">
        <v>67</v>
      </c>
      <c r="G6" s="13" t="str">
        <f>IF(F6="m",LOOKUP(E6,'01.kolo prezentácia'!$J$2:$J$9,'01.kolo prezentácia'!$I$2:$I$9),LOOKUP(E6,'01.kolo prezentácia'!$N$2:$N$4,'01.kolo prezentácia'!$M$2:$M$4))</f>
        <v>Muži A</v>
      </c>
    </row>
    <row r="7" spans="1:11" ht="18" customHeight="1">
      <c r="A7" s="57">
        <v>105</v>
      </c>
      <c r="B7" s="5" t="s">
        <v>229</v>
      </c>
      <c r="C7" s="5" t="s">
        <v>198</v>
      </c>
      <c r="D7" s="5" t="s">
        <v>230</v>
      </c>
      <c r="E7" s="5">
        <v>1983</v>
      </c>
      <c r="F7" s="3" t="s">
        <v>67</v>
      </c>
      <c r="G7" s="13" t="str">
        <f>IF(F7="m",LOOKUP(E7,'01.kolo prezentácia'!$J$2:$J$9,'01.kolo prezentácia'!$I$2:$I$9),LOOKUP(E7,'01.kolo prezentácia'!$N$2:$N$4,'01.kolo prezentácia'!$M$2:$M$4))</f>
        <v>Muži B</v>
      </c>
      <c r="I7" s="47" t="s">
        <v>55</v>
      </c>
      <c r="J7" s="9">
        <v>1988</v>
      </c>
      <c r="K7" s="9">
        <v>2017</v>
      </c>
    </row>
    <row r="8" spans="1:11" ht="18" customHeight="1">
      <c r="A8" s="57">
        <v>8</v>
      </c>
      <c r="B8" s="5" t="s">
        <v>79</v>
      </c>
      <c r="C8" s="5" t="s">
        <v>231</v>
      </c>
      <c r="D8" s="5" t="s">
        <v>232</v>
      </c>
      <c r="E8" s="5">
        <v>1962</v>
      </c>
      <c r="F8" s="3" t="s">
        <v>67</v>
      </c>
      <c r="G8" s="13" t="str">
        <f>IF(F8="m",LOOKUP(E8,'01.kolo prezentácia'!$J$2:$J$9,'01.kolo prezentácia'!$I$2:$I$9),LOOKUP(E8,'01.kolo prezentácia'!$N$2:$N$4,'01.kolo prezentácia'!$M$2:$M$4))</f>
        <v>Muži D</v>
      </c>
      <c r="I8" s="47"/>
      <c r="J8" s="47"/>
      <c r="K8" s="47"/>
    </row>
    <row r="9" spans="1:7" ht="18" customHeight="1">
      <c r="A9" s="57">
        <v>6</v>
      </c>
      <c r="B9" s="5" t="s">
        <v>233</v>
      </c>
      <c r="C9" s="5" t="s">
        <v>234</v>
      </c>
      <c r="D9" s="5" t="s">
        <v>342</v>
      </c>
      <c r="E9" s="5">
        <v>1964</v>
      </c>
      <c r="F9" s="3" t="s">
        <v>67</v>
      </c>
      <c r="G9" s="13" t="str">
        <f>IF(F9="m",LOOKUP(E9,'01.kolo prezentácia'!$J$2:$J$9,'01.kolo prezentácia'!$I$2:$I$9),LOOKUP(E9,'01.kolo prezentácia'!$N$2:$N$4,'01.kolo prezentácia'!$M$2:$M$4))</f>
        <v>Muži D</v>
      </c>
    </row>
    <row r="10" spans="1:7" ht="18" customHeight="1">
      <c r="A10" s="57">
        <v>48</v>
      </c>
      <c r="B10" s="5" t="s">
        <v>235</v>
      </c>
      <c r="C10" s="5" t="s">
        <v>236</v>
      </c>
      <c r="D10" s="5" t="s">
        <v>237</v>
      </c>
      <c r="E10" s="5">
        <v>1970</v>
      </c>
      <c r="F10" s="3" t="s">
        <v>68</v>
      </c>
      <c r="G10" s="13" t="str">
        <f>IF(F10="m",LOOKUP(E10,'01.kolo prezentácia'!$J$2:$J$9,'01.kolo prezentácia'!$I$2:$I$9),LOOKUP(E10,'01.kolo prezentácia'!$N$2:$N$4,'01.kolo prezentácia'!$M$2:$M$4))</f>
        <v>Ženy B</v>
      </c>
    </row>
    <row r="11" spans="1:7" ht="18" customHeight="1">
      <c r="A11" s="57">
        <v>69</v>
      </c>
      <c r="B11" s="5" t="s">
        <v>238</v>
      </c>
      <c r="C11" s="5" t="s">
        <v>239</v>
      </c>
      <c r="D11" s="5" t="s">
        <v>240</v>
      </c>
      <c r="E11" s="5">
        <v>1964</v>
      </c>
      <c r="F11" s="3" t="s">
        <v>67</v>
      </c>
      <c r="G11" s="13" t="str">
        <f>IF(F11="m",LOOKUP(E11,'01.kolo prezentácia'!$J$2:$J$9,'01.kolo prezentácia'!$I$2:$I$9),LOOKUP(E11,'01.kolo prezentácia'!$N$2:$N$4,'01.kolo prezentácia'!$M$2:$M$4))</f>
        <v>Muži D</v>
      </c>
    </row>
    <row r="12" spans="1:7" ht="18" customHeight="1">
      <c r="A12" s="57">
        <v>89</v>
      </c>
      <c r="B12" s="5" t="s">
        <v>207</v>
      </c>
      <c r="C12" s="5" t="s">
        <v>208</v>
      </c>
      <c r="D12" s="5" t="s">
        <v>16</v>
      </c>
      <c r="E12" s="5">
        <v>1970</v>
      </c>
      <c r="F12" s="3" t="s">
        <v>67</v>
      </c>
      <c r="G12" s="13" t="str">
        <f>IF(F12="m",LOOKUP(E12,'01.kolo prezentácia'!$J$2:$J$9,'01.kolo prezentácia'!$I$2:$I$9),LOOKUP(E12,'01.kolo prezentácia'!$N$2:$N$4,'01.kolo prezentácia'!$M$2:$M$4))</f>
        <v>Muži C</v>
      </c>
    </row>
    <row r="13" spans="1:7" ht="18" customHeight="1">
      <c r="A13" s="57">
        <v>41</v>
      </c>
      <c r="B13" s="5" t="s">
        <v>6</v>
      </c>
      <c r="C13" s="5" t="s">
        <v>189</v>
      </c>
      <c r="D13" s="5" t="s">
        <v>190</v>
      </c>
      <c r="E13" s="5">
        <v>1974</v>
      </c>
      <c r="F13" s="3" t="s">
        <v>67</v>
      </c>
      <c r="G13" s="13" t="str">
        <f>IF(F13="m",LOOKUP(E13,'01.kolo prezentácia'!$J$2:$J$9,'01.kolo prezentácia'!$I$2:$I$9),LOOKUP(E13,'01.kolo prezentácia'!$N$2:$N$4,'01.kolo prezentácia'!$M$2:$M$4))</f>
        <v>Muži C</v>
      </c>
    </row>
    <row r="14" spans="1:7" ht="18" customHeight="1">
      <c r="A14" s="57">
        <v>47</v>
      </c>
      <c r="B14" s="5" t="s">
        <v>193</v>
      </c>
      <c r="C14" s="5" t="s">
        <v>194</v>
      </c>
      <c r="D14" s="5" t="s">
        <v>341</v>
      </c>
      <c r="E14" s="5">
        <v>1966</v>
      </c>
      <c r="F14" s="3" t="s">
        <v>68</v>
      </c>
      <c r="G14" s="13" t="str">
        <f>IF(F14="m",LOOKUP(E14,'01.kolo prezentácia'!$J$2:$J$9,'01.kolo prezentácia'!$I$2:$I$9),LOOKUP(E14,'01.kolo prezentácia'!$N$2:$N$4,'01.kolo prezentácia'!$M$2:$M$4))</f>
        <v>Ženy B</v>
      </c>
    </row>
    <row r="15" spans="1:7" ht="18" customHeight="1">
      <c r="A15" s="57">
        <v>15</v>
      </c>
      <c r="B15" s="5" t="s">
        <v>183</v>
      </c>
      <c r="C15" s="5" t="s">
        <v>184</v>
      </c>
      <c r="D15" s="5" t="s">
        <v>341</v>
      </c>
      <c r="E15" s="5">
        <v>1973</v>
      </c>
      <c r="F15" s="3" t="s">
        <v>68</v>
      </c>
      <c r="G15" s="13" t="str">
        <f>IF(F15="m",LOOKUP(E15,'01.kolo prezentácia'!$J$2:$J$9,'01.kolo prezentácia'!$I$2:$I$9),LOOKUP(E15,'01.kolo prezentácia'!$N$2:$N$4,'01.kolo prezentácia'!$M$2:$M$4))</f>
        <v>Ženy B</v>
      </c>
    </row>
    <row r="16" spans="1:7" ht="18" customHeight="1">
      <c r="A16" s="57">
        <v>18</v>
      </c>
      <c r="B16" s="5" t="s">
        <v>7</v>
      </c>
      <c r="C16" s="5" t="s">
        <v>195</v>
      </c>
      <c r="D16" s="5" t="s">
        <v>339</v>
      </c>
      <c r="E16" s="5">
        <v>1963</v>
      </c>
      <c r="F16" s="3" t="s">
        <v>67</v>
      </c>
      <c r="G16" s="13" t="str">
        <f>IF(F16="m",LOOKUP(E16,'01.kolo prezentácia'!$J$2:$J$9,'01.kolo prezentácia'!$I$2:$I$9),LOOKUP(E16,'01.kolo prezentácia'!$N$2:$N$4,'01.kolo prezentácia'!$M$2:$M$4))</f>
        <v>Muži D</v>
      </c>
    </row>
    <row r="17" spans="1:7" ht="18" customHeight="1">
      <c r="A17" s="57">
        <v>26</v>
      </c>
      <c r="B17" s="5" t="s">
        <v>51</v>
      </c>
      <c r="C17" s="5" t="s">
        <v>242</v>
      </c>
      <c r="D17" s="5" t="s">
        <v>243</v>
      </c>
      <c r="E17" s="5">
        <v>1957</v>
      </c>
      <c r="F17" s="3" t="s">
        <v>67</v>
      </c>
      <c r="G17" s="13" t="str">
        <f>IF(F17="m",LOOKUP(E17,'01.kolo prezentácia'!$J$2:$J$9,'01.kolo prezentácia'!$I$2:$I$9),LOOKUP(E17,'01.kolo prezentácia'!$N$2:$N$4,'01.kolo prezentácia'!$M$2:$M$4))</f>
        <v>Muži E</v>
      </c>
    </row>
    <row r="18" spans="1:7" ht="18" customHeight="1">
      <c r="A18" s="57">
        <v>83</v>
      </c>
      <c r="B18" s="5" t="s">
        <v>24</v>
      </c>
      <c r="C18" s="5" t="s">
        <v>53</v>
      </c>
      <c r="D18" s="5" t="s">
        <v>187</v>
      </c>
      <c r="E18" s="5">
        <v>1988</v>
      </c>
      <c r="F18" s="3" t="s">
        <v>67</v>
      </c>
      <c r="G18" s="13" t="str">
        <f>IF(F18="m",LOOKUP(E18,'01.kolo prezentácia'!$J$2:$J$9,'01.kolo prezentácia'!$I$2:$I$9),LOOKUP(E18,'01.kolo prezentácia'!$N$2:$N$4,'01.kolo prezentácia'!$M$2:$M$4))</f>
        <v>Muži A</v>
      </c>
    </row>
    <row r="19" spans="1:7" ht="18" customHeight="1">
      <c r="A19" s="57">
        <v>68</v>
      </c>
      <c r="B19" s="5" t="s">
        <v>73</v>
      </c>
      <c r="C19" s="5" t="s">
        <v>85</v>
      </c>
      <c r="D19" s="5" t="s">
        <v>16</v>
      </c>
      <c r="E19" s="5">
        <v>1951</v>
      </c>
      <c r="F19" s="3" t="s">
        <v>67</v>
      </c>
      <c r="G19" s="13" t="str">
        <f>IF(F19="m",LOOKUP(E19,'01.kolo prezentácia'!$J$2:$J$9,'01.kolo prezentácia'!$I$2:$I$9),LOOKUP(E19,'01.kolo prezentácia'!$N$2:$N$4,'01.kolo prezentácia'!$M$2:$M$4))</f>
        <v>Muži E</v>
      </c>
    </row>
    <row r="20" spans="1:7" ht="18" customHeight="1">
      <c r="A20" s="57">
        <v>106</v>
      </c>
      <c r="B20" s="5" t="s">
        <v>244</v>
      </c>
      <c r="C20" s="5" t="s">
        <v>245</v>
      </c>
      <c r="D20" s="5" t="s">
        <v>16</v>
      </c>
      <c r="E20" s="5">
        <v>1986</v>
      </c>
      <c r="F20" s="3" t="s">
        <v>67</v>
      </c>
      <c r="G20" s="13" t="str">
        <f>IF(F20="m",LOOKUP(E20,'01.kolo prezentácia'!$J$2:$J$9,'01.kolo prezentácia'!$I$2:$I$9),LOOKUP(E20,'01.kolo prezentácia'!$N$2:$N$4,'01.kolo prezentácia'!$M$2:$M$4))</f>
        <v>Muži B</v>
      </c>
    </row>
    <row r="21" spans="1:7" ht="18" customHeight="1">
      <c r="A21" s="57">
        <v>103</v>
      </c>
      <c r="B21" s="5" t="s">
        <v>201</v>
      </c>
      <c r="C21" s="5" t="s">
        <v>246</v>
      </c>
      <c r="D21" s="5" t="s">
        <v>16</v>
      </c>
      <c r="E21" s="5">
        <v>1983</v>
      </c>
      <c r="F21" s="3" t="s">
        <v>67</v>
      </c>
      <c r="G21" s="13" t="str">
        <f>IF(F21="m",LOOKUP(E21,'01.kolo prezentácia'!$J$2:$J$9,'01.kolo prezentácia'!$I$2:$I$9),LOOKUP(E21,'01.kolo prezentácia'!$N$2:$N$4,'01.kolo prezentácia'!$M$2:$M$4))</f>
        <v>Muži B</v>
      </c>
    </row>
    <row r="22" spans="1:7" ht="18" customHeight="1">
      <c r="A22" s="57">
        <v>104</v>
      </c>
      <c r="B22" s="5" t="s">
        <v>215</v>
      </c>
      <c r="C22" s="5" t="s">
        <v>247</v>
      </c>
      <c r="D22" s="5" t="s">
        <v>16</v>
      </c>
      <c r="E22" s="5">
        <v>1987</v>
      </c>
      <c r="F22" s="3" t="s">
        <v>68</v>
      </c>
      <c r="G22" s="13" t="str">
        <f>IF(F22="m",LOOKUP(E22,'01.kolo prezentácia'!$J$2:$J$9,'01.kolo prezentácia'!$I$2:$I$9),LOOKUP(E22,'01.kolo prezentácia'!$N$2:$N$4,'01.kolo prezentácia'!$M$2:$M$4))</f>
        <v>Ženy A</v>
      </c>
    </row>
    <row r="23" spans="1:7" ht="18" customHeight="1">
      <c r="A23" s="57">
        <v>51</v>
      </c>
      <c r="B23" s="5" t="s">
        <v>205</v>
      </c>
      <c r="C23" s="5" t="s">
        <v>248</v>
      </c>
      <c r="D23" s="5" t="s">
        <v>343</v>
      </c>
      <c r="E23" s="5">
        <v>1972</v>
      </c>
      <c r="F23" s="3" t="s">
        <v>67</v>
      </c>
      <c r="G23" s="13" t="str">
        <f>IF(F23="m",LOOKUP(E23,'01.kolo prezentácia'!$J$2:$J$9,'01.kolo prezentácia'!$I$2:$I$9),LOOKUP(E23,'01.kolo prezentácia'!$N$2:$N$4,'01.kolo prezentácia'!$M$2:$M$4))</f>
        <v>Muži C</v>
      </c>
    </row>
    <row r="24" spans="1:7" ht="18" customHeight="1">
      <c r="A24" s="57">
        <v>53</v>
      </c>
      <c r="B24" s="5" t="s">
        <v>249</v>
      </c>
      <c r="C24" s="5" t="s">
        <v>250</v>
      </c>
      <c r="D24" s="5" t="s">
        <v>241</v>
      </c>
      <c r="E24" s="5">
        <v>1965</v>
      </c>
      <c r="F24" s="3" t="s">
        <v>67</v>
      </c>
      <c r="G24" s="13" t="str">
        <f>IF(F24="m",LOOKUP(E24,'01.kolo prezentácia'!$J$2:$J$9,'01.kolo prezentácia'!$I$2:$I$9),LOOKUP(E24,'01.kolo prezentácia'!$N$2:$N$4,'01.kolo prezentácia'!$M$2:$M$4))</f>
        <v>Muži D</v>
      </c>
    </row>
    <row r="25" spans="1:7" ht="18" customHeight="1">
      <c r="A25" s="57">
        <v>63</v>
      </c>
      <c r="B25" s="5" t="s">
        <v>251</v>
      </c>
      <c r="C25" s="5" t="s">
        <v>252</v>
      </c>
      <c r="D25" s="5" t="s">
        <v>253</v>
      </c>
      <c r="E25" s="5">
        <v>1986</v>
      </c>
      <c r="F25" s="3" t="s">
        <v>67</v>
      </c>
      <c r="G25" s="13" t="str">
        <f>IF(F25="m",LOOKUP(E25,'01.kolo prezentácia'!$J$2:$J$9,'01.kolo prezentácia'!$I$2:$I$9),LOOKUP(E25,'01.kolo prezentácia'!$N$2:$N$4,'01.kolo prezentácia'!$M$2:$M$4))</f>
        <v>Muži B</v>
      </c>
    </row>
    <row r="26" spans="1:7" ht="18" customHeight="1">
      <c r="A26" s="57">
        <v>92</v>
      </c>
      <c r="B26" s="5" t="s">
        <v>72</v>
      </c>
      <c r="C26" s="5" t="s">
        <v>181</v>
      </c>
      <c r="D26" s="5" t="s">
        <v>339</v>
      </c>
      <c r="E26" s="5">
        <v>1972</v>
      </c>
      <c r="F26" s="3" t="s">
        <v>68</v>
      </c>
      <c r="G26" s="13" t="str">
        <f>IF(F26="m",LOOKUP(E26,'01.kolo prezentácia'!$J$2:$J$9,'01.kolo prezentácia'!$I$2:$I$9),LOOKUP(E26,'01.kolo prezentácia'!$N$2:$N$4,'01.kolo prezentácia'!$M$2:$M$4))</f>
        <v>Ženy B</v>
      </c>
    </row>
    <row r="27" spans="1:7" ht="18" customHeight="1">
      <c r="A27" s="57">
        <v>39</v>
      </c>
      <c r="B27" s="5" t="s">
        <v>254</v>
      </c>
      <c r="C27" s="5" t="s">
        <v>255</v>
      </c>
      <c r="D27" s="5" t="s">
        <v>210</v>
      </c>
      <c r="E27" s="5">
        <v>1982</v>
      </c>
      <c r="F27" s="3" t="s">
        <v>68</v>
      </c>
      <c r="G27" s="13" t="str">
        <f>IF(F27="m",LOOKUP(E27,'01.kolo prezentácia'!$J$2:$J$9,'01.kolo prezentácia'!$I$2:$I$9),LOOKUP(E27,'01.kolo prezentácia'!$N$2:$N$4,'01.kolo prezentácia'!$M$2:$M$4))</f>
        <v>Ženy A</v>
      </c>
    </row>
    <row r="28" spans="1:7" ht="18" customHeight="1">
      <c r="A28" s="57">
        <v>59</v>
      </c>
      <c r="B28" s="5" t="s">
        <v>5</v>
      </c>
      <c r="C28" s="5" t="s">
        <v>256</v>
      </c>
      <c r="D28" s="5" t="s">
        <v>81</v>
      </c>
      <c r="E28" s="5">
        <v>1968</v>
      </c>
      <c r="F28" s="3" t="s">
        <v>67</v>
      </c>
      <c r="G28" s="13" t="str">
        <f>IF(F28="m",LOOKUP(E28,'01.kolo prezentácia'!$J$2:$J$9,'01.kolo prezentácia'!$I$2:$I$9),LOOKUP(E28,'01.kolo prezentácia'!$N$2:$N$4,'01.kolo prezentácia'!$M$2:$M$4))</f>
        <v>Muži C</v>
      </c>
    </row>
    <row r="29" spans="1:7" ht="18" customHeight="1">
      <c r="A29" s="57">
        <v>23</v>
      </c>
      <c r="B29" s="5" t="s">
        <v>46</v>
      </c>
      <c r="C29" s="5" t="s">
        <v>182</v>
      </c>
      <c r="D29" s="5" t="s">
        <v>16</v>
      </c>
      <c r="E29" s="5">
        <v>1986</v>
      </c>
      <c r="F29" s="3" t="s">
        <v>67</v>
      </c>
      <c r="G29" s="13" t="str">
        <f>IF(F29="m",LOOKUP(E29,'01.kolo prezentácia'!$J$2:$J$9,'01.kolo prezentácia'!$I$2:$I$9),LOOKUP(E29,'01.kolo prezentácia'!$N$2:$N$4,'01.kolo prezentácia'!$M$2:$M$4))</f>
        <v>Muži B</v>
      </c>
    </row>
    <row r="30" spans="1:7" ht="18" customHeight="1">
      <c r="A30" s="57">
        <v>97</v>
      </c>
      <c r="B30" s="5" t="s">
        <v>46</v>
      </c>
      <c r="C30" s="5" t="s">
        <v>83</v>
      </c>
      <c r="D30" s="5" t="s">
        <v>257</v>
      </c>
      <c r="E30" s="5">
        <v>1964</v>
      </c>
      <c r="F30" s="3" t="s">
        <v>67</v>
      </c>
      <c r="G30" s="13" t="str">
        <f>IF(F30="m",LOOKUP(E30,'01.kolo prezentácia'!$J$2:$J$9,'01.kolo prezentácia'!$I$2:$I$9),LOOKUP(E30,'01.kolo prezentácia'!$N$2:$N$4,'01.kolo prezentácia'!$M$2:$M$4))</f>
        <v>Muži D</v>
      </c>
    </row>
    <row r="31" spans="1:7" ht="18" customHeight="1">
      <c r="A31" s="57">
        <v>54</v>
      </c>
      <c r="B31" s="5" t="s">
        <v>258</v>
      </c>
      <c r="C31" s="5" t="s">
        <v>259</v>
      </c>
      <c r="D31" s="5" t="s">
        <v>52</v>
      </c>
      <c r="E31" s="5">
        <v>1966</v>
      </c>
      <c r="F31" s="3" t="s">
        <v>67</v>
      </c>
      <c r="G31" s="13" t="str">
        <f>IF(F31="m",LOOKUP(E31,'01.kolo prezentácia'!$J$2:$J$9,'01.kolo prezentácia'!$I$2:$I$9),LOOKUP(E31,'01.kolo prezentácia'!$N$2:$N$4,'01.kolo prezentácia'!$M$2:$M$4))</f>
        <v>Muži D</v>
      </c>
    </row>
    <row r="32" spans="1:7" ht="18" customHeight="1">
      <c r="A32" s="57">
        <v>55</v>
      </c>
      <c r="B32" s="5" t="s">
        <v>185</v>
      </c>
      <c r="C32" s="5" t="s">
        <v>260</v>
      </c>
      <c r="D32" s="5" t="s">
        <v>52</v>
      </c>
      <c r="E32" s="5">
        <v>2002</v>
      </c>
      <c r="F32" s="3" t="s">
        <v>68</v>
      </c>
      <c r="G32" s="13" t="str">
        <f>IF(F32="m",LOOKUP(E32,'01.kolo prezentácia'!$J$2:$J$9,'01.kolo prezentácia'!$I$2:$I$9),LOOKUP(E32,'01.kolo prezentácia'!$N$2:$N$4,'01.kolo prezentácia'!$M$2:$M$4))</f>
        <v>Ženy A</v>
      </c>
    </row>
    <row r="33" spans="1:7" ht="18" customHeight="1">
      <c r="A33" s="57">
        <v>95</v>
      </c>
      <c r="B33" s="5" t="s">
        <v>7</v>
      </c>
      <c r="C33" s="5" t="s">
        <v>74</v>
      </c>
      <c r="D33" s="5" t="s">
        <v>344</v>
      </c>
      <c r="E33" s="5">
        <v>1979</v>
      </c>
      <c r="F33" s="3" t="s">
        <v>67</v>
      </c>
      <c r="G33" s="13" t="str">
        <f>IF(F33="m",LOOKUP(E33,'01.kolo prezentácia'!$J$2:$J$9,'01.kolo prezentácia'!$I$2:$I$9),LOOKUP(E33,'01.kolo prezentácia'!$N$2:$N$4,'01.kolo prezentácia'!$M$2:$M$4))</f>
        <v>Muži B</v>
      </c>
    </row>
    <row r="34" spans="1:7" ht="18" customHeight="1">
      <c r="A34" s="57">
        <v>98</v>
      </c>
      <c r="B34" s="5" t="s">
        <v>185</v>
      </c>
      <c r="C34" s="5" t="s">
        <v>199</v>
      </c>
      <c r="D34" s="5" t="s">
        <v>253</v>
      </c>
      <c r="E34" s="5">
        <v>1981</v>
      </c>
      <c r="F34" s="3" t="s">
        <v>68</v>
      </c>
      <c r="G34" s="13" t="str">
        <f>IF(F34="m",LOOKUP(E34,'01.kolo prezentácia'!$J$2:$J$9,'01.kolo prezentácia'!$I$2:$I$9),LOOKUP(E34,'01.kolo prezentácia'!$N$2:$N$4,'01.kolo prezentácia'!$M$2:$M$4))</f>
        <v>Ženy B</v>
      </c>
    </row>
    <row r="35" spans="1:7" ht="18" customHeight="1">
      <c r="A35" s="57">
        <v>32</v>
      </c>
      <c r="B35" s="5" t="s">
        <v>50</v>
      </c>
      <c r="C35" s="5" t="s">
        <v>261</v>
      </c>
      <c r="D35" s="5" t="s">
        <v>339</v>
      </c>
      <c r="E35" s="5">
        <v>1986</v>
      </c>
      <c r="F35" s="3" t="s">
        <v>67</v>
      </c>
      <c r="G35" s="13" t="str">
        <f>IF(F35="m",LOOKUP(E35,'01.kolo prezentácia'!$J$2:$J$9,'01.kolo prezentácia'!$I$2:$I$9),LOOKUP(E35,'01.kolo prezentácia'!$N$2:$N$4,'01.kolo prezentácia'!$M$2:$M$4))</f>
        <v>Muži B</v>
      </c>
    </row>
    <row r="36" spans="1:7" ht="18" customHeight="1">
      <c r="A36" s="57">
        <v>93</v>
      </c>
      <c r="B36" s="5" t="s">
        <v>51</v>
      </c>
      <c r="C36" s="5" t="s">
        <v>186</v>
      </c>
      <c r="D36" s="5" t="s">
        <v>81</v>
      </c>
      <c r="E36" s="5">
        <v>1977</v>
      </c>
      <c r="F36" s="3" t="s">
        <v>67</v>
      </c>
      <c r="G36" s="13" t="str">
        <f>IF(F36="m",LOOKUP(E36,'01.kolo prezentácia'!$J$2:$J$9,'01.kolo prezentácia'!$I$2:$I$9),LOOKUP(E36,'01.kolo prezentácia'!$N$2:$N$4,'01.kolo prezentácia'!$M$2:$M$4))</f>
        <v>Muži C</v>
      </c>
    </row>
    <row r="37" spans="1:7" ht="18" customHeight="1">
      <c r="A37" s="57">
        <v>94</v>
      </c>
      <c r="B37" s="5" t="s">
        <v>262</v>
      </c>
      <c r="C37" s="5" t="s">
        <v>263</v>
      </c>
      <c r="D37" s="5" t="s">
        <v>264</v>
      </c>
      <c r="E37" s="5">
        <v>1988</v>
      </c>
      <c r="F37" s="3" t="s">
        <v>67</v>
      </c>
      <c r="G37" s="13" t="str">
        <f>IF(F37="m",LOOKUP(E37,'01.kolo prezentácia'!$J$2:$J$9,'01.kolo prezentácia'!$I$2:$I$9),LOOKUP(E37,'01.kolo prezentácia'!$N$2:$N$4,'01.kolo prezentácia'!$M$2:$M$4))</f>
        <v>Muži A</v>
      </c>
    </row>
    <row r="38" spans="1:7" ht="18" customHeight="1">
      <c r="A38" s="57">
        <v>40</v>
      </c>
      <c r="B38" s="5" t="s">
        <v>203</v>
      </c>
      <c r="C38" s="5" t="s">
        <v>204</v>
      </c>
      <c r="D38" s="5" t="s">
        <v>336</v>
      </c>
      <c r="E38" s="5">
        <v>1974</v>
      </c>
      <c r="F38" s="3" t="s">
        <v>67</v>
      </c>
      <c r="G38" s="13" t="str">
        <f>IF(F38="m",LOOKUP(E38,'01.kolo prezentácia'!$J$2:$J$9,'01.kolo prezentácia'!$I$2:$I$9),LOOKUP(E38,'01.kolo prezentácia'!$N$2:$N$4,'01.kolo prezentácia'!$M$2:$M$4))</f>
        <v>Muži C</v>
      </c>
    </row>
    <row r="39" spans="1:7" ht="18" customHeight="1">
      <c r="A39" s="57">
        <v>96</v>
      </c>
      <c r="B39" s="5" t="s">
        <v>265</v>
      </c>
      <c r="C39" s="5" t="s">
        <v>266</v>
      </c>
      <c r="D39" s="5" t="s">
        <v>345</v>
      </c>
      <c r="E39" s="5">
        <v>1985</v>
      </c>
      <c r="F39" s="3" t="s">
        <v>68</v>
      </c>
      <c r="G39" s="13" t="str">
        <f>IF(F39="m",LOOKUP(E39,'01.kolo prezentácia'!$J$2:$J$9,'01.kolo prezentácia'!$I$2:$I$9),LOOKUP(E39,'01.kolo prezentácia'!$N$2:$N$4,'01.kolo prezentácia'!$M$2:$M$4))</f>
        <v>Ženy A</v>
      </c>
    </row>
    <row r="40" spans="1:7" ht="18" customHeight="1">
      <c r="A40" s="57">
        <v>60</v>
      </c>
      <c r="B40" s="5" t="s">
        <v>86</v>
      </c>
      <c r="C40" s="5" t="s">
        <v>267</v>
      </c>
      <c r="D40" s="5" t="s">
        <v>336</v>
      </c>
      <c r="E40" s="5">
        <v>1978</v>
      </c>
      <c r="F40" s="3" t="s">
        <v>68</v>
      </c>
      <c r="G40" s="13" t="str">
        <f>IF(F40="m",LOOKUP(E40,'01.kolo prezentácia'!$J$2:$J$9,'01.kolo prezentácia'!$I$2:$I$9),LOOKUP(E40,'01.kolo prezentácia'!$N$2:$N$4,'01.kolo prezentácia'!$M$2:$M$4))</f>
        <v>Ženy B</v>
      </c>
    </row>
    <row r="41" spans="1:7" ht="18" customHeight="1">
      <c r="A41" s="57">
        <v>82</v>
      </c>
      <c r="B41" s="5" t="s">
        <v>268</v>
      </c>
      <c r="C41" s="5" t="s">
        <v>269</v>
      </c>
      <c r="D41" s="5" t="s">
        <v>270</v>
      </c>
      <c r="E41" s="5">
        <v>1996</v>
      </c>
      <c r="F41" s="3" t="s">
        <v>68</v>
      </c>
      <c r="G41" s="13" t="str">
        <f>IF(F41="m",LOOKUP(E41,'01.kolo prezentácia'!$J$2:$J$9,'01.kolo prezentácia'!$I$2:$I$9),LOOKUP(E41,'01.kolo prezentácia'!$N$2:$N$4,'01.kolo prezentácia'!$M$2:$M$4))</f>
        <v>Ženy A</v>
      </c>
    </row>
    <row r="42" spans="1:7" ht="18" customHeight="1">
      <c r="A42" s="57">
        <v>29</v>
      </c>
      <c r="B42" s="5" t="s">
        <v>5</v>
      </c>
      <c r="C42" s="5" t="s">
        <v>82</v>
      </c>
      <c r="D42" s="5" t="s">
        <v>346</v>
      </c>
      <c r="E42" s="5">
        <v>1985</v>
      </c>
      <c r="F42" s="3" t="s">
        <v>67</v>
      </c>
      <c r="G42" s="13" t="str">
        <f>IF(F42="m",LOOKUP(E42,'01.kolo prezentácia'!$J$2:$J$9,'01.kolo prezentácia'!$I$2:$I$9),LOOKUP(E42,'01.kolo prezentácia'!$N$2:$N$4,'01.kolo prezentácia'!$M$2:$M$4))</f>
        <v>Muži B</v>
      </c>
    </row>
    <row r="43" spans="1:7" ht="18" customHeight="1">
      <c r="A43" s="57">
        <v>1</v>
      </c>
      <c r="B43" s="5" t="s">
        <v>88</v>
      </c>
      <c r="C43" s="5" t="s">
        <v>271</v>
      </c>
      <c r="D43" s="5" t="s">
        <v>272</v>
      </c>
      <c r="E43" s="5">
        <v>1973</v>
      </c>
      <c r="F43" s="3" t="s">
        <v>67</v>
      </c>
      <c r="G43" s="13" t="str">
        <f>IF(F43="m",LOOKUP(E43,'01.kolo prezentácia'!$J$2:$J$9,'01.kolo prezentácia'!$I$2:$I$9),LOOKUP(E43,'01.kolo prezentácia'!$N$2:$N$4,'01.kolo prezentácia'!$M$2:$M$4))</f>
        <v>Muži C</v>
      </c>
    </row>
    <row r="44" spans="1:7" ht="18" customHeight="1">
      <c r="A44" s="57">
        <v>74</v>
      </c>
      <c r="B44" s="5" t="s">
        <v>273</v>
      </c>
      <c r="C44" s="5" t="s">
        <v>84</v>
      </c>
      <c r="D44" s="5" t="s">
        <v>81</v>
      </c>
      <c r="E44" s="5">
        <v>1964</v>
      </c>
      <c r="F44" s="3" t="s">
        <v>67</v>
      </c>
      <c r="G44" s="13" t="str">
        <f>IF(F44="m",LOOKUP(E44,'01.kolo prezentácia'!$J$2:$J$9,'01.kolo prezentácia'!$I$2:$I$9),LOOKUP(E44,'01.kolo prezentácia'!$N$2:$N$4,'01.kolo prezentácia'!$M$2:$M$4))</f>
        <v>Muži D</v>
      </c>
    </row>
    <row r="45" spans="1:7" ht="18" customHeight="1">
      <c r="A45" s="57">
        <v>61</v>
      </c>
      <c r="B45" s="5" t="s">
        <v>46</v>
      </c>
      <c r="C45" s="5" t="s">
        <v>80</v>
      </c>
      <c r="D45" s="5" t="s">
        <v>336</v>
      </c>
      <c r="E45" s="5">
        <v>1978</v>
      </c>
      <c r="F45" s="3" t="s">
        <v>67</v>
      </c>
      <c r="G45" s="13" t="str">
        <f>IF(F45="m",LOOKUP(E45,'01.kolo prezentácia'!$J$2:$J$9,'01.kolo prezentácia'!$I$2:$I$9),LOOKUP(E45,'01.kolo prezentácia'!$N$2:$N$4,'01.kolo prezentácia'!$M$2:$M$4))</f>
        <v>Muži B</v>
      </c>
    </row>
    <row r="46" spans="1:7" ht="18" customHeight="1">
      <c r="A46" s="57">
        <v>10</v>
      </c>
      <c r="B46" s="5" t="s">
        <v>77</v>
      </c>
      <c r="C46" s="5" t="s">
        <v>76</v>
      </c>
      <c r="D46" s="5" t="s">
        <v>345</v>
      </c>
      <c r="E46" s="5">
        <v>1971</v>
      </c>
      <c r="F46" s="3" t="s">
        <v>68</v>
      </c>
      <c r="G46" s="13" t="str">
        <f>IF(F46="m",LOOKUP(E46,'01.kolo prezentácia'!$J$2:$J$9,'01.kolo prezentácia'!$I$2:$I$9),LOOKUP(E46,'01.kolo prezentácia'!$N$2:$N$4,'01.kolo prezentácia'!$M$2:$M$4))</f>
        <v>Ženy B</v>
      </c>
    </row>
    <row r="47" spans="1:7" ht="18" customHeight="1">
      <c r="A47" s="57">
        <v>13</v>
      </c>
      <c r="B47" s="5" t="s">
        <v>51</v>
      </c>
      <c r="C47" s="5" t="s">
        <v>75</v>
      </c>
      <c r="D47" s="5" t="s">
        <v>345</v>
      </c>
      <c r="E47" s="5">
        <v>1973</v>
      </c>
      <c r="F47" s="3" t="s">
        <v>67</v>
      </c>
      <c r="G47" s="13" t="str">
        <f>IF(F47="m",LOOKUP(E47,'01.kolo prezentácia'!$J$2:$J$9,'01.kolo prezentácia'!$I$2:$I$9),LOOKUP(E47,'01.kolo prezentácia'!$N$2:$N$4,'01.kolo prezentácia'!$M$2:$M$4))</f>
        <v>Muži C</v>
      </c>
    </row>
    <row r="48" spans="1:7" ht="18" customHeight="1">
      <c r="A48" s="57">
        <v>81</v>
      </c>
      <c r="B48" s="5" t="s">
        <v>274</v>
      </c>
      <c r="C48" s="5" t="s">
        <v>275</v>
      </c>
      <c r="D48" s="5" t="s">
        <v>276</v>
      </c>
      <c r="E48" s="5">
        <v>1996</v>
      </c>
      <c r="F48" s="3" t="s">
        <v>68</v>
      </c>
      <c r="G48" s="13" t="str">
        <f>IF(F48="m",LOOKUP(E48,'01.kolo prezentácia'!$J$2:$J$9,'01.kolo prezentácia'!$I$2:$I$9),LOOKUP(E48,'01.kolo prezentácia'!$N$2:$N$4,'01.kolo prezentácia'!$M$2:$M$4))</f>
        <v>Ženy A</v>
      </c>
    </row>
    <row r="49" spans="1:7" ht="18" customHeight="1">
      <c r="A49" s="57">
        <v>72</v>
      </c>
      <c r="B49" s="5" t="s">
        <v>205</v>
      </c>
      <c r="C49" s="5" t="s">
        <v>206</v>
      </c>
      <c r="D49" s="5" t="s">
        <v>277</v>
      </c>
      <c r="E49" s="5">
        <v>1976</v>
      </c>
      <c r="F49" s="3" t="s">
        <v>67</v>
      </c>
      <c r="G49" s="13" t="str">
        <f>IF(F49="m",LOOKUP(E49,'01.kolo prezentácia'!$J$2:$J$9,'01.kolo prezentácia'!$I$2:$I$9),LOOKUP(E49,'01.kolo prezentácia'!$N$2:$N$4,'01.kolo prezentácia'!$M$2:$M$4))</f>
        <v>Muži C</v>
      </c>
    </row>
    <row r="50" spans="1:7" ht="18" customHeight="1">
      <c r="A50" s="57">
        <v>101</v>
      </c>
      <c r="B50" s="5" t="s">
        <v>278</v>
      </c>
      <c r="C50" s="5" t="s">
        <v>279</v>
      </c>
      <c r="D50" s="5" t="s">
        <v>345</v>
      </c>
      <c r="E50" s="5">
        <v>1965</v>
      </c>
      <c r="F50" s="3" t="s">
        <v>67</v>
      </c>
      <c r="G50" s="13" t="str">
        <f>IF(F50="m",LOOKUP(E50,'01.kolo prezentácia'!$J$2:$J$9,'01.kolo prezentácia'!$I$2:$I$9),LOOKUP(E50,'01.kolo prezentácia'!$N$2:$N$4,'01.kolo prezentácia'!$M$2:$M$4))</f>
        <v>Muži D</v>
      </c>
    </row>
    <row r="51" spans="1:7" ht="18" customHeight="1">
      <c r="A51" s="57">
        <v>20</v>
      </c>
      <c r="B51" s="5" t="s">
        <v>280</v>
      </c>
      <c r="C51" s="5" t="s">
        <v>281</v>
      </c>
      <c r="D51" s="5" t="s">
        <v>282</v>
      </c>
      <c r="E51" s="5">
        <v>1980</v>
      </c>
      <c r="F51" s="3" t="s">
        <v>67</v>
      </c>
      <c r="G51" s="13" t="str">
        <f>IF(F51="m",LOOKUP(E51,'01.kolo prezentácia'!$J$2:$J$9,'01.kolo prezentácia'!$I$2:$I$9),LOOKUP(E51,'01.kolo prezentácia'!$N$2:$N$4,'01.kolo prezentácia'!$M$2:$M$4))</f>
        <v>Muži B</v>
      </c>
    </row>
    <row r="52" spans="1:7" ht="18" customHeight="1">
      <c r="A52" s="57">
        <v>90</v>
      </c>
      <c r="B52" s="5" t="s">
        <v>283</v>
      </c>
      <c r="C52" s="5" t="s">
        <v>284</v>
      </c>
      <c r="D52" s="5" t="s">
        <v>285</v>
      </c>
      <c r="E52" s="5">
        <v>1993</v>
      </c>
      <c r="F52" s="3" t="s">
        <v>68</v>
      </c>
      <c r="G52" s="13" t="str">
        <f>IF(F52="m",LOOKUP(E52,'01.kolo prezentácia'!$J$2:$J$9,'01.kolo prezentácia'!$I$2:$I$9),LOOKUP(E52,'01.kolo prezentácia'!$N$2:$N$4,'01.kolo prezentácia'!$M$2:$M$4))</f>
        <v>Ženy A</v>
      </c>
    </row>
    <row r="53" spans="1:7" ht="18" customHeight="1">
      <c r="A53" s="3">
        <v>85</v>
      </c>
      <c r="B53" s="5" t="s">
        <v>50</v>
      </c>
      <c r="C53" s="5" t="s">
        <v>286</v>
      </c>
      <c r="D53" s="5" t="s">
        <v>287</v>
      </c>
      <c r="E53" s="5">
        <v>1986</v>
      </c>
      <c r="F53" s="3" t="s">
        <v>67</v>
      </c>
      <c r="G53" s="13" t="str">
        <f>IF(F53="m",LOOKUP(E53,'01.kolo prezentácia'!$J$2:$J$9,'01.kolo prezentácia'!$I$2:$I$9),LOOKUP(E53,'01.kolo prezentácia'!$N$2:$N$4,'01.kolo prezentácia'!$M$2:$M$4))</f>
        <v>Muži B</v>
      </c>
    </row>
    <row r="54" spans="1:7" ht="18" customHeight="1">
      <c r="A54" s="3">
        <v>28</v>
      </c>
      <c r="B54" s="5" t="s">
        <v>46</v>
      </c>
      <c r="C54" s="5" t="s">
        <v>288</v>
      </c>
      <c r="D54" s="5" t="s">
        <v>289</v>
      </c>
      <c r="E54" s="5">
        <v>1985</v>
      </c>
      <c r="F54" s="3" t="s">
        <v>67</v>
      </c>
      <c r="G54" s="13" t="str">
        <f>IF(F54="m",LOOKUP(E54,'01.kolo prezentácia'!$J$2:$J$9,'01.kolo prezentácia'!$I$2:$I$9),LOOKUP(E54,'01.kolo prezentácia'!$N$2:$N$4,'01.kolo prezentácia'!$M$2:$M$4))</f>
        <v>Muži B</v>
      </c>
    </row>
    <row r="55" spans="1:7" ht="18" customHeight="1">
      <c r="A55" s="3">
        <v>100</v>
      </c>
      <c r="B55" s="5" t="s">
        <v>205</v>
      </c>
      <c r="C55" s="5" t="s">
        <v>211</v>
      </c>
      <c r="D55" s="5" t="s">
        <v>212</v>
      </c>
      <c r="E55" s="5">
        <v>1982</v>
      </c>
      <c r="F55" s="3" t="s">
        <v>67</v>
      </c>
      <c r="G55" s="13" t="str">
        <f>IF(F55="m",LOOKUP(E55,'01.kolo prezentácia'!$J$2:$J$9,'01.kolo prezentácia'!$I$2:$I$9),LOOKUP(E55,'01.kolo prezentácia'!$N$2:$N$4,'01.kolo prezentácia'!$M$2:$M$4))</f>
        <v>Muži B</v>
      </c>
    </row>
    <row r="56" spans="1:7" ht="18" customHeight="1">
      <c r="A56" s="3">
        <v>24</v>
      </c>
      <c r="B56" s="5" t="s">
        <v>24</v>
      </c>
      <c r="C56" s="5" t="s">
        <v>290</v>
      </c>
      <c r="D56" s="5" t="s">
        <v>210</v>
      </c>
      <c r="E56" s="5">
        <v>1978</v>
      </c>
      <c r="F56" s="3" t="s">
        <v>67</v>
      </c>
      <c r="G56" s="13" t="str">
        <f>IF(F56="m",LOOKUP(E56,'01.kolo prezentácia'!$J$2:$J$9,'01.kolo prezentácia'!$I$2:$I$9),LOOKUP(E56,'01.kolo prezentácia'!$N$2:$N$4,'01.kolo prezentácia'!$M$2:$M$4))</f>
        <v>Muži B</v>
      </c>
    </row>
    <row r="57" spans="1:7" ht="18" customHeight="1">
      <c r="A57" s="3">
        <v>25</v>
      </c>
      <c r="B57" s="5" t="s">
        <v>291</v>
      </c>
      <c r="C57" s="5" t="s">
        <v>197</v>
      </c>
      <c r="D57" s="5" t="s">
        <v>292</v>
      </c>
      <c r="E57" s="5">
        <v>1981</v>
      </c>
      <c r="F57" s="3" t="s">
        <v>67</v>
      </c>
      <c r="G57" s="13" t="str">
        <f>IF(F57="m",LOOKUP(E57,'01.kolo prezentácia'!$J$2:$J$9,'01.kolo prezentácia'!$I$2:$I$9),LOOKUP(E57,'01.kolo prezentácia'!$N$2:$N$4,'01.kolo prezentácia'!$M$2:$M$4))</f>
        <v>Muži B</v>
      </c>
    </row>
    <row r="58" spans="1:7" ht="18" customHeight="1">
      <c r="A58" s="3">
        <v>88</v>
      </c>
      <c r="B58" s="5" t="s">
        <v>201</v>
      </c>
      <c r="C58" s="5" t="s">
        <v>293</v>
      </c>
      <c r="D58" s="5" t="s">
        <v>16</v>
      </c>
      <c r="E58" s="5">
        <v>1991</v>
      </c>
      <c r="F58" s="3" t="s">
        <v>67</v>
      </c>
      <c r="G58" s="13" t="str">
        <f>IF(F58="m",LOOKUP(E58,'01.kolo prezentácia'!$J$2:$J$9,'01.kolo prezentácia'!$I$2:$I$9),LOOKUP(E58,'01.kolo prezentácia'!$N$2:$N$4,'01.kolo prezentácia'!$M$2:$M$4))</f>
        <v>Muži A</v>
      </c>
    </row>
    <row r="59" spans="1:7" ht="18" customHeight="1">
      <c r="A59" s="3">
        <v>38</v>
      </c>
      <c r="B59" s="5" t="s">
        <v>294</v>
      </c>
      <c r="C59" s="5" t="s">
        <v>295</v>
      </c>
      <c r="D59" s="5" t="s">
        <v>209</v>
      </c>
      <c r="E59" s="5">
        <v>1977</v>
      </c>
      <c r="F59" s="3" t="s">
        <v>67</v>
      </c>
      <c r="G59" s="13" t="str">
        <f>IF(F59="m",LOOKUP(E59,'01.kolo prezentácia'!$J$2:$J$9,'01.kolo prezentácia'!$I$2:$I$9),LOOKUP(E59,'01.kolo prezentácia'!$N$2:$N$4,'01.kolo prezentácia'!$M$2:$M$4))</f>
        <v>Muži C</v>
      </c>
    </row>
    <row r="60" spans="1:7" ht="18" customHeight="1">
      <c r="A60" s="3">
        <v>11</v>
      </c>
      <c r="B60" s="5" t="s">
        <v>47</v>
      </c>
      <c r="C60" s="5" t="s">
        <v>296</v>
      </c>
      <c r="D60" s="5" t="s">
        <v>345</v>
      </c>
      <c r="E60" s="5">
        <v>1976</v>
      </c>
      <c r="F60" s="3" t="s">
        <v>67</v>
      </c>
      <c r="G60" s="13" t="str">
        <f>IF(F60="m",LOOKUP(E60,'01.kolo prezentácia'!$J$2:$J$9,'01.kolo prezentácia'!$I$2:$I$9),LOOKUP(E60,'01.kolo prezentácia'!$N$2:$N$4,'01.kolo prezentácia'!$M$2:$M$4))</f>
        <v>Muži C</v>
      </c>
    </row>
    <row r="61" spans="1:7" ht="18" customHeight="1">
      <c r="A61" s="3">
        <v>9</v>
      </c>
      <c r="B61" s="5" t="s">
        <v>72</v>
      </c>
      <c r="C61" s="5" t="s">
        <v>87</v>
      </c>
      <c r="D61" s="5" t="s">
        <v>345</v>
      </c>
      <c r="E61" s="5">
        <v>1980</v>
      </c>
      <c r="F61" s="3" t="s">
        <v>68</v>
      </c>
      <c r="G61" s="13" t="str">
        <f>IF(F61="m",LOOKUP(E61,'01.kolo prezentácia'!$J$2:$J$9,'01.kolo prezentácia'!$I$2:$I$9),LOOKUP(E61,'01.kolo prezentácia'!$N$2:$N$4,'01.kolo prezentácia'!$M$2:$M$4))</f>
        <v>Ženy B</v>
      </c>
    </row>
    <row r="62" spans="1:7" ht="18" customHeight="1">
      <c r="A62" s="3">
        <v>50</v>
      </c>
      <c r="B62" s="5" t="s">
        <v>89</v>
      </c>
      <c r="C62" s="5" t="s">
        <v>297</v>
      </c>
      <c r="D62" s="5" t="s">
        <v>298</v>
      </c>
      <c r="E62" s="5">
        <v>1982</v>
      </c>
      <c r="F62" s="3" t="s">
        <v>68</v>
      </c>
      <c r="G62" s="13" t="str">
        <f>IF(F62="m",LOOKUP(E62,'01.kolo prezentácia'!$J$2:$J$9,'01.kolo prezentácia'!$I$2:$I$9),LOOKUP(E62,'01.kolo prezentácia'!$N$2:$N$4,'01.kolo prezentácia'!$M$2:$M$4))</f>
        <v>Ženy A</v>
      </c>
    </row>
    <row r="63" spans="1:7" ht="18" customHeight="1">
      <c r="A63" s="3">
        <v>21</v>
      </c>
      <c r="B63" s="5" t="s">
        <v>299</v>
      </c>
      <c r="C63" s="5" t="s">
        <v>300</v>
      </c>
      <c r="D63" s="5" t="s">
        <v>341</v>
      </c>
      <c r="E63" s="5">
        <v>1978</v>
      </c>
      <c r="F63" s="3" t="s">
        <v>67</v>
      </c>
      <c r="G63" s="13" t="str">
        <f>IF(F63="m",LOOKUP(E63,'01.kolo prezentácia'!$J$2:$J$9,'01.kolo prezentácia'!$I$2:$I$9),LOOKUP(E63,'01.kolo prezentácia'!$N$2:$N$4,'01.kolo prezentácia'!$M$2:$M$4))</f>
        <v>Muži B</v>
      </c>
    </row>
    <row r="64" spans="1:7" ht="18" customHeight="1">
      <c r="A64" s="3">
        <v>75</v>
      </c>
      <c r="B64" s="5" t="s">
        <v>196</v>
      </c>
      <c r="C64" s="5" t="s">
        <v>301</v>
      </c>
      <c r="D64" s="5" t="s">
        <v>302</v>
      </c>
      <c r="E64" s="5">
        <v>1992</v>
      </c>
      <c r="F64" s="3" t="s">
        <v>68</v>
      </c>
      <c r="G64" s="13" t="str">
        <f>IF(F64="m",LOOKUP(E64,'01.kolo prezentácia'!$J$2:$J$9,'01.kolo prezentácia'!$I$2:$I$9),LOOKUP(E64,'01.kolo prezentácia'!$N$2:$N$4,'01.kolo prezentácia'!$M$2:$M$4))</f>
        <v>Ženy A</v>
      </c>
    </row>
    <row r="65" spans="1:7" ht="18" customHeight="1">
      <c r="A65" s="3">
        <v>86</v>
      </c>
      <c r="B65" s="5" t="s">
        <v>303</v>
      </c>
      <c r="C65" s="5" t="s">
        <v>304</v>
      </c>
      <c r="D65" s="5" t="s">
        <v>200</v>
      </c>
      <c r="E65" s="5">
        <v>1991</v>
      </c>
      <c r="F65" s="3" t="s">
        <v>68</v>
      </c>
      <c r="G65" s="13" t="str">
        <f>IF(F65="m",LOOKUP(E65,'01.kolo prezentácia'!$J$2:$J$9,'01.kolo prezentácia'!$I$2:$I$9),LOOKUP(E65,'01.kolo prezentácia'!$N$2:$N$4,'01.kolo prezentácia'!$M$2:$M$4))</f>
        <v>Ženy A</v>
      </c>
    </row>
    <row r="66" spans="1:7" ht="18" customHeight="1">
      <c r="A66" s="3">
        <v>52</v>
      </c>
      <c r="B66" s="5" t="s">
        <v>51</v>
      </c>
      <c r="C66" s="5" t="s">
        <v>305</v>
      </c>
      <c r="D66" s="5" t="s">
        <v>210</v>
      </c>
      <c r="E66" s="5">
        <v>1977</v>
      </c>
      <c r="F66" s="3" t="s">
        <v>67</v>
      </c>
      <c r="G66" s="13" t="str">
        <f>IF(F66="m",LOOKUP(E66,'01.kolo prezentácia'!$J$2:$J$9,'01.kolo prezentácia'!$I$2:$I$9),LOOKUP(E66,'01.kolo prezentácia'!$N$2:$N$4,'01.kolo prezentácia'!$M$2:$M$4))</f>
        <v>Muži C</v>
      </c>
    </row>
    <row r="67" spans="1:7" ht="18" customHeight="1">
      <c r="A67" s="3">
        <v>57</v>
      </c>
      <c r="B67" s="5" t="s">
        <v>26</v>
      </c>
      <c r="C67" s="5" t="s">
        <v>188</v>
      </c>
      <c r="D67" s="5" t="s">
        <v>16</v>
      </c>
      <c r="E67" s="5">
        <v>1984</v>
      </c>
      <c r="F67" s="3" t="s">
        <v>67</v>
      </c>
      <c r="G67" s="13" t="str">
        <f>IF(F67="m",LOOKUP(E67,'01.kolo prezentácia'!$J$2:$J$9,'01.kolo prezentácia'!$I$2:$I$9),LOOKUP(E67,'01.kolo prezentácia'!$N$2:$N$4,'01.kolo prezentácia'!$M$2:$M$4))</f>
        <v>Muži B</v>
      </c>
    </row>
    <row r="68" spans="1:7" ht="18" customHeight="1">
      <c r="A68" s="3">
        <v>87</v>
      </c>
      <c r="B68" s="5" t="s">
        <v>306</v>
      </c>
      <c r="C68" s="5" t="s">
        <v>307</v>
      </c>
      <c r="D68" s="5" t="s">
        <v>45</v>
      </c>
      <c r="E68" s="5">
        <v>1971</v>
      </c>
      <c r="F68" s="3" t="s">
        <v>67</v>
      </c>
      <c r="G68" s="13" t="str">
        <f>IF(F68="m",LOOKUP(E68,'01.kolo prezentácia'!$J$2:$J$9,'01.kolo prezentácia'!$I$2:$I$9),LOOKUP(E68,'01.kolo prezentácia'!$N$2:$N$4,'01.kolo prezentácia'!$M$2:$M$4))</f>
        <v>Muži C</v>
      </c>
    </row>
    <row r="69" spans="1:7" ht="18" customHeight="1">
      <c r="A69" s="3">
        <v>43</v>
      </c>
      <c r="B69" s="5" t="s">
        <v>7</v>
      </c>
      <c r="C69" s="5" t="s">
        <v>202</v>
      </c>
      <c r="D69" s="5" t="s">
        <v>16</v>
      </c>
      <c r="E69" s="5">
        <v>1952</v>
      </c>
      <c r="F69" s="3" t="s">
        <v>67</v>
      </c>
      <c r="G69" s="13" t="str">
        <f>IF(F69="m",LOOKUP(E69,'01.kolo prezentácia'!$J$2:$J$9,'01.kolo prezentácia'!$I$2:$I$9),LOOKUP(E69,'01.kolo prezentácia'!$N$2:$N$4,'01.kolo prezentácia'!$M$2:$M$4))</f>
        <v>Muži E</v>
      </c>
    </row>
    <row r="70" spans="1:7" ht="18" customHeight="1">
      <c r="A70" s="3">
        <v>76</v>
      </c>
      <c r="B70" s="5" t="s">
        <v>315</v>
      </c>
      <c r="C70" s="5" t="s">
        <v>316</v>
      </c>
      <c r="D70" s="5" t="s">
        <v>16</v>
      </c>
      <c r="E70" s="5">
        <v>1988</v>
      </c>
      <c r="F70" s="3" t="s">
        <v>67</v>
      </c>
      <c r="G70" s="13" t="str">
        <f>IF(F70="m",LOOKUP(E70,'01.kolo prezentácia'!$J$2:$J$9,'01.kolo prezentácia'!$I$2:$I$9),LOOKUP(E70,'01.kolo prezentácia'!$N$2:$N$4,'01.kolo prezentácia'!$M$2:$M$4))</f>
        <v>Muži A</v>
      </c>
    </row>
    <row r="71" spans="1:7" ht="18" customHeight="1">
      <c r="A71" s="3">
        <v>56</v>
      </c>
      <c r="B71" s="5" t="s">
        <v>46</v>
      </c>
      <c r="C71" s="5" t="s">
        <v>317</v>
      </c>
      <c r="D71" s="5" t="s">
        <v>318</v>
      </c>
      <c r="E71" s="5">
        <v>1984</v>
      </c>
      <c r="F71" s="3" t="s">
        <v>67</v>
      </c>
      <c r="G71" s="13" t="str">
        <f>IF(F71="m",LOOKUP(E71,'01.kolo prezentácia'!$J$2:$J$9,'01.kolo prezentácia'!$I$2:$I$9),LOOKUP(E71,'01.kolo prezentácia'!$N$2:$N$4,'01.kolo prezentácia'!$M$2:$M$4))</f>
        <v>Muži B</v>
      </c>
    </row>
    <row r="72" spans="1:7" ht="18" customHeight="1">
      <c r="A72" s="3">
        <v>7</v>
      </c>
      <c r="B72" s="5" t="s">
        <v>6</v>
      </c>
      <c r="C72" s="5" t="s">
        <v>319</v>
      </c>
      <c r="D72" s="5" t="s">
        <v>320</v>
      </c>
      <c r="E72" s="5">
        <v>1971</v>
      </c>
      <c r="F72" s="3" t="s">
        <v>67</v>
      </c>
      <c r="G72" s="13" t="str">
        <f>IF(F72="m",LOOKUP(E72,'01.kolo prezentácia'!$J$2:$J$9,'01.kolo prezentácia'!$I$2:$I$9),LOOKUP(E72,'01.kolo prezentácia'!$N$2:$N$4,'01.kolo prezentácia'!$M$2:$M$4))</f>
        <v>Muži C</v>
      </c>
    </row>
    <row r="73" spans="1:7" ht="18" customHeight="1">
      <c r="A73" s="3">
        <v>42</v>
      </c>
      <c r="B73" s="5" t="s">
        <v>321</v>
      </c>
      <c r="C73" s="5" t="s">
        <v>322</v>
      </c>
      <c r="D73" s="5" t="s">
        <v>16</v>
      </c>
      <c r="E73" s="5">
        <v>1976</v>
      </c>
      <c r="F73" s="3" t="s">
        <v>67</v>
      </c>
      <c r="G73" s="13" t="str">
        <f>IF(F73="m",LOOKUP(E73,'01.kolo prezentácia'!$J$2:$J$9,'01.kolo prezentácia'!$I$2:$I$9),LOOKUP(E73,'01.kolo prezentácia'!$N$2:$N$4,'01.kolo prezentácia'!$M$2:$M$4))</f>
        <v>Muži C</v>
      </c>
    </row>
    <row r="74" spans="1:7" ht="18" customHeight="1">
      <c r="A74" s="3">
        <v>3</v>
      </c>
      <c r="B74" s="5" t="s">
        <v>323</v>
      </c>
      <c r="C74" s="5" t="s">
        <v>324</v>
      </c>
      <c r="D74" s="5" t="s">
        <v>325</v>
      </c>
      <c r="E74" s="5">
        <v>1976</v>
      </c>
      <c r="F74" s="3" t="s">
        <v>68</v>
      </c>
      <c r="G74" s="13" t="str">
        <f>IF(F74="m",LOOKUP(E74,'01.kolo prezentácia'!$J$2:$J$9,'01.kolo prezentácia'!$I$2:$I$9),LOOKUP(E74,'01.kolo prezentácia'!$N$2:$N$4,'01.kolo prezentácia'!$M$2:$M$4))</f>
        <v>Ženy B</v>
      </c>
    </row>
    <row r="75" spans="1:7" ht="18" customHeight="1">
      <c r="A75" s="3">
        <v>67</v>
      </c>
      <c r="B75" s="5" t="s">
        <v>326</v>
      </c>
      <c r="C75" s="5" t="s">
        <v>327</v>
      </c>
      <c r="D75" s="5" t="s">
        <v>328</v>
      </c>
      <c r="E75" s="5">
        <v>1974</v>
      </c>
      <c r="F75" s="3" t="s">
        <v>67</v>
      </c>
      <c r="G75" s="13" t="str">
        <f>IF(F75="m",LOOKUP(E75,'01.kolo prezentácia'!$J$2:$J$9,'01.kolo prezentácia'!$I$2:$I$9),LOOKUP(E75,'01.kolo prezentácia'!$N$2:$N$4,'01.kolo prezentácia'!$M$2:$M$4))</f>
        <v>Muži C</v>
      </c>
    </row>
    <row r="76" spans="1:7" ht="18" customHeight="1">
      <c r="A76" s="3">
        <v>66</v>
      </c>
      <c r="B76" s="5" t="s">
        <v>329</v>
      </c>
      <c r="C76" s="5" t="s">
        <v>330</v>
      </c>
      <c r="D76" s="5" t="s">
        <v>16</v>
      </c>
      <c r="E76" s="5">
        <v>1975</v>
      </c>
      <c r="F76" s="3" t="s">
        <v>68</v>
      </c>
      <c r="G76" s="13" t="str">
        <f>IF(F76="m",LOOKUP(E76,'01.kolo prezentácia'!$J$2:$J$9,'01.kolo prezentácia'!$I$2:$I$9),LOOKUP(E76,'01.kolo prezentácia'!$N$2:$N$4,'01.kolo prezentácia'!$M$2:$M$4))</f>
        <v>Ženy B</v>
      </c>
    </row>
    <row r="77" spans="1:7" ht="18" customHeight="1">
      <c r="A77" s="3">
        <v>70</v>
      </c>
      <c r="B77" s="5" t="s">
        <v>331</v>
      </c>
      <c r="C77" s="5" t="s">
        <v>332</v>
      </c>
      <c r="D77" s="5" t="s">
        <v>333</v>
      </c>
      <c r="E77" s="5">
        <v>1984</v>
      </c>
      <c r="F77" s="3" t="s">
        <v>67</v>
      </c>
      <c r="G77" s="13" t="str">
        <f>IF(F77="m",LOOKUP(E77,'01.kolo prezentácia'!$J$2:$J$9,'01.kolo prezentácia'!$I$2:$I$9),LOOKUP(E77,'01.kolo prezentácia'!$N$2:$N$4,'01.kolo prezentácia'!$M$2:$M$4))</f>
        <v>Muži B</v>
      </c>
    </row>
    <row r="78" spans="1:7" ht="18" customHeight="1">
      <c r="A78" s="3">
        <v>46</v>
      </c>
      <c r="B78" s="5" t="s">
        <v>334</v>
      </c>
      <c r="C78" s="5" t="s">
        <v>335</v>
      </c>
      <c r="D78" s="5" t="s">
        <v>336</v>
      </c>
      <c r="E78" s="5">
        <v>1979</v>
      </c>
      <c r="F78" s="3" t="s">
        <v>68</v>
      </c>
      <c r="G78" s="13" t="str">
        <f>IF(F78="m",LOOKUP(E78,'01.kolo prezentácia'!$J$2:$J$9,'01.kolo prezentácia'!$I$2:$I$9),LOOKUP(E78,'01.kolo prezentácia'!$N$2:$N$4,'01.kolo prezentácia'!$M$2:$M$4))</f>
        <v>Ženy B</v>
      </c>
    </row>
    <row r="79" spans="1:7" ht="18" customHeight="1">
      <c r="A79" s="3">
        <v>31</v>
      </c>
      <c r="B79" s="5" t="s">
        <v>5</v>
      </c>
      <c r="C79" s="5" t="s">
        <v>358</v>
      </c>
      <c r="D79" s="5" t="s">
        <v>384</v>
      </c>
      <c r="E79" s="3">
        <v>1942</v>
      </c>
      <c r="F79" s="3" t="s">
        <v>67</v>
      </c>
      <c r="G79" s="13" t="str">
        <f>IF(F79="m",LOOKUP(E79,'01.kolo prezentácia'!$J$2:$J$9,'01.kolo prezentácia'!$I$2:$I$9),LOOKUP(E79,'01.kolo prezentácia'!$N$2:$N$4,'01.kolo prezentácia'!$M$2:$M$4))</f>
        <v>Muži E</v>
      </c>
    </row>
    <row r="80" spans="1:7" ht="18" customHeight="1">
      <c r="A80" s="3">
        <v>4</v>
      </c>
      <c r="B80" s="5" t="s">
        <v>233</v>
      </c>
      <c r="C80" s="5" t="s">
        <v>359</v>
      </c>
      <c r="D80" s="5" t="s">
        <v>385</v>
      </c>
      <c r="E80" s="3">
        <v>1947</v>
      </c>
      <c r="F80" s="3" t="s">
        <v>67</v>
      </c>
      <c r="G80" s="13" t="str">
        <f>IF(F80="m",LOOKUP(E80,'01.kolo prezentácia'!$J$2:$J$9,'01.kolo prezentácia'!$I$2:$I$9),LOOKUP(E80,'01.kolo prezentácia'!$N$2:$N$4,'01.kolo prezentácia'!$M$2:$M$4))</f>
        <v>Muži E</v>
      </c>
    </row>
    <row r="81" spans="1:7" ht="18" customHeight="1">
      <c r="A81" s="3">
        <v>5</v>
      </c>
      <c r="B81" s="5" t="s">
        <v>205</v>
      </c>
      <c r="C81" s="5" t="s">
        <v>360</v>
      </c>
      <c r="D81" s="5" t="s">
        <v>16</v>
      </c>
      <c r="E81" s="3">
        <v>1957</v>
      </c>
      <c r="F81" s="3" t="s">
        <v>67</v>
      </c>
      <c r="G81" s="13" t="str">
        <f>IF(F81="m",LOOKUP(E81,'01.kolo prezentácia'!$J$2:$J$9,'01.kolo prezentácia'!$I$2:$I$9),LOOKUP(E81,'01.kolo prezentácia'!$N$2:$N$4,'01.kolo prezentácia'!$M$2:$M$4))</f>
        <v>Muži E</v>
      </c>
    </row>
    <row r="82" spans="1:7" ht="18" customHeight="1">
      <c r="A82" s="3">
        <v>12</v>
      </c>
      <c r="B82" s="5" t="s">
        <v>46</v>
      </c>
      <c r="C82" s="5" t="s">
        <v>75</v>
      </c>
      <c r="D82" s="5" t="s">
        <v>345</v>
      </c>
      <c r="E82" s="3">
        <v>1995</v>
      </c>
      <c r="F82" s="3" t="s">
        <v>67</v>
      </c>
      <c r="G82" s="13" t="str">
        <f>IF(F82="m",LOOKUP(E82,'01.kolo prezentácia'!$J$2:$J$9,'01.kolo prezentácia'!$I$2:$I$9),LOOKUP(E82,'01.kolo prezentácia'!$N$2:$N$4,'01.kolo prezentácia'!$M$2:$M$4))</f>
        <v>Muži A</v>
      </c>
    </row>
    <row r="83" spans="1:7" ht="18" customHeight="1">
      <c r="A83" s="3">
        <v>14</v>
      </c>
      <c r="B83" s="5" t="s">
        <v>334</v>
      </c>
      <c r="C83" s="5" t="s">
        <v>361</v>
      </c>
      <c r="D83" s="5" t="s">
        <v>386</v>
      </c>
      <c r="E83" s="3">
        <v>1977</v>
      </c>
      <c r="F83" s="3" t="s">
        <v>68</v>
      </c>
      <c r="G83" s="13" t="str">
        <f>IF(F83="m",LOOKUP(E83,'01.kolo prezentácia'!$J$2:$J$9,'01.kolo prezentácia'!$I$2:$I$9),LOOKUP(E83,'01.kolo prezentácia'!$N$2:$N$4,'01.kolo prezentácia'!$M$2:$M$4))</f>
        <v>Ženy B</v>
      </c>
    </row>
    <row r="84" spans="1:7" ht="18" customHeight="1">
      <c r="A84" s="3">
        <v>16</v>
      </c>
      <c r="B84" s="5" t="s">
        <v>347</v>
      </c>
      <c r="C84" s="5" t="s">
        <v>362</v>
      </c>
      <c r="D84" s="5" t="s">
        <v>339</v>
      </c>
      <c r="E84" s="3">
        <v>1970</v>
      </c>
      <c r="F84" s="3" t="s">
        <v>68</v>
      </c>
      <c r="G84" s="13" t="str">
        <f>IF(F84="m",LOOKUP(E84,'01.kolo prezentácia'!$J$2:$J$9,'01.kolo prezentácia'!$I$2:$I$9),LOOKUP(E84,'01.kolo prezentácia'!$N$2:$N$4,'01.kolo prezentácia'!$M$2:$M$4))</f>
        <v>Ženy B</v>
      </c>
    </row>
    <row r="85" spans="1:7" ht="18" customHeight="1">
      <c r="A85" s="3">
        <v>22</v>
      </c>
      <c r="B85" s="5" t="s">
        <v>201</v>
      </c>
      <c r="C85" s="5" t="s">
        <v>363</v>
      </c>
      <c r="D85" s="5" t="s">
        <v>387</v>
      </c>
      <c r="E85" s="3">
        <v>1970</v>
      </c>
      <c r="F85" s="3" t="s">
        <v>67</v>
      </c>
      <c r="G85" s="13" t="str">
        <f>IF(F85="m",LOOKUP(E85,'01.kolo prezentácia'!$J$2:$J$9,'01.kolo prezentácia'!$I$2:$I$9),LOOKUP(E85,'01.kolo prezentácia'!$N$2:$N$4,'01.kolo prezentácia'!$M$2:$M$4))</f>
        <v>Muži C</v>
      </c>
    </row>
    <row r="86" spans="1:7" ht="18" customHeight="1">
      <c r="A86" s="3">
        <v>33</v>
      </c>
      <c r="B86" s="5" t="s">
        <v>5</v>
      </c>
      <c r="C86" s="5" t="s">
        <v>364</v>
      </c>
      <c r="D86" s="5" t="s">
        <v>386</v>
      </c>
      <c r="E86" s="3">
        <v>1984</v>
      </c>
      <c r="F86" s="3" t="s">
        <v>67</v>
      </c>
      <c r="G86" s="13" t="str">
        <f>IF(F86="m",LOOKUP(E86,'01.kolo prezentácia'!$J$2:$J$9,'01.kolo prezentácia'!$I$2:$I$9),LOOKUP(E86,'01.kolo prezentácia'!$N$2:$N$4,'01.kolo prezentácia'!$M$2:$M$4))</f>
        <v>Muži B</v>
      </c>
    </row>
    <row r="87" spans="1:7" ht="18" customHeight="1">
      <c r="A87" s="3">
        <v>30</v>
      </c>
      <c r="B87" s="5" t="s">
        <v>88</v>
      </c>
      <c r="C87" s="5" t="s">
        <v>365</v>
      </c>
      <c r="D87" s="5" t="s">
        <v>388</v>
      </c>
      <c r="E87" s="3">
        <v>1987</v>
      </c>
      <c r="F87" s="3" t="s">
        <v>67</v>
      </c>
      <c r="G87" s="13" t="str">
        <f>IF(F87="m",LOOKUP(E87,'01.kolo prezentácia'!$J$2:$J$9,'01.kolo prezentácia'!$I$2:$I$9),LOOKUP(E87,'01.kolo prezentácia'!$N$2:$N$4,'01.kolo prezentácia'!$M$2:$M$4))</f>
        <v>Muži B</v>
      </c>
    </row>
    <row r="88" spans="1:7" ht="18" customHeight="1">
      <c r="A88" s="3">
        <v>34</v>
      </c>
      <c r="B88" s="5" t="s">
        <v>50</v>
      </c>
      <c r="C88" s="5" t="s">
        <v>366</v>
      </c>
      <c r="D88" s="5" t="s">
        <v>16</v>
      </c>
      <c r="E88" s="3">
        <v>1987</v>
      </c>
      <c r="F88" s="3" t="s">
        <v>67</v>
      </c>
      <c r="G88" s="13" t="str">
        <f>IF(F88="m",LOOKUP(E88,'01.kolo prezentácia'!$J$2:$J$9,'01.kolo prezentácia'!$I$2:$I$9),LOOKUP(E88,'01.kolo prezentácia'!$N$2:$N$4,'01.kolo prezentácia'!$M$2:$M$4))</f>
        <v>Muži B</v>
      </c>
    </row>
    <row r="89" spans="1:7" ht="18" customHeight="1">
      <c r="A89" s="3">
        <v>35</v>
      </c>
      <c r="B89" s="5" t="s">
        <v>294</v>
      </c>
      <c r="C89" s="5" t="s">
        <v>366</v>
      </c>
      <c r="D89" s="5" t="s">
        <v>16</v>
      </c>
      <c r="E89" s="3">
        <v>1989</v>
      </c>
      <c r="F89" s="3" t="s">
        <v>67</v>
      </c>
      <c r="G89" s="13" t="str">
        <f>IF(F89="m",LOOKUP(E89,'01.kolo prezentácia'!$J$2:$J$9,'01.kolo prezentácia'!$I$2:$I$9),LOOKUP(E89,'01.kolo prezentácia'!$N$2:$N$4,'01.kolo prezentácia'!$M$2:$M$4))</f>
        <v>Muži A</v>
      </c>
    </row>
    <row r="90" spans="1:7" ht="18" customHeight="1">
      <c r="A90" s="3">
        <v>36</v>
      </c>
      <c r="B90" s="5" t="s">
        <v>348</v>
      </c>
      <c r="C90" s="5" t="s">
        <v>367</v>
      </c>
      <c r="D90" s="5" t="s">
        <v>253</v>
      </c>
      <c r="E90" s="3">
        <v>1966</v>
      </c>
      <c r="F90" s="3" t="s">
        <v>67</v>
      </c>
      <c r="G90" s="13" t="str">
        <f>IF(F90="m",LOOKUP(E90,'01.kolo prezentácia'!$J$2:$J$9,'01.kolo prezentácia'!$I$2:$I$9),LOOKUP(E90,'01.kolo prezentácia'!$N$2:$N$4,'01.kolo prezentácia'!$M$2:$M$4))</f>
        <v>Muži D</v>
      </c>
    </row>
    <row r="91" spans="1:7" ht="18" customHeight="1">
      <c r="A91" s="3">
        <v>37</v>
      </c>
      <c r="B91" s="5" t="s">
        <v>203</v>
      </c>
      <c r="C91" s="5" t="s">
        <v>368</v>
      </c>
      <c r="D91" s="5" t="s">
        <v>16</v>
      </c>
      <c r="E91" s="3">
        <v>1977</v>
      </c>
      <c r="F91" s="3" t="s">
        <v>67</v>
      </c>
      <c r="G91" s="13" t="str">
        <f>IF(F91="m",LOOKUP(E91,'01.kolo prezentácia'!$J$2:$J$9,'01.kolo prezentácia'!$I$2:$I$9),LOOKUP(E91,'01.kolo prezentácia'!$N$2:$N$4,'01.kolo prezentácia'!$M$2:$M$4))</f>
        <v>Muži C</v>
      </c>
    </row>
    <row r="92" spans="1:7" ht="18" customHeight="1">
      <c r="A92" s="3">
        <v>44</v>
      </c>
      <c r="B92" s="5" t="s">
        <v>88</v>
      </c>
      <c r="C92" s="5" t="s">
        <v>369</v>
      </c>
      <c r="D92" s="5" t="s">
        <v>389</v>
      </c>
      <c r="E92" s="3">
        <v>1951</v>
      </c>
      <c r="F92" s="3" t="s">
        <v>67</v>
      </c>
      <c r="G92" s="13" t="str">
        <f>IF(F92="m",LOOKUP(E92,'01.kolo prezentácia'!$J$2:$J$9,'01.kolo prezentácia'!$I$2:$I$9),LOOKUP(E92,'01.kolo prezentácia'!$N$2:$N$4,'01.kolo prezentácia'!$M$2:$M$4))</f>
        <v>Muži E</v>
      </c>
    </row>
    <row r="93" spans="1:7" ht="18" customHeight="1">
      <c r="A93" s="3">
        <v>45</v>
      </c>
      <c r="B93" s="5" t="s">
        <v>315</v>
      </c>
      <c r="C93" s="5" t="s">
        <v>214</v>
      </c>
      <c r="D93" s="5" t="s">
        <v>16</v>
      </c>
      <c r="E93" s="3">
        <v>1988</v>
      </c>
      <c r="F93" s="3" t="s">
        <v>67</v>
      </c>
      <c r="G93" s="13" t="str">
        <f>IF(F93="m",LOOKUP(E93,'01.kolo prezentácia'!$J$2:$J$9,'01.kolo prezentácia'!$I$2:$I$9),LOOKUP(E93,'01.kolo prezentácia'!$N$2:$N$4,'01.kolo prezentácia'!$M$2:$M$4))</f>
        <v>Muži A</v>
      </c>
    </row>
    <row r="94" spans="1:7" ht="18" customHeight="1">
      <c r="A94" s="3">
        <v>49</v>
      </c>
      <c r="B94" s="5" t="s">
        <v>334</v>
      </c>
      <c r="C94" s="5" t="s">
        <v>370</v>
      </c>
      <c r="D94" s="5" t="s">
        <v>16</v>
      </c>
      <c r="E94" s="3">
        <v>1979</v>
      </c>
      <c r="F94" s="3" t="s">
        <v>68</v>
      </c>
      <c r="G94" s="13" t="str">
        <f>IF(F94="m",LOOKUP(E94,'01.kolo prezentácia'!$J$2:$J$9,'01.kolo prezentácia'!$I$2:$I$9),LOOKUP(E94,'01.kolo prezentácia'!$N$2:$N$4,'01.kolo prezentácia'!$M$2:$M$4))</f>
        <v>Ženy B</v>
      </c>
    </row>
    <row r="95" spans="1:7" ht="18" customHeight="1">
      <c r="A95" s="3">
        <v>58</v>
      </c>
      <c r="B95" s="5" t="s">
        <v>349</v>
      </c>
      <c r="C95" s="5" t="s">
        <v>371</v>
      </c>
      <c r="D95" s="5" t="s">
        <v>341</v>
      </c>
      <c r="E95" s="3">
        <v>1968</v>
      </c>
      <c r="F95" s="3" t="s">
        <v>68</v>
      </c>
      <c r="G95" s="13" t="str">
        <f>IF(F95="m",LOOKUP(E95,'01.kolo prezentácia'!$J$2:$J$9,'01.kolo prezentácia'!$I$2:$I$9),LOOKUP(E95,'01.kolo prezentácia'!$N$2:$N$4,'01.kolo prezentácia'!$M$2:$M$4))</f>
        <v>Ženy B</v>
      </c>
    </row>
    <row r="96" spans="1:7" ht="18" customHeight="1">
      <c r="A96" s="3">
        <v>62</v>
      </c>
      <c r="B96" s="5" t="s">
        <v>350</v>
      </c>
      <c r="C96" s="5" t="s">
        <v>372</v>
      </c>
      <c r="D96" s="5" t="s">
        <v>253</v>
      </c>
      <c r="E96" s="3">
        <v>1990</v>
      </c>
      <c r="F96" s="3" t="s">
        <v>68</v>
      </c>
      <c r="G96" s="13" t="str">
        <f>IF(F96="m",LOOKUP(E96,'01.kolo prezentácia'!$J$2:$J$9,'01.kolo prezentácia'!$I$2:$I$9),LOOKUP(E96,'01.kolo prezentácia'!$N$2:$N$4,'01.kolo prezentácia'!$M$2:$M$4))</f>
        <v>Ženy A</v>
      </c>
    </row>
    <row r="97" spans="1:7" ht="18" customHeight="1">
      <c r="A97" s="3">
        <v>64</v>
      </c>
      <c r="B97" s="5" t="s">
        <v>351</v>
      </c>
      <c r="C97" s="5" t="s">
        <v>373</v>
      </c>
      <c r="D97" s="5" t="s">
        <v>253</v>
      </c>
      <c r="E97" s="3">
        <v>1976</v>
      </c>
      <c r="F97" s="3" t="s">
        <v>68</v>
      </c>
      <c r="G97" s="13" t="str">
        <f>IF(F97="m",LOOKUP(E97,'01.kolo prezentácia'!$J$2:$J$9,'01.kolo prezentácia'!$I$2:$I$9),LOOKUP(E97,'01.kolo prezentácia'!$N$2:$N$4,'01.kolo prezentácia'!$M$2:$M$4))</f>
        <v>Ženy B</v>
      </c>
    </row>
    <row r="98" spans="1:7" ht="18" customHeight="1">
      <c r="A98" s="3">
        <v>65</v>
      </c>
      <c r="B98" s="5" t="s">
        <v>352</v>
      </c>
      <c r="C98" s="5" t="s">
        <v>374</v>
      </c>
      <c r="D98" s="5" t="s">
        <v>253</v>
      </c>
      <c r="E98" s="3">
        <v>1982</v>
      </c>
      <c r="F98" s="3" t="s">
        <v>68</v>
      </c>
      <c r="G98" s="13" t="str">
        <f>IF(F98="m",LOOKUP(E98,'01.kolo prezentácia'!$J$2:$J$9,'01.kolo prezentácia'!$I$2:$I$9),LOOKUP(E98,'01.kolo prezentácia'!$N$2:$N$4,'01.kolo prezentácia'!$M$2:$M$4))</f>
        <v>Ženy A</v>
      </c>
    </row>
    <row r="99" spans="1:7" ht="18" customHeight="1">
      <c r="A99" s="3">
        <v>71</v>
      </c>
      <c r="B99" s="5" t="s">
        <v>348</v>
      </c>
      <c r="C99" s="5" t="s">
        <v>375</v>
      </c>
      <c r="D99" s="5" t="s">
        <v>390</v>
      </c>
      <c r="E99" s="3">
        <v>1986</v>
      </c>
      <c r="F99" s="3" t="s">
        <v>67</v>
      </c>
      <c r="G99" s="13" t="str">
        <f>IF(F99="m",LOOKUP(E99,'01.kolo prezentácia'!$J$2:$J$9,'01.kolo prezentácia'!$I$2:$I$9),LOOKUP(E99,'01.kolo prezentácia'!$N$2:$N$4,'01.kolo prezentácia'!$M$2:$M$4))</f>
        <v>Muži B</v>
      </c>
    </row>
    <row r="100" spans="1:7" ht="18" customHeight="1">
      <c r="A100" s="3">
        <v>73</v>
      </c>
      <c r="B100" s="5" t="s">
        <v>254</v>
      </c>
      <c r="C100" s="5" t="s">
        <v>376</v>
      </c>
      <c r="D100" s="5" t="s">
        <v>16</v>
      </c>
      <c r="E100" s="3">
        <v>1963</v>
      </c>
      <c r="F100" s="3" t="s">
        <v>68</v>
      </c>
      <c r="G100" s="13" t="str">
        <f>IF(F100="m",LOOKUP(E100,'01.kolo prezentácia'!$J$2:$J$9,'01.kolo prezentácia'!$I$2:$I$9),LOOKUP(E100,'01.kolo prezentácia'!$N$2:$N$4,'01.kolo prezentácia'!$M$2:$M$4))</f>
        <v>Ženy B</v>
      </c>
    </row>
    <row r="101" spans="1:7" ht="18" customHeight="1">
      <c r="A101" s="3">
        <v>77</v>
      </c>
      <c r="B101" s="5" t="s">
        <v>88</v>
      </c>
      <c r="C101" s="5" t="s">
        <v>377</v>
      </c>
      <c r="D101" s="5" t="s">
        <v>391</v>
      </c>
      <c r="E101" s="3">
        <v>1947</v>
      </c>
      <c r="F101" s="3" t="s">
        <v>67</v>
      </c>
      <c r="G101" s="13" t="str">
        <f>IF(F101="m",LOOKUP(E101,'01.kolo prezentácia'!$J$2:$J$9,'01.kolo prezentácia'!$I$2:$I$9),LOOKUP(E101,'01.kolo prezentácia'!$N$2:$N$4,'01.kolo prezentácia'!$M$2:$M$4))</f>
        <v>Muži E</v>
      </c>
    </row>
    <row r="102" spans="1:7" ht="18" customHeight="1">
      <c r="A102" s="3">
        <v>78</v>
      </c>
      <c r="B102" s="5" t="s">
        <v>353</v>
      </c>
      <c r="C102" s="5" t="s">
        <v>378</v>
      </c>
      <c r="D102" s="5" t="s">
        <v>392</v>
      </c>
      <c r="E102" s="3">
        <v>1981</v>
      </c>
      <c r="F102" s="3" t="s">
        <v>67</v>
      </c>
      <c r="G102" s="13" t="str">
        <f>IF(F102="m",LOOKUP(E102,'01.kolo prezentácia'!$J$2:$J$9,'01.kolo prezentácia'!$I$2:$I$9),LOOKUP(E102,'01.kolo prezentácia'!$N$2:$N$4,'01.kolo prezentácia'!$M$2:$M$4))</f>
        <v>Muži B</v>
      </c>
    </row>
    <row r="103" spans="1:7" ht="18" customHeight="1">
      <c r="A103" s="3">
        <v>79</v>
      </c>
      <c r="B103" s="5" t="s">
        <v>354</v>
      </c>
      <c r="C103" s="5" t="s">
        <v>379</v>
      </c>
      <c r="D103" s="5" t="s">
        <v>393</v>
      </c>
      <c r="E103" s="3">
        <v>1981</v>
      </c>
      <c r="F103" s="3" t="s">
        <v>68</v>
      </c>
      <c r="G103" s="13" t="str">
        <f>IF(F103="m",LOOKUP(E103,'01.kolo prezentácia'!$J$2:$J$9,'01.kolo prezentácia'!$I$2:$I$9),LOOKUP(E103,'01.kolo prezentácia'!$N$2:$N$4,'01.kolo prezentácia'!$M$2:$M$4))</f>
        <v>Ženy B</v>
      </c>
    </row>
    <row r="104" spans="1:7" ht="18" customHeight="1">
      <c r="A104" s="3">
        <v>80</v>
      </c>
      <c r="B104" s="5" t="s">
        <v>355</v>
      </c>
      <c r="C104" s="5" t="s">
        <v>380</v>
      </c>
      <c r="D104" s="5" t="s">
        <v>393</v>
      </c>
      <c r="E104" s="3">
        <v>1978</v>
      </c>
      <c r="F104" s="3" t="s">
        <v>68</v>
      </c>
      <c r="G104" s="13" t="str">
        <f>IF(F104="m",LOOKUP(E104,'01.kolo prezentácia'!$J$2:$J$9,'01.kolo prezentácia'!$I$2:$I$9),LOOKUP(E104,'01.kolo prezentácia'!$N$2:$N$4,'01.kolo prezentácia'!$M$2:$M$4))</f>
        <v>Ženy B</v>
      </c>
    </row>
    <row r="105" spans="1:7" ht="18" customHeight="1">
      <c r="A105" s="3">
        <v>84</v>
      </c>
      <c r="B105" s="5" t="s">
        <v>6</v>
      </c>
      <c r="C105" s="5" t="s">
        <v>381</v>
      </c>
      <c r="D105" s="5" t="s">
        <v>16</v>
      </c>
      <c r="E105" s="3">
        <v>1948</v>
      </c>
      <c r="F105" s="3" t="s">
        <v>67</v>
      </c>
      <c r="G105" s="13" t="str">
        <f>IF(F105="m",LOOKUP(E105,'01.kolo prezentácia'!$J$2:$J$9,'01.kolo prezentácia'!$I$2:$I$9),LOOKUP(E105,'01.kolo prezentácia'!$N$2:$N$4,'01.kolo prezentácia'!$M$2:$M$4))</f>
        <v>Muži E</v>
      </c>
    </row>
    <row r="106" spans="1:7" ht="18" customHeight="1">
      <c r="A106" s="3">
        <v>91</v>
      </c>
      <c r="B106" s="5" t="s">
        <v>356</v>
      </c>
      <c r="C106" s="5" t="s">
        <v>382</v>
      </c>
      <c r="D106" s="5" t="s">
        <v>16</v>
      </c>
      <c r="E106" s="3">
        <v>1983</v>
      </c>
      <c r="F106" s="3" t="s">
        <v>68</v>
      </c>
      <c r="G106" s="13" t="str">
        <f>IF(F106="m",LOOKUP(E106,'01.kolo prezentácia'!$J$2:$J$9,'01.kolo prezentácia'!$I$2:$I$9),LOOKUP(E106,'01.kolo prezentácia'!$N$2:$N$4,'01.kolo prezentácia'!$M$2:$M$4))</f>
        <v>Ženy A</v>
      </c>
    </row>
    <row r="107" spans="1:7" ht="18" customHeight="1">
      <c r="A107" s="3">
        <v>99</v>
      </c>
      <c r="B107" s="5" t="s">
        <v>357</v>
      </c>
      <c r="C107" s="5" t="s">
        <v>383</v>
      </c>
      <c r="D107" s="5" t="s">
        <v>16</v>
      </c>
      <c r="E107" s="3">
        <v>1961</v>
      </c>
      <c r="F107" s="3" t="s">
        <v>67</v>
      </c>
      <c r="G107" s="13" t="str">
        <f>IF(F107="m",LOOKUP(E107,'01.kolo prezentácia'!$J$2:$J$9,'01.kolo prezentácia'!$I$2:$I$9),LOOKUP(E107,'01.kolo prezentácia'!$N$2:$N$4,'01.kolo prezentácia'!$M$2:$M$4))</f>
        <v>Muži D</v>
      </c>
    </row>
    <row r="108" spans="1:7" ht="18" customHeight="1">
      <c r="A108" s="9"/>
      <c r="B108" s="9"/>
      <c r="C108" s="9"/>
      <c r="D108" s="9"/>
      <c r="E108" s="9"/>
      <c r="F108" s="9"/>
      <c r="G108" s="9"/>
    </row>
    <row r="109" spans="1:7" ht="18" customHeight="1">
      <c r="A109" s="9"/>
      <c r="B109" s="9"/>
      <c r="C109" s="9"/>
      <c r="D109" s="9"/>
      <c r="E109" s="9"/>
      <c r="F109" s="9"/>
      <c r="G109" s="9"/>
    </row>
    <row r="110" ht="18" customHeight="1">
      <c r="G110" s="13"/>
    </row>
    <row r="111" ht="18" customHeight="1">
      <c r="G111" s="13"/>
    </row>
    <row r="112" ht="18" customHeight="1">
      <c r="G112" s="13"/>
    </row>
    <row r="113" ht="18" customHeight="1">
      <c r="G113" s="13"/>
    </row>
    <row r="114" ht="18" customHeight="1">
      <c r="G114" s="13"/>
    </row>
    <row r="115" ht="18" customHeight="1">
      <c r="G115" s="13"/>
    </row>
    <row r="116" ht="18" customHeight="1">
      <c r="G116" s="13"/>
    </row>
    <row r="117" ht="18" customHeight="1">
      <c r="G117" s="13"/>
    </row>
    <row r="118" ht="18" customHeight="1">
      <c r="G118" s="13"/>
    </row>
    <row r="119" ht="18" customHeight="1">
      <c r="G119" s="13"/>
    </row>
    <row r="120" ht="18" customHeight="1">
      <c r="G120" s="13"/>
    </row>
    <row r="121" ht="18" customHeight="1">
      <c r="G121" s="13"/>
    </row>
    <row r="122" ht="18" customHeight="1">
      <c r="G122" s="13"/>
    </row>
    <row r="123" ht="18" customHeight="1">
      <c r="G123" s="13"/>
    </row>
    <row r="124" ht="18" customHeight="1">
      <c r="G124" s="13"/>
    </row>
    <row r="125" ht="18" customHeight="1">
      <c r="G125" s="13"/>
    </row>
    <row r="126" ht="18" customHeight="1">
      <c r="G126" s="13"/>
    </row>
    <row r="127" ht="18" customHeight="1">
      <c r="G127" s="13"/>
    </row>
    <row r="128" ht="18" customHeight="1">
      <c r="G128" s="13"/>
    </row>
    <row r="129" ht="18" customHeight="1">
      <c r="G129" s="13"/>
    </row>
    <row r="130" ht="18" customHeight="1">
      <c r="G130" s="13"/>
    </row>
    <row r="131" ht="18" customHeight="1">
      <c r="G131" s="13"/>
    </row>
    <row r="132" ht="18" customHeight="1">
      <c r="G132" s="13"/>
    </row>
    <row r="133" ht="18" customHeight="1">
      <c r="G133" s="13"/>
    </row>
    <row r="134" ht="18" customHeight="1">
      <c r="G134" s="13"/>
    </row>
    <row r="135" ht="18" customHeight="1">
      <c r="G135" s="13"/>
    </row>
    <row r="136" ht="18" customHeight="1">
      <c r="G136" s="13"/>
    </row>
    <row r="137" ht="18" customHeight="1">
      <c r="G137" s="13"/>
    </row>
    <row r="138" ht="18" customHeight="1">
      <c r="G138" s="13"/>
    </row>
    <row r="139" ht="18" customHeight="1">
      <c r="G139" s="13"/>
    </row>
    <row r="140" ht="18" customHeight="1">
      <c r="G140" s="13"/>
    </row>
    <row r="141" ht="18" customHeight="1">
      <c r="G141" s="13"/>
    </row>
    <row r="142" ht="18" customHeight="1">
      <c r="G142" s="13"/>
    </row>
    <row r="143" ht="18" customHeight="1">
      <c r="G143" s="13"/>
    </row>
    <row r="144" ht="18" customHeight="1">
      <c r="G144" s="13"/>
    </row>
    <row r="145" ht="18" customHeight="1">
      <c r="G145" s="13"/>
    </row>
    <row r="146" ht="18" customHeight="1">
      <c r="G146" s="13"/>
    </row>
    <row r="147" ht="18" customHeight="1">
      <c r="G147" s="13"/>
    </row>
    <row r="148" ht="18" customHeight="1">
      <c r="G148" s="13"/>
    </row>
    <row r="149" ht="18" customHeight="1">
      <c r="G149" s="13"/>
    </row>
    <row r="150" ht="18" customHeight="1">
      <c r="G150" s="13"/>
    </row>
    <row r="151" ht="18" customHeight="1">
      <c r="G151" s="13"/>
    </row>
    <row r="152" ht="18" customHeight="1">
      <c r="G152" s="13"/>
    </row>
    <row r="153" ht="18" customHeight="1">
      <c r="G153" s="13"/>
    </row>
    <row r="154" ht="18" customHeight="1">
      <c r="G154" s="13"/>
    </row>
    <row r="155" ht="18" customHeight="1">
      <c r="G155" s="13"/>
    </row>
    <row r="156" ht="18" customHeight="1">
      <c r="G156" s="13"/>
    </row>
    <row r="157" ht="18" customHeight="1">
      <c r="G157" s="13"/>
    </row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</sheetData>
  <sheetProtection/>
  <autoFilter ref="A1:G157">
    <sortState ref="A2:G157">
      <sortCondition sortBy="value" ref="C2:C157"/>
    </sortState>
  </autoFilter>
  <dataValidations count="1">
    <dataValidation type="list" allowBlank="1" showInputMessage="1" showErrorMessage="1" promptTitle="Meno" prompt="Vyber meno" sqref="B2:B4">
      <formula1>Meno</formula1>
    </dataValidation>
  </dataValidations>
  <printOptions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3"/>
  <sheetViews>
    <sheetView showGridLines="0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3" sqref="A3:L109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1" customWidth="1"/>
    <col min="9" max="9" width="10.140625" style="0" bestFit="1" customWidth="1"/>
    <col min="10" max="10" width="13.7109375" style="12" customWidth="1"/>
    <col min="11" max="11" width="18.28125" style="4" customWidth="1"/>
    <col min="12" max="12" width="22.57421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50" customWidth="1"/>
    <col min="26" max="26" width="12.140625" style="0" bestFit="1" customWidth="1"/>
    <col min="27" max="27" width="11.421875" style="0" bestFit="1" customWidth="1"/>
    <col min="30" max="30" width="11.57421875" style="0" bestFit="1" customWidth="1"/>
  </cols>
  <sheetData>
    <row r="1" spans="1:23" ht="24" thickBot="1">
      <c r="A1" s="64" t="s">
        <v>606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3" ht="1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9" t="s">
        <v>13</v>
      </c>
      <c r="C3" s="39" t="s">
        <v>14</v>
      </c>
      <c r="D3" s="40" t="s">
        <v>1</v>
      </c>
      <c r="E3" s="11" t="s">
        <v>2</v>
      </c>
      <c r="F3" s="11" t="s">
        <v>78</v>
      </c>
      <c r="G3" s="11" t="s">
        <v>9</v>
      </c>
      <c r="H3" s="11" t="s">
        <v>3</v>
      </c>
      <c r="I3" s="11" t="s">
        <v>4</v>
      </c>
      <c r="J3" s="41" t="s">
        <v>8</v>
      </c>
      <c r="K3" s="42" t="s">
        <v>48</v>
      </c>
      <c r="L3" s="43" t="s">
        <v>10</v>
      </c>
      <c r="M3" s="31" t="s">
        <v>11</v>
      </c>
      <c r="N3" s="31" t="s">
        <v>15</v>
      </c>
      <c r="O3" s="31" t="s">
        <v>19</v>
      </c>
      <c r="P3" s="31" t="s">
        <v>18</v>
      </c>
      <c r="Q3" s="31" t="s">
        <v>17</v>
      </c>
      <c r="R3" s="31" t="s">
        <v>20</v>
      </c>
      <c r="S3" s="31" t="s">
        <v>21</v>
      </c>
      <c r="T3" s="31" t="s">
        <v>22</v>
      </c>
      <c r="U3" s="31" t="s">
        <v>25</v>
      </c>
      <c r="V3" s="31" t="s">
        <v>27</v>
      </c>
      <c r="W3" s="32" t="s">
        <v>12</v>
      </c>
      <c r="X3" s="11">
        <v>9.03</v>
      </c>
      <c r="Y3" s="46" t="str">
        <f>VLOOKUP('01.kolo výsledky '!$A4,'01.kolo stopky'!A:C,3,FALSE)</f>
        <v>00:29:58,95</v>
      </c>
    </row>
    <row r="4" spans="1:23" s="2" customFormat="1" ht="15" hidden="1">
      <c r="A4" s="22">
        <v>30</v>
      </c>
      <c r="B4" s="52">
        <v>1</v>
      </c>
      <c r="C4" s="52">
        <v>1</v>
      </c>
      <c r="D4" s="6" t="str">
        <f>VLOOKUP(A4,'01.kolo prezentácia'!$A$2:$G$157,2,FALSE)</f>
        <v>Jozef</v>
      </c>
      <c r="E4" s="6" t="str">
        <f>VLOOKUP(A4,'01.kolo prezentácia'!$A$2:$G$157,3,FALSE)</f>
        <v>Bubeník</v>
      </c>
      <c r="F4" s="6" t="str">
        <f>CONCATENATE('01.kolo výsledky '!$D4," ",'01.kolo výsledky '!$E4)</f>
        <v>Jozef Bubeník</v>
      </c>
      <c r="G4" s="6" t="str">
        <f>VLOOKUP(A4,'01.kolo prezentácia'!$A$2:$G$157,4,FALSE)</f>
        <v>BK Kysucké nové mesto</v>
      </c>
      <c r="H4" s="34">
        <f>VLOOKUP(A4,'01.kolo prezentácia'!$A$2:$G$157,5,FALSE)</f>
        <v>1987</v>
      </c>
      <c r="I4" s="35" t="str">
        <f>VLOOKUP(A4,'01.kolo prezentácia'!$A$2:$G$157,7,FALSE)</f>
        <v>Muži B</v>
      </c>
      <c r="J4" s="36" t="str">
        <f>VLOOKUP('01.kolo výsledky '!$A4,'01.kolo stopky'!A:C,3,FALSE)</f>
        <v>00:29:58,95</v>
      </c>
      <c r="K4" s="36">
        <f aca="true" t="shared" si="0" ref="K4:K35">J4/$X$3</f>
        <v>0.0023057785775809038</v>
      </c>
      <c r="L4" s="36">
        <f aca="true" t="shared" si="1" ref="L4:L35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30">
        <f aca="true" t="shared" si="2" ref="W4:W35">SUM(M4:V4)</f>
        <v>0</v>
      </c>
    </row>
    <row r="5" spans="1:23" s="2" customFormat="1" ht="15" hidden="1">
      <c r="A5" s="22">
        <v>17</v>
      </c>
      <c r="B5" s="52">
        <v>2</v>
      </c>
      <c r="C5" s="52">
        <v>2</v>
      </c>
      <c r="D5" s="5" t="str">
        <f>VLOOKUP(A5,'01.kolo prezentácia'!$A$2:$G$157,2,FALSE)</f>
        <v>Miroslav</v>
      </c>
      <c r="E5" s="5" t="str">
        <f>VLOOKUP(A5,'01.kolo prezentácia'!$A$2:$G$157,3,FALSE)</f>
        <v>Ilavský</v>
      </c>
      <c r="F5" s="5" t="str">
        <f>CONCATENATE('01.kolo výsledky '!$D5," ",'01.kolo výsledky '!$E5)</f>
        <v>Miroslav Ilavský</v>
      </c>
      <c r="G5" s="5" t="str">
        <f>VLOOKUP(A5,'01.kolo prezentácia'!$A$2:$G$157,4,FALSE)</f>
        <v>Best running team / Dubnica</v>
      </c>
      <c r="H5" s="3">
        <f>VLOOKUP(A5,'01.kolo prezentácia'!$A$2:$G$157,5,FALSE)</f>
        <v>1987</v>
      </c>
      <c r="I5" s="29" t="str">
        <f>VLOOKUP(A5,'01.kolo prezentácia'!$A$2:$G$157,7,FALSE)</f>
        <v>Muži B</v>
      </c>
      <c r="J5" s="21" t="str">
        <f>VLOOKUP('01.kolo výsledky '!$A5,'01.kolo stopky'!A:C,3,FALSE)</f>
        <v>00:30:15,70</v>
      </c>
      <c r="K5" s="21">
        <f t="shared" si="0"/>
        <v>0.0023272476518600553</v>
      </c>
      <c r="L5" s="21">
        <f t="shared" si="1"/>
        <v>0.00019386574074074098</v>
      </c>
      <c r="M5" s="22"/>
      <c r="N5" s="3"/>
      <c r="O5" s="3"/>
      <c r="P5" s="3"/>
      <c r="Q5" s="3"/>
      <c r="R5" s="3"/>
      <c r="S5" s="3"/>
      <c r="T5" s="3"/>
      <c r="U5" s="3"/>
      <c r="V5" s="3"/>
      <c r="W5" s="30">
        <f t="shared" si="2"/>
        <v>0</v>
      </c>
    </row>
    <row r="6" spans="1:23" s="2" customFormat="1" ht="15" hidden="1">
      <c r="A6" s="22">
        <v>71</v>
      </c>
      <c r="B6" s="52">
        <v>3</v>
      </c>
      <c r="C6" s="52">
        <v>3</v>
      </c>
      <c r="D6" s="5" t="str">
        <f>VLOOKUP(A6,'01.kolo prezentácia'!$A$2:$G$157,2,FALSE)</f>
        <v>Štefan</v>
      </c>
      <c r="E6" s="5" t="str">
        <f>VLOOKUP(A6,'01.kolo prezentácia'!$A$2:$G$157,3,FALSE)</f>
        <v>Štefina</v>
      </c>
      <c r="F6" s="5" t="str">
        <f>CONCATENATE('01.kolo výsledky '!$D6," ",'01.kolo výsledky '!$E6)</f>
        <v>Štefan Štefina</v>
      </c>
      <c r="G6" s="5" t="str">
        <f>VLOOKUP(A6,'01.kolo prezentácia'!$A$2:$G$157,4,FALSE)</f>
        <v>OMES.sk</v>
      </c>
      <c r="H6" s="3">
        <f>VLOOKUP(A6,'01.kolo prezentácia'!$A$2:$G$157,5,FALSE)</f>
        <v>1986</v>
      </c>
      <c r="I6" s="29" t="str">
        <f>VLOOKUP(A6,'01.kolo prezentácia'!$A$2:$G$157,7,FALSE)</f>
        <v>Muži B</v>
      </c>
      <c r="J6" s="21" t="str">
        <f>VLOOKUP('01.kolo výsledky '!$A6,'01.kolo stopky'!A:C,3,FALSE)</f>
        <v>00:31:36,25</v>
      </c>
      <c r="K6" s="21">
        <f t="shared" si="0"/>
        <v>0.0024304914687666634</v>
      </c>
      <c r="L6" s="21">
        <f t="shared" si="1"/>
        <v>0.001126157407407409</v>
      </c>
      <c r="M6" s="22"/>
      <c r="N6" s="3"/>
      <c r="O6" s="3"/>
      <c r="P6" s="3"/>
      <c r="Q6" s="3"/>
      <c r="R6" s="3"/>
      <c r="S6" s="3"/>
      <c r="T6" s="3"/>
      <c r="U6" s="3"/>
      <c r="V6" s="3"/>
      <c r="W6" s="30">
        <f t="shared" si="2"/>
        <v>0</v>
      </c>
    </row>
    <row r="7" spans="1:23" s="2" customFormat="1" ht="15" hidden="1">
      <c r="A7" s="22">
        <v>20</v>
      </c>
      <c r="B7" s="51">
        <v>4</v>
      </c>
      <c r="C7" s="58">
        <v>4</v>
      </c>
      <c r="D7" s="5" t="str">
        <f>VLOOKUP(A7,'01.kolo prezentácia'!$A$2:$G$157,2,FALSE)</f>
        <v>Luboš</v>
      </c>
      <c r="E7" s="5" t="str">
        <f>VLOOKUP(A7,'01.kolo prezentácia'!$A$2:$G$157,3,FALSE)</f>
        <v>Miklovič</v>
      </c>
      <c r="F7" s="5" t="str">
        <f>CONCATENATE('01.kolo výsledky '!$D7," ",'01.kolo výsledky '!$E7)</f>
        <v>Luboš Miklovič</v>
      </c>
      <c r="G7" s="5" t="str">
        <f>VLOOKUP(A7,'01.kolo prezentácia'!$A$2:$G$157,4,FALSE)</f>
        <v>Horná Streda</v>
      </c>
      <c r="H7" s="3">
        <f>VLOOKUP(A7,'01.kolo prezentácia'!$A$2:$G$157,5,FALSE)</f>
        <v>1980</v>
      </c>
      <c r="I7" s="29" t="str">
        <f>VLOOKUP(A7,'01.kolo prezentácia'!$A$2:$G$157,7,FALSE)</f>
        <v>Muži B</v>
      </c>
      <c r="J7" s="21" t="str">
        <f>VLOOKUP('01.kolo výsledky '!$A7,'01.kolo stopky'!A:C,3,FALSE)</f>
        <v>00:32:23,46</v>
      </c>
      <c r="K7" s="21">
        <f t="shared" si="0"/>
        <v>0.002491002214839424</v>
      </c>
      <c r="L7" s="21">
        <f t="shared" si="1"/>
        <v>0.0016725694444444383</v>
      </c>
      <c r="M7" s="22"/>
      <c r="N7" s="3"/>
      <c r="O7" s="3"/>
      <c r="P7" s="3"/>
      <c r="Q7" s="3"/>
      <c r="R7" s="3"/>
      <c r="S7" s="3"/>
      <c r="T7" s="3"/>
      <c r="U7" s="3"/>
      <c r="V7" s="3"/>
      <c r="W7" s="30">
        <f t="shared" si="2"/>
        <v>0</v>
      </c>
    </row>
    <row r="8" spans="1:30" s="2" customFormat="1" ht="15" hidden="1">
      <c r="A8" s="22">
        <v>61</v>
      </c>
      <c r="B8" s="51">
        <v>5</v>
      </c>
      <c r="C8" s="58">
        <v>5</v>
      </c>
      <c r="D8" s="5" t="str">
        <f>VLOOKUP(A8,'01.kolo prezentácia'!$A$2:$G$157,2,FALSE)</f>
        <v>Peter</v>
      </c>
      <c r="E8" s="5" t="str">
        <f>VLOOKUP(A8,'01.kolo prezentácia'!$A$2:$G$157,3,FALSE)</f>
        <v>Sobek</v>
      </c>
      <c r="F8" s="5" t="str">
        <f>CONCATENATE('01.kolo výsledky '!$D8," ",'01.kolo výsledky '!$E8)</f>
        <v>Peter Sobek</v>
      </c>
      <c r="G8" s="5" t="str">
        <f>VLOOKUP(A8,'01.kolo prezentácia'!$A$2:$G$157,4,FALSE)</f>
        <v>Bez me na / Trenčín</v>
      </c>
      <c r="H8" s="3">
        <f>VLOOKUP(A8,'01.kolo prezentácia'!$A$2:$G$157,5,FALSE)</f>
        <v>1978</v>
      </c>
      <c r="I8" s="29" t="str">
        <f>VLOOKUP(A8,'01.kolo prezentácia'!$A$2:$G$157,7,FALSE)</f>
        <v>Muži B</v>
      </c>
      <c r="J8" s="21" t="str">
        <f>VLOOKUP('01.kolo výsledky '!$A8,'01.kolo stopky'!A:C,3,FALSE)</f>
        <v>00:32:41,28</v>
      </c>
      <c r="K8" s="21">
        <f t="shared" si="0"/>
        <v>0.0025138427464008865</v>
      </c>
      <c r="L8" s="21">
        <f t="shared" si="1"/>
        <v>0.0018788194444444434</v>
      </c>
      <c r="M8" s="22"/>
      <c r="N8" s="3"/>
      <c r="O8" s="3"/>
      <c r="P8" s="3"/>
      <c r="Q8" s="3"/>
      <c r="R8" s="3"/>
      <c r="S8" s="3"/>
      <c r="T8" s="3"/>
      <c r="U8" s="3"/>
      <c r="V8" s="3"/>
      <c r="W8" s="30">
        <f t="shared" si="2"/>
        <v>0</v>
      </c>
      <c r="AA8" s="59"/>
      <c r="AD8" s="60"/>
    </row>
    <row r="9" spans="1:25" ht="15" hidden="1">
      <c r="A9" s="22">
        <v>32</v>
      </c>
      <c r="B9" s="51">
        <v>6</v>
      </c>
      <c r="C9" s="58">
        <v>6</v>
      </c>
      <c r="D9" s="5" t="str">
        <f>VLOOKUP(A9,'01.kolo prezentácia'!$A$2:$G$157,2,FALSE)</f>
        <v>Martin</v>
      </c>
      <c r="E9" s="5" t="str">
        <f>VLOOKUP(A9,'01.kolo prezentácia'!$A$2:$G$157,3,FALSE)</f>
        <v>Olas</v>
      </c>
      <c r="F9" s="5" t="str">
        <f>CONCATENATE('01.kolo výsledky '!$D9," ",'01.kolo výsledky '!$E9)</f>
        <v>Martin Olas</v>
      </c>
      <c r="G9" s="5" t="str">
        <f>VLOOKUP(A9,'01.kolo prezentácia'!$A$2:$G$157,4,FALSE)</f>
        <v>Best running team / Dubnica</v>
      </c>
      <c r="H9" s="3">
        <f>VLOOKUP(A9,'01.kolo prezentácia'!$A$2:$G$157,5,FALSE)</f>
        <v>1986</v>
      </c>
      <c r="I9" s="29" t="str">
        <f>VLOOKUP(A9,'01.kolo prezentácia'!$A$2:$G$157,7,FALSE)</f>
        <v>Muži B</v>
      </c>
      <c r="J9" s="21" t="str">
        <f>VLOOKUP('01.kolo výsledky '!$A9,'01.kolo stopky'!A:C,3,FALSE)</f>
        <v>00:32:41,59</v>
      </c>
      <c r="K9" s="21">
        <f t="shared" si="0"/>
        <v>0.0025142400844920232</v>
      </c>
      <c r="L9" s="21">
        <f t="shared" si="1"/>
        <v>0.001882407407407409</v>
      </c>
      <c r="M9" s="22"/>
      <c r="N9" s="3"/>
      <c r="O9" s="3"/>
      <c r="P9" s="3"/>
      <c r="Q9" s="3"/>
      <c r="R9" s="3"/>
      <c r="S9" s="3"/>
      <c r="T9" s="3"/>
      <c r="U9" s="3"/>
      <c r="V9" s="3"/>
      <c r="W9" s="30">
        <f t="shared" si="2"/>
        <v>0</v>
      </c>
      <c r="Y9"/>
    </row>
    <row r="10" spans="1:25" ht="15">
      <c r="A10" s="22">
        <v>13</v>
      </c>
      <c r="B10" s="51">
        <v>7</v>
      </c>
      <c r="C10" s="52">
        <v>1</v>
      </c>
      <c r="D10" s="5" t="str">
        <f>VLOOKUP(A10,'01.kolo prezentácia'!$A$2:$G$157,2,FALSE)</f>
        <v>Juraj</v>
      </c>
      <c r="E10" s="5" t="str">
        <f>VLOOKUP(A10,'01.kolo prezentácia'!$A$2:$G$157,3,FALSE)</f>
        <v>Hudák</v>
      </c>
      <c r="F10" s="5" t="str">
        <f>CONCATENATE('01.kolo výsledky '!$D10," ",'01.kolo výsledky '!$E10)</f>
        <v>Juraj Hudák</v>
      </c>
      <c r="G10" s="5" t="str">
        <f>VLOOKUP(A10,'01.kolo prezentácia'!$A$2:$G$157,4,FALSE)</f>
        <v>ĎURIKAM Team / Trenčín</v>
      </c>
      <c r="H10" s="3">
        <f>VLOOKUP(A10,'01.kolo prezentácia'!$A$2:$G$157,5,FALSE)</f>
        <v>1973</v>
      </c>
      <c r="I10" s="29" t="str">
        <f>VLOOKUP(A10,'01.kolo prezentácia'!$A$2:$G$157,7,FALSE)</f>
        <v>Muži C</v>
      </c>
      <c r="J10" s="21" t="str">
        <f>VLOOKUP('01.kolo výsledky '!$A10,'01.kolo stopky'!A:C,3,FALSE)</f>
        <v>00:32:45,27</v>
      </c>
      <c r="K10" s="21">
        <f t="shared" si="0"/>
        <v>0.0025189568721545466</v>
      </c>
      <c r="L10" s="21">
        <f t="shared" si="1"/>
        <v>0.0019249999999999962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30">
        <f t="shared" si="2"/>
        <v>0</v>
      </c>
      <c r="Y10"/>
    </row>
    <row r="11" spans="1:25" ht="15" hidden="1">
      <c r="A11" s="22">
        <v>19</v>
      </c>
      <c r="B11" s="51">
        <v>8</v>
      </c>
      <c r="C11" s="58">
        <v>7</v>
      </c>
      <c r="D11" s="5" t="str">
        <f>VLOOKUP(A11,'01.kolo prezentácia'!$A$2:$G$157,2,FALSE)</f>
        <v>Peter</v>
      </c>
      <c r="E11" s="5" t="str">
        <f>VLOOKUP(A11,'01.kolo prezentácia'!$A$2:$G$157,3,FALSE)</f>
        <v>Stehlik</v>
      </c>
      <c r="F11" s="5" t="str">
        <f>CONCATENATE('01.kolo výsledky '!$D11," ",'01.kolo výsledky '!$E11)</f>
        <v>Peter Stehlik</v>
      </c>
      <c r="G11" s="5" t="str">
        <f>VLOOKUP(A11,'01.kolo prezentácia'!$A$2:$G$157,4,FALSE)</f>
        <v>Best running team / Trencin</v>
      </c>
      <c r="H11" s="3">
        <f>VLOOKUP(A11,'01.kolo prezentácia'!$A$2:$G$157,5,FALSE)</f>
        <v>1979</v>
      </c>
      <c r="I11" s="29" t="str">
        <f>VLOOKUP(A11,'01.kolo prezentácia'!$A$2:$G$157,7,FALSE)</f>
        <v>Muži B</v>
      </c>
      <c r="J11" s="21" t="str">
        <f>VLOOKUP('01.kolo výsledky '!$A11,'01.kolo stopky'!A:C,3,FALSE)</f>
        <v>00:33:29,52</v>
      </c>
      <c r="K11" s="21">
        <f t="shared" si="0"/>
        <v>0.0025756736803248426</v>
      </c>
      <c r="L11" s="21">
        <f t="shared" si="1"/>
        <v>0.0024371527777777707</v>
      </c>
      <c r="M11" s="22"/>
      <c r="N11" s="48"/>
      <c r="O11" s="48"/>
      <c r="P11" s="48"/>
      <c r="Q11" s="48"/>
      <c r="R11" s="48"/>
      <c r="S11" s="48"/>
      <c r="T11" s="48"/>
      <c r="U11" s="48"/>
      <c r="V11" s="48"/>
      <c r="W11" s="30">
        <f t="shared" si="2"/>
        <v>0</v>
      </c>
      <c r="X11" s="49"/>
      <c r="Y11"/>
    </row>
    <row r="12" spans="1:25" ht="15" hidden="1">
      <c r="A12" s="22">
        <v>70</v>
      </c>
      <c r="B12" s="51">
        <v>9</v>
      </c>
      <c r="C12" s="58">
        <v>8</v>
      </c>
      <c r="D12" s="5" t="str">
        <f>VLOOKUP(A12,'01.kolo prezentácia'!$A$2:$G$157,2,FALSE)</f>
        <v>Ivan</v>
      </c>
      <c r="E12" s="5" t="str">
        <f>VLOOKUP(A12,'01.kolo prezentácia'!$A$2:$G$157,3,FALSE)</f>
        <v>Pavlík</v>
      </c>
      <c r="F12" s="5" t="str">
        <f>CONCATENATE('01.kolo výsledky '!$D12," ",'01.kolo výsledky '!$E12)</f>
        <v>Ivan Pavlík</v>
      </c>
      <c r="G12" s="5" t="str">
        <f>VLOOKUP(A12,'01.kolo prezentácia'!$A$2:$G$157,4,FALSE)</f>
        <v>AK Spartak Dubnica</v>
      </c>
      <c r="H12" s="3">
        <f>VLOOKUP(A12,'01.kolo prezentácia'!$A$2:$G$157,5,FALSE)</f>
        <v>1984</v>
      </c>
      <c r="I12" s="29" t="str">
        <f>VLOOKUP(A12,'01.kolo prezentácia'!$A$2:$G$157,7,FALSE)</f>
        <v>Muži B</v>
      </c>
      <c r="J12" s="21" t="str">
        <f>VLOOKUP('01.kolo výsledky '!$A12,'01.kolo stopky'!A:C,3,FALSE)</f>
        <v>00:33:31,40</v>
      </c>
      <c r="K12" s="21">
        <f t="shared" si="0"/>
        <v>0.0025780833435872196</v>
      </c>
      <c r="L12" s="21">
        <f t="shared" si="1"/>
        <v>0.0024589120370370338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30">
        <f t="shared" si="2"/>
        <v>0</v>
      </c>
      <c r="Y12"/>
    </row>
    <row r="13" spans="1:25" ht="15">
      <c r="A13" s="22">
        <v>40</v>
      </c>
      <c r="B13" s="51">
        <v>10</v>
      </c>
      <c r="C13" s="52">
        <v>2</v>
      </c>
      <c r="D13" s="5" t="str">
        <f>VLOOKUP(A13,'01.kolo prezentácia'!$A$2:$G$157,2,FALSE)</f>
        <v>Pavel</v>
      </c>
      <c r="E13" s="5" t="str">
        <f>VLOOKUP(A13,'01.kolo prezentácia'!$A$2:$G$157,3,FALSE)</f>
        <v>Uhrecký</v>
      </c>
      <c r="F13" s="5" t="str">
        <f>CONCATENATE('01.kolo výsledky '!$D13," ",'01.kolo výsledky '!$E13)</f>
        <v>Pavel Uhrecký</v>
      </c>
      <c r="G13" s="5" t="str">
        <f>VLOOKUP(A13,'01.kolo prezentácia'!$A$2:$G$157,4,FALSE)</f>
        <v>Bez me na / Trenčín</v>
      </c>
      <c r="H13" s="3">
        <f>VLOOKUP(A13,'01.kolo prezentácia'!$A$2:$G$157,5,FALSE)</f>
        <v>1974</v>
      </c>
      <c r="I13" s="29" t="str">
        <f>VLOOKUP(A13,'01.kolo prezentácia'!$A$2:$G$157,7,FALSE)</f>
        <v>Muži C</v>
      </c>
      <c r="J13" s="21" t="str">
        <f>VLOOKUP('01.kolo výsledky '!$A13,'01.kolo stopky'!A:C,3,FALSE)</f>
        <v>00:33:42,27</v>
      </c>
      <c r="K13" s="21">
        <f t="shared" si="0"/>
        <v>0.002592015811492556</v>
      </c>
      <c r="L13" s="21">
        <f t="shared" si="1"/>
        <v>0.002584722222222221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30">
        <f t="shared" si="2"/>
        <v>0</v>
      </c>
      <c r="Y13"/>
    </row>
    <row r="14" spans="1:25" ht="15">
      <c r="A14" s="22">
        <v>1</v>
      </c>
      <c r="B14" s="51">
        <v>11</v>
      </c>
      <c r="C14" s="52">
        <v>3</v>
      </c>
      <c r="D14" s="5" t="str">
        <f>VLOOKUP(A14,'01.kolo prezentácia'!$A$2:$G$157,2,FALSE)</f>
        <v>Jozef</v>
      </c>
      <c r="E14" s="5" t="str">
        <f>VLOOKUP(A14,'01.kolo prezentácia'!$A$2:$G$157,3,FALSE)</f>
        <v>Stanik</v>
      </c>
      <c r="F14" s="5" t="str">
        <f>CONCATENATE('01.kolo výsledky '!$D14," ",'01.kolo výsledky '!$E14)</f>
        <v>Jozef Stanik</v>
      </c>
      <c r="G14" s="5" t="str">
        <f>VLOOKUP(A14,'01.kolo prezentácia'!$A$2:$G$157,4,FALSE)</f>
        <v>BK Lysá pod Makytou</v>
      </c>
      <c r="H14" s="3">
        <f>VLOOKUP(A14,'01.kolo prezentácia'!$A$2:$G$157,5,FALSE)</f>
        <v>1973</v>
      </c>
      <c r="I14" s="29" t="str">
        <f>VLOOKUP(A14,'01.kolo prezentácia'!$A$2:$G$157,7,FALSE)</f>
        <v>Muži C</v>
      </c>
      <c r="J14" s="21" t="str">
        <f>VLOOKUP('01.kolo výsledky '!$A14,'01.kolo stopky'!A:C,3,FALSE)</f>
        <v>00:33:44,97</v>
      </c>
      <c r="K14" s="21">
        <f t="shared" si="0"/>
        <v>0.0025954764980927773</v>
      </c>
      <c r="L14" s="21">
        <f t="shared" si="1"/>
        <v>0.0026159722222222175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30">
        <f t="shared" si="2"/>
        <v>0</v>
      </c>
      <c r="Y14"/>
    </row>
    <row r="15" spans="1:25" ht="15" hidden="1">
      <c r="A15" s="22">
        <v>33</v>
      </c>
      <c r="B15" s="51">
        <v>12</v>
      </c>
      <c r="C15" s="58">
        <v>9</v>
      </c>
      <c r="D15" s="5" t="str">
        <f>VLOOKUP(A15,'01.kolo prezentácia'!$A$2:$G$157,2,FALSE)</f>
        <v>Dušan</v>
      </c>
      <c r="E15" s="5" t="str">
        <f>VLOOKUP(A15,'01.kolo prezentácia'!$A$2:$G$157,3,FALSE)</f>
        <v>Piskora</v>
      </c>
      <c r="F15" s="5" t="str">
        <f>CONCATENATE('01.kolo výsledky '!$D15," ",'01.kolo výsledky '!$E15)</f>
        <v>Dušan Piskora</v>
      </c>
      <c r="G15" s="5" t="str">
        <f>VLOOKUP(A15,'01.kolo prezentácia'!$A$2:$G$157,4,FALSE)</f>
        <v>ĎURIKAM Team </v>
      </c>
      <c r="H15" s="3">
        <f>VLOOKUP(A15,'01.kolo prezentácia'!$A$2:$G$157,5,FALSE)</f>
        <v>1984</v>
      </c>
      <c r="I15" s="29" t="str">
        <f>VLOOKUP(A15,'01.kolo prezentácia'!$A$2:$G$157,7,FALSE)</f>
        <v>Muži B</v>
      </c>
      <c r="J15" s="21" t="str">
        <f>VLOOKUP('01.kolo výsledky '!$A15,'01.kolo stopky'!A:C,3,FALSE)</f>
        <v>00:34:12,78</v>
      </c>
      <c r="K15" s="21">
        <f t="shared" si="0"/>
        <v>0.0026311215700750585</v>
      </c>
      <c r="L15" s="21">
        <f t="shared" si="1"/>
        <v>0.00293784722222222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30">
        <f t="shared" si="2"/>
        <v>0</v>
      </c>
      <c r="Y15"/>
    </row>
    <row r="16" spans="1:25" ht="15" hidden="1">
      <c r="A16" s="22">
        <v>8</v>
      </c>
      <c r="B16" s="51">
        <v>13</v>
      </c>
      <c r="C16" s="52">
        <v>1</v>
      </c>
      <c r="D16" s="5" t="str">
        <f>VLOOKUP(A16,'01.kolo prezentácia'!$A$2:$G$157,2,FALSE)</f>
        <v>Ervín</v>
      </c>
      <c r="E16" s="5" t="str">
        <f>VLOOKUP(A16,'01.kolo prezentácia'!$A$2:$G$157,3,FALSE)</f>
        <v>Páleník</v>
      </c>
      <c r="F16" s="5" t="str">
        <f>CONCATENATE('01.kolo výsledky '!$D16," ",'01.kolo výsledky '!$E16)</f>
        <v>Ervín Páleník</v>
      </c>
      <c r="G16" s="5" t="str">
        <f>VLOOKUP(A16,'01.kolo prezentácia'!$A$2:$G$157,4,FALSE)</f>
        <v>Activstar Trenčín</v>
      </c>
      <c r="H16" s="3">
        <f>VLOOKUP(A16,'01.kolo prezentácia'!$A$2:$G$157,5,FALSE)</f>
        <v>1962</v>
      </c>
      <c r="I16" s="29" t="str">
        <f>VLOOKUP(A16,'01.kolo prezentácia'!$A$2:$G$157,7,FALSE)</f>
        <v>Muži D</v>
      </c>
      <c r="J16" s="21" t="str">
        <f>VLOOKUP('01.kolo výsledky '!$A16,'01.kolo stopky'!A:C,3,FALSE)</f>
        <v>00:34:24,28</v>
      </c>
      <c r="K16" s="21">
        <f t="shared" si="0"/>
        <v>0.0026458615315204464</v>
      </c>
      <c r="L16" s="21">
        <f t="shared" si="1"/>
        <v>0.0030709490740740697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30">
        <f t="shared" si="2"/>
        <v>0</v>
      </c>
      <c r="Y16"/>
    </row>
    <row r="17" spans="1:25" ht="15" hidden="1">
      <c r="A17" s="22">
        <v>101</v>
      </c>
      <c r="B17" s="51">
        <v>14</v>
      </c>
      <c r="C17" s="52">
        <v>2</v>
      </c>
      <c r="D17" s="5" t="str">
        <f>VLOOKUP(A17,'01.kolo prezentácia'!$A$2:$G$157,2,FALSE)</f>
        <v>Jan</v>
      </c>
      <c r="E17" s="5" t="str">
        <f>VLOOKUP(A17,'01.kolo prezentácia'!$A$2:$G$157,3,FALSE)</f>
        <v>Kucharík</v>
      </c>
      <c r="F17" s="5" t="str">
        <f>CONCATENATE('01.kolo výsledky '!$D17," ",'01.kolo výsledky '!$E17)</f>
        <v>Jan Kucharík</v>
      </c>
      <c r="G17" s="5" t="str">
        <f>VLOOKUP(A17,'01.kolo prezentácia'!$A$2:$G$157,4,FALSE)</f>
        <v>ĎURIKAM Team / Trenčín</v>
      </c>
      <c r="H17" s="3">
        <f>VLOOKUP(A17,'01.kolo prezentácia'!$A$2:$G$157,5,FALSE)</f>
        <v>1965</v>
      </c>
      <c r="I17" s="29" t="str">
        <f>VLOOKUP(A17,'01.kolo prezentácia'!$A$2:$G$157,7,FALSE)</f>
        <v>Muži D</v>
      </c>
      <c r="J17" s="21" t="str">
        <f>VLOOKUP('01.kolo výsledky '!$A17,'01.kolo stopky'!A:C,3,FALSE)</f>
        <v>00:35:41,08</v>
      </c>
      <c r="K17" s="21">
        <f t="shared" si="0"/>
        <v>0.00274429883926008</v>
      </c>
      <c r="L17" s="21">
        <f t="shared" si="1"/>
        <v>0.00395983796296296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30">
        <f t="shared" si="2"/>
        <v>0</v>
      </c>
      <c r="Y17"/>
    </row>
    <row r="18" spans="1:25" ht="15">
      <c r="A18" s="22">
        <v>38</v>
      </c>
      <c r="B18" s="51">
        <v>15</v>
      </c>
      <c r="C18" s="58">
        <v>4</v>
      </c>
      <c r="D18" s="5" t="str">
        <f>VLOOKUP(A18,'01.kolo prezentácia'!$A$2:$G$157,2,FALSE)</f>
        <v>Radoslav</v>
      </c>
      <c r="E18" s="5" t="str">
        <f>VLOOKUP(A18,'01.kolo prezentácia'!$A$2:$G$157,3,FALSE)</f>
        <v>Denke</v>
      </c>
      <c r="F18" s="5" t="str">
        <f>CONCATENATE('01.kolo výsledky '!$D18," ",'01.kolo výsledky '!$E18)</f>
        <v>Radoslav Denke</v>
      </c>
      <c r="G18" s="5" t="str">
        <f>VLOOKUP(A18,'01.kolo prezentácia'!$A$2:$G$157,4,FALSE)</f>
        <v>Jogging klub Dubnica nad Váhom</v>
      </c>
      <c r="H18" s="3">
        <f>VLOOKUP(A18,'01.kolo prezentácia'!$A$2:$G$157,5,FALSE)</f>
        <v>1977</v>
      </c>
      <c r="I18" s="29" t="str">
        <f>VLOOKUP(A18,'01.kolo prezentácia'!$A$2:$G$157,7,FALSE)</f>
        <v>Muži C</v>
      </c>
      <c r="J18" s="21" t="str">
        <f>VLOOKUP('01.kolo výsledky '!$A18,'01.kolo stopky'!A:C,3,FALSE)</f>
        <v>00:35:53,16</v>
      </c>
      <c r="K18" s="21">
        <f t="shared" si="0"/>
        <v>0.0027597822074566267</v>
      </c>
      <c r="L18" s="21">
        <f t="shared" si="1"/>
        <v>0.0040996527777777785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30">
        <f t="shared" si="2"/>
        <v>0</v>
      </c>
      <c r="Y18"/>
    </row>
    <row r="19" spans="1:25" ht="15" hidden="1">
      <c r="A19" s="22">
        <v>95</v>
      </c>
      <c r="B19" s="51">
        <v>16</v>
      </c>
      <c r="C19" s="58">
        <v>10</v>
      </c>
      <c r="D19" s="5" t="str">
        <f>VLOOKUP(A19,'01.kolo prezentácia'!$A$2:$G$157,2,FALSE)</f>
        <v>Miroslav</v>
      </c>
      <c r="E19" s="5" t="str">
        <f>VLOOKUP(A19,'01.kolo prezentácia'!$A$2:$G$157,3,FALSE)</f>
        <v>Letko</v>
      </c>
      <c r="F19" s="5" t="str">
        <f>CONCATENATE('01.kolo výsledky '!$D19," ",'01.kolo výsledky '!$E19)</f>
        <v>Miroslav Letko</v>
      </c>
      <c r="G19" s="5" t="str">
        <f>VLOOKUP(A19,'01.kolo prezentácia'!$A$2:$G$157,4,FALSE)</f>
        <v>Bez me na / Trenč. Stankovce </v>
      </c>
      <c r="H19" s="3">
        <f>VLOOKUP(A19,'01.kolo prezentácia'!$A$2:$G$157,5,FALSE)</f>
        <v>1979</v>
      </c>
      <c r="I19" s="29" t="str">
        <f>VLOOKUP(A19,'01.kolo prezentácia'!$A$2:$G$157,7,FALSE)</f>
        <v>Muži B</v>
      </c>
      <c r="J19" s="21" t="str">
        <f>VLOOKUP('01.kolo výsledky '!$A19,'01.kolo stopky'!A:C,3,FALSE)</f>
        <v>00:36:16,83</v>
      </c>
      <c r="K19" s="21">
        <f t="shared" si="0"/>
        <v>0.0027901208933185685</v>
      </c>
      <c r="L19" s="21">
        <f t="shared" si="1"/>
        <v>0.004373611111111113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0">
        <f t="shared" si="2"/>
        <v>0</v>
      </c>
      <c r="Y19"/>
    </row>
    <row r="20" spans="1:25" ht="15" hidden="1">
      <c r="A20" s="22">
        <v>2</v>
      </c>
      <c r="B20" s="51">
        <v>17</v>
      </c>
      <c r="C20" s="58">
        <v>11</v>
      </c>
      <c r="D20" s="5" t="str">
        <f>VLOOKUP(A20,'01.kolo prezentácia'!$A$2:$G$157,2,FALSE)</f>
        <v>Milan</v>
      </c>
      <c r="E20" s="5" t="str">
        <f>VLOOKUP(A20,'01.kolo prezentácia'!$A$2:$G$157,3,FALSE)</f>
        <v>Makiš</v>
      </c>
      <c r="F20" s="5" t="str">
        <f>CONCATENATE('01.kolo výsledky '!$D20," ",'01.kolo výsledky '!$E20)</f>
        <v>Milan Makiš</v>
      </c>
      <c r="G20" s="5" t="str">
        <f>VLOOKUP(A20,'01.kolo prezentácia'!$A$2:$G$157,4,FALSE)</f>
        <v>Bez me na / Trenčín</v>
      </c>
      <c r="H20" s="3">
        <f>VLOOKUP(A20,'01.kolo prezentácia'!$A$2:$G$157,5,FALSE)</f>
        <v>1983</v>
      </c>
      <c r="I20" s="29" t="str">
        <f>VLOOKUP(A20,'01.kolo prezentácia'!$A$2:$G$157,7,FALSE)</f>
        <v>Muži B</v>
      </c>
      <c r="J20" s="21" t="str">
        <f>VLOOKUP('01.kolo výsledky '!$A20,'01.kolo stopky'!A:C,3,FALSE)</f>
        <v>00:36:21,16</v>
      </c>
      <c r="K20" s="21">
        <f t="shared" si="0"/>
        <v>0.0027956708092367008</v>
      </c>
      <c r="L20" s="21">
        <f t="shared" si="1"/>
        <v>0.004423726851851849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30">
        <f t="shared" si="2"/>
        <v>0</v>
      </c>
      <c r="Y20"/>
    </row>
    <row r="21" spans="1:25" ht="15" hidden="1">
      <c r="A21" s="22">
        <v>29</v>
      </c>
      <c r="B21" s="51">
        <v>18</v>
      </c>
      <c r="C21" s="58">
        <v>12</v>
      </c>
      <c r="D21" s="5" t="str">
        <f>VLOOKUP(A21,'01.kolo prezentácia'!$A$2:$G$157,2,FALSE)</f>
        <v>Dušan</v>
      </c>
      <c r="E21" s="5" t="str">
        <f>VLOOKUP(A21,'01.kolo prezentácia'!$A$2:$G$157,3,FALSE)</f>
        <v>Bloudek</v>
      </c>
      <c r="F21" s="5" t="str">
        <f>CONCATENATE('01.kolo výsledky '!$D21," ",'01.kolo výsledky '!$E21)</f>
        <v>Dušan Bloudek</v>
      </c>
      <c r="G21" s="5" t="str">
        <f>VLOOKUP(A21,'01.kolo prezentácia'!$A$2:$G$157,4,FALSE)</f>
        <v>Best running team </v>
      </c>
      <c r="H21" s="3">
        <f>VLOOKUP(A21,'01.kolo prezentácia'!$A$2:$G$157,5,FALSE)</f>
        <v>1985</v>
      </c>
      <c r="I21" s="29" t="str">
        <f>VLOOKUP(A21,'01.kolo prezentácia'!$A$2:$G$157,7,FALSE)</f>
        <v>Muži B</v>
      </c>
      <c r="J21" s="21" t="str">
        <f>VLOOKUP('01.kolo výsledky '!$A21,'01.kolo stopky'!A:C,3,FALSE)</f>
        <v>00:36:24,74</v>
      </c>
      <c r="K21" s="21">
        <f t="shared" si="0"/>
        <v>0.002800259423321439</v>
      </c>
      <c r="L21" s="21">
        <f t="shared" si="1"/>
        <v>0.004465162037037035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30">
        <f t="shared" si="2"/>
        <v>0</v>
      </c>
      <c r="Y21"/>
    </row>
    <row r="22" spans="1:25" ht="15" hidden="1">
      <c r="A22" s="22">
        <v>24</v>
      </c>
      <c r="B22" s="51">
        <v>19</v>
      </c>
      <c r="C22" s="58">
        <v>13</v>
      </c>
      <c r="D22" s="6" t="str">
        <f>VLOOKUP(A22,'01.kolo prezentácia'!$A$2:$G$157,2,FALSE)</f>
        <v>Michal</v>
      </c>
      <c r="E22" s="6" t="str">
        <f>VLOOKUP(A22,'01.kolo prezentácia'!$A$2:$G$157,3,FALSE)</f>
        <v>Trebatický</v>
      </c>
      <c r="F22" s="6" t="str">
        <f>CONCATENATE('01.kolo výsledky '!$D22," ",'01.kolo výsledky '!$E22)</f>
        <v>Michal Trebatický</v>
      </c>
      <c r="G22" s="6" t="str">
        <f>VLOOKUP(A22,'01.kolo prezentácia'!$A$2:$G$157,4,FALSE)</f>
        <v>Soblahov</v>
      </c>
      <c r="H22" s="34">
        <f>VLOOKUP(A22,'01.kolo prezentácia'!$A$2:$G$157,5,FALSE)</f>
        <v>1978</v>
      </c>
      <c r="I22" s="35" t="str">
        <f>VLOOKUP(A22,'01.kolo prezentácia'!$A$2:$G$157,7,FALSE)</f>
        <v>Muži B</v>
      </c>
      <c r="J22" s="36" t="str">
        <f>VLOOKUP('01.kolo výsledky '!$A22,'01.kolo stopky'!A:C,3,FALSE)</f>
        <v>00:36:34,08</v>
      </c>
      <c r="K22" s="36">
        <f t="shared" si="0"/>
        <v>0.0028122308354866492</v>
      </c>
      <c r="L22" s="36">
        <f t="shared" si="1"/>
        <v>0.004573263888888884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0">
        <f t="shared" si="2"/>
        <v>0</v>
      </c>
      <c r="Y22"/>
    </row>
    <row r="23" spans="1:25" ht="15" hidden="1">
      <c r="A23" s="22">
        <v>16</v>
      </c>
      <c r="B23" s="51">
        <v>20</v>
      </c>
      <c r="C23" s="52">
        <v>1</v>
      </c>
      <c r="D23" s="5" t="str">
        <f>VLOOKUP(A23,'01.kolo prezentácia'!$A$2:$G$157,2,FALSE)</f>
        <v>Iveta</v>
      </c>
      <c r="E23" s="5" t="str">
        <f>VLOOKUP(A23,'01.kolo prezentácia'!$A$2:$G$157,3,FALSE)</f>
        <v>Hulvátová</v>
      </c>
      <c r="F23" s="5" t="str">
        <f>CONCATENATE('01.kolo výsledky '!$D23," ",'01.kolo výsledky '!$E23)</f>
        <v>Iveta Hulvátová</v>
      </c>
      <c r="G23" s="5" t="str">
        <f>VLOOKUP(A23,'01.kolo prezentácia'!$A$2:$G$157,4,FALSE)</f>
        <v>Best running team / Dubnica</v>
      </c>
      <c r="H23" s="3">
        <f>VLOOKUP(A23,'01.kolo prezentácia'!$A$2:$G$157,5,FALSE)</f>
        <v>1970</v>
      </c>
      <c r="I23" s="29" t="str">
        <f>VLOOKUP(A23,'01.kolo prezentácia'!$A$2:$G$157,7,FALSE)</f>
        <v>Ženy B</v>
      </c>
      <c r="J23" s="21" t="str">
        <f>VLOOKUP('01.kolo výsledky '!$A23,'01.kolo stopky'!A:C,3,FALSE)</f>
        <v>00:36:37,65</v>
      </c>
      <c r="K23" s="21">
        <f t="shared" si="0"/>
        <v>0.0028168066322136094</v>
      </c>
      <c r="L23" s="21">
        <f t="shared" si="1"/>
        <v>0.004614583333333332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30">
        <f t="shared" si="2"/>
        <v>0</v>
      </c>
      <c r="Y23"/>
    </row>
    <row r="24" spans="1:25" ht="15" hidden="1">
      <c r="A24" s="22">
        <v>85</v>
      </c>
      <c r="B24" s="51">
        <v>21</v>
      </c>
      <c r="C24" s="58">
        <v>14</v>
      </c>
      <c r="D24" s="5" t="str">
        <f>VLOOKUP(A24,'01.kolo prezentácia'!$A$2:$G$157,2,FALSE)</f>
        <v>Martin</v>
      </c>
      <c r="E24" s="5" t="str">
        <f>VLOOKUP(A24,'01.kolo prezentácia'!$A$2:$G$157,3,FALSE)</f>
        <v>Šišovský</v>
      </c>
      <c r="F24" s="5" t="str">
        <f>CONCATENATE('01.kolo výsledky '!$D24," ",'01.kolo výsledky '!$E24)</f>
        <v>Martin Šišovský</v>
      </c>
      <c r="G24" s="5" t="str">
        <f>VLOOKUP(A24,'01.kolo prezentácia'!$A$2:$G$157,4,FALSE)</f>
        <v>bikeacademy.sk</v>
      </c>
      <c r="H24" s="3">
        <f>VLOOKUP(A24,'01.kolo prezentácia'!$A$2:$G$157,5,FALSE)</f>
        <v>1986</v>
      </c>
      <c r="I24" s="29" t="str">
        <f>VLOOKUP(A24,'01.kolo prezentácia'!$A$2:$G$157,7,FALSE)</f>
        <v>Muži B</v>
      </c>
      <c r="J24" s="21" t="str">
        <f>VLOOKUP('01.kolo výsledky '!$A24,'01.kolo stopky'!A:C,3,FALSE)</f>
        <v>00:36:45,63</v>
      </c>
      <c r="K24" s="21">
        <f t="shared" si="0"/>
        <v>0.00282703488372093</v>
      </c>
      <c r="L24" s="21">
        <f t="shared" si="1"/>
        <v>0.004706944444444441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30">
        <f t="shared" si="2"/>
        <v>0</v>
      </c>
      <c r="Y24"/>
    </row>
    <row r="25" spans="1:25" ht="15" hidden="1">
      <c r="A25" s="22">
        <v>21</v>
      </c>
      <c r="B25" s="51">
        <v>22</v>
      </c>
      <c r="C25" s="58">
        <v>15</v>
      </c>
      <c r="D25" s="5" t="str">
        <f>VLOOKUP(A25,'01.kolo prezentácia'!$A$2:$G$157,2,FALSE)</f>
        <v>Rastislav</v>
      </c>
      <c r="E25" s="5" t="str">
        <f>VLOOKUP(A25,'01.kolo prezentácia'!$A$2:$G$157,3,FALSE)</f>
        <v>Cabala</v>
      </c>
      <c r="F25" s="5" t="str">
        <f>CONCATENATE('01.kolo výsledky '!$D25," ",'01.kolo výsledky '!$E25)</f>
        <v>Rastislav Cabala</v>
      </c>
      <c r="G25" s="5" t="str">
        <f>VLOOKUP(A25,'01.kolo prezentácia'!$A$2:$G$157,4,FALSE)</f>
        <v>GEKON sport team TBL / Trenčín</v>
      </c>
      <c r="H25" s="3">
        <f>VLOOKUP(A25,'01.kolo prezentácia'!$A$2:$G$157,5,FALSE)</f>
        <v>1978</v>
      </c>
      <c r="I25" s="29" t="str">
        <f>VLOOKUP(A25,'01.kolo prezentácia'!$A$2:$G$157,7,FALSE)</f>
        <v>Muži B</v>
      </c>
      <c r="J25" s="21" t="str">
        <f>VLOOKUP('01.kolo výsledky '!$A25,'01.kolo stopky'!A:C,3,FALSE)</f>
        <v>00:36:53,71</v>
      </c>
      <c r="K25" s="21">
        <f t="shared" si="0"/>
        <v>0.002837391308806038</v>
      </c>
      <c r="L25" s="21">
        <f t="shared" si="1"/>
        <v>0.004800462962962961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0">
        <f t="shared" si="2"/>
        <v>0</v>
      </c>
      <c r="Y25"/>
    </row>
    <row r="26" spans="1:25" ht="15">
      <c r="A26" s="22">
        <v>72</v>
      </c>
      <c r="B26" s="51">
        <v>23</v>
      </c>
      <c r="C26" s="58">
        <v>5</v>
      </c>
      <c r="D26" s="5" t="str">
        <f>VLOOKUP(A26,'01.kolo prezentácia'!$A$2:$G$157,2,FALSE)</f>
        <v>Pavol</v>
      </c>
      <c r="E26" s="5" t="str">
        <f>VLOOKUP(A26,'01.kolo prezentácia'!$A$2:$G$157,3,FALSE)</f>
        <v>Bortel</v>
      </c>
      <c r="F26" s="5" t="str">
        <f>CONCATENATE('01.kolo výsledky '!$D26," ",'01.kolo výsledky '!$E26)</f>
        <v>Pavol Bortel</v>
      </c>
      <c r="G26" s="5" t="str">
        <f>VLOOKUP(A26,'01.kolo prezentácia'!$A$2:$G$157,4,FALSE)</f>
        <v>Dubnica nad Vahom</v>
      </c>
      <c r="H26" s="3">
        <f>VLOOKUP(A26,'01.kolo prezentácia'!$A$2:$G$157,5,FALSE)</f>
        <v>1976</v>
      </c>
      <c r="I26" s="29" t="str">
        <f>VLOOKUP(A26,'01.kolo prezentácia'!$A$2:$G$157,7,FALSE)</f>
        <v>Muži C</v>
      </c>
      <c r="J26" s="21" t="str">
        <f>VLOOKUP('01.kolo výsledky '!$A26,'01.kolo stopky'!A:C,3,FALSE)</f>
        <v>00:37:02,35</v>
      </c>
      <c r="K26" s="21">
        <f t="shared" si="0"/>
        <v>0.0028484655059267464</v>
      </c>
      <c r="L26" s="21">
        <f t="shared" si="1"/>
        <v>0.004900462962962961</v>
      </c>
      <c r="M26" s="22"/>
      <c r="N26" s="48"/>
      <c r="O26" s="48"/>
      <c r="P26" s="48"/>
      <c r="Q26" s="48"/>
      <c r="R26" s="48"/>
      <c r="S26" s="48"/>
      <c r="T26" s="48"/>
      <c r="U26" s="48"/>
      <c r="V26" s="48"/>
      <c r="W26" s="30">
        <f t="shared" si="2"/>
        <v>0</v>
      </c>
      <c r="Y26"/>
    </row>
    <row r="27" spans="1:25" ht="15" hidden="1">
      <c r="A27" s="22">
        <v>36</v>
      </c>
      <c r="B27" s="51">
        <v>24</v>
      </c>
      <c r="C27" s="52">
        <v>3</v>
      </c>
      <c r="D27" s="5" t="str">
        <f>VLOOKUP(A27,'01.kolo prezentácia'!$A$2:$G$157,2,FALSE)</f>
        <v>Štefan</v>
      </c>
      <c r="E27" s="5" t="str">
        <f>VLOOKUP(A27,'01.kolo prezentácia'!$A$2:$G$157,3,FALSE)</f>
        <v>Červenka</v>
      </c>
      <c r="F27" s="5" t="str">
        <f>CONCATENATE('01.kolo výsledky '!$D27," ",'01.kolo výsledky '!$E27)</f>
        <v>Štefan Červenka</v>
      </c>
      <c r="G27" s="5" t="str">
        <f>VLOOKUP(A27,'01.kolo prezentácia'!$A$2:$G$157,4,FALSE)</f>
        <v>Buď lepší</v>
      </c>
      <c r="H27" s="3">
        <f>VLOOKUP(A27,'01.kolo prezentácia'!$A$2:$G$157,5,FALSE)</f>
        <v>1966</v>
      </c>
      <c r="I27" s="29" t="str">
        <f>VLOOKUP(A27,'01.kolo prezentácia'!$A$2:$G$157,7,FALSE)</f>
        <v>Muži D</v>
      </c>
      <c r="J27" s="21" t="str">
        <f>VLOOKUP('01.kolo výsledky '!$A27,'01.kolo stopky'!A:C,3,FALSE)</f>
        <v>00:37:16,23</v>
      </c>
      <c r="K27" s="21">
        <f t="shared" si="0"/>
        <v>0.0028662559985234404</v>
      </c>
      <c r="L27" s="21">
        <f t="shared" si="1"/>
        <v>0.0050611111111111065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30">
        <f t="shared" si="2"/>
        <v>0</v>
      </c>
      <c r="Y27"/>
    </row>
    <row r="28" spans="1:25" ht="15" hidden="1">
      <c r="A28" s="22">
        <v>34</v>
      </c>
      <c r="B28" s="51">
        <v>25</v>
      </c>
      <c r="C28" s="58">
        <v>16</v>
      </c>
      <c r="D28" s="5" t="str">
        <f>VLOOKUP(A28,'01.kolo prezentácia'!$A$2:$G$157,2,FALSE)</f>
        <v>Martin</v>
      </c>
      <c r="E28" s="5" t="str">
        <f>VLOOKUP(A28,'01.kolo prezentácia'!$A$2:$G$157,3,FALSE)</f>
        <v>Kocaj</v>
      </c>
      <c r="F28" s="5" t="str">
        <f>CONCATENATE('01.kolo výsledky '!$D28," ",'01.kolo výsledky '!$E28)</f>
        <v>Martin Kocaj</v>
      </c>
      <c r="G28" s="5" t="str">
        <f>VLOOKUP(A28,'01.kolo prezentácia'!$A$2:$G$157,4,FALSE)</f>
        <v>Trenčín</v>
      </c>
      <c r="H28" s="3">
        <f>VLOOKUP(A28,'01.kolo prezentácia'!$A$2:$G$157,5,FALSE)</f>
        <v>1987</v>
      </c>
      <c r="I28" s="29" t="str">
        <f>VLOOKUP(A28,'01.kolo prezentácia'!$A$2:$G$157,7,FALSE)</f>
        <v>Muži B</v>
      </c>
      <c r="J28" s="21" t="str">
        <f>VLOOKUP('01.kolo výsledky '!$A28,'01.kolo stopky'!A:C,3,FALSE)</f>
        <v>00:37:58,27</v>
      </c>
      <c r="K28" s="21">
        <f t="shared" si="0"/>
        <v>0.002920140170624667</v>
      </c>
      <c r="L28" s="21">
        <f t="shared" si="1"/>
        <v>0.005547685185185183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30">
        <f t="shared" si="2"/>
        <v>0</v>
      </c>
      <c r="Y28"/>
    </row>
    <row r="29" spans="1:25" ht="15">
      <c r="A29" s="22">
        <v>22</v>
      </c>
      <c r="B29" s="51">
        <v>26</v>
      </c>
      <c r="C29" s="58">
        <v>6</v>
      </c>
      <c r="D29" s="5" t="str">
        <f>VLOOKUP(A29,'01.kolo prezentácia'!$A$2:$G$157,2,FALSE)</f>
        <v>Jaroslav</v>
      </c>
      <c r="E29" s="5" t="str">
        <f>VLOOKUP(A29,'01.kolo prezentácia'!$A$2:$G$157,3,FALSE)</f>
        <v>Mikula</v>
      </c>
      <c r="F29" s="5" t="str">
        <f>CONCATENATE('01.kolo výsledky '!$D29," ",'01.kolo výsledky '!$E29)</f>
        <v>Jaroslav Mikula</v>
      </c>
      <c r="G29" s="5" t="str">
        <f>VLOOKUP(A29,'01.kolo prezentácia'!$A$2:$G$157,4,FALSE)</f>
        <v>KKM Čadca</v>
      </c>
      <c r="H29" s="3">
        <f>VLOOKUP(A29,'01.kolo prezentácia'!$A$2:$G$157,5,FALSE)</f>
        <v>1970</v>
      </c>
      <c r="I29" s="29" t="str">
        <f>VLOOKUP(A29,'01.kolo prezentácia'!$A$2:$G$157,7,FALSE)</f>
        <v>Muži C</v>
      </c>
      <c r="J29" s="21" t="str">
        <f>VLOOKUP('01.kolo výsledky '!$A29,'01.kolo stopky'!A:C,3,FALSE)</f>
        <v>00:38:08,59</v>
      </c>
      <c r="K29" s="21">
        <f t="shared" si="0"/>
        <v>0.0029333676838521803</v>
      </c>
      <c r="L29" s="21">
        <f t="shared" si="1"/>
        <v>0.005667129629629626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30">
        <f t="shared" si="2"/>
        <v>0</v>
      </c>
      <c r="Y29"/>
    </row>
    <row r="30" spans="1:25" ht="15" hidden="1">
      <c r="A30" s="22">
        <v>78</v>
      </c>
      <c r="B30" s="51">
        <v>27</v>
      </c>
      <c r="C30" s="58">
        <v>17</v>
      </c>
      <c r="D30" s="5" t="str">
        <f>VLOOKUP(A30,'01.kolo prezentácia'!$A$2:$G$157,2,FALSE)</f>
        <v>Marián</v>
      </c>
      <c r="E30" s="5" t="str">
        <f>VLOOKUP(A30,'01.kolo prezentácia'!$A$2:$G$157,3,FALSE)</f>
        <v>Faturík</v>
      </c>
      <c r="F30" s="5" t="str">
        <f>CONCATENATE('01.kolo výsledky '!$D30," ",'01.kolo výsledky '!$E30)</f>
        <v>Marián Faturík</v>
      </c>
      <c r="G30" s="5" t="str">
        <f>VLOOKUP(A30,'01.kolo prezentácia'!$A$2:$G$157,4,FALSE)</f>
        <v>Dúlov / FIMAD</v>
      </c>
      <c r="H30" s="3">
        <f>VLOOKUP(A30,'01.kolo prezentácia'!$A$2:$G$157,5,FALSE)</f>
        <v>1981</v>
      </c>
      <c r="I30" s="29" t="str">
        <f>VLOOKUP(A30,'01.kolo prezentácia'!$A$2:$G$157,7,FALSE)</f>
        <v>Muži B</v>
      </c>
      <c r="J30" s="21" t="str">
        <f>VLOOKUP('01.kolo výsledky '!$A30,'01.kolo stopky'!A:C,3,FALSE)</f>
        <v>00:38:22,36</v>
      </c>
      <c r="K30" s="21">
        <f t="shared" si="0"/>
        <v>0.00295101718551331</v>
      </c>
      <c r="L30" s="21">
        <f t="shared" si="1"/>
        <v>0.005826504629629629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30">
        <f t="shared" si="2"/>
        <v>0</v>
      </c>
      <c r="Y30"/>
    </row>
    <row r="31" spans="1:25" ht="15" hidden="1">
      <c r="A31" s="22">
        <v>5</v>
      </c>
      <c r="B31" s="51">
        <v>28</v>
      </c>
      <c r="C31" s="52">
        <v>1</v>
      </c>
      <c r="D31" s="5" t="str">
        <f>VLOOKUP(A31,'01.kolo prezentácia'!$A$2:$G$157,2,FALSE)</f>
        <v>Pavol</v>
      </c>
      <c r="E31" s="5" t="str">
        <f>VLOOKUP(A31,'01.kolo prezentácia'!$A$2:$G$157,3,FALSE)</f>
        <v>Jankech</v>
      </c>
      <c r="F31" s="5" t="str">
        <f>CONCATENATE('01.kolo výsledky '!$D31," ",'01.kolo výsledky '!$E31)</f>
        <v>Pavol Jankech</v>
      </c>
      <c r="G31" s="5" t="str">
        <f>VLOOKUP(A31,'01.kolo prezentácia'!$A$2:$G$157,4,FALSE)</f>
        <v>Trenčín</v>
      </c>
      <c r="H31" s="3">
        <f>VLOOKUP(A31,'01.kolo prezentácia'!$A$2:$G$157,5,FALSE)</f>
        <v>1957</v>
      </c>
      <c r="I31" s="29" t="str">
        <f>VLOOKUP(A31,'01.kolo prezentácia'!$A$2:$G$157,7,FALSE)</f>
        <v>Muži E</v>
      </c>
      <c r="J31" s="21" t="str">
        <f>VLOOKUP('01.kolo výsledky '!$A31,'01.kolo stopky'!A:C,3,FALSE)</f>
        <v>00:38:33,63</v>
      </c>
      <c r="K31" s="21">
        <f t="shared" si="0"/>
        <v>0.0029654623477297897</v>
      </c>
      <c r="L31" s="21">
        <f t="shared" si="1"/>
        <v>0.005956944444444442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30">
        <f t="shared" si="2"/>
        <v>0</v>
      </c>
      <c r="Y31"/>
    </row>
    <row r="32" spans="1:25" ht="15" hidden="1">
      <c r="A32" s="22">
        <v>99</v>
      </c>
      <c r="B32" s="51">
        <v>29</v>
      </c>
      <c r="C32" s="51">
        <v>4</v>
      </c>
      <c r="D32" s="5" t="str">
        <f>VLOOKUP(A32,'01.kolo prezentácia'!$A$2:$G$157,2,FALSE)</f>
        <v>Stanislav</v>
      </c>
      <c r="E32" s="5" t="str">
        <f>VLOOKUP(A32,'01.kolo prezentácia'!$A$2:$G$157,3,FALSE)</f>
        <v>Ďuriga</v>
      </c>
      <c r="F32" s="5" t="str">
        <f>CONCATENATE('01.kolo výsledky '!$D32," ",'01.kolo výsledky '!$E32)</f>
        <v>Stanislav Ďuriga</v>
      </c>
      <c r="G32" s="5" t="str">
        <f>VLOOKUP(A32,'01.kolo prezentácia'!$A$2:$G$157,4,FALSE)</f>
        <v>Trenčín</v>
      </c>
      <c r="H32" s="3">
        <f>VLOOKUP(A32,'01.kolo prezentácia'!$A$2:$G$157,5,FALSE)</f>
        <v>1961</v>
      </c>
      <c r="I32" s="29" t="str">
        <f>VLOOKUP(A32,'01.kolo prezentácia'!$A$2:$G$157,7,FALSE)</f>
        <v>Muži D</v>
      </c>
      <c r="J32" s="21" t="str">
        <f>VLOOKUP('01.kolo výsledky '!$A32,'01.kolo stopky'!A:C,3,FALSE)</f>
        <v>00:38:43,63</v>
      </c>
      <c r="K32" s="21">
        <f t="shared" si="0"/>
        <v>0.0029782797055083877</v>
      </c>
      <c r="L32" s="21">
        <f t="shared" si="1"/>
        <v>0.006072685185185181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30">
        <f t="shared" si="2"/>
        <v>0</v>
      </c>
      <c r="Y32"/>
    </row>
    <row r="33" spans="1:25" ht="15">
      <c r="A33" s="22">
        <v>41</v>
      </c>
      <c r="B33" s="51">
        <v>30</v>
      </c>
      <c r="C33" s="58">
        <v>7</v>
      </c>
      <c r="D33" s="6" t="str">
        <f>VLOOKUP(A33,'01.kolo prezentácia'!$A$2:$G$157,2,FALSE)</f>
        <v>Ján</v>
      </c>
      <c r="E33" s="6" t="str">
        <f>VLOOKUP(A33,'01.kolo prezentácia'!$A$2:$G$157,3,FALSE)</f>
        <v>Vojtek</v>
      </c>
      <c r="F33" s="6" t="str">
        <f>CONCATENATE('01.kolo výsledky '!$D33," ",'01.kolo výsledky '!$E33)</f>
        <v>Ján Vojtek</v>
      </c>
      <c r="G33" s="6" t="str">
        <f>VLOOKUP(A33,'01.kolo prezentácia'!$A$2:$G$157,4,FALSE)</f>
        <v>OŠK Soblahov</v>
      </c>
      <c r="H33" s="34">
        <f>VLOOKUP(A33,'01.kolo prezentácia'!$A$2:$G$157,5,FALSE)</f>
        <v>1974</v>
      </c>
      <c r="I33" s="35" t="str">
        <f>VLOOKUP(A33,'01.kolo prezentácia'!$A$2:$G$157,7,FALSE)</f>
        <v>Muži C</v>
      </c>
      <c r="J33" s="36" t="str">
        <f>VLOOKUP('01.kolo výsledky '!$A33,'01.kolo stopky'!A:C,3,FALSE)</f>
        <v>00:39:08,19</v>
      </c>
      <c r="K33" s="36">
        <f t="shared" si="0"/>
        <v>0.0030097591362126244</v>
      </c>
      <c r="L33" s="36">
        <f t="shared" si="1"/>
        <v>0.006356944444444439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30">
        <f t="shared" si="2"/>
        <v>0</v>
      </c>
      <c r="Y33"/>
    </row>
    <row r="34" spans="1:25" ht="15" hidden="1">
      <c r="A34" s="22">
        <v>102</v>
      </c>
      <c r="B34" s="51">
        <v>31</v>
      </c>
      <c r="C34" s="52">
        <v>1</v>
      </c>
      <c r="D34" s="5" t="str">
        <f>VLOOKUP(A34,'01.kolo prezentácia'!$A$2:$G$157,2,FALSE)</f>
        <v>Damián</v>
      </c>
      <c r="E34" s="5" t="str">
        <f>VLOOKUP(A34,'01.kolo prezentácia'!$A$2:$G$157,3,FALSE)</f>
        <v>Melo</v>
      </c>
      <c r="F34" s="5" t="str">
        <f>CONCATENATE('01.kolo výsledky '!$D34," ",'01.kolo výsledky '!$E34)</f>
        <v>Damián Melo</v>
      </c>
      <c r="G34" s="5" t="str">
        <f>VLOOKUP(A34,'01.kolo prezentácia'!$A$2:$G$157,4,FALSE)</f>
        <v>Nová Dubnica</v>
      </c>
      <c r="H34" s="3">
        <f>VLOOKUP(A34,'01.kolo prezentácia'!$A$2:$G$157,5,FALSE)</f>
        <v>1988</v>
      </c>
      <c r="I34" s="29" t="str">
        <f>VLOOKUP(A34,'01.kolo prezentácia'!$A$2:$G$157,7,FALSE)</f>
        <v>Muži A</v>
      </c>
      <c r="J34" s="21" t="str">
        <f>VLOOKUP('01.kolo výsledky '!$A34,'01.kolo stopky'!A:C,3,FALSE)</f>
        <v>00:39:13,07</v>
      </c>
      <c r="K34" s="21">
        <f t="shared" si="0"/>
        <v>0.00301601400680858</v>
      </c>
      <c r="L34" s="21">
        <f t="shared" si="1"/>
        <v>0.00641342592592592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30">
        <f t="shared" si="2"/>
        <v>0</v>
      </c>
      <c r="Y34"/>
    </row>
    <row r="35" spans="1:25" ht="15" hidden="1">
      <c r="A35" s="22">
        <v>45</v>
      </c>
      <c r="B35" s="51">
        <v>31</v>
      </c>
      <c r="C35" s="52">
        <v>1</v>
      </c>
      <c r="D35" s="5" t="str">
        <f>VLOOKUP(A35,'01.kolo prezentácia'!$A$2:$G$157,2,FALSE)</f>
        <v>Jakub</v>
      </c>
      <c r="E35" s="5" t="str">
        <f>VLOOKUP(A35,'01.kolo prezentácia'!$A$2:$G$157,3,FALSE)</f>
        <v>Melo</v>
      </c>
      <c r="F35" s="5" t="str">
        <f>CONCATENATE('01.kolo výsledky '!$D35," ",'01.kolo výsledky '!$E35)</f>
        <v>Jakub Melo</v>
      </c>
      <c r="G35" s="5" t="str">
        <f>VLOOKUP(A35,'01.kolo prezentácia'!$A$2:$G$157,4,FALSE)</f>
        <v>Trenčín</v>
      </c>
      <c r="H35" s="3">
        <f>VLOOKUP(A35,'01.kolo prezentácia'!$A$2:$G$157,5,FALSE)</f>
        <v>1988</v>
      </c>
      <c r="I35" s="29" t="str">
        <f>VLOOKUP(A35,'01.kolo prezentácia'!$A$2:$G$157,7,FALSE)</f>
        <v>Muži A</v>
      </c>
      <c r="J35" s="21" t="str">
        <f>VLOOKUP('01.kolo výsledky '!$A35,'01.kolo stopky'!A:C,3,FALSE)</f>
        <v>00:39:13,07</v>
      </c>
      <c r="K35" s="21">
        <f t="shared" si="0"/>
        <v>0.00301601400680858</v>
      </c>
      <c r="L35" s="21">
        <f t="shared" si="1"/>
        <v>0.00641342592592592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30">
        <f t="shared" si="2"/>
        <v>0</v>
      </c>
      <c r="Y35"/>
    </row>
    <row r="36" spans="1:25" ht="15" hidden="1">
      <c r="A36" s="22">
        <v>53</v>
      </c>
      <c r="B36" s="51">
        <v>33</v>
      </c>
      <c r="C36" s="51">
        <v>5</v>
      </c>
      <c r="D36" s="5" t="str">
        <f>VLOOKUP(A36,'01.kolo prezentácia'!$A$2:$G$157,2,FALSE)</f>
        <v>Anton</v>
      </c>
      <c r="E36" s="5" t="str">
        <f>VLOOKUP(A36,'01.kolo prezentácia'!$A$2:$G$157,3,FALSE)</f>
        <v>Blaško</v>
      </c>
      <c r="F36" s="5" t="str">
        <f>CONCATENATE('01.kolo výsledky '!$D36," ",'01.kolo výsledky '!$E36)</f>
        <v>Anton Blaško</v>
      </c>
      <c r="G36" s="5" t="str">
        <f>VLOOKUP(A36,'01.kolo prezentácia'!$A$2:$G$157,4,FALSE)</f>
        <v>Dubnica n/V</v>
      </c>
      <c r="H36" s="3">
        <f>VLOOKUP(A36,'01.kolo prezentácia'!$A$2:$G$157,5,FALSE)</f>
        <v>1965</v>
      </c>
      <c r="I36" s="29" t="str">
        <f>VLOOKUP(A36,'01.kolo prezentácia'!$A$2:$G$157,7,FALSE)</f>
        <v>Muži D</v>
      </c>
      <c r="J36" s="21" t="str">
        <f>VLOOKUP('01.kolo výsledky '!$A36,'01.kolo stopky'!A:C,3,FALSE)</f>
        <v>00:39:19,44</v>
      </c>
      <c r="K36" s="21">
        <f aca="true" t="shared" si="3" ref="K36:K67">J36/$X$3</f>
        <v>0.003024178663713548</v>
      </c>
      <c r="L36" s="21">
        <f aca="true" t="shared" si="4" ref="L36:L67">J36-$Y$3</f>
        <v>0.006487152777777776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30">
        <f aca="true" t="shared" si="5" ref="W36:W53">SUM(M36:V36)</f>
        <v>0</v>
      </c>
      <c r="Y36"/>
    </row>
    <row r="37" spans="1:25" ht="15" hidden="1">
      <c r="A37" s="22">
        <v>43</v>
      </c>
      <c r="B37" s="51">
        <v>34</v>
      </c>
      <c r="C37" s="52">
        <v>2</v>
      </c>
      <c r="D37" s="5" t="str">
        <f>VLOOKUP(A37,'01.kolo prezentácia'!$A$2:$G$157,2,FALSE)</f>
        <v>Miroslav</v>
      </c>
      <c r="E37" s="5" t="str">
        <f>VLOOKUP(A37,'01.kolo prezentácia'!$A$2:$G$157,3,FALSE)</f>
        <v>Kováč</v>
      </c>
      <c r="F37" s="5" t="str">
        <f>CONCATENATE('01.kolo výsledky '!$D37," ",'01.kolo výsledky '!$E37)</f>
        <v>Miroslav Kováč</v>
      </c>
      <c r="G37" s="5" t="str">
        <f>VLOOKUP(A37,'01.kolo prezentácia'!$A$2:$G$157,4,FALSE)</f>
        <v>Trenčín</v>
      </c>
      <c r="H37" s="3">
        <f>VLOOKUP(A37,'01.kolo prezentácia'!$A$2:$G$157,5,FALSE)</f>
        <v>1952</v>
      </c>
      <c r="I37" s="29" t="str">
        <f>VLOOKUP(A37,'01.kolo prezentácia'!$A$2:$G$157,7,FALSE)</f>
        <v>Muži E</v>
      </c>
      <c r="J37" s="21" t="str">
        <f>VLOOKUP('01.kolo výsledky '!$A37,'01.kolo stopky'!A:C,3,FALSE)</f>
        <v>00:39:32,67</v>
      </c>
      <c r="K37" s="21">
        <f t="shared" si="3"/>
        <v>0.0030411360280546327</v>
      </c>
      <c r="L37" s="21">
        <f t="shared" si="4"/>
        <v>0.006640277777777773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30">
        <f t="shared" si="5"/>
        <v>0</v>
      </c>
      <c r="X37" s="2"/>
      <c r="Y37"/>
    </row>
    <row r="38" spans="1:25" ht="15">
      <c r="A38" s="22">
        <v>42</v>
      </c>
      <c r="B38" s="51">
        <v>35</v>
      </c>
      <c r="C38" s="58">
        <v>8</v>
      </c>
      <c r="D38" s="5" t="str">
        <f>VLOOKUP(A38,'01.kolo prezentácia'!$A$2:$G$157,2,FALSE)</f>
        <v>Ondřej</v>
      </c>
      <c r="E38" s="5" t="str">
        <f>VLOOKUP(A38,'01.kolo prezentácia'!$A$2:$G$157,3,FALSE)</f>
        <v>Tluka</v>
      </c>
      <c r="F38" s="5" t="str">
        <f>CONCATENATE('01.kolo výsledky '!$D38," ",'01.kolo výsledky '!$E38)</f>
        <v>Ondřej Tluka</v>
      </c>
      <c r="G38" s="5" t="str">
        <f>VLOOKUP(A38,'01.kolo prezentácia'!$A$2:$G$157,4,FALSE)</f>
        <v>Trenčín</v>
      </c>
      <c r="H38" s="3">
        <f>VLOOKUP(A38,'01.kolo prezentácia'!$A$2:$G$157,5,FALSE)</f>
        <v>1976</v>
      </c>
      <c r="I38" s="29" t="str">
        <f>VLOOKUP(A38,'01.kolo prezentácia'!$A$2:$G$157,7,FALSE)</f>
        <v>Muži C</v>
      </c>
      <c r="J38" s="21" t="str">
        <f>VLOOKUP('01.kolo výsledky '!$A38,'01.kolo stopky'!A:C,3,FALSE)</f>
        <v>00:39:36,94</v>
      </c>
      <c r="K38" s="21">
        <f t="shared" si="3"/>
        <v>0.0030466090398260947</v>
      </c>
      <c r="L38" s="21">
        <f t="shared" si="4"/>
        <v>0.006689699074074074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30">
        <f t="shared" si="5"/>
        <v>0</v>
      </c>
      <c r="X38" s="2"/>
      <c r="Y38"/>
    </row>
    <row r="39" spans="1:25" ht="15" hidden="1">
      <c r="A39" s="22">
        <v>106</v>
      </c>
      <c r="B39" s="51">
        <v>36</v>
      </c>
      <c r="C39" s="58">
        <v>18</v>
      </c>
      <c r="D39" s="5" t="str">
        <f>VLOOKUP(A39,'01.kolo prezentácia'!$A$2:$G$157,2,FALSE)</f>
        <v>Igor</v>
      </c>
      <c r="E39" s="5" t="str">
        <f>VLOOKUP(A39,'01.kolo prezentácia'!$A$2:$G$157,3,FALSE)</f>
        <v>Meško</v>
      </c>
      <c r="F39" s="5" t="str">
        <f>CONCATENATE('01.kolo výsledky '!$D39," ",'01.kolo výsledky '!$E39)</f>
        <v>Igor Meško</v>
      </c>
      <c r="G39" s="5" t="str">
        <f>VLOOKUP(A39,'01.kolo prezentácia'!$A$2:$G$157,4,FALSE)</f>
        <v>Trenčín</v>
      </c>
      <c r="H39" s="3">
        <f>VLOOKUP(A39,'01.kolo prezentácia'!$A$2:$G$157,5,FALSE)</f>
        <v>1986</v>
      </c>
      <c r="I39" s="29" t="str">
        <f>VLOOKUP(A39,'01.kolo prezentácia'!$A$2:$G$157,7,FALSE)</f>
        <v>Muži B</v>
      </c>
      <c r="J39" s="21" t="str">
        <f>VLOOKUP('01.kolo výsledky '!$A39,'01.kolo stopky'!A:C,3,FALSE)</f>
        <v>00:39:38,74</v>
      </c>
      <c r="K39" s="21">
        <f t="shared" si="3"/>
        <v>0.0030489161642262416</v>
      </c>
      <c r="L39" s="21">
        <f t="shared" si="4"/>
        <v>0.006710532407407401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30">
        <f t="shared" si="5"/>
        <v>0</v>
      </c>
      <c r="Y39"/>
    </row>
    <row r="40" spans="1:25" ht="15">
      <c r="A40" s="22">
        <v>93</v>
      </c>
      <c r="B40" s="51">
        <v>37</v>
      </c>
      <c r="C40" s="58">
        <v>9</v>
      </c>
      <c r="D40" s="5" t="str">
        <f>VLOOKUP(A40,'01.kolo prezentácia'!$A$2:$G$157,2,FALSE)</f>
        <v>Juraj</v>
      </c>
      <c r="E40" s="5" t="str">
        <f>VLOOKUP(A40,'01.kolo prezentácia'!$A$2:$G$157,3,FALSE)</f>
        <v>Schiller</v>
      </c>
      <c r="F40" s="5" t="str">
        <f>CONCATENATE('01.kolo výsledky '!$D40," ",'01.kolo výsledky '!$E40)</f>
        <v>Juraj Schiller</v>
      </c>
      <c r="G40" s="5" t="str">
        <f>VLOOKUP(A40,'01.kolo prezentácia'!$A$2:$G$157,4,FALSE)</f>
        <v>Nová Dubnica</v>
      </c>
      <c r="H40" s="3">
        <f>VLOOKUP(A40,'01.kolo prezentácia'!$A$2:$G$157,5,FALSE)</f>
        <v>1977</v>
      </c>
      <c r="I40" s="29" t="str">
        <f>VLOOKUP(A40,'01.kolo prezentácia'!$A$2:$G$157,7,FALSE)</f>
        <v>Muži C</v>
      </c>
      <c r="J40" s="21" t="str">
        <f>VLOOKUP('01.kolo výsledky '!$A40,'01.kolo stopky'!A:C,3,FALSE)</f>
        <v>00:39:51,33</v>
      </c>
      <c r="K40" s="21">
        <f t="shared" si="3"/>
        <v>0.0030650532176694965</v>
      </c>
      <c r="L40" s="21">
        <f t="shared" si="4"/>
        <v>0.006856249999999994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30">
        <f t="shared" si="5"/>
        <v>0</v>
      </c>
      <c r="Y40"/>
    </row>
    <row r="41" spans="1:25" ht="15" hidden="1">
      <c r="A41" s="22">
        <v>26</v>
      </c>
      <c r="B41" s="51">
        <v>38</v>
      </c>
      <c r="C41" s="52">
        <v>3</v>
      </c>
      <c r="D41" s="5" t="str">
        <f>VLOOKUP(A41,'01.kolo prezentácia'!$A$2:$G$157,2,FALSE)</f>
        <v>Juraj</v>
      </c>
      <c r="E41" s="5" t="str">
        <f>VLOOKUP(A41,'01.kolo prezentácia'!$A$2:$G$157,3,FALSE)</f>
        <v>Haninec</v>
      </c>
      <c r="F41" s="5" t="str">
        <f>CONCATENATE('01.kolo výsledky '!$D41," ",'01.kolo výsledky '!$E41)</f>
        <v>Juraj Haninec</v>
      </c>
      <c r="G41" s="5" t="str">
        <f>VLOOKUP(A41,'01.kolo prezentácia'!$A$2:$G$157,4,FALSE)</f>
        <v>Ak Spartak Dubnica nad Vahom</v>
      </c>
      <c r="H41" s="3">
        <f>VLOOKUP(A41,'01.kolo prezentácia'!$A$2:$G$157,5,FALSE)</f>
        <v>1957</v>
      </c>
      <c r="I41" s="29" t="str">
        <f>VLOOKUP(A41,'01.kolo prezentácia'!$A$2:$G$157,7,FALSE)</f>
        <v>Muži E</v>
      </c>
      <c r="J41" s="21" t="str">
        <f>VLOOKUP('01.kolo výsledky '!$A41,'01.kolo stopky'!A:C,3,FALSE)</f>
        <v>00:39:55,49</v>
      </c>
      <c r="K41" s="21">
        <f t="shared" si="3"/>
        <v>0.003070385238505394</v>
      </c>
      <c r="L41" s="21">
        <f t="shared" si="4"/>
        <v>0.006904398148148146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30">
        <f t="shared" si="5"/>
        <v>0</v>
      </c>
      <c r="Y41"/>
    </row>
    <row r="42" spans="1:25" ht="15" hidden="1">
      <c r="A42" s="22">
        <v>103</v>
      </c>
      <c r="B42" s="51">
        <v>39</v>
      </c>
      <c r="C42" s="58">
        <v>19</v>
      </c>
      <c r="D42" s="5" t="str">
        <f>VLOOKUP(A42,'01.kolo prezentácia'!$A$2:$G$157,2,FALSE)</f>
        <v>Jaroslav</v>
      </c>
      <c r="E42" s="5" t="str">
        <f>VLOOKUP(A42,'01.kolo prezentácia'!$A$2:$G$157,3,FALSE)</f>
        <v>STRUHÁR</v>
      </c>
      <c r="F42" s="5" t="str">
        <f>CONCATENATE('01.kolo výsledky '!$D42," ",'01.kolo výsledky '!$E42)</f>
        <v>Jaroslav STRUHÁR</v>
      </c>
      <c r="G42" s="5" t="str">
        <f>VLOOKUP(A42,'01.kolo prezentácia'!$A$2:$G$157,4,FALSE)</f>
        <v>Trenčín</v>
      </c>
      <c r="H42" s="3">
        <f>VLOOKUP(A42,'01.kolo prezentácia'!$A$2:$G$157,5,FALSE)</f>
        <v>1983</v>
      </c>
      <c r="I42" s="29" t="str">
        <f>VLOOKUP(A42,'01.kolo prezentácia'!$A$2:$G$157,7,FALSE)</f>
        <v>Muži B</v>
      </c>
      <c r="J42" s="21" t="str">
        <f>VLOOKUP('01.kolo výsledky '!$A42,'01.kolo stopky'!A:C,3,FALSE)</f>
        <v>00:40:42,83</v>
      </c>
      <c r="K42" s="21">
        <f t="shared" si="3"/>
        <v>0.003131062610229277</v>
      </c>
      <c r="L42" s="21">
        <f t="shared" si="4"/>
        <v>0.007452314814814811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30">
        <f t="shared" si="5"/>
        <v>0</v>
      </c>
      <c r="Y42"/>
    </row>
    <row r="43" spans="1:25" ht="15" hidden="1">
      <c r="A43" s="22">
        <v>23</v>
      </c>
      <c r="B43" s="51">
        <v>40</v>
      </c>
      <c r="C43" s="58">
        <v>20</v>
      </c>
      <c r="D43" s="5" t="str">
        <f>VLOOKUP(A43,'01.kolo prezentácia'!$A$2:$G$157,2,FALSE)</f>
        <v>Peter</v>
      </c>
      <c r="E43" s="5" t="str">
        <f>VLOOKUP(A43,'01.kolo prezentácia'!$A$2:$G$157,3,FALSE)</f>
        <v>Marcinát</v>
      </c>
      <c r="F43" s="5" t="str">
        <f>CONCATENATE('01.kolo výsledky '!$D43," ",'01.kolo výsledky '!$E43)</f>
        <v>Peter Marcinát</v>
      </c>
      <c r="G43" s="5" t="str">
        <f>VLOOKUP(A43,'01.kolo prezentácia'!$A$2:$G$157,4,FALSE)</f>
        <v>Trenčín</v>
      </c>
      <c r="H43" s="3">
        <f>VLOOKUP(A43,'01.kolo prezentácia'!$A$2:$G$157,5,FALSE)</f>
        <v>1986</v>
      </c>
      <c r="I43" s="29" t="str">
        <f>VLOOKUP(A43,'01.kolo prezentácia'!$A$2:$G$157,7,FALSE)</f>
        <v>Muži B</v>
      </c>
      <c r="J43" s="21" t="str">
        <f>VLOOKUP('01.kolo výsledky '!$A43,'01.kolo stopky'!A:C,3,FALSE)</f>
        <v>00:41:02,83</v>
      </c>
      <c r="K43" s="21">
        <f t="shared" si="3"/>
        <v>0.0031566973257864737</v>
      </c>
      <c r="L43" s="21">
        <f t="shared" si="4"/>
        <v>0.007683796296296296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30">
        <f t="shared" si="5"/>
        <v>0</v>
      </c>
      <c r="Y43"/>
    </row>
    <row r="44" spans="1:25" ht="15">
      <c r="A44" s="22">
        <v>7</v>
      </c>
      <c r="B44" s="51">
        <v>41</v>
      </c>
      <c r="C44" s="58">
        <v>10</v>
      </c>
      <c r="D44" s="6" t="str">
        <f>VLOOKUP(A44,'01.kolo prezentácia'!$A$2:$G$157,2,FALSE)</f>
        <v>Ján</v>
      </c>
      <c r="E44" s="6" t="str">
        <f>VLOOKUP(A44,'01.kolo prezentácia'!$A$2:$G$157,3,FALSE)</f>
        <v>Veselý</v>
      </c>
      <c r="F44" s="6" t="str">
        <f>CONCATENATE('01.kolo výsledky '!$D44," ",'01.kolo výsledky '!$E44)</f>
        <v>Ján Veselý</v>
      </c>
      <c r="G44" s="6" t="str">
        <f>VLOOKUP(A44,'01.kolo prezentácia'!$A$2:$G$157,4,FALSE)</f>
        <v>Nové Mesto nad Váhom</v>
      </c>
      <c r="H44" s="34">
        <f>VLOOKUP(A44,'01.kolo prezentácia'!$A$2:$G$157,5,FALSE)</f>
        <v>1971</v>
      </c>
      <c r="I44" s="35" t="str">
        <f>VLOOKUP(A44,'01.kolo prezentácia'!$A$2:$G$157,7,FALSE)</f>
        <v>Muži C</v>
      </c>
      <c r="J44" s="36" t="str">
        <f>VLOOKUP('01.kolo výsledky '!$A44,'01.kolo stopky'!A:C,3,FALSE)</f>
        <v>00:41:03,95</v>
      </c>
      <c r="K44" s="36">
        <f t="shared" si="3"/>
        <v>0.0031581328698576765</v>
      </c>
      <c r="L44" s="36">
        <f t="shared" si="4"/>
        <v>0.007696759259259257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30">
        <f t="shared" si="5"/>
        <v>0</v>
      </c>
      <c r="Y44"/>
    </row>
    <row r="45" spans="1:25" ht="15" hidden="1">
      <c r="A45" s="22">
        <v>100</v>
      </c>
      <c r="B45" s="51">
        <v>42</v>
      </c>
      <c r="C45" s="58">
        <v>21</v>
      </c>
      <c r="D45" s="5" t="str">
        <f>VLOOKUP(A45,'01.kolo prezentácia'!$A$2:$G$157,2,FALSE)</f>
        <v>Pavol</v>
      </c>
      <c r="E45" s="5" t="str">
        <f>VLOOKUP(A45,'01.kolo prezentácia'!$A$2:$G$157,3,FALSE)</f>
        <v>Straka</v>
      </c>
      <c r="F45" s="5" t="str">
        <f>CONCATENATE('01.kolo výsledky '!$D45," ",'01.kolo výsledky '!$E45)</f>
        <v>Pavol Straka</v>
      </c>
      <c r="G45" s="5" t="str">
        <f>VLOOKUP(A45,'01.kolo prezentácia'!$A$2:$G$157,4,FALSE)</f>
        <v>Ivanovce</v>
      </c>
      <c r="H45" s="3">
        <f>VLOOKUP(A45,'01.kolo prezentácia'!$A$2:$G$157,5,FALSE)</f>
        <v>1982</v>
      </c>
      <c r="I45" s="29" t="str">
        <f>VLOOKUP(A45,'01.kolo prezentácia'!$A$2:$G$157,7,FALSE)</f>
        <v>Muži B</v>
      </c>
      <c r="J45" s="21" t="str">
        <f>VLOOKUP('01.kolo výsledky '!$A45,'01.kolo stopky'!A:C,3,FALSE)</f>
        <v>00:41:08,27</v>
      </c>
      <c r="K45" s="21">
        <f t="shared" si="3"/>
        <v>0.0031636699684180307</v>
      </c>
      <c r="L45" s="21">
        <f t="shared" si="4"/>
        <v>0.007746759259259255</v>
      </c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7">
        <f t="shared" si="5"/>
        <v>0</v>
      </c>
      <c r="Y45"/>
    </row>
    <row r="46" spans="1:25" ht="15" hidden="1">
      <c r="A46" s="22">
        <v>96</v>
      </c>
      <c r="B46" s="51">
        <v>43</v>
      </c>
      <c r="C46" s="52">
        <v>1</v>
      </c>
      <c r="D46" s="6" t="str">
        <f>VLOOKUP(A46,'01.kolo prezentácia'!$A$2:$G$157,2,FALSE)</f>
        <v>Anna</v>
      </c>
      <c r="E46" s="6" t="str">
        <f>VLOOKUP(A46,'01.kolo prezentácia'!$A$2:$G$157,3,FALSE)</f>
        <v>Štítiková</v>
      </c>
      <c r="F46" s="6" t="str">
        <f>CONCATENATE('01.kolo výsledky '!$D46," ",'01.kolo výsledky '!$E46)</f>
        <v>Anna Štítiková</v>
      </c>
      <c r="G46" s="6" t="str">
        <f>VLOOKUP(A46,'01.kolo prezentácia'!$A$2:$G$157,4,FALSE)</f>
        <v>ĎURIKAM Team / Trenčín</v>
      </c>
      <c r="H46" s="34">
        <f>VLOOKUP(A46,'01.kolo prezentácia'!$A$2:$G$157,5,FALSE)</f>
        <v>1985</v>
      </c>
      <c r="I46" s="35" t="str">
        <f>VLOOKUP(A46,'01.kolo prezentácia'!$A$2:$G$157,7,FALSE)</f>
        <v>Ženy A</v>
      </c>
      <c r="J46" s="36" t="str">
        <f>VLOOKUP('01.kolo výsledky '!$A46,'01.kolo stopky'!A:C,3,FALSE)</f>
        <v>00:41:41,30</v>
      </c>
      <c r="K46" s="36">
        <f t="shared" si="3"/>
        <v>0.00320600570116074</v>
      </c>
      <c r="L46" s="36">
        <f t="shared" si="4"/>
        <v>0.008129050925925925</v>
      </c>
      <c r="M46" s="33"/>
      <c r="N46" s="34"/>
      <c r="O46" s="34"/>
      <c r="P46" s="34"/>
      <c r="Q46" s="34"/>
      <c r="R46" s="34"/>
      <c r="S46" s="34"/>
      <c r="T46" s="34"/>
      <c r="U46" s="34"/>
      <c r="V46" s="34"/>
      <c r="W46" s="37">
        <f t="shared" si="5"/>
        <v>0</v>
      </c>
      <c r="Y46"/>
    </row>
    <row r="47" spans="1:25" ht="15" hidden="1">
      <c r="A47" s="22">
        <v>6</v>
      </c>
      <c r="B47" s="51">
        <v>44</v>
      </c>
      <c r="C47" s="51">
        <v>6</v>
      </c>
      <c r="D47" s="6" t="str">
        <f>VLOOKUP(A47,'01.kolo prezentácia'!$A$2:$G$157,2,FALSE)</f>
        <v>Marian</v>
      </c>
      <c r="E47" s="6" t="str">
        <f>VLOOKUP(A47,'01.kolo prezentácia'!$A$2:$G$157,3,FALSE)</f>
        <v>Adamkovic</v>
      </c>
      <c r="F47" s="6" t="str">
        <f>CONCATENATE('01.kolo výsledky '!$D47," ",'01.kolo výsledky '!$E47)</f>
        <v>Marian Adamkovic</v>
      </c>
      <c r="G47" s="6" t="str">
        <f>VLOOKUP(A47,'01.kolo prezentácia'!$A$2:$G$157,4,FALSE)</f>
        <v>GEKON sport team TBL / BN</v>
      </c>
      <c r="H47" s="34">
        <f>VLOOKUP(A47,'01.kolo prezentácia'!$A$2:$G$157,5,FALSE)</f>
        <v>1964</v>
      </c>
      <c r="I47" s="35" t="str">
        <f>VLOOKUP(A47,'01.kolo prezentácia'!$A$2:$G$157,7,FALSE)</f>
        <v>Muži D</v>
      </c>
      <c r="J47" s="36" t="str">
        <f>VLOOKUP('01.kolo výsledky '!$A47,'01.kolo stopky'!A:C,3,FALSE)</f>
        <v>00:41:54,81</v>
      </c>
      <c r="K47" s="36">
        <f t="shared" si="3"/>
        <v>0.003223321951519626</v>
      </c>
      <c r="L47" s="36">
        <f t="shared" si="4"/>
        <v>0.008285416666666663</v>
      </c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7">
        <f t="shared" si="5"/>
        <v>0</v>
      </c>
      <c r="Y47"/>
    </row>
    <row r="48" spans="1:25" ht="15" hidden="1">
      <c r="A48" s="22">
        <v>46</v>
      </c>
      <c r="B48" s="51">
        <v>45</v>
      </c>
      <c r="C48" s="52">
        <v>2</v>
      </c>
      <c r="D48" s="5" t="str">
        <f>VLOOKUP(A48,'01.kolo prezentácia'!$A$2:$G$157,2,FALSE)</f>
        <v>Katarína</v>
      </c>
      <c r="E48" s="5" t="str">
        <f>VLOOKUP(A48,'01.kolo prezentácia'!$A$2:$G$157,3,FALSE)</f>
        <v>Garajová</v>
      </c>
      <c r="F48" s="5" t="str">
        <f>CONCATENATE('01.kolo výsledky '!$D48," ",'01.kolo výsledky '!$E48)</f>
        <v>Katarína Garajová</v>
      </c>
      <c r="G48" s="5" t="str">
        <f>VLOOKUP(A48,'01.kolo prezentácia'!$A$2:$G$157,4,FALSE)</f>
        <v>Bez me na / Trenčín</v>
      </c>
      <c r="H48" s="3">
        <f>VLOOKUP(A48,'01.kolo prezentácia'!$A$2:$G$157,5,FALSE)</f>
        <v>1979</v>
      </c>
      <c r="I48" s="29" t="str">
        <f>VLOOKUP(A48,'01.kolo prezentácia'!$A$2:$G$157,7,FALSE)</f>
        <v>Ženy B</v>
      </c>
      <c r="J48" s="21" t="str">
        <f>VLOOKUP('01.kolo výsledky '!$A48,'01.kolo stopky'!A:C,3,FALSE)</f>
        <v>00:41:58,86</v>
      </c>
      <c r="K48" s="21">
        <f t="shared" si="3"/>
        <v>0.0032285129814199585</v>
      </c>
      <c r="L48" s="21">
        <f t="shared" si="4"/>
        <v>0.008332291666666665</v>
      </c>
      <c r="M48" s="33"/>
      <c r="N48" s="34"/>
      <c r="O48" s="34"/>
      <c r="P48" s="34"/>
      <c r="Q48" s="34"/>
      <c r="R48" s="34"/>
      <c r="S48" s="34"/>
      <c r="T48" s="34"/>
      <c r="U48" s="34"/>
      <c r="V48" s="34"/>
      <c r="W48" s="37">
        <f t="shared" si="5"/>
        <v>0</v>
      </c>
      <c r="Y48"/>
    </row>
    <row r="49" spans="1:25" ht="15" hidden="1">
      <c r="A49" s="22">
        <v>4</v>
      </c>
      <c r="B49" s="51">
        <v>46</v>
      </c>
      <c r="C49" s="51">
        <v>4</v>
      </c>
      <c r="D49" s="6" t="str">
        <f>VLOOKUP(A49,'01.kolo prezentácia'!$A$2:$G$157,2,FALSE)</f>
        <v>Marian</v>
      </c>
      <c r="E49" s="6" t="str">
        <f>VLOOKUP(A49,'01.kolo prezentácia'!$A$2:$G$157,3,FALSE)</f>
        <v>Cyprián</v>
      </c>
      <c r="F49" s="6" t="str">
        <f>CONCATENATE('01.kolo výsledky '!$D49," ",'01.kolo výsledky '!$E49)</f>
        <v>Marian Cyprián</v>
      </c>
      <c r="G49" s="6" t="str">
        <f>VLOOKUP(A49,'01.kolo prezentácia'!$A$2:$G$157,4,FALSE)</f>
        <v>MAC Dubnica</v>
      </c>
      <c r="H49" s="34">
        <f>VLOOKUP(A49,'01.kolo prezentácia'!$A$2:$G$157,5,FALSE)</f>
        <v>1947</v>
      </c>
      <c r="I49" s="35" t="str">
        <f>VLOOKUP(A49,'01.kolo prezentácia'!$A$2:$G$157,7,FALSE)</f>
        <v>Muži E</v>
      </c>
      <c r="J49" s="36" t="str">
        <f>VLOOKUP('01.kolo výsledky '!$A49,'01.kolo stopky'!A:C,3,FALSE)</f>
        <v>00:42:06,92</v>
      </c>
      <c r="K49" s="36">
        <f t="shared" si="3"/>
        <v>0.0032388437717895085</v>
      </c>
      <c r="L49" s="36">
        <f t="shared" si="4"/>
        <v>0.008425578703703702</v>
      </c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7">
        <f t="shared" si="5"/>
        <v>0</v>
      </c>
      <c r="Y49"/>
    </row>
    <row r="50" spans="1:25" ht="15" hidden="1">
      <c r="A50" s="22">
        <v>28</v>
      </c>
      <c r="B50" s="51">
        <v>47</v>
      </c>
      <c r="C50" s="58">
        <v>22</v>
      </c>
      <c r="D50" s="5" t="str">
        <f>VLOOKUP(A50,'01.kolo prezentácia'!$A$2:$G$157,2,FALSE)</f>
        <v>Peter</v>
      </c>
      <c r="E50" s="5" t="str">
        <f>VLOOKUP(A50,'01.kolo prezentácia'!$A$2:$G$157,3,FALSE)</f>
        <v>Hornacek</v>
      </c>
      <c r="F50" s="5" t="str">
        <f>CONCATENATE('01.kolo výsledky '!$D50," ",'01.kolo výsledky '!$E50)</f>
        <v>Peter Hornacek</v>
      </c>
      <c r="G50" s="5" t="str">
        <f>VLOOKUP(A50,'01.kolo prezentácia'!$A$2:$G$157,4,FALSE)</f>
        <v>Bud lepsi</v>
      </c>
      <c r="H50" s="3">
        <f>VLOOKUP(A50,'01.kolo prezentácia'!$A$2:$G$157,5,FALSE)</f>
        <v>1985</v>
      </c>
      <c r="I50" s="29" t="str">
        <f>VLOOKUP(A50,'01.kolo prezentácia'!$A$2:$G$157,7,FALSE)</f>
        <v>Muži B</v>
      </c>
      <c r="J50" s="21" t="str">
        <f>VLOOKUP('01.kolo výsledky '!$A50,'01.kolo stopky'!A:C,3,FALSE)</f>
        <v>00:42:10,81</v>
      </c>
      <c r="K50" s="21">
        <f t="shared" si="3"/>
        <v>0.003243829723965383</v>
      </c>
      <c r="L50" s="21">
        <f t="shared" si="4"/>
        <v>0.008470601851851847</v>
      </c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7">
        <f t="shared" si="5"/>
        <v>0</v>
      </c>
      <c r="Y50"/>
    </row>
    <row r="51" spans="1:25" ht="15" hidden="1">
      <c r="A51" s="22">
        <v>54</v>
      </c>
      <c r="B51" s="51">
        <v>48</v>
      </c>
      <c r="C51" s="51">
        <v>7</v>
      </c>
      <c r="D51" s="6" t="str">
        <f>VLOOKUP(A51,'01.kolo prezentácia'!$A$2:$G$157,2,FALSE)</f>
        <v>Tibor</v>
      </c>
      <c r="E51" s="6" t="str">
        <f>VLOOKUP(A51,'01.kolo prezentácia'!$A$2:$G$157,3,FALSE)</f>
        <v>Šír</v>
      </c>
      <c r="F51" s="6" t="str">
        <f>CONCATENATE('01.kolo výsledky '!$D51," ",'01.kolo výsledky '!$E51)</f>
        <v>Tibor Šír</v>
      </c>
      <c r="G51" s="6" t="str">
        <f>VLOOKUP(A51,'01.kolo prezentácia'!$A$2:$G$157,4,FALSE)</f>
        <v>Trenčianska Teplá</v>
      </c>
      <c r="H51" s="34">
        <f>VLOOKUP(A51,'01.kolo prezentácia'!$A$2:$G$157,5,FALSE)</f>
        <v>1966</v>
      </c>
      <c r="I51" s="35" t="str">
        <f>VLOOKUP(A51,'01.kolo prezentácia'!$A$2:$G$157,7,FALSE)</f>
        <v>Muži D</v>
      </c>
      <c r="J51" s="36" t="str">
        <f>VLOOKUP('01.kolo výsledky '!$A51,'01.kolo stopky'!A:C,3,FALSE)</f>
        <v>00:42:27,50</v>
      </c>
      <c r="K51" s="36">
        <f t="shared" si="3"/>
        <v>0.0032652218940978635</v>
      </c>
      <c r="L51" s="36">
        <f t="shared" si="4"/>
        <v>0.008663773148148146</v>
      </c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7">
        <f t="shared" si="5"/>
        <v>0</v>
      </c>
      <c r="Y51"/>
    </row>
    <row r="52" spans="1:25" ht="15" hidden="1">
      <c r="A52" s="22">
        <v>94</v>
      </c>
      <c r="B52" s="51">
        <v>49</v>
      </c>
      <c r="C52" s="52">
        <v>3</v>
      </c>
      <c r="D52" s="5" t="str">
        <f>VLOOKUP(A52,'01.kolo prezentácia'!$A$2:$G$157,2,FALSE)</f>
        <v>Matúš</v>
      </c>
      <c r="E52" s="5" t="str">
        <f>VLOOKUP(A52,'01.kolo prezentácia'!$A$2:$G$157,3,FALSE)</f>
        <v>Varačka</v>
      </c>
      <c r="F52" s="5" t="str">
        <f>CONCATENATE('01.kolo výsledky '!$D52," ",'01.kolo výsledky '!$E52)</f>
        <v>Matúš Varačka</v>
      </c>
      <c r="G52" s="5" t="str">
        <f>VLOOKUP(A52,'01.kolo prezentácia'!$A$2:$G$157,4,FALSE)</f>
        <v>Beckov</v>
      </c>
      <c r="H52" s="3">
        <f>VLOOKUP(A52,'01.kolo prezentácia'!$A$2:$G$157,5,FALSE)</f>
        <v>1988</v>
      </c>
      <c r="I52" s="29" t="str">
        <f>VLOOKUP(A52,'01.kolo prezentácia'!$A$2:$G$157,7,FALSE)</f>
        <v>Muži A</v>
      </c>
      <c r="J52" s="21" t="str">
        <f>VLOOKUP('01.kolo výsledky '!$A52,'01.kolo stopky'!A:C,3,FALSE)</f>
        <v>00:42:58,16</v>
      </c>
      <c r="K52" s="21">
        <f t="shared" si="3"/>
        <v>0.003304519913047045</v>
      </c>
      <c r="L52" s="21">
        <f t="shared" si="4"/>
        <v>0.009018634259259257</v>
      </c>
      <c r="M52" s="33"/>
      <c r="N52" s="34"/>
      <c r="O52" s="34"/>
      <c r="P52" s="34"/>
      <c r="Q52" s="34"/>
      <c r="R52" s="34"/>
      <c r="S52" s="34"/>
      <c r="T52" s="34"/>
      <c r="U52" s="34"/>
      <c r="V52" s="34"/>
      <c r="W52" s="37">
        <f t="shared" si="5"/>
        <v>0</v>
      </c>
      <c r="Y52"/>
    </row>
    <row r="53" spans="1:25" ht="15" hidden="1">
      <c r="A53" s="22">
        <v>35</v>
      </c>
      <c r="B53" s="51">
        <v>50</v>
      </c>
      <c r="C53" s="51">
        <v>4</v>
      </c>
      <c r="D53" s="6" t="str">
        <f>VLOOKUP(A53,'01.kolo prezentácia'!$A$2:$G$157,2,FALSE)</f>
        <v>Radoslav</v>
      </c>
      <c r="E53" s="6" t="str">
        <f>VLOOKUP(A53,'01.kolo prezentácia'!$A$2:$G$157,3,FALSE)</f>
        <v>Kocaj</v>
      </c>
      <c r="F53" s="6" t="str">
        <f>CONCATENATE('01.kolo výsledky '!$D53," ",'01.kolo výsledky '!$E53)</f>
        <v>Radoslav Kocaj</v>
      </c>
      <c r="G53" s="6" t="str">
        <f>VLOOKUP(A53,'01.kolo prezentácia'!$A$2:$G$157,4,FALSE)</f>
        <v>Trenčín</v>
      </c>
      <c r="H53" s="34">
        <f>VLOOKUP(A53,'01.kolo prezentácia'!$A$2:$G$157,5,FALSE)</f>
        <v>1989</v>
      </c>
      <c r="I53" s="35" t="str">
        <f>VLOOKUP(A53,'01.kolo prezentácia'!$A$2:$G$157,7,FALSE)</f>
        <v>Muži A</v>
      </c>
      <c r="J53" s="36" t="str">
        <f>VLOOKUP('01.kolo výsledky '!$A53,'01.kolo stopky'!A:C,3,FALSE)</f>
        <v>00:43:03,53</v>
      </c>
      <c r="K53" s="36">
        <f t="shared" si="3"/>
        <v>0.0033114028341741522</v>
      </c>
      <c r="L53" s="36">
        <f t="shared" si="4"/>
        <v>0.009080787037037033</v>
      </c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7">
        <f t="shared" si="5"/>
        <v>0</v>
      </c>
      <c r="Y53"/>
    </row>
    <row r="54" spans="1:25" ht="15" hidden="1">
      <c r="A54" s="22">
        <v>90</v>
      </c>
      <c r="B54" s="51">
        <v>51</v>
      </c>
      <c r="C54" s="52">
        <v>2</v>
      </c>
      <c r="D54" s="6" t="str">
        <f>VLOOKUP(A54,'01.kolo prezentácia'!$A$2:$G$157,2,FALSE)</f>
        <v>Renáta</v>
      </c>
      <c r="E54" s="6" t="str">
        <f>VLOOKUP(A54,'01.kolo prezentácia'!$A$2:$G$157,3,FALSE)</f>
        <v>Šmihálová</v>
      </c>
      <c r="F54" s="6" t="str">
        <f>CONCATENATE('01.kolo výsledky '!$D54," ",'01.kolo výsledky '!$E54)</f>
        <v>Renáta Šmihálová</v>
      </c>
      <c r="G54" s="6" t="str">
        <f>VLOOKUP(A54,'01.kolo prezentácia'!$A$2:$G$157,4,FALSE)</f>
        <v>Happy Feet / Horné Srnie</v>
      </c>
      <c r="H54" s="34">
        <f>VLOOKUP(A54,'01.kolo prezentácia'!$A$2:$G$157,5,FALSE)</f>
        <v>1993</v>
      </c>
      <c r="I54" s="35" t="str">
        <f>VLOOKUP(A54,'01.kolo prezentácia'!$A$2:$G$157,7,FALSE)</f>
        <v>Ženy A</v>
      </c>
      <c r="J54" s="36" t="str">
        <f>VLOOKUP('01.kolo výsledky '!$A54,'01.kolo stopky'!A:C,3,FALSE)</f>
        <v>00:43:11,72</v>
      </c>
      <c r="K54" s="36">
        <f t="shared" si="3"/>
        <v>0.0033219002501948237</v>
      </c>
      <c r="L54" s="36">
        <f t="shared" si="4"/>
        <v>0.009175578703703696</v>
      </c>
      <c r="M54" s="33"/>
      <c r="N54" s="34"/>
      <c r="O54" s="34"/>
      <c r="P54" s="34"/>
      <c r="Q54" s="34"/>
      <c r="R54" s="34"/>
      <c r="S54" s="34"/>
      <c r="T54" s="34"/>
      <c r="U54" s="34"/>
      <c r="V54" s="34"/>
      <c r="W54" s="37"/>
      <c r="Y54"/>
    </row>
    <row r="55" spans="1:25" ht="15" hidden="1">
      <c r="A55" s="22">
        <v>98</v>
      </c>
      <c r="B55" s="51">
        <v>52</v>
      </c>
      <c r="C55" s="52">
        <v>3</v>
      </c>
      <c r="D55" s="6" t="str">
        <f>VLOOKUP(A55,'01.kolo prezentácia'!$A$2:$G$157,2,FALSE)</f>
        <v>Lucia</v>
      </c>
      <c r="E55" s="6" t="str">
        <f>VLOOKUP(A55,'01.kolo prezentácia'!$A$2:$G$157,3,FALSE)</f>
        <v>Mituchová</v>
      </c>
      <c r="F55" s="6" t="str">
        <f>CONCATENATE('01.kolo výsledky '!$D55," ",'01.kolo výsledky '!$E55)</f>
        <v>Lucia Mituchová</v>
      </c>
      <c r="G55" s="6" t="str">
        <f>VLOOKUP(A55,'01.kolo prezentácia'!$A$2:$G$157,4,FALSE)</f>
        <v>Buď lepší</v>
      </c>
      <c r="H55" s="34">
        <f>VLOOKUP(A55,'01.kolo prezentácia'!$A$2:$G$157,5,FALSE)</f>
        <v>1981</v>
      </c>
      <c r="I55" s="35" t="str">
        <f>VLOOKUP(A55,'01.kolo prezentácia'!$A$2:$G$157,7,FALSE)</f>
        <v>Ženy B</v>
      </c>
      <c r="J55" s="36" t="str">
        <f>VLOOKUP('01.kolo výsledky '!$A55,'01.kolo stopky'!A:C,3,FALSE)</f>
        <v>00:43:26,53</v>
      </c>
      <c r="K55" s="36">
        <f t="shared" si="3"/>
        <v>0.003340882757064928</v>
      </c>
      <c r="L55" s="36">
        <f t="shared" si="4"/>
        <v>0.009346990740740739</v>
      </c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7">
        <f aca="true" t="shared" si="6" ref="W55:W86">SUM(M55:V55)</f>
        <v>0</v>
      </c>
      <c r="Y55"/>
    </row>
    <row r="56" spans="1:25" ht="15" hidden="1">
      <c r="A56" s="22">
        <v>105</v>
      </c>
      <c r="B56" s="51">
        <v>53</v>
      </c>
      <c r="C56" s="58">
        <v>23</v>
      </c>
      <c r="D56" s="6" t="str">
        <f>VLOOKUP(A56,'01.kolo prezentácia'!$A$2:$G$157,2,FALSE)</f>
        <v>Augustín</v>
      </c>
      <c r="E56" s="6" t="str">
        <f>VLOOKUP(A56,'01.kolo prezentácia'!$A$2:$G$157,3,FALSE)</f>
        <v>Zubo</v>
      </c>
      <c r="F56" s="6" t="str">
        <f>CONCATENATE('01.kolo výsledky '!$D56," ",'01.kolo výsledky '!$E56)</f>
        <v>Augustín Zubo</v>
      </c>
      <c r="G56" s="6" t="str">
        <f>VLOOKUP(A56,'01.kolo prezentácia'!$A$2:$G$157,4,FALSE)</f>
        <v>Borčice</v>
      </c>
      <c r="H56" s="34">
        <f>VLOOKUP(A56,'01.kolo prezentácia'!$A$2:$G$157,5,FALSE)</f>
        <v>1983</v>
      </c>
      <c r="I56" s="35" t="str">
        <f>VLOOKUP(A56,'01.kolo prezentácia'!$A$2:$G$157,7,FALSE)</f>
        <v>Muži B</v>
      </c>
      <c r="J56" s="36" t="str">
        <f>VLOOKUP('01.kolo výsledky '!$A56,'01.kolo stopky'!A:C,3,FALSE)</f>
        <v>00:43:28,24</v>
      </c>
      <c r="K56" s="36">
        <f t="shared" si="3"/>
        <v>0.003343074525245068</v>
      </c>
      <c r="L56" s="36">
        <f t="shared" si="4"/>
        <v>0.009366782407407404</v>
      </c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7">
        <f t="shared" si="6"/>
        <v>0</v>
      </c>
      <c r="Y56"/>
    </row>
    <row r="57" spans="1:25" ht="15" hidden="1">
      <c r="A57" s="22">
        <v>92</v>
      </c>
      <c r="B57" s="51">
        <v>54</v>
      </c>
      <c r="C57" s="51">
        <v>4</v>
      </c>
      <c r="D57" s="6" t="str">
        <f>VLOOKUP(A57,'01.kolo prezentácia'!$A$2:$G$157,2,FALSE)</f>
        <v>Michaela</v>
      </c>
      <c r="E57" s="6" t="str">
        <f>VLOOKUP(A57,'01.kolo prezentácia'!$A$2:$G$157,3,FALSE)</f>
        <v>Žilková</v>
      </c>
      <c r="F57" s="6" t="str">
        <f>CONCATENATE('01.kolo výsledky '!$D57," ",'01.kolo výsledky '!$E57)</f>
        <v>Michaela Žilková</v>
      </c>
      <c r="G57" s="6" t="str">
        <f>VLOOKUP(A57,'01.kolo prezentácia'!$A$2:$G$157,4,FALSE)</f>
        <v>Best running team / Dubnica</v>
      </c>
      <c r="H57" s="34">
        <f>VLOOKUP(A57,'01.kolo prezentácia'!$A$2:$G$157,5,FALSE)</f>
        <v>1972</v>
      </c>
      <c r="I57" s="35" t="str">
        <f>VLOOKUP(A57,'01.kolo prezentácia'!$A$2:$G$157,7,FALSE)</f>
        <v>Ženy B</v>
      </c>
      <c r="J57" s="36" t="str">
        <f>VLOOKUP('01.kolo výsledky '!$A57,'01.kolo stopky'!A:C,3,FALSE)</f>
        <v>00:43:29,53</v>
      </c>
      <c r="K57" s="36">
        <f t="shared" si="3"/>
        <v>0.0033447279643985073</v>
      </c>
      <c r="L57" s="36">
        <f t="shared" si="4"/>
        <v>0.00938171296296296</v>
      </c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7">
        <f t="shared" si="6"/>
        <v>0</v>
      </c>
      <c r="Y57"/>
    </row>
    <row r="58" spans="1:25" ht="15" hidden="1">
      <c r="A58" s="22">
        <v>74</v>
      </c>
      <c r="B58" s="51">
        <v>55</v>
      </c>
      <c r="C58" s="51">
        <v>8</v>
      </c>
      <c r="D58" s="6" t="str">
        <f>VLOOKUP(A58,'01.kolo prezentácia'!$A$2:$G$157,2,FALSE)</f>
        <v>ján</v>
      </c>
      <c r="E58" s="6" t="str">
        <f>VLOOKUP(A58,'01.kolo prezentácia'!$A$2:$G$157,3,FALSE)</f>
        <v>Polák</v>
      </c>
      <c r="F58" s="6" t="str">
        <f>CONCATENATE('01.kolo výsledky '!$D58," ",'01.kolo výsledky '!$E58)</f>
        <v>ján Polák</v>
      </c>
      <c r="G58" s="6" t="str">
        <f>VLOOKUP(A58,'01.kolo prezentácia'!$A$2:$G$157,4,FALSE)</f>
        <v>Nová Dubnica</v>
      </c>
      <c r="H58" s="34">
        <f>VLOOKUP(A58,'01.kolo prezentácia'!$A$2:$G$157,5,FALSE)</f>
        <v>1964</v>
      </c>
      <c r="I58" s="35" t="str">
        <f>VLOOKUP(A58,'01.kolo prezentácia'!$A$2:$G$157,7,FALSE)</f>
        <v>Muži D</v>
      </c>
      <c r="J58" s="36" t="str">
        <f>VLOOKUP('01.kolo výsledky '!$A58,'01.kolo stopky'!A:C,3,FALSE)</f>
        <v>00:43:33,80</v>
      </c>
      <c r="K58" s="36">
        <f t="shared" si="3"/>
        <v>0.003350200976169969</v>
      </c>
      <c r="L58" s="36">
        <f t="shared" si="4"/>
        <v>0.009431134259259257</v>
      </c>
      <c r="M58" s="33"/>
      <c r="N58" s="34"/>
      <c r="O58" s="34"/>
      <c r="P58" s="34"/>
      <c r="Q58" s="34"/>
      <c r="R58" s="34"/>
      <c r="S58" s="34"/>
      <c r="T58" s="34"/>
      <c r="U58" s="34"/>
      <c r="V58" s="34"/>
      <c r="W58" s="37">
        <f t="shared" si="6"/>
        <v>0</v>
      </c>
      <c r="Y58"/>
    </row>
    <row r="59" spans="1:25" ht="15" hidden="1">
      <c r="A59" s="22">
        <v>77</v>
      </c>
      <c r="B59" s="51">
        <v>56</v>
      </c>
      <c r="C59" s="51">
        <v>5</v>
      </c>
      <c r="D59" s="5" t="str">
        <f>VLOOKUP(A59,'01.kolo prezentácia'!$A$2:$G$157,2,FALSE)</f>
        <v>Jozef</v>
      </c>
      <c r="E59" s="5" t="str">
        <f>VLOOKUP(A59,'01.kolo prezentácia'!$A$2:$G$157,3,FALSE)</f>
        <v>Kudla</v>
      </c>
      <c r="F59" s="5" t="str">
        <f>CONCATENATE('01.kolo výsledky '!$D59," ",'01.kolo výsledky '!$E59)</f>
        <v>Jozef Kudla</v>
      </c>
      <c r="G59" s="5" t="str">
        <f>VLOOKUP(A59,'01.kolo prezentácia'!$A$2:$G$157,4,FALSE)</f>
        <v>Sokol Trenčín</v>
      </c>
      <c r="H59" s="3">
        <f>VLOOKUP(A59,'01.kolo prezentácia'!$A$2:$G$157,5,FALSE)</f>
        <v>1947</v>
      </c>
      <c r="I59" s="29" t="str">
        <f>VLOOKUP(A59,'01.kolo prezentácia'!$A$2:$G$157,7,FALSE)</f>
        <v>Muži E</v>
      </c>
      <c r="J59" s="21" t="str">
        <f>VLOOKUP('01.kolo výsledky '!$A59,'01.kolo stopky'!A:C,3,FALSE)</f>
        <v>00:43:54,37</v>
      </c>
      <c r="K59" s="21">
        <f t="shared" si="3"/>
        <v>0.0033765662811205445</v>
      </c>
      <c r="L59" s="21">
        <f t="shared" si="4"/>
        <v>0.009669212962962956</v>
      </c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7">
        <f t="shared" si="6"/>
        <v>0</v>
      </c>
      <c r="Y59"/>
    </row>
    <row r="60" spans="1:25" ht="15" hidden="1">
      <c r="A60" s="22">
        <v>9</v>
      </c>
      <c r="B60" s="51">
        <v>57</v>
      </c>
      <c r="C60" s="51">
        <v>5</v>
      </c>
      <c r="D60" s="6" t="str">
        <f>VLOOKUP(A60,'01.kolo prezentácia'!$A$2:$G$157,2,FALSE)</f>
        <v>Michaela</v>
      </c>
      <c r="E60" s="6" t="str">
        <f>VLOOKUP(A60,'01.kolo prezentácia'!$A$2:$G$157,3,FALSE)</f>
        <v>Orechovská</v>
      </c>
      <c r="F60" s="6" t="str">
        <f>CONCATENATE('01.kolo výsledky '!$D60," ",'01.kolo výsledky '!$E60)</f>
        <v>Michaela Orechovská</v>
      </c>
      <c r="G60" s="6" t="str">
        <f>VLOOKUP(A60,'01.kolo prezentácia'!$A$2:$G$157,4,FALSE)</f>
        <v>ĎURIKAM Team / Trenčín</v>
      </c>
      <c r="H60" s="34">
        <f>VLOOKUP(A60,'01.kolo prezentácia'!$A$2:$G$157,5,FALSE)</f>
        <v>1980</v>
      </c>
      <c r="I60" s="35" t="str">
        <f>VLOOKUP(A60,'01.kolo prezentácia'!$A$2:$G$157,7,FALSE)</f>
        <v>Ženy B</v>
      </c>
      <c r="J60" s="36" t="str">
        <f>VLOOKUP('01.kolo výsledky '!$A60,'01.kolo stopky'!A:C,3,FALSE)</f>
        <v>00:43:54,58</v>
      </c>
      <c r="K60" s="36">
        <f t="shared" si="3"/>
        <v>0.003376835445633895</v>
      </c>
      <c r="L60" s="36">
        <f t="shared" si="4"/>
        <v>0.009671643518518513</v>
      </c>
      <c r="M60" s="33"/>
      <c r="N60" s="44"/>
      <c r="O60" s="44"/>
      <c r="P60" s="44"/>
      <c r="Q60" s="44"/>
      <c r="R60" s="44"/>
      <c r="S60" s="44"/>
      <c r="T60" s="44"/>
      <c r="U60" s="34"/>
      <c r="V60" s="34"/>
      <c r="W60" s="37">
        <f t="shared" si="6"/>
        <v>0</v>
      </c>
      <c r="Y60"/>
    </row>
    <row r="61" spans="1:25" ht="15" hidden="1">
      <c r="A61" s="22">
        <v>10</v>
      </c>
      <c r="B61" s="51">
        <v>58</v>
      </c>
      <c r="C61" s="51">
        <v>6</v>
      </c>
      <c r="D61" s="5" t="str">
        <f>VLOOKUP(A61,'01.kolo prezentácia'!$A$2:$G$157,2,FALSE)</f>
        <v>Jitka</v>
      </c>
      <c r="E61" s="5" t="str">
        <f>VLOOKUP(A61,'01.kolo prezentácia'!$A$2:$G$157,3,FALSE)</f>
        <v>Hudáková</v>
      </c>
      <c r="F61" s="5" t="str">
        <f>CONCATENATE('01.kolo výsledky '!$D61," ",'01.kolo výsledky '!$E61)</f>
        <v>Jitka Hudáková</v>
      </c>
      <c r="G61" s="5" t="str">
        <f>VLOOKUP(A61,'01.kolo prezentácia'!$A$2:$G$157,4,FALSE)</f>
        <v>ĎURIKAM Team / Trenčín</v>
      </c>
      <c r="H61" s="3">
        <f>VLOOKUP(A61,'01.kolo prezentácia'!$A$2:$G$157,5,FALSE)</f>
        <v>1971</v>
      </c>
      <c r="I61" s="29" t="str">
        <f>VLOOKUP(A61,'01.kolo prezentácia'!$A$2:$G$157,7,FALSE)</f>
        <v>Ženy B</v>
      </c>
      <c r="J61" s="21" t="str">
        <f>VLOOKUP('01.kolo výsledky '!$A61,'01.kolo stopky'!A:C,3,FALSE)</f>
        <v>00:43:54,77</v>
      </c>
      <c r="K61" s="21">
        <f t="shared" si="3"/>
        <v>0.0033770789754316885</v>
      </c>
      <c r="L61" s="21">
        <f t="shared" si="4"/>
        <v>0.009673842592592588</v>
      </c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7">
        <f t="shared" si="6"/>
        <v>0</v>
      </c>
      <c r="Y61"/>
    </row>
    <row r="62" spans="1:25" ht="15" hidden="1">
      <c r="A62" s="22">
        <v>56</v>
      </c>
      <c r="B62" s="51">
        <v>59</v>
      </c>
      <c r="C62" s="58">
        <v>24</v>
      </c>
      <c r="D62" s="6" t="str">
        <f>VLOOKUP(A62,'01.kolo prezentácia'!$A$2:$G$157,2,FALSE)</f>
        <v>Peter</v>
      </c>
      <c r="E62" s="6" t="str">
        <f>VLOOKUP(A62,'01.kolo prezentácia'!$A$2:$G$157,3,FALSE)</f>
        <v>Netopil</v>
      </c>
      <c r="F62" s="6" t="str">
        <f>CONCATENATE('01.kolo výsledky '!$D62," ",'01.kolo výsledky '!$E62)</f>
        <v>Peter Netopil</v>
      </c>
      <c r="G62" s="6" t="str">
        <f>VLOOKUP(A62,'01.kolo prezentácia'!$A$2:$G$157,4,FALSE)</f>
        <v>Banovce nad Bebravou</v>
      </c>
      <c r="H62" s="34">
        <f>VLOOKUP(A62,'01.kolo prezentácia'!$A$2:$G$157,5,FALSE)</f>
        <v>1984</v>
      </c>
      <c r="I62" s="35" t="str">
        <f>VLOOKUP(A62,'01.kolo prezentácia'!$A$2:$G$157,7,FALSE)</f>
        <v>Muži B</v>
      </c>
      <c r="J62" s="36" t="str">
        <f>VLOOKUP('01.kolo výsledky '!$A62,'01.kolo stopky'!A:C,3,FALSE)</f>
        <v>00:44:07,41</v>
      </c>
      <c r="K62" s="36">
        <f t="shared" si="3"/>
        <v>0.003393280115663837</v>
      </c>
      <c r="L62" s="36">
        <f t="shared" si="4"/>
        <v>0.009820138888888885</v>
      </c>
      <c r="M62" s="33"/>
      <c r="N62" s="34"/>
      <c r="O62" s="34"/>
      <c r="P62" s="34"/>
      <c r="Q62" s="34"/>
      <c r="R62" s="34"/>
      <c r="S62" s="34"/>
      <c r="T62" s="34"/>
      <c r="U62" s="34"/>
      <c r="V62" s="34"/>
      <c r="W62" s="37">
        <f t="shared" si="6"/>
        <v>0</v>
      </c>
      <c r="Y62"/>
    </row>
    <row r="63" spans="1:25" ht="15" hidden="1">
      <c r="A63" s="22">
        <v>97</v>
      </c>
      <c r="B63" s="51">
        <v>60</v>
      </c>
      <c r="C63" s="51">
        <v>9</v>
      </c>
      <c r="D63" s="5" t="str">
        <f>VLOOKUP(A63,'01.kolo prezentácia'!$A$2:$G$157,2,FALSE)</f>
        <v>Peter</v>
      </c>
      <c r="E63" s="5" t="str">
        <f>VLOOKUP(A63,'01.kolo prezentácia'!$A$2:$G$157,3,FALSE)</f>
        <v>Vazovan</v>
      </c>
      <c r="F63" s="5" t="str">
        <f>CONCATENATE('01.kolo výsledky '!$D63," ",'01.kolo výsledky '!$E63)</f>
        <v>Peter Vazovan</v>
      </c>
      <c r="G63" s="5" t="str">
        <f>VLOOKUP(A63,'01.kolo prezentácia'!$A$2:$G$157,4,FALSE)</f>
        <v>Nitra Zajo Bojo</v>
      </c>
      <c r="H63" s="3">
        <f>VLOOKUP(A63,'01.kolo prezentácia'!$A$2:$G$157,5,FALSE)</f>
        <v>1964</v>
      </c>
      <c r="I63" s="29" t="str">
        <f>VLOOKUP(A63,'01.kolo prezentácia'!$A$2:$G$157,7,FALSE)</f>
        <v>Muži D</v>
      </c>
      <c r="J63" s="21" t="str">
        <f>VLOOKUP('01.kolo výsledky '!$A63,'01.kolo stopky'!A:C,3,FALSE)</f>
        <v>00:44:17,91</v>
      </c>
      <c r="K63" s="21">
        <f t="shared" si="3"/>
        <v>0.0034067383413313645</v>
      </c>
      <c r="L63" s="21">
        <f t="shared" si="4"/>
        <v>0.009941666666666661</v>
      </c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7">
        <f t="shared" si="6"/>
        <v>0</v>
      </c>
      <c r="Y63"/>
    </row>
    <row r="64" spans="1:25" ht="15" hidden="1">
      <c r="A64" s="22">
        <v>57</v>
      </c>
      <c r="B64" s="51">
        <v>61</v>
      </c>
      <c r="C64" s="58">
        <v>25</v>
      </c>
      <c r="D64" s="5" t="str">
        <f>VLOOKUP(A64,'01.kolo prezentácia'!$A$2:$G$157,2,FALSE)</f>
        <v>Milan</v>
      </c>
      <c r="E64" s="5" t="str">
        <f>VLOOKUP(A64,'01.kolo prezentácia'!$A$2:$G$157,3,FALSE)</f>
        <v>Čipka</v>
      </c>
      <c r="F64" s="5" t="str">
        <f>CONCATENATE('01.kolo výsledky '!$D64," ",'01.kolo výsledky '!$E64)</f>
        <v>Milan Čipka</v>
      </c>
      <c r="G64" s="5" t="str">
        <f>VLOOKUP(A64,'01.kolo prezentácia'!$A$2:$G$157,4,FALSE)</f>
        <v>Trenčín</v>
      </c>
      <c r="H64" s="3">
        <f>VLOOKUP(A64,'01.kolo prezentácia'!$A$2:$G$157,5,FALSE)</f>
        <v>1984</v>
      </c>
      <c r="I64" s="29" t="str">
        <f>VLOOKUP(A64,'01.kolo prezentácia'!$A$2:$G$157,7,FALSE)</f>
        <v>Muži B</v>
      </c>
      <c r="J64" s="21" t="str">
        <f>VLOOKUP('01.kolo výsledky '!$A64,'01.kolo stopky'!A:C,3,FALSE)</f>
        <v>00:44:36,18</v>
      </c>
      <c r="K64" s="21">
        <f t="shared" si="3"/>
        <v>0.0034301556539928636</v>
      </c>
      <c r="L64" s="21">
        <f t="shared" si="4"/>
        <v>0.010153124999999999</v>
      </c>
      <c r="M64" s="33"/>
      <c r="N64" s="34"/>
      <c r="O64" s="34"/>
      <c r="P64" s="34"/>
      <c r="Q64" s="34"/>
      <c r="R64" s="34"/>
      <c r="S64" s="34"/>
      <c r="T64" s="34"/>
      <c r="U64" s="34"/>
      <c r="V64" s="34"/>
      <c r="W64" s="37">
        <f t="shared" si="6"/>
        <v>0</v>
      </c>
      <c r="Y64"/>
    </row>
    <row r="65" spans="1:25" ht="15">
      <c r="A65" s="22">
        <v>51</v>
      </c>
      <c r="B65" s="51">
        <v>62</v>
      </c>
      <c r="C65" s="58">
        <v>11</v>
      </c>
      <c r="D65" s="5" t="str">
        <f>VLOOKUP(A65,'01.kolo prezentácia'!$A$2:$G$157,2,FALSE)</f>
        <v>Pavol</v>
      </c>
      <c r="E65" s="5" t="str">
        <f>VLOOKUP(A65,'01.kolo prezentácia'!$A$2:$G$157,3,FALSE)</f>
        <v>Medveď</v>
      </c>
      <c r="F65" s="5" t="str">
        <f>CONCATENATE('01.kolo výsledky '!$D65," ",'01.kolo výsledky '!$E65)</f>
        <v>Pavol Medveď</v>
      </c>
      <c r="G65" s="5" t="str">
        <f>VLOOKUP(A65,'01.kolo prezentácia'!$A$2:$G$157,4,FALSE)</f>
        <v>GEKON sport team TBL / T. Teplice</v>
      </c>
      <c r="H65" s="3">
        <f>VLOOKUP(A65,'01.kolo prezentácia'!$A$2:$G$157,5,FALSE)</f>
        <v>1972</v>
      </c>
      <c r="I65" s="29" t="str">
        <f>VLOOKUP(A65,'01.kolo prezentácia'!$A$2:$G$157,7,FALSE)</f>
        <v>Muži C</v>
      </c>
      <c r="J65" s="21" t="str">
        <f>VLOOKUP('01.kolo výsledky '!$A65,'01.kolo stopky'!A:C,3,FALSE)</f>
        <v>00:44:39,94</v>
      </c>
      <c r="K65" s="21">
        <f t="shared" si="3"/>
        <v>0.0034349749805176167</v>
      </c>
      <c r="L65" s="21">
        <f t="shared" si="4"/>
        <v>0.010196643518518518</v>
      </c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7">
        <f t="shared" si="6"/>
        <v>0</v>
      </c>
      <c r="Y65"/>
    </row>
    <row r="66" spans="1:25" ht="15" hidden="1">
      <c r="A66" s="22">
        <v>47</v>
      </c>
      <c r="B66" s="51">
        <v>63</v>
      </c>
      <c r="C66" s="51">
        <v>7</v>
      </c>
      <c r="D66" s="6" t="str">
        <f>VLOOKUP(A66,'01.kolo prezentácia'!$A$2:$G$157,2,FALSE)</f>
        <v>Blanka</v>
      </c>
      <c r="E66" s="6" t="str">
        <f>VLOOKUP(A66,'01.kolo prezentácia'!$A$2:$G$157,3,FALSE)</f>
        <v>Balaščáková</v>
      </c>
      <c r="F66" s="6" t="str">
        <f>CONCATENATE('01.kolo výsledky '!$D66," ",'01.kolo výsledky '!$E66)</f>
        <v>Blanka Balaščáková</v>
      </c>
      <c r="G66" s="6" t="str">
        <f>VLOOKUP(A66,'01.kolo prezentácia'!$A$2:$G$157,4,FALSE)</f>
        <v>GEKON sport team TBL / Trenčín</v>
      </c>
      <c r="H66" s="34">
        <f>VLOOKUP(A66,'01.kolo prezentácia'!$A$2:$G$157,5,FALSE)</f>
        <v>1966</v>
      </c>
      <c r="I66" s="35" t="str">
        <f>VLOOKUP(A66,'01.kolo prezentácia'!$A$2:$G$157,7,FALSE)</f>
        <v>Ženy B</v>
      </c>
      <c r="J66" s="21" t="str">
        <f>VLOOKUP('01.kolo výsledky '!$A66,'01.kolo stopky'!A:C,3,FALSE)</f>
        <v>00:44:54,81</v>
      </c>
      <c r="K66" s="36">
        <f t="shared" si="3"/>
        <v>0.0034540343915343916</v>
      </c>
      <c r="L66" s="36">
        <f t="shared" si="4"/>
        <v>0.010368749999999996</v>
      </c>
      <c r="M66" s="33"/>
      <c r="N66" s="34"/>
      <c r="O66" s="34"/>
      <c r="P66" s="34"/>
      <c r="Q66" s="34"/>
      <c r="R66" s="34"/>
      <c r="S66" s="34"/>
      <c r="T66" s="34"/>
      <c r="U66" s="34"/>
      <c r="V66" s="34"/>
      <c r="W66" s="37">
        <f t="shared" si="6"/>
        <v>0</v>
      </c>
      <c r="Y66"/>
    </row>
    <row r="67" spans="1:25" ht="15" hidden="1">
      <c r="A67" s="22">
        <v>83</v>
      </c>
      <c r="B67" s="51">
        <v>64</v>
      </c>
      <c r="C67" s="51">
        <v>5</v>
      </c>
      <c r="D67" s="5" t="str">
        <f>VLOOKUP(A67,'01.kolo prezentácia'!$A$2:$G$157,2,FALSE)</f>
        <v>Michal</v>
      </c>
      <c r="E67" s="5" t="str">
        <f>VLOOKUP(A67,'01.kolo prezentácia'!$A$2:$G$157,3,FALSE)</f>
        <v>Talaba</v>
      </c>
      <c r="F67" s="5" t="str">
        <f>CONCATENATE('01.kolo výsledky '!$D67," ",'01.kolo výsledky '!$E67)</f>
        <v>Michal Talaba</v>
      </c>
      <c r="G67" s="5" t="str">
        <f>VLOOKUP(A67,'01.kolo prezentácia'!$A$2:$G$157,4,FALSE)</f>
        <v>NUTRILITE team</v>
      </c>
      <c r="H67" s="3">
        <f>VLOOKUP(A67,'01.kolo prezentácia'!$A$2:$G$157,5,FALSE)</f>
        <v>1988</v>
      </c>
      <c r="I67" s="29" t="str">
        <f>VLOOKUP(A67,'01.kolo prezentácia'!$A$2:$G$157,7,FALSE)</f>
        <v>Muži A</v>
      </c>
      <c r="J67" s="21" t="str">
        <f>VLOOKUP('01.kolo výsledky '!$A67,'01.kolo stopky'!A:C,3,FALSE)</f>
        <v>00:45:10,17</v>
      </c>
      <c r="K67" s="21">
        <f t="shared" si="3"/>
        <v>0.0034737218530823187</v>
      </c>
      <c r="L67" s="21">
        <f t="shared" si="4"/>
        <v>0.010546527777777776</v>
      </c>
      <c r="M67" s="33"/>
      <c r="N67" s="34"/>
      <c r="O67" s="34"/>
      <c r="P67" s="34"/>
      <c r="Q67" s="34"/>
      <c r="R67" s="34"/>
      <c r="S67" s="34"/>
      <c r="T67" s="34"/>
      <c r="U67" s="34"/>
      <c r="V67" s="34"/>
      <c r="W67" s="37">
        <f t="shared" si="6"/>
        <v>0</v>
      </c>
      <c r="Y67"/>
    </row>
    <row r="68" spans="1:25" ht="15" hidden="1">
      <c r="A68" s="22">
        <v>62</v>
      </c>
      <c r="B68" s="51">
        <v>65</v>
      </c>
      <c r="C68" s="52">
        <v>3</v>
      </c>
      <c r="D68" s="5" t="str">
        <f>VLOOKUP(A68,'01.kolo prezentácia'!$A$2:$G$157,2,FALSE)</f>
        <v>Natália</v>
      </c>
      <c r="E68" s="5" t="str">
        <f>VLOOKUP(A68,'01.kolo prezentácia'!$A$2:$G$157,3,FALSE)</f>
        <v>Bognerová</v>
      </c>
      <c r="F68" s="5" t="str">
        <f>CONCATENATE('01.kolo výsledky '!$D68," ",'01.kolo výsledky '!$E68)</f>
        <v>Natália Bognerová</v>
      </c>
      <c r="G68" s="5" t="str">
        <f>VLOOKUP(A68,'01.kolo prezentácia'!$A$2:$G$157,4,FALSE)</f>
        <v>Buď lepší</v>
      </c>
      <c r="H68" s="3">
        <f>VLOOKUP(A68,'01.kolo prezentácia'!$A$2:$G$157,5,FALSE)</f>
        <v>1990</v>
      </c>
      <c r="I68" s="29" t="str">
        <f>VLOOKUP(A68,'01.kolo prezentácia'!$A$2:$G$157,7,FALSE)</f>
        <v>Ženy A</v>
      </c>
      <c r="J68" s="21" t="str">
        <f>VLOOKUP('01.kolo výsledky '!$A68,'01.kolo stopky'!A:C,3,FALSE)</f>
        <v>00:45:21,02</v>
      </c>
      <c r="K68" s="21">
        <f aca="true" t="shared" si="7" ref="K68:K92">J68/$X$3</f>
        <v>0.0034876286862720973</v>
      </c>
      <c r="L68" s="21">
        <f aca="true" t="shared" si="8" ref="L68:L92">J68-$Y$3</f>
        <v>0.010672106481481477</v>
      </c>
      <c r="M68" s="33"/>
      <c r="N68" s="34"/>
      <c r="O68" s="34"/>
      <c r="P68" s="34"/>
      <c r="Q68" s="34"/>
      <c r="R68" s="34"/>
      <c r="S68" s="34"/>
      <c r="T68" s="34"/>
      <c r="U68" s="34"/>
      <c r="V68" s="34"/>
      <c r="W68" s="37">
        <f t="shared" si="6"/>
        <v>0</v>
      </c>
      <c r="Y68"/>
    </row>
    <row r="69" spans="1:25" ht="15" hidden="1">
      <c r="A69" s="22">
        <v>63</v>
      </c>
      <c r="B69" s="51">
        <v>66</v>
      </c>
      <c r="C69" s="58">
        <v>26</v>
      </c>
      <c r="D69" s="5" t="str">
        <f>VLOOKUP(A69,'01.kolo prezentácia'!$A$2:$G$157,2,FALSE)</f>
        <v>Braňo</v>
      </c>
      <c r="E69" s="5" t="str">
        <f>VLOOKUP(A69,'01.kolo prezentácia'!$A$2:$G$157,3,FALSE)</f>
        <v>Lobotka</v>
      </c>
      <c r="F69" s="5" t="str">
        <f>CONCATENATE('01.kolo výsledky '!$D69," ",'01.kolo výsledky '!$E69)</f>
        <v>Braňo Lobotka</v>
      </c>
      <c r="G69" s="5" t="str">
        <f>VLOOKUP(A69,'01.kolo prezentácia'!$A$2:$G$157,4,FALSE)</f>
        <v>Buď lepší</v>
      </c>
      <c r="H69" s="3">
        <f>VLOOKUP(A69,'01.kolo prezentácia'!$A$2:$G$157,5,FALSE)</f>
        <v>1986</v>
      </c>
      <c r="I69" s="29" t="str">
        <f>VLOOKUP(A69,'01.kolo prezentácia'!$A$2:$G$157,7,FALSE)</f>
        <v>Muži B</v>
      </c>
      <c r="J69" s="21" t="str">
        <f>VLOOKUP('01.kolo výsledky '!$A69,'01.kolo stopky'!A:C,3,FALSE)</f>
        <v>00:45:21,27</v>
      </c>
      <c r="K69" s="21">
        <f t="shared" si="7"/>
        <v>0.0034879491202165626</v>
      </c>
      <c r="L69" s="21">
        <f t="shared" si="8"/>
        <v>0.010675</v>
      </c>
      <c r="M69" s="33"/>
      <c r="N69" s="34"/>
      <c r="O69" s="34"/>
      <c r="P69" s="34"/>
      <c r="Q69" s="34"/>
      <c r="R69" s="34"/>
      <c r="S69" s="34"/>
      <c r="T69" s="34"/>
      <c r="U69" s="34"/>
      <c r="V69" s="34"/>
      <c r="W69" s="37">
        <f t="shared" si="6"/>
        <v>0</v>
      </c>
      <c r="Y69"/>
    </row>
    <row r="70" spans="1:25" ht="15" hidden="1">
      <c r="A70" s="22">
        <v>69</v>
      </c>
      <c r="B70" s="51">
        <v>67</v>
      </c>
      <c r="C70" s="51">
        <v>10</v>
      </c>
      <c r="D70" s="6" t="str">
        <f>VLOOKUP(A70,'01.kolo prezentácia'!$A$2:$G$157,2,FALSE)</f>
        <v>Roman</v>
      </c>
      <c r="E70" s="6" t="str">
        <f>VLOOKUP(A70,'01.kolo prezentácia'!$A$2:$G$157,3,FALSE)</f>
        <v>Škorvánek</v>
      </c>
      <c r="F70" s="6" t="str">
        <f>CONCATENATE('01.kolo výsledky '!$D70," ",'01.kolo výsledky '!$E70)</f>
        <v>Roman Škorvánek</v>
      </c>
      <c r="G70" s="6" t="str">
        <f>VLOOKUP(A70,'01.kolo prezentácia'!$A$2:$G$157,4,FALSE)</f>
        <v>Trenčín- TULÁK</v>
      </c>
      <c r="H70" s="34">
        <f>VLOOKUP(A70,'01.kolo prezentácia'!$A$2:$G$157,5,FALSE)</f>
        <v>1964</v>
      </c>
      <c r="I70" s="35" t="str">
        <f>VLOOKUP(A70,'01.kolo prezentácia'!$A$2:$G$157,7,FALSE)</f>
        <v>Muži D</v>
      </c>
      <c r="J70" s="36" t="str">
        <f>VLOOKUP('01.kolo výsledky '!$A70,'01.kolo stopky'!A:C,3,FALSE)</f>
        <v>00:45:55,06</v>
      </c>
      <c r="K70" s="36">
        <f t="shared" si="7"/>
        <v>0.003531258972150446</v>
      </c>
      <c r="L70" s="36">
        <f t="shared" si="8"/>
        <v>0.011066087962962965</v>
      </c>
      <c r="M70" s="33"/>
      <c r="N70" s="34"/>
      <c r="O70" s="34"/>
      <c r="P70" s="34"/>
      <c r="Q70" s="34"/>
      <c r="R70" s="34"/>
      <c r="S70" s="34"/>
      <c r="T70" s="34"/>
      <c r="U70" s="34"/>
      <c r="V70" s="34"/>
      <c r="W70" s="37">
        <f t="shared" si="6"/>
        <v>0</v>
      </c>
      <c r="Y70"/>
    </row>
    <row r="71" spans="1:25" ht="15" hidden="1">
      <c r="A71" s="22">
        <v>39</v>
      </c>
      <c r="B71" s="51">
        <v>68</v>
      </c>
      <c r="C71" s="51">
        <v>4</v>
      </c>
      <c r="D71" s="6" t="str">
        <f>VLOOKUP(A71,'01.kolo prezentácia'!$A$2:$G$157,2,FALSE)</f>
        <v>Eva</v>
      </c>
      <c r="E71" s="6" t="str">
        <f>VLOOKUP(A71,'01.kolo prezentácia'!$A$2:$G$157,3,FALSE)</f>
        <v>Mareková</v>
      </c>
      <c r="F71" s="6" t="str">
        <f>CONCATENATE('01.kolo výsledky '!$D71," ",'01.kolo výsledky '!$E71)</f>
        <v>Eva Mareková</v>
      </c>
      <c r="G71" s="6" t="str">
        <f>VLOOKUP(A71,'01.kolo prezentácia'!$A$2:$G$157,4,FALSE)</f>
        <v>Soblahov</v>
      </c>
      <c r="H71" s="34">
        <f>VLOOKUP(A71,'01.kolo prezentácia'!$A$2:$G$157,5,FALSE)</f>
        <v>1982</v>
      </c>
      <c r="I71" s="35" t="str">
        <f>VLOOKUP(A71,'01.kolo prezentácia'!$A$2:$G$157,7,FALSE)</f>
        <v>Ženy A</v>
      </c>
      <c r="J71" s="36" t="str">
        <f>VLOOKUP('01.kolo výsledky '!$A71,'01.kolo stopky'!A:C,3,FALSE)</f>
        <v>00:45:58,44</v>
      </c>
      <c r="K71" s="36">
        <f t="shared" si="7"/>
        <v>0.003535591239079611</v>
      </c>
      <c r="L71" s="36">
        <f t="shared" si="8"/>
        <v>0.011105208333333328</v>
      </c>
      <c r="M71" s="33"/>
      <c r="N71" s="34"/>
      <c r="O71" s="34"/>
      <c r="P71" s="34"/>
      <c r="Q71" s="34"/>
      <c r="R71" s="34"/>
      <c r="S71" s="34"/>
      <c r="T71" s="34"/>
      <c r="U71" s="34"/>
      <c r="V71" s="34"/>
      <c r="W71" s="37">
        <f t="shared" si="6"/>
        <v>0</v>
      </c>
      <c r="Y71"/>
    </row>
    <row r="72" spans="1:25" ht="15">
      <c r="A72" s="22">
        <v>89</v>
      </c>
      <c r="B72" s="51">
        <v>69</v>
      </c>
      <c r="C72" s="58">
        <v>12</v>
      </c>
      <c r="D72" s="5" t="str">
        <f>VLOOKUP(A72,'01.kolo prezentácia'!$A$2:$G$157,2,FALSE)</f>
        <v>Miloš</v>
      </c>
      <c r="E72" s="5" t="str">
        <f>VLOOKUP(A72,'01.kolo prezentácia'!$A$2:$G$157,3,FALSE)</f>
        <v>Humera</v>
      </c>
      <c r="F72" s="5" t="str">
        <f>CONCATENATE('01.kolo výsledky '!$D72," ",'01.kolo výsledky '!$E72)</f>
        <v>Miloš Humera</v>
      </c>
      <c r="G72" s="5" t="str">
        <f>VLOOKUP(A72,'01.kolo prezentácia'!$A$2:$G$157,4,FALSE)</f>
        <v>Trenčín</v>
      </c>
      <c r="H72" s="3">
        <f>VLOOKUP(A72,'01.kolo prezentácia'!$A$2:$G$157,5,FALSE)</f>
        <v>1970</v>
      </c>
      <c r="I72" s="29" t="str">
        <f>VLOOKUP(A72,'01.kolo prezentácia'!$A$2:$G$157,7,FALSE)</f>
        <v>Muži C</v>
      </c>
      <c r="J72" s="21" t="str">
        <f>VLOOKUP('01.kolo výsledky '!$A72,'01.kolo stopky'!A:C,3,FALSE)</f>
        <v>00:46:03,75</v>
      </c>
      <c r="K72" s="21">
        <f t="shared" si="7"/>
        <v>0.0035423972560600465</v>
      </c>
      <c r="L72" s="21">
        <f t="shared" si="8"/>
        <v>0.011166666666666662</v>
      </c>
      <c r="M72" s="33"/>
      <c r="N72" s="34"/>
      <c r="O72" s="34"/>
      <c r="P72" s="34"/>
      <c r="Q72" s="34"/>
      <c r="R72" s="34"/>
      <c r="S72" s="34"/>
      <c r="T72" s="34"/>
      <c r="U72" s="34"/>
      <c r="V72" s="34"/>
      <c r="W72" s="37">
        <f t="shared" si="6"/>
        <v>0</v>
      </c>
      <c r="Y72"/>
    </row>
    <row r="73" spans="1:25" ht="15" hidden="1">
      <c r="A73" s="22">
        <v>91</v>
      </c>
      <c r="B73" s="51">
        <v>70</v>
      </c>
      <c r="C73" s="51">
        <v>5</v>
      </c>
      <c r="D73" s="6" t="str">
        <f>VLOOKUP(A73,'01.kolo prezentácia'!$A$2:$G$157,2,FALSE)</f>
        <v>Zlatica</v>
      </c>
      <c r="E73" s="6" t="str">
        <f>VLOOKUP(A73,'01.kolo prezentácia'!$A$2:$G$157,3,FALSE)</f>
        <v>Morawová</v>
      </c>
      <c r="F73" s="6" t="str">
        <f>CONCATENATE('01.kolo výsledky '!$D73," ",'01.kolo výsledky '!$E73)</f>
        <v>Zlatica Morawová</v>
      </c>
      <c r="G73" s="6" t="str">
        <f>VLOOKUP(A73,'01.kolo prezentácia'!$A$2:$G$157,4,FALSE)</f>
        <v>Trenčín</v>
      </c>
      <c r="H73" s="34">
        <f>VLOOKUP(A73,'01.kolo prezentácia'!$A$2:$G$157,5,FALSE)</f>
        <v>1983</v>
      </c>
      <c r="I73" s="35" t="str">
        <f>VLOOKUP(A73,'01.kolo prezentácia'!$A$2:$G$157,7,FALSE)</f>
        <v>Ženy A</v>
      </c>
      <c r="J73" s="36" t="str">
        <f>VLOOKUP('01.kolo výsledky '!$A73,'01.kolo stopky'!A:C,3,FALSE)</f>
        <v>00:46:06,71</v>
      </c>
      <c r="K73" s="36">
        <f t="shared" si="7"/>
        <v>0.003546191193962512</v>
      </c>
      <c r="L73" s="36">
        <f t="shared" si="8"/>
        <v>0.011200925925925923</v>
      </c>
      <c r="M73" s="33"/>
      <c r="N73" s="34"/>
      <c r="O73" s="34"/>
      <c r="P73" s="34"/>
      <c r="Q73" s="34"/>
      <c r="R73" s="34"/>
      <c r="S73" s="34"/>
      <c r="T73" s="34"/>
      <c r="U73" s="34"/>
      <c r="V73" s="34"/>
      <c r="W73" s="37">
        <f t="shared" si="6"/>
        <v>0</v>
      </c>
      <c r="Y73"/>
    </row>
    <row r="74" spans="1:25" ht="15" hidden="1">
      <c r="A74" s="22">
        <v>3</v>
      </c>
      <c r="B74" s="51">
        <v>71</v>
      </c>
      <c r="C74" s="51">
        <v>8</v>
      </c>
      <c r="D74" s="5" t="str">
        <f>VLOOKUP(A74,'01.kolo prezentácia'!$A$2:$G$157,2,FALSE)</f>
        <v>Ivana</v>
      </c>
      <c r="E74" s="5" t="str">
        <f>VLOOKUP(A74,'01.kolo prezentácia'!$A$2:$G$157,3,FALSE)</f>
        <v>Žuková</v>
      </c>
      <c r="F74" s="5" t="str">
        <f>CONCATENATE('01.kolo výsledky '!$D74," ",'01.kolo výsledky '!$E74)</f>
        <v>Ivana Žuková</v>
      </c>
      <c r="G74" s="5" t="str">
        <f>VLOOKUP(A74,'01.kolo prezentácia'!$A$2:$G$157,4,FALSE)</f>
        <v>Trenčianska Turná</v>
      </c>
      <c r="H74" s="3">
        <f>VLOOKUP(A74,'01.kolo prezentácia'!$A$2:$G$157,5,FALSE)</f>
        <v>1976</v>
      </c>
      <c r="I74" s="29" t="str">
        <f>VLOOKUP(A74,'01.kolo prezentácia'!$A$2:$G$157,7,FALSE)</f>
        <v>Ženy B</v>
      </c>
      <c r="J74" s="21" t="str">
        <f>VLOOKUP('01.kolo výsledky '!$A74,'01.kolo stopky'!A:C,3,FALSE)</f>
        <v>00:46:20,19</v>
      </c>
      <c r="K74" s="21">
        <f t="shared" si="7"/>
        <v>0.0035634689922480626</v>
      </c>
      <c r="L74" s="21">
        <f t="shared" si="8"/>
        <v>0.011356944444444444</v>
      </c>
      <c r="M74" s="33"/>
      <c r="N74" s="34"/>
      <c r="O74" s="34"/>
      <c r="P74" s="34"/>
      <c r="Q74" s="34"/>
      <c r="R74" s="34"/>
      <c r="S74" s="34"/>
      <c r="T74" s="34"/>
      <c r="U74" s="34"/>
      <c r="V74" s="34"/>
      <c r="W74" s="37">
        <f t="shared" si="6"/>
        <v>0</v>
      </c>
      <c r="Y74"/>
    </row>
    <row r="75" spans="1:25" ht="15" hidden="1">
      <c r="A75" s="22">
        <v>18</v>
      </c>
      <c r="B75" s="51">
        <v>72</v>
      </c>
      <c r="C75" s="51">
        <v>11</v>
      </c>
      <c r="D75" s="6" t="str">
        <f>VLOOKUP(A75,'01.kolo prezentácia'!$A$2:$G$157,2,FALSE)</f>
        <v>Miroslav</v>
      </c>
      <c r="E75" s="6" t="str">
        <f>VLOOKUP(A75,'01.kolo prezentácia'!$A$2:$G$157,3,FALSE)</f>
        <v>Ilavský st.</v>
      </c>
      <c r="F75" s="6" t="str">
        <f>CONCATENATE('01.kolo výsledky '!$D75," ",'01.kolo výsledky '!$E75)</f>
        <v>Miroslav Ilavský st.</v>
      </c>
      <c r="G75" s="6" t="str">
        <f>VLOOKUP(A75,'01.kolo prezentácia'!$A$2:$G$157,4,FALSE)</f>
        <v>Best running team / Dubnica</v>
      </c>
      <c r="H75" s="34">
        <f>VLOOKUP(A75,'01.kolo prezentácia'!$A$2:$G$157,5,FALSE)</f>
        <v>1963</v>
      </c>
      <c r="I75" s="35" t="str">
        <f>VLOOKUP(A75,'01.kolo prezentácia'!$A$2:$G$157,7,FALSE)</f>
        <v>Muži D</v>
      </c>
      <c r="J75" s="36" t="str">
        <f>VLOOKUP('01.kolo výsledky '!$A75,'01.kolo stopky'!A:C,3,FALSE)</f>
        <v>00:46:36,38</v>
      </c>
      <c r="K75" s="36">
        <f t="shared" si="7"/>
        <v>0.003584220294491613</v>
      </c>
      <c r="L75" s="36">
        <f t="shared" si="8"/>
        <v>0.011544328703703702</v>
      </c>
      <c r="M75" s="33"/>
      <c r="N75" s="34"/>
      <c r="O75" s="34"/>
      <c r="P75" s="34"/>
      <c r="Q75" s="34"/>
      <c r="R75" s="34"/>
      <c r="S75" s="34"/>
      <c r="T75" s="34"/>
      <c r="U75" s="34"/>
      <c r="V75" s="34"/>
      <c r="W75" s="37">
        <f t="shared" si="6"/>
        <v>0</v>
      </c>
      <c r="Y75"/>
    </row>
    <row r="76" spans="1:25" ht="15">
      <c r="A76" s="22">
        <v>52</v>
      </c>
      <c r="B76" s="51">
        <v>73</v>
      </c>
      <c r="C76" s="58">
        <v>13</v>
      </c>
      <c r="D76" s="6" t="str">
        <f>VLOOKUP(A76,'01.kolo prezentácia'!$A$2:$G$157,2,FALSE)</f>
        <v>Juraj</v>
      </c>
      <c r="E76" s="6" t="str">
        <f>VLOOKUP(A76,'01.kolo prezentácia'!$A$2:$G$157,3,FALSE)</f>
        <v>Maláň</v>
      </c>
      <c r="F76" s="6" t="str">
        <f>CONCATENATE('01.kolo výsledky '!$D76," ",'01.kolo výsledky '!$E76)</f>
        <v>Juraj Maláň</v>
      </c>
      <c r="G76" s="6" t="str">
        <f>VLOOKUP(A76,'01.kolo prezentácia'!$A$2:$G$157,4,FALSE)</f>
        <v>Soblahov</v>
      </c>
      <c r="H76" s="34">
        <f>VLOOKUP(A76,'01.kolo prezentácia'!$A$2:$G$157,5,FALSE)</f>
        <v>1977</v>
      </c>
      <c r="I76" s="35" t="str">
        <f>VLOOKUP(A76,'01.kolo prezentácia'!$A$2:$G$157,7,FALSE)</f>
        <v>Muži C</v>
      </c>
      <c r="J76" s="36" t="str">
        <f>VLOOKUP('01.kolo výsledky '!$A76,'01.kolo stopky'!A:C,3,FALSE)</f>
        <v>00:46:53,33</v>
      </c>
      <c r="K76" s="36">
        <f t="shared" si="7"/>
        <v>0.0036059457159263357</v>
      </c>
      <c r="L76" s="36">
        <f t="shared" si="8"/>
        <v>0.011740509259259253</v>
      </c>
      <c r="M76" s="33"/>
      <c r="N76" s="34"/>
      <c r="O76" s="34"/>
      <c r="P76" s="34"/>
      <c r="Q76" s="34"/>
      <c r="R76" s="34"/>
      <c r="S76" s="34"/>
      <c r="T76" s="34"/>
      <c r="U76" s="34"/>
      <c r="V76" s="34"/>
      <c r="W76" s="37">
        <f t="shared" si="6"/>
        <v>0</v>
      </c>
      <c r="Y76"/>
    </row>
    <row r="77" spans="1:25" ht="15" hidden="1">
      <c r="A77" s="22">
        <v>12</v>
      </c>
      <c r="B77" s="51">
        <v>74</v>
      </c>
      <c r="C77" s="51">
        <v>6</v>
      </c>
      <c r="D77" s="6" t="str">
        <f>VLOOKUP(A77,'01.kolo prezentácia'!$A$2:$G$157,2,FALSE)</f>
        <v>Peter</v>
      </c>
      <c r="E77" s="6" t="str">
        <f>VLOOKUP(A77,'01.kolo prezentácia'!$A$2:$G$157,3,FALSE)</f>
        <v>Hudák</v>
      </c>
      <c r="F77" s="6" t="str">
        <f>CONCATENATE('01.kolo výsledky '!$D77," ",'01.kolo výsledky '!$E77)</f>
        <v>Peter Hudák</v>
      </c>
      <c r="G77" s="6" t="str">
        <f>VLOOKUP(A77,'01.kolo prezentácia'!$A$2:$G$157,4,FALSE)</f>
        <v>ĎURIKAM Team / Trenčín</v>
      </c>
      <c r="H77" s="34">
        <f>VLOOKUP(A77,'01.kolo prezentácia'!$A$2:$G$157,5,FALSE)</f>
        <v>1995</v>
      </c>
      <c r="I77" s="35" t="str">
        <f>VLOOKUP(A77,'01.kolo prezentácia'!$A$2:$G$157,7,FALSE)</f>
        <v>Muži A</v>
      </c>
      <c r="J77" s="36" t="str">
        <f>VLOOKUP('01.kolo výsledky '!$A77,'01.kolo stopky'!A:C,3,FALSE)</f>
        <v>00:46:59,57</v>
      </c>
      <c r="K77" s="36">
        <f t="shared" si="7"/>
        <v>0.003613943747180181</v>
      </c>
      <c r="L77" s="36">
        <f t="shared" si="8"/>
        <v>0.011812731481481476</v>
      </c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7">
        <f t="shared" si="6"/>
        <v>0</v>
      </c>
      <c r="Y77"/>
    </row>
    <row r="78" spans="1:25" ht="15" hidden="1">
      <c r="A78" s="22">
        <v>68</v>
      </c>
      <c r="B78" s="51">
        <v>75</v>
      </c>
      <c r="C78" s="51">
        <v>6</v>
      </c>
      <c r="D78" s="6" t="str">
        <f>VLOOKUP(A78,'01.kolo prezentácia'!$A$2:$G$157,2,FALSE)</f>
        <v>Vladimír</v>
      </c>
      <c r="E78" s="6" t="str">
        <f>VLOOKUP(A78,'01.kolo prezentácia'!$A$2:$G$157,3,FALSE)</f>
        <v>Kovalčík</v>
      </c>
      <c r="F78" s="6" t="str">
        <f>CONCATENATE('01.kolo výsledky '!$D78," ",'01.kolo výsledky '!$E78)</f>
        <v>Vladimír Kovalčík</v>
      </c>
      <c r="G78" s="6" t="str">
        <f>VLOOKUP(A78,'01.kolo prezentácia'!$A$2:$G$157,4,FALSE)</f>
        <v>Trenčín</v>
      </c>
      <c r="H78" s="34">
        <f>VLOOKUP(A78,'01.kolo prezentácia'!$A$2:$G$157,5,FALSE)</f>
        <v>1951</v>
      </c>
      <c r="I78" s="35" t="str">
        <f>VLOOKUP(A78,'01.kolo prezentácia'!$A$2:$G$157,7,FALSE)</f>
        <v>Muži E</v>
      </c>
      <c r="J78" s="36" t="str">
        <f>VLOOKUP('01.kolo výsledky '!$A78,'01.kolo stopky'!A:C,3,FALSE)</f>
        <v>00:47:03,26</v>
      </c>
      <c r="K78" s="36">
        <f t="shared" si="7"/>
        <v>0.0036186733522004843</v>
      </c>
      <c r="L78" s="36">
        <f t="shared" si="8"/>
        <v>0.011855439814814812</v>
      </c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7">
        <f t="shared" si="6"/>
        <v>0</v>
      </c>
      <c r="Y78"/>
    </row>
    <row r="79" spans="1:25" ht="15" hidden="1">
      <c r="A79" s="22">
        <v>84</v>
      </c>
      <c r="B79" s="51">
        <v>76</v>
      </c>
      <c r="C79" s="51">
        <v>7</v>
      </c>
      <c r="D79" s="6" t="str">
        <f>VLOOKUP(A79,'01.kolo prezentácia'!$A$2:$G$157,2,FALSE)</f>
        <v>Ján</v>
      </c>
      <c r="E79" s="6" t="str">
        <f>VLOOKUP(A79,'01.kolo prezentácia'!$A$2:$G$157,3,FALSE)</f>
        <v>Hudec</v>
      </c>
      <c r="F79" s="6" t="str">
        <f>CONCATENATE('01.kolo výsledky '!$D79," ",'01.kolo výsledky '!$E79)</f>
        <v>Ján Hudec</v>
      </c>
      <c r="G79" s="6" t="str">
        <f>VLOOKUP(A79,'01.kolo prezentácia'!$A$2:$G$157,4,FALSE)</f>
        <v>Trenčín</v>
      </c>
      <c r="H79" s="34">
        <f>VLOOKUP(A79,'01.kolo prezentácia'!$A$2:$G$157,5,FALSE)</f>
        <v>1948</v>
      </c>
      <c r="I79" s="35" t="str">
        <f>VLOOKUP(A79,'01.kolo prezentácia'!$A$2:$G$157,7,FALSE)</f>
        <v>Muži E</v>
      </c>
      <c r="J79" s="36" t="str">
        <f>VLOOKUP('01.kolo výsledky '!$A79,'01.kolo stopky'!A:C,3,FALSE)</f>
        <v>00:47:06,46</v>
      </c>
      <c r="K79" s="36">
        <f t="shared" si="7"/>
        <v>0.0036227749066896357</v>
      </c>
      <c r="L79" s="36">
        <f t="shared" si="8"/>
        <v>0.011892476851851849</v>
      </c>
      <c r="M79" s="33"/>
      <c r="N79" s="34"/>
      <c r="O79" s="34"/>
      <c r="P79" s="34"/>
      <c r="Q79" s="34"/>
      <c r="R79" s="34"/>
      <c r="S79" s="34"/>
      <c r="T79" s="34"/>
      <c r="U79" s="34"/>
      <c r="V79" s="34"/>
      <c r="W79" s="37">
        <f t="shared" si="6"/>
        <v>0</v>
      </c>
      <c r="Y79"/>
    </row>
    <row r="80" spans="1:25" ht="15" hidden="1">
      <c r="A80" s="22">
        <v>27</v>
      </c>
      <c r="B80" s="51">
        <v>77</v>
      </c>
      <c r="C80" s="51">
        <v>9</v>
      </c>
      <c r="D80" s="6" t="str">
        <f>VLOOKUP(A80,'01.kolo prezentácia'!$A$2:$G$157,2,FALSE)</f>
        <v>Sylvia</v>
      </c>
      <c r="E80" s="6" t="str">
        <f>VLOOKUP(A80,'01.kolo prezentácia'!$A$2:$G$157,3,FALSE)</f>
        <v>Kňažková</v>
      </c>
      <c r="F80" s="6" t="str">
        <f>CONCATENATE('01.kolo výsledky '!$D80," ",'01.kolo výsledky '!$E80)</f>
        <v>Sylvia Kňažková</v>
      </c>
      <c r="G80" s="6" t="str">
        <f>VLOOKUP(A80,'01.kolo prezentácia'!$A$2:$G$157,4,FALSE)</f>
        <v>Best running team / Trenčianska Teplá</v>
      </c>
      <c r="H80" s="34">
        <f>VLOOKUP(A80,'01.kolo prezentácia'!$A$2:$G$157,5,FALSE)</f>
        <v>1976</v>
      </c>
      <c r="I80" s="35" t="str">
        <f>VLOOKUP(A80,'01.kolo prezentácia'!$A$2:$G$157,7,FALSE)</f>
        <v>Ženy B</v>
      </c>
      <c r="J80" s="36" t="str">
        <f>VLOOKUP('01.kolo výsledky '!$A80,'01.kolo stopky'!A:C,3,FALSE)</f>
        <v>00:47:16,40</v>
      </c>
      <c r="K80" s="36">
        <f t="shared" si="7"/>
        <v>0.003635515360321562</v>
      </c>
      <c r="L80" s="36">
        <f t="shared" si="8"/>
        <v>0.012007523148148142</v>
      </c>
      <c r="M80" s="33"/>
      <c r="N80" s="34"/>
      <c r="O80" s="34"/>
      <c r="P80" s="34"/>
      <c r="Q80" s="34"/>
      <c r="R80" s="34"/>
      <c r="S80" s="34"/>
      <c r="T80" s="34"/>
      <c r="U80" s="34"/>
      <c r="V80" s="34"/>
      <c r="W80" s="37">
        <f t="shared" si="6"/>
        <v>0</v>
      </c>
      <c r="Y80"/>
    </row>
    <row r="81" spans="1:25" ht="15" hidden="1">
      <c r="A81" s="22">
        <v>68</v>
      </c>
      <c r="B81" s="51">
        <v>78</v>
      </c>
      <c r="C81" s="51">
        <v>8</v>
      </c>
      <c r="D81" s="6" t="str">
        <f>VLOOKUP(A81,'01.kolo prezentácia'!$A$2:$G$157,2,FALSE)</f>
        <v>Vladimír</v>
      </c>
      <c r="E81" s="6" t="str">
        <f>VLOOKUP(A81,'01.kolo prezentácia'!$A$2:$G$157,3,FALSE)</f>
        <v>Kovalčík</v>
      </c>
      <c r="F81" s="6" t="str">
        <f>CONCATENATE('01.kolo výsledky '!$D81," ",'01.kolo výsledky '!$E81)</f>
        <v>Vladimír Kovalčík</v>
      </c>
      <c r="G81" s="6" t="str">
        <f>VLOOKUP(A81,'01.kolo prezentácia'!$A$2:$G$157,4,FALSE)</f>
        <v>Trenčín</v>
      </c>
      <c r="H81" s="34">
        <f>VLOOKUP(A81,'01.kolo prezentácia'!$A$2:$G$157,5,FALSE)</f>
        <v>1951</v>
      </c>
      <c r="I81" s="35" t="str">
        <f>VLOOKUP(A81,'01.kolo prezentácia'!$A$2:$G$157,7,FALSE)</f>
        <v>Muži E</v>
      </c>
      <c r="J81" s="36" t="str">
        <f>VLOOKUP('01.kolo výsledky '!$A81,'01.kolo stopky'!A:C,3,FALSE)</f>
        <v>00:47:03,26</v>
      </c>
      <c r="K81" s="36">
        <f t="shared" si="7"/>
        <v>0.0036186733522004843</v>
      </c>
      <c r="L81" s="36">
        <f t="shared" si="8"/>
        <v>0.011855439814814812</v>
      </c>
      <c r="M81" s="33"/>
      <c r="N81" s="34"/>
      <c r="O81" s="34"/>
      <c r="P81" s="34"/>
      <c r="Q81" s="34"/>
      <c r="R81" s="34"/>
      <c r="S81" s="34"/>
      <c r="T81" s="34"/>
      <c r="U81" s="34"/>
      <c r="V81" s="34"/>
      <c r="W81" s="37">
        <f t="shared" si="6"/>
        <v>0</v>
      </c>
      <c r="Y81"/>
    </row>
    <row r="82" spans="1:25" ht="15" hidden="1">
      <c r="A82" s="22">
        <v>60</v>
      </c>
      <c r="B82" s="51">
        <v>79</v>
      </c>
      <c r="C82" s="51">
        <v>10</v>
      </c>
      <c r="D82" s="6" t="str">
        <f>VLOOKUP(A82,'01.kolo prezentácia'!$A$2:$G$157,2,FALSE)</f>
        <v>Miroslava</v>
      </c>
      <c r="E82" s="6" t="str">
        <f>VLOOKUP(A82,'01.kolo prezentácia'!$A$2:$G$157,3,FALSE)</f>
        <v>Vertigac</v>
      </c>
      <c r="F82" s="6" t="str">
        <f>CONCATENATE('01.kolo výsledky '!$D82," ",'01.kolo výsledky '!$E82)</f>
        <v>Miroslava Vertigac</v>
      </c>
      <c r="G82" s="6" t="str">
        <f>VLOOKUP(A82,'01.kolo prezentácia'!$A$2:$G$157,4,FALSE)</f>
        <v>Bez me na / Trenčín</v>
      </c>
      <c r="H82" s="34">
        <f>VLOOKUP(A82,'01.kolo prezentácia'!$A$2:$G$157,5,FALSE)</f>
        <v>1978</v>
      </c>
      <c r="I82" s="35" t="str">
        <f>VLOOKUP(A82,'01.kolo prezentácia'!$A$2:$G$157,7,FALSE)</f>
        <v>Ženy B</v>
      </c>
      <c r="J82" s="36" t="str">
        <f>VLOOKUP('01.kolo výsledky '!$A82,'01.kolo stopky'!A:C,3,FALSE)</f>
        <v>00:47:39,04</v>
      </c>
      <c r="K82" s="36">
        <f t="shared" si="7"/>
        <v>0.003664533858332308</v>
      </c>
      <c r="L82" s="36">
        <f t="shared" si="8"/>
        <v>0.012269560185185182</v>
      </c>
      <c r="M82" s="33"/>
      <c r="N82" s="34"/>
      <c r="O82" s="34"/>
      <c r="P82" s="34"/>
      <c r="Q82" s="34"/>
      <c r="R82" s="34"/>
      <c r="S82" s="34"/>
      <c r="T82" s="34"/>
      <c r="U82" s="34"/>
      <c r="V82" s="34"/>
      <c r="W82" s="37">
        <f t="shared" si="6"/>
        <v>0</v>
      </c>
      <c r="Y82"/>
    </row>
    <row r="83" spans="1:25" ht="15">
      <c r="A83" s="22">
        <v>59</v>
      </c>
      <c r="B83" s="51">
        <v>80</v>
      </c>
      <c r="C83" s="58">
        <v>14</v>
      </c>
      <c r="D83" s="6" t="str">
        <f>VLOOKUP(A83,'01.kolo prezentácia'!$A$2:$G$157,2,FALSE)</f>
        <v>Dušan</v>
      </c>
      <c r="E83" s="6" t="str">
        <f>VLOOKUP(A83,'01.kolo prezentácia'!$A$2:$G$157,3,FALSE)</f>
        <v>Daniš</v>
      </c>
      <c r="F83" s="6" t="str">
        <f>CONCATENATE('01.kolo výsledky '!$D83," ",'01.kolo výsledky '!$E83)</f>
        <v>Dušan Daniš</v>
      </c>
      <c r="G83" s="6" t="str">
        <f>VLOOKUP(A83,'01.kolo prezentácia'!$A$2:$G$157,4,FALSE)</f>
        <v>Nová Dubnica</v>
      </c>
      <c r="H83" s="34">
        <f>VLOOKUP(A83,'01.kolo prezentácia'!$A$2:$G$157,5,FALSE)</f>
        <v>1968</v>
      </c>
      <c r="I83" s="35" t="str">
        <f>VLOOKUP(A83,'01.kolo prezentácia'!$A$2:$G$157,7,FALSE)</f>
        <v>Muži C</v>
      </c>
      <c r="J83" s="36" t="str">
        <f>VLOOKUP('01.kolo výsledky '!$A83,'01.kolo stopky'!A:C,3,FALSE)</f>
        <v>00:47:39,42</v>
      </c>
      <c r="K83" s="36">
        <f t="shared" si="7"/>
        <v>0.003665020917927894</v>
      </c>
      <c r="L83" s="36">
        <f t="shared" si="8"/>
        <v>0.012273958333333324</v>
      </c>
      <c r="M83" s="33"/>
      <c r="N83" s="34"/>
      <c r="O83" s="34"/>
      <c r="P83" s="34"/>
      <c r="Q83" s="34"/>
      <c r="R83" s="34"/>
      <c r="S83" s="34"/>
      <c r="T83" s="34"/>
      <c r="U83" s="34"/>
      <c r="V83" s="34"/>
      <c r="W83" s="37">
        <f t="shared" si="6"/>
        <v>0</v>
      </c>
      <c r="Y83"/>
    </row>
    <row r="84" spans="1:25" ht="15" hidden="1">
      <c r="A84" s="22">
        <v>25</v>
      </c>
      <c r="B84" s="51">
        <v>81</v>
      </c>
      <c r="C84" s="51">
        <v>27</v>
      </c>
      <c r="D84" s="6" t="str">
        <f>VLOOKUP(A84,'01.kolo prezentácia'!$A$2:$G$157,2,FALSE)</f>
        <v>Róbert</v>
      </c>
      <c r="E84" s="6" t="str">
        <f>VLOOKUP(A84,'01.kolo prezentácia'!$A$2:$G$157,3,FALSE)</f>
        <v>Daniel</v>
      </c>
      <c r="F84" s="6" t="str">
        <f>CONCATENATE('01.kolo výsledky '!$D84," ",'01.kolo výsledky '!$E84)</f>
        <v>Róbert Daniel</v>
      </c>
      <c r="G84" s="6" t="str">
        <f>VLOOKUP(A84,'01.kolo prezentácia'!$A$2:$G$157,4,FALSE)</f>
        <v>Zamarovce</v>
      </c>
      <c r="H84" s="34">
        <f>VLOOKUP(A84,'01.kolo prezentácia'!$A$2:$G$157,5,FALSE)</f>
        <v>1981</v>
      </c>
      <c r="I84" s="35" t="str">
        <f>VLOOKUP(A84,'01.kolo prezentácia'!$A$2:$G$157,7,FALSE)</f>
        <v>Muži B</v>
      </c>
      <c r="J84" s="36" t="str">
        <f>VLOOKUP('01.kolo výsledky '!$A84,'01.kolo stopky'!A:C,3,FALSE)</f>
        <v>00:47:45,05</v>
      </c>
      <c r="K84" s="36">
        <f t="shared" si="7"/>
        <v>0.003672237090357246</v>
      </c>
      <c r="L84" s="36">
        <f t="shared" si="8"/>
        <v>0.012339120370370372</v>
      </c>
      <c r="M84" s="33"/>
      <c r="N84" s="34"/>
      <c r="O84" s="34"/>
      <c r="P84" s="34"/>
      <c r="Q84" s="34"/>
      <c r="R84" s="34"/>
      <c r="S84" s="34"/>
      <c r="T84" s="34"/>
      <c r="U84" s="34"/>
      <c r="V84" s="34"/>
      <c r="W84" s="37">
        <f t="shared" si="6"/>
        <v>0</v>
      </c>
      <c r="Y84"/>
    </row>
    <row r="85" spans="1:25" ht="15" hidden="1">
      <c r="A85" s="22">
        <v>50</v>
      </c>
      <c r="B85" s="51">
        <v>82</v>
      </c>
      <c r="C85" s="51">
        <v>6</v>
      </c>
      <c r="D85" s="6" t="str">
        <f>VLOOKUP(A85,'01.kolo prezentácia'!$A$2:$G$157,2,FALSE)</f>
        <v>Petra</v>
      </c>
      <c r="E85" s="6" t="str">
        <f>VLOOKUP(A85,'01.kolo prezentácia'!$A$2:$G$157,3,FALSE)</f>
        <v>Lutkova</v>
      </c>
      <c r="F85" s="6" t="str">
        <f>CONCATENATE('01.kolo výsledky '!$D85," ",'01.kolo výsledky '!$E85)</f>
        <v>Petra Lutkova</v>
      </c>
      <c r="G85" s="6" t="str">
        <f>VLOOKUP(A85,'01.kolo prezentácia'!$A$2:$G$157,4,FALSE)</f>
        <v>Tr.Teplice</v>
      </c>
      <c r="H85" s="34">
        <f>VLOOKUP(A85,'01.kolo prezentácia'!$A$2:$G$157,5,FALSE)</f>
        <v>1982</v>
      </c>
      <c r="I85" s="35" t="str">
        <f>VLOOKUP(A85,'01.kolo prezentácia'!$A$2:$G$157,7,FALSE)</f>
        <v>Ženy A</v>
      </c>
      <c r="J85" s="36" t="str">
        <f>VLOOKUP('01.kolo výsledky '!$A85,'01.kolo stopky'!A:C,3,FALSE)</f>
        <v>00:47:58,25</v>
      </c>
      <c r="K85" s="36">
        <f t="shared" si="7"/>
        <v>0.003689156002624995</v>
      </c>
      <c r="L85" s="36">
        <f t="shared" si="8"/>
        <v>0.012491898148148144</v>
      </c>
      <c r="M85" s="33"/>
      <c r="N85" s="34"/>
      <c r="O85" s="34"/>
      <c r="P85" s="34"/>
      <c r="Q85" s="34"/>
      <c r="R85" s="34"/>
      <c r="S85" s="34"/>
      <c r="T85" s="34"/>
      <c r="U85" s="34"/>
      <c r="V85" s="34"/>
      <c r="W85" s="37">
        <f t="shared" si="6"/>
        <v>0</v>
      </c>
      <c r="Y85"/>
    </row>
    <row r="86" spans="1:25" ht="15" hidden="1">
      <c r="A86" s="22">
        <v>76</v>
      </c>
      <c r="B86" s="51">
        <v>83</v>
      </c>
      <c r="C86" s="51">
        <v>7</v>
      </c>
      <c r="D86" s="6" t="str">
        <f>VLOOKUP(A86,'01.kolo prezentácia'!$A$2:$G$157,2,FALSE)</f>
        <v>Jakub</v>
      </c>
      <c r="E86" s="6" t="str">
        <f>VLOOKUP(A86,'01.kolo prezentácia'!$A$2:$G$157,3,FALSE)</f>
        <v>Hrmo</v>
      </c>
      <c r="F86" s="6" t="str">
        <f>CONCATENATE('01.kolo výsledky '!$D86," ",'01.kolo výsledky '!$E86)</f>
        <v>Jakub Hrmo</v>
      </c>
      <c r="G86" s="6" t="str">
        <f>VLOOKUP(A86,'01.kolo prezentácia'!$A$2:$G$157,4,FALSE)</f>
        <v>Trenčín</v>
      </c>
      <c r="H86" s="34">
        <f>VLOOKUP(A86,'01.kolo prezentácia'!$A$2:$G$157,5,FALSE)</f>
        <v>1988</v>
      </c>
      <c r="I86" s="35" t="str">
        <f>VLOOKUP(A86,'01.kolo prezentácia'!$A$2:$G$157,7,FALSE)</f>
        <v>Muži A</v>
      </c>
      <c r="J86" s="36" t="str">
        <f>VLOOKUP('01.kolo výsledky '!$A86,'01.kolo stopky'!A:C,3,FALSE)</f>
        <v>00:48:02,23</v>
      </c>
      <c r="K86" s="36">
        <f t="shared" si="7"/>
        <v>0.0036942573110208773</v>
      </c>
      <c r="L86" s="36">
        <f t="shared" si="8"/>
        <v>0.012537962962962963</v>
      </c>
      <c r="M86" s="33"/>
      <c r="N86" s="34"/>
      <c r="O86" s="34"/>
      <c r="P86" s="34"/>
      <c r="Q86" s="34"/>
      <c r="R86" s="34"/>
      <c r="S86" s="34"/>
      <c r="T86" s="34"/>
      <c r="U86" s="34"/>
      <c r="V86" s="34"/>
      <c r="W86" s="37">
        <f t="shared" si="6"/>
        <v>0</v>
      </c>
      <c r="Y86"/>
    </row>
    <row r="87" spans="1:25" ht="15" hidden="1">
      <c r="A87" s="22">
        <v>49</v>
      </c>
      <c r="B87" s="51">
        <v>84</v>
      </c>
      <c r="C87" s="51">
        <v>11</v>
      </c>
      <c r="D87" s="6" t="str">
        <f>VLOOKUP(A87,'01.kolo prezentácia'!$A$2:$G$157,2,FALSE)</f>
        <v>Katarína</v>
      </c>
      <c r="E87" s="6" t="str">
        <f>VLOOKUP(A87,'01.kolo prezentácia'!$A$2:$G$157,3,FALSE)</f>
        <v>Bubeníková</v>
      </c>
      <c r="F87" s="6" t="str">
        <f>CONCATENATE('01.kolo výsledky '!$D87," ",'01.kolo výsledky '!$E87)</f>
        <v>Katarína Bubeníková</v>
      </c>
      <c r="G87" s="6" t="str">
        <f>VLOOKUP(A87,'01.kolo prezentácia'!$A$2:$G$157,4,FALSE)</f>
        <v>Trenčín</v>
      </c>
      <c r="H87" s="34">
        <f>VLOOKUP(A87,'01.kolo prezentácia'!$A$2:$G$157,5,FALSE)</f>
        <v>1979</v>
      </c>
      <c r="I87" s="35" t="str">
        <f>VLOOKUP(A87,'01.kolo prezentácia'!$A$2:$G$157,7,FALSE)</f>
        <v>Ženy B</v>
      </c>
      <c r="J87" s="36" t="str">
        <f>VLOOKUP('01.kolo výsledky '!$A87,'01.kolo stopky'!A:C,3,FALSE)</f>
        <v>00:48:13,55</v>
      </c>
      <c r="K87" s="36">
        <f t="shared" si="7"/>
        <v>0.0037087665600262503</v>
      </c>
      <c r="L87" s="36">
        <f t="shared" si="8"/>
        <v>0.012668981481481479</v>
      </c>
      <c r="M87" s="33"/>
      <c r="N87" s="34"/>
      <c r="O87" s="34"/>
      <c r="P87" s="34"/>
      <c r="Q87" s="34"/>
      <c r="R87" s="34"/>
      <c r="S87" s="34"/>
      <c r="T87" s="34"/>
      <c r="U87" s="34"/>
      <c r="V87" s="34"/>
      <c r="W87" s="37">
        <f aca="true" t="shared" si="9" ref="W87:W118">SUM(M87:V87)</f>
        <v>0</v>
      </c>
      <c r="Y87"/>
    </row>
    <row r="88" spans="1:25" ht="15">
      <c r="A88" s="22">
        <v>11</v>
      </c>
      <c r="B88" s="51">
        <v>85</v>
      </c>
      <c r="C88" s="58">
        <v>15</v>
      </c>
      <c r="D88" s="6" t="str">
        <f>VLOOKUP(A88,'01.kolo prezentácia'!$A$2:$G$157,2,FALSE)</f>
        <v>Marek</v>
      </c>
      <c r="E88" s="6" t="str">
        <f>VLOOKUP(A88,'01.kolo prezentácia'!$A$2:$G$157,3,FALSE)</f>
        <v>Orechovský</v>
      </c>
      <c r="F88" s="6" t="str">
        <f>CONCATENATE('01.kolo výsledky '!$D88," ",'01.kolo výsledky '!$E88)</f>
        <v>Marek Orechovský</v>
      </c>
      <c r="G88" s="6" t="str">
        <f>VLOOKUP(A88,'01.kolo prezentácia'!$A$2:$G$157,4,FALSE)</f>
        <v>ĎURIKAM Team / Trenčín</v>
      </c>
      <c r="H88" s="34">
        <f>VLOOKUP(A88,'01.kolo prezentácia'!$A$2:$G$157,5,FALSE)</f>
        <v>1976</v>
      </c>
      <c r="I88" s="35" t="str">
        <f>VLOOKUP(A88,'01.kolo prezentácia'!$A$2:$G$157,7,FALSE)</f>
        <v>Muži C</v>
      </c>
      <c r="J88" s="36" t="str">
        <f>VLOOKUP('01.kolo výsledky '!$A88,'01.kolo stopky'!A:C,3,FALSE)</f>
        <v>00:48:52,64</v>
      </c>
      <c r="K88" s="36">
        <f t="shared" si="7"/>
        <v>0.0037588696115827902</v>
      </c>
      <c r="L88" s="36">
        <f t="shared" si="8"/>
        <v>0.013121412037037036</v>
      </c>
      <c r="M88" s="33"/>
      <c r="N88" s="34"/>
      <c r="O88" s="34"/>
      <c r="P88" s="34"/>
      <c r="Q88" s="34"/>
      <c r="R88" s="34"/>
      <c r="S88" s="34"/>
      <c r="T88" s="34"/>
      <c r="U88" s="34"/>
      <c r="V88" s="34"/>
      <c r="W88" s="37">
        <f t="shared" si="9"/>
        <v>0</v>
      </c>
      <c r="Y88"/>
    </row>
    <row r="89" spans="1:25" ht="15" hidden="1">
      <c r="A89" s="22">
        <v>55</v>
      </c>
      <c r="B89" s="51">
        <v>86</v>
      </c>
      <c r="C89" s="51">
        <v>7</v>
      </c>
      <c r="D89" s="6" t="str">
        <f>VLOOKUP(A89,'01.kolo prezentácia'!$A$2:$G$157,2,FALSE)</f>
        <v>Lucia</v>
      </c>
      <c r="E89" s="6" t="str">
        <f>VLOOKUP(A89,'01.kolo prezentácia'!$A$2:$G$157,3,FALSE)</f>
        <v>Šírová</v>
      </c>
      <c r="F89" s="6" t="str">
        <f>CONCATENATE('01.kolo výsledky '!$D89," ",'01.kolo výsledky '!$E89)</f>
        <v>Lucia Šírová</v>
      </c>
      <c r="G89" s="6" t="str">
        <f>VLOOKUP(A89,'01.kolo prezentácia'!$A$2:$G$157,4,FALSE)</f>
        <v>Trenčianska Teplá</v>
      </c>
      <c r="H89" s="34">
        <f>VLOOKUP(A89,'01.kolo prezentácia'!$A$2:$G$157,5,FALSE)</f>
        <v>2002</v>
      </c>
      <c r="I89" s="35" t="str">
        <f>VLOOKUP(A89,'01.kolo prezentácia'!$A$2:$G$157,7,FALSE)</f>
        <v>Ženy A</v>
      </c>
      <c r="J89" s="36" t="str">
        <f>VLOOKUP('01.kolo výsledky '!$A89,'01.kolo stopky'!A:C,3,FALSE)</f>
        <v>00:48:58,02</v>
      </c>
      <c r="K89" s="36">
        <f t="shared" si="7"/>
        <v>0.0037657653500676757</v>
      </c>
      <c r="L89" s="36">
        <f t="shared" si="8"/>
        <v>0.013183680555555553</v>
      </c>
      <c r="M89" s="33"/>
      <c r="N89" s="34"/>
      <c r="O89" s="34"/>
      <c r="P89" s="34"/>
      <c r="Q89" s="34"/>
      <c r="R89" s="34"/>
      <c r="S89" s="34"/>
      <c r="T89" s="34"/>
      <c r="U89" s="34"/>
      <c r="V89" s="34"/>
      <c r="W89" s="37">
        <f t="shared" si="9"/>
        <v>0</v>
      </c>
      <c r="Y89"/>
    </row>
    <row r="90" spans="1:25" ht="15" hidden="1">
      <c r="A90" s="22">
        <v>58</v>
      </c>
      <c r="B90" s="51">
        <v>87</v>
      </c>
      <c r="C90" s="51">
        <v>12</v>
      </c>
      <c r="D90" s="6" t="str">
        <f>VLOOKUP(A90,'01.kolo prezentácia'!$A$2:$G$157,2,FALSE)</f>
        <v>Milada</v>
      </c>
      <c r="E90" s="6" t="str">
        <f>VLOOKUP(A90,'01.kolo prezentácia'!$A$2:$G$157,3,FALSE)</f>
        <v>Doskočilová</v>
      </c>
      <c r="F90" s="6" t="str">
        <f>CONCATENATE('01.kolo výsledky '!$D90," ",'01.kolo výsledky '!$E90)</f>
        <v>Milada Doskočilová</v>
      </c>
      <c r="G90" s="6" t="str">
        <f>VLOOKUP(A90,'01.kolo prezentácia'!$A$2:$G$157,4,FALSE)</f>
        <v>GEKON sport team TBL / Trenčín</v>
      </c>
      <c r="H90" s="34">
        <f>VLOOKUP(A90,'01.kolo prezentácia'!$A$2:$G$157,5,FALSE)</f>
        <v>1968</v>
      </c>
      <c r="I90" s="35" t="str">
        <f>VLOOKUP(A90,'01.kolo prezentácia'!$A$2:$G$157,7,FALSE)</f>
        <v>Ženy B</v>
      </c>
      <c r="J90" s="36" t="str">
        <f>VLOOKUP('01.kolo výsledky '!$A90,'01.kolo stopky'!A:C,3,FALSE)</f>
        <v>00:49:11,89</v>
      </c>
      <c r="K90" s="36">
        <f t="shared" si="7"/>
        <v>0.003783543025306591</v>
      </c>
      <c r="L90" s="36">
        <f t="shared" si="8"/>
        <v>0.013344212962962957</v>
      </c>
      <c r="M90" s="33"/>
      <c r="N90" s="34"/>
      <c r="O90" s="34"/>
      <c r="P90" s="34"/>
      <c r="Q90" s="34"/>
      <c r="R90" s="34"/>
      <c r="S90" s="34"/>
      <c r="T90" s="34"/>
      <c r="U90" s="34"/>
      <c r="V90" s="34"/>
      <c r="W90" s="37">
        <f t="shared" si="9"/>
        <v>0</v>
      </c>
      <c r="Y90"/>
    </row>
    <row r="91" spans="1:25" ht="15" hidden="1">
      <c r="A91" s="22">
        <v>104</v>
      </c>
      <c r="B91" s="51">
        <v>88</v>
      </c>
      <c r="C91" s="51">
        <v>8</v>
      </c>
      <c r="D91" s="6" t="str">
        <f>VLOOKUP(A91,'01.kolo prezentácia'!$A$2:$G$157,2,FALSE)</f>
        <v>Patrícia</v>
      </c>
      <c r="E91" s="6" t="str">
        <f>VLOOKUP(A91,'01.kolo prezentácia'!$A$2:$G$157,3,FALSE)</f>
        <v>PAVLÍKOVÁ</v>
      </c>
      <c r="F91" s="6" t="str">
        <f>CONCATENATE('01.kolo výsledky '!$D91," ",'01.kolo výsledky '!$E91)</f>
        <v>Patrícia PAVLÍKOVÁ</v>
      </c>
      <c r="G91" s="6" t="str">
        <f>VLOOKUP(A91,'01.kolo prezentácia'!$A$2:$G$157,4,FALSE)</f>
        <v>Trenčín</v>
      </c>
      <c r="H91" s="34">
        <f>VLOOKUP(A91,'01.kolo prezentácia'!$A$2:$G$157,5,FALSE)</f>
        <v>1987</v>
      </c>
      <c r="I91" s="35" t="str">
        <f>VLOOKUP(A91,'01.kolo prezentácia'!$A$2:$G$157,7,FALSE)</f>
        <v>Ženy A</v>
      </c>
      <c r="J91" s="36" t="str">
        <f>VLOOKUP('01.kolo výsledky '!$A91,'01.kolo stopky'!A:C,3,FALSE)</f>
        <v>00:49:12,17</v>
      </c>
      <c r="K91" s="36">
        <f t="shared" si="7"/>
        <v>0.003783901911324392</v>
      </c>
      <c r="L91" s="36">
        <f t="shared" si="8"/>
        <v>0.013347453703703698</v>
      </c>
      <c r="M91" s="33"/>
      <c r="N91" s="34"/>
      <c r="O91" s="34"/>
      <c r="P91" s="34"/>
      <c r="Q91" s="34"/>
      <c r="R91" s="34"/>
      <c r="S91" s="34"/>
      <c r="T91" s="34"/>
      <c r="U91" s="34"/>
      <c r="V91" s="34"/>
      <c r="W91" s="37">
        <f t="shared" si="9"/>
        <v>0</v>
      </c>
      <c r="Y91"/>
    </row>
    <row r="92" spans="1:25" ht="15" hidden="1">
      <c r="A92" s="22">
        <v>15</v>
      </c>
      <c r="B92" s="51">
        <v>89</v>
      </c>
      <c r="C92" s="51">
        <v>13</v>
      </c>
      <c r="D92" s="6" t="str">
        <f>VLOOKUP(A92,'01.kolo prezentácia'!$A$2:$G$157,2,FALSE)</f>
        <v>Miriam</v>
      </c>
      <c r="E92" s="6" t="str">
        <f>VLOOKUP(A92,'01.kolo prezentácia'!$A$2:$G$157,3,FALSE)</f>
        <v>Marušincova</v>
      </c>
      <c r="F92" s="6" t="str">
        <f>CONCATENATE('01.kolo výsledky '!$D92," ",'01.kolo výsledky '!$E92)</f>
        <v>Miriam Marušincova</v>
      </c>
      <c r="G92" s="6" t="str">
        <f>VLOOKUP(A92,'01.kolo prezentácia'!$A$2:$G$157,4,FALSE)</f>
        <v>GEKON sport team TBL / Trenčín</v>
      </c>
      <c r="H92" s="34">
        <f>VLOOKUP(A92,'01.kolo prezentácia'!$A$2:$G$157,5,FALSE)</f>
        <v>1973</v>
      </c>
      <c r="I92" s="35" t="str">
        <f>VLOOKUP(A92,'01.kolo prezentácia'!$A$2:$G$157,7,FALSE)</f>
        <v>Ženy B</v>
      </c>
      <c r="J92" s="36" t="str">
        <f>VLOOKUP('01.kolo výsledky '!$A92,'01.kolo stopky'!A:C,3,FALSE)</f>
        <v>00:49:12,72</v>
      </c>
      <c r="K92" s="36">
        <f t="shared" si="7"/>
        <v>0.0037846068660022155</v>
      </c>
      <c r="L92" s="36">
        <f t="shared" si="8"/>
        <v>0.013353819444444446</v>
      </c>
      <c r="M92" s="33"/>
      <c r="N92" s="34"/>
      <c r="O92" s="34"/>
      <c r="P92" s="34"/>
      <c r="Q92" s="34"/>
      <c r="R92" s="34"/>
      <c r="S92" s="34"/>
      <c r="T92" s="34"/>
      <c r="U92" s="34"/>
      <c r="V92" s="34"/>
      <c r="W92" s="37">
        <f t="shared" si="9"/>
        <v>0</v>
      </c>
      <c r="Y92"/>
    </row>
    <row r="93" spans="1:25" ht="15" hidden="1">
      <c r="A93" s="22">
        <v>82</v>
      </c>
      <c r="B93" s="51">
        <v>90</v>
      </c>
      <c r="C93" s="51">
        <v>9</v>
      </c>
      <c r="D93" s="6" t="str">
        <f>VLOOKUP(A93,'01.kolo prezentácia'!$A$2:$G$157,2,FALSE)</f>
        <v>Nikoleta</v>
      </c>
      <c r="E93" s="6" t="str">
        <f>VLOOKUP(A93,'01.kolo prezentácia'!$A$2:$G$157,3,FALSE)</f>
        <v>Janíková</v>
      </c>
      <c r="F93" s="6" t="str">
        <f>CONCATENATE('01.kolo výsledky '!$D93," ",'01.kolo výsledky '!$E93)</f>
        <v>Nikoleta Janíková</v>
      </c>
      <c r="G93" s="6" t="str">
        <f>VLOOKUP(A93,'01.kolo prezentácia'!$A$2:$G$157,4,FALSE)</f>
        <v>Beluša</v>
      </c>
      <c r="H93" s="34">
        <f>VLOOKUP(A93,'01.kolo prezentácia'!$A$2:$G$157,5,FALSE)</f>
        <v>1996</v>
      </c>
      <c r="I93" s="35" t="str">
        <f>VLOOKUP(A93,'01.kolo prezentácia'!$A$2:$G$157,7,FALSE)</f>
        <v>Ženy A</v>
      </c>
      <c r="J93" s="36" t="str">
        <f>VLOOKUP('01.kolo výsledky '!$A93,'01.kolo stopky'!A:C,3,FALSE)</f>
        <v>00:50:06,61</v>
      </c>
      <c r="K93" s="36">
        <f aca="true" t="shared" si="10" ref="K93:K109">J93/$X$3</f>
        <v>0.0038536796070710796</v>
      </c>
      <c r="L93" s="36">
        <f aca="true" t="shared" si="11" ref="L93:L109">J93-$Y$3</f>
        <v>0.01397754629629629</v>
      </c>
      <c r="M93" s="33"/>
      <c r="N93" s="34"/>
      <c r="O93" s="34"/>
      <c r="P93" s="34"/>
      <c r="Q93" s="34"/>
      <c r="R93" s="34"/>
      <c r="S93" s="34"/>
      <c r="T93" s="34"/>
      <c r="U93" s="34"/>
      <c r="V93" s="34"/>
      <c r="W93" s="37">
        <f t="shared" si="9"/>
        <v>0</v>
      </c>
      <c r="Y93"/>
    </row>
    <row r="94" spans="1:25" ht="15" hidden="1">
      <c r="A94" s="22">
        <v>14</v>
      </c>
      <c r="B94" s="51">
        <v>91</v>
      </c>
      <c r="C94" s="51">
        <v>14</v>
      </c>
      <c r="D94" s="6" t="str">
        <f>VLOOKUP(A94,'01.kolo prezentácia'!$A$2:$G$157,2,FALSE)</f>
        <v>Katarína</v>
      </c>
      <c r="E94" s="6" t="str">
        <f>VLOOKUP(A94,'01.kolo prezentácia'!$A$2:$G$157,3,FALSE)</f>
        <v>Kolínková</v>
      </c>
      <c r="F94" s="6" t="str">
        <f>CONCATENATE('01.kolo výsledky '!$D94," ",'01.kolo výsledky '!$E94)</f>
        <v>Katarína Kolínková</v>
      </c>
      <c r="G94" s="6" t="str">
        <f>VLOOKUP(A94,'01.kolo prezentácia'!$A$2:$G$157,4,FALSE)</f>
        <v>ĎURIKAM Team </v>
      </c>
      <c r="H94" s="34">
        <f>VLOOKUP(A94,'01.kolo prezentácia'!$A$2:$G$157,5,FALSE)</f>
        <v>1977</v>
      </c>
      <c r="I94" s="35" t="str">
        <f>VLOOKUP(A94,'01.kolo prezentácia'!$A$2:$G$157,7,FALSE)</f>
        <v>Ženy B</v>
      </c>
      <c r="J94" s="36" t="str">
        <f>VLOOKUP('01.kolo výsledky '!$A94,'01.kolo stopky'!A:C,3,FALSE)</f>
        <v>00:51:27,26</v>
      </c>
      <c r="K94" s="36">
        <f t="shared" si="10"/>
        <v>0.0039570515975554735</v>
      </c>
      <c r="L94" s="36">
        <f t="shared" si="11"/>
        <v>0.014910995370370366</v>
      </c>
      <c r="M94" s="33"/>
      <c r="N94" s="34"/>
      <c r="O94" s="34"/>
      <c r="P94" s="34"/>
      <c r="Q94" s="34"/>
      <c r="R94" s="34"/>
      <c r="S94" s="34"/>
      <c r="T94" s="34"/>
      <c r="U94" s="34"/>
      <c r="V94" s="34"/>
      <c r="W94" s="37">
        <f t="shared" si="9"/>
        <v>0</v>
      </c>
      <c r="Y94"/>
    </row>
    <row r="95" spans="1:25" ht="15" hidden="1">
      <c r="A95" s="22">
        <v>81</v>
      </c>
      <c r="B95" s="51">
        <v>92</v>
      </c>
      <c r="C95" s="51">
        <v>10</v>
      </c>
      <c r="D95" s="6" t="str">
        <f>VLOOKUP(A95,'01.kolo prezentácia'!$A$2:$G$157,2,FALSE)</f>
        <v>Tamara</v>
      </c>
      <c r="E95" s="6" t="str">
        <f>VLOOKUP(A95,'01.kolo prezentácia'!$A$2:$G$157,3,FALSE)</f>
        <v>Lorencová</v>
      </c>
      <c r="F95" s="6" t="str">
        <f>CONCATENATE('01.kolo výsledky '!$D95," ",'01.kolo výsledky '!$E95)</f>
        <v>Tamara Lorencová</v>
      </c>
      <c r="G95" s="6" t="str">
        <f>VLOOKUP(A95,'01.kolo prezentácia'!$A$2:$G$157,4,FALSE)</f>
        <v>Skalica</v>
      </c>
      <c r="H95" s="34">
        <f>VLOOKUP(A95,'01.kolo prezentácia'!$A$2:$G$157,5,FALSE)</f>
        <v>1996</v>
      </c>
      <c r="I95" s="35" t="str">
        <f>VLOOKUP(A95,'01.kolo prezentácia'!$A$2:$G$157,7,FALSE)</f>
        <v>Ženy A</v>
      </c>
      <c r="J95" s="36" t="str">
        <f>VLOOKUP('01.kolo výsledky '!$A95,'01.kolo stopky'!A:C,3,FALSE)</f>
        <v>00:51:28,96</v>
      </c>
      <c r="K95" s="36">
        <f t="shared" si="10"/>
        <v>0.0039592305483778355</v>
      </c>
      <c r="L95" s="36">
        <f t="shared" si="11"/>
        <v>0.014930671296296296</v>
      </c>
      <c r="M95" s="33"/>
      <c r="N95" s="34"/>
      <c r="O95" s="34"/>
      <c r="P95" s="34"/>
      <c r="Q95" s="34"/>
      <c r="R95" s="34"/>
      <c r="S95" s="34"/>
      <c r="T95" s="34"/>
      <c r="U95" s="34"/>
      <c r="V95" s="34"/>
      <c r="W95" s="37">
        <f t="shared" si="9"/>
        <v>0</v>
      </c>
      <c r="Y95"/>
    </row>
    <row r="96" spans="1:25" ht="15">
      <c r="A96" s="22">
        <v>37</v>
      </c>
      <c r="B96" s="51">
        <v>93</v>
      </c>
      <c r="C96" s="58">
        <v>16</v>
      </c>
      <c r="D96" s="6" t="str">
        <f>VLOOKUP(A96,'01.kolo prezentácia'!$A$2:$G$157,2,FALSE)</f>
        <v>Pavel</v>
      </c>
      <c r="E96" s="6" t="str">
        <f>VLOOKUP(A96,'01.kolo prezentácia'!$A$2:$G$157,3,FALSE)</f>
        <v>Trúchly</v>
      </c>
      <c r="F96" s="6" t="str">
        <f>CONCATENATE('01.kolo výsledky '!$D96," ",'01.kolo výsledky '!$E96)</f>
        <v>Pavel Trúchly</v>
      </c>
      <c r="G96" s="6" t="str">
        <f>VLOOKUP(A96,'01.kolo prezentácia'!$A$2:$G$157,4,FALSE)</f>
        <v>Trenčín</v>
      </c>
      <c r="H96" s="34">
        <f>VLOOKUP(A96,'01.kolo prezentácia'!$A$2:$G$157,5,FALSE)</f>
        <v>1977</v>
      </c>
      <c r="I96" s="35" t="str">
        <f>VLOOKUP(A96,'01.kolo prezentácia'!$A$2:$G$157,7,FALSE)</f>
        <v>Muži C</v>
      </c>
      <c r="J96" s="36" t="str">
        <f>VLOOKUP('01.kolo výsledky '!$A96,'01.kolo stopky'!A:C,3,FALSE)</f>
        <v>00:51:29,76</v>
      </c>
      <c r="K96" s="36">
        <f t="shared" si="10"/>
        <v>0.0039602559370001235</v>
      </c>
      <c r="L96" s="36">
        <f t="shared" si="11"/>
        <v>0.014939930555555554</v>
      </c>
      <c r="M96" s="33"/>
      <c r="N96" s="34"/>
      <c r="O96" s="34"/>
      <c r="P96" s="34"/>
      <c r="Q96" s="34"/>
      <c r="R96" s="34"/>
      <c r="S96" s="34"/>
      <c r="T96" s="34"/>
      <c r="U96" s="34"/>
      <c r="V96" s="34"/>
      <c r="W96" s="37">
        <f t="shared" si="9"/>
        <v>0</v>
      </c>
      <c r="Y96"/>
    </row>
    <row r="97" spans="1:25" ht="15" hidden="1">
      <c r="A97" s="22">
        <v>31</v>
      </c>
      <c r="B97" s="51">
        <v>94</v>
      </c>
      <c r="C97" s="51">
        <v>9</v>
      </c>
      <c r="D97" s="6" t="str">
        <f>VLOOKUP(A97,'01.kolo prezentácia'!$A$2:$G$157,2,FALSE)</f>
        <v>Dušan</v>
      </c>
      <c r="E97" s="6" t="str">
        <f>VLOOKUP(A97,'01.kolo prezentácia'!$A$2:$G$157,3,FALSE)</f>
        <v>Kašička</v>
      </c>
      <c r="F97" s="6" t="str">
        <f>CONCATENATE('01.kolo výsledky '!$D97," ",'01.kolo výsledky '!$E97)</f>
        <v>Dušan Kašička</v>
      </c>
      <c r="G97" s="6" t="str">
        <f>VLOOKUP(A97,'01.kolo prezentácia'!$A$2:$G$157,4,FALSE)</f>
        <v>Letisko Trenčín</v>
      </c>
      <c r="H97" s="34">
        <f>VLOOKUP(A97,'01.kolo prezentácia'!$A$2:$G$157,5,FALSE)</f>
        <v>1942</v>
      </c>
      <c r="I97" s="35" t="str">
        <f>VLOOKUP(A97,'01.kolo prezentácia'!$A$2:$G$157,7,FALSE)</f>
        <v>Muži E</v>
      </c>
      <c r="J97" s="36" t="str">
        <f>VLOOKUP('01.kolo výsledky '!$A97,'01.kolo stopky'!A:C,3,FALSE)</f>
        <v>00:51:30,94</v>
      </c>
      <c r="K97" s="36">
        <f t="shared" si="10"/>
        <v>0.003961768385217998</v>
      </c>
      <c r="L97" s="36">
        <f t="shared" si="11"/>
        <v>0.01495358796296296</v>
      </c>
      <c r="M97" s="33"/>
      <c r="N97" s="34"/>
      <c r="O97" s="34"/>
      <c r="P97" s="34"/>
      <c r="Q97" s="34"/>
      <c r="R97" s="34"/>
      <c r="S97" s="34"/>
      <c r="T97" s="34"/>
      <c r="U97" s="34"/>
      <c r="V97" s="34"/>
      <c r="W97" s="37">
        <f t="shared" si="9"/>
        <v>0</v>
      </c>
      <c r="Y97"/>
    </row>
    <row r="98" spans="1:25" ht="15" hidden="1">
      <c r="A98" s="22">
        <v>80</v>
      </c>
      <c r="B98" s="51">
        <v>95</v>
      </c>
      <c r="C98" s="51">
        <v>15</v>
      </c>
      <c r="D98" s="6" t="str">
        <f>VLOOKUP(A98,'01.kolo prezentácia'!$A$2:$G$157,2,FALSE)</f>
        <v>Bohuslava</v>
      </c>
      <c r="E98" s="6" t="str">
        <f>VLOOKUP(A98,'01.kolo prezentácia'!$A$2:$G$157,3,FALSE)</f>
        <v>Kováčiková</v>
      </c>
      <c r="F98" s="6" t="str">
        <f>CONCATENATE('01.kolo výsledky '!$D98," ",'01.kolo výsledky '!$E98)</f>
        <v>Bohuslava Kováčiková</v>
      </c>
      <c r="G98" s="6" t="str">
        <f>VLOOKUP(A98,'01.kolo prezentácia'!$A$2:$G$157,4,FALSE)</f>
        <v>Dúlov / BCG</v>
      </c>
      <c r="H98" s="34">
        <f>VLOOKUP(A98,'01.kolo prezentácia'!$A$2:$G$157,5,FALSE)</f>
        <v>1978</v>
      </c>
      <c r="I98" s="35" t="str">
        <f>VLOOKUP(A98,'01.kolo prezentácia'!$A$2:$G$157,7,FALSE)</f>
        <v>Ženy B</v>
      </c>
      <c r="J98" s="36" t="str">
        <f>VLOOKUP('01.kolo výsledky '!$A98,'01.kolo stopky'!A:C,3,FALSE)</f>
        <v>00:51:32,01</v>
      </c>
      <c r="K98" s="36">
        <f t="shared" si="10"/>
        <v>0.0039631398425003074</v>
      </c>
      <c r="L98" s="36">
        <f t="shared" si="11"/>
        <v>0.014965972222222217</v>
      </c>
      <c r="M98" s="33"/>
      <c r="N98" s="34"/>
      <c r="O98" s="34"/>
      <c r="P98" s="34"/>
      <c r="Q98" s="34"/>
      <c r="R98" s="34"/>
      <c r="S98" s="34"/>
      <c r="T98" s="34"/>
      <c r="U98" s="34"/>
      <c r="V98" s="34"/>
      <c r="W98" s="37">
        <f t="shared" si="9"/>
        <v>0</v>
      </c>
      <c r="Y98"/>
    </row>
    <row r="99" spans="1:25" ht="15" hidden="1">
      <c r="A99" s="22">
        <v>79</v>
      </c>
      <c r="B99" s="51">
        <v>96</v>
      </c>
      <c r="C99" s="51">
        <v>16</v>
      </c>
      <c r="D99" s="6" t="str">
        <f>VLOOKUP(A99,'01.kolo prezentácia'!$A$2:$G$157,2,FALSE)</f>
        <v>Šárka</v>
      </c>
      <c r="E99" s="6" t="str">
        <f>VLOOKUP(A99,'01.kolo prezentácia'!$A$2:$G$157,3,FALSE)</f>
        <v>Faturíková</v>
      </c>
      <c r="F99" s="6" t="str">
        <f>CONCATENATE('01.kolo výsledky '!$D99," ",'01.kolo výsledky '!$E99)</f>
        <v>Šárka Faturíková</v>
      </c>
      <c r="G99" s="6" t="str">
        <f>VLOOKUP(A99,'01.kolo prezentácia'!$A$2:$G$157,4,FALSE)</f>
        <v>Dúlov / BCG</v>
      </c>
      <c r="H99" s="34">
        <f>VLOOKUP(A99,'01.kolo prezentácia'!$A$2:$G$157,5,FALSE)</f>
        <v>1981</v>
      </c>
      <c r="I99" s="35" t="str">
        <f>VLOOKUP(A99,'01.kolo prezentácia'!$A$2:$G$157,7,FALSE)</f>
        <v>Ženy B</v>
      </c>
      <c r="J99" s="36" t="str">
        <f>VLOOKUP('01.kolo výsledky '!$A99,'01.kolo stopky'!A:C,3,FALSE)</f>
        <v>00:51:32,38</v>
      </c>
      <c r="K99" s="36">
        <f t="shared" si="10"/>
        <v>0.0039636140847381165</v>
      </c>
      <c r="L99" s="36">
        <f t="shared" si="11"/>
        <v>0.014970254629629632</v>
      </c>
      <c r="M99" s="33"/>
      <c r="N99" s="34"/>
      <c r="O99" s="34"/>
      <c r="P99" s="34"/>
      <c r="Q99" s="34"/>
      <c r="R99" s="34"/>
      <c r="S99" s="34"/>
      <c r="T99" s="34"/>
      <c r="U99" s="34"/>
      <c r="V99" s="34"/>
      <c r="W99" s="37">
        <f t="shared" si="9"/>
        <v>0</v>
      </c>
      <c r="Y99"/>
    </row>
    <row r="100" spans="1:25" ht="15" hidden="1">
      <c r="A100" s="22">
        <v>48</v>
      </c>
      <c r="B100" s="51">
        <v>97</v>
      </c>
      <c r="C100" s="51">
        <v>17</v>
      </c>
      <c r="D100" s="6" t="str">
        <f>VLOOKUP(A100,'01.kolo prezentácia'!$A$2:$G$157,2,FALSE)</f>
        <v>Daniela</v>
      </c>
      <c r="E100" s="6" t="str">
        <f>VLOOKUP(A100,'01.kolo prezentácia'!$A$2:$G$157,3,FALSE)</f>
        <v>Lukačková</v>
      </c>
      <c r="F100" s="6" t="str">
        <f>CONCATENATE('01.kolo výsledky '!$D100," ",'01.kolo výsledky '!$E100)</f>
        <v>Daniela Lukačková</v>
      </c>
      <c r="G100" s="6" t="str">
        <f>VLOOKUP(A100,'01.kolo prezentácia'!$A$2:$G$157,4,FALSE)</f>
        <v>Trenčín, TULÁK</v>
      </c>
      <c r="H100" s="34">
        <f>VLOOKUP(A100,'01.kolo prezentácia'!$A$2:$G$157,5,FALSE)</f>
        <v>1970</v>
      </c>
      <c r="I100" s="35" t="str">
        <f>VLOOKUP(A100,'01.kolo prezentácia'!$A$2:$G$157,7,FALSE)</f>
        <v>Ženy B</v>
      </c>
      <c r="J100" s="36" t="str">
        <f>VLOOKUP('01.kolo výsledky '!$A100,'01.kolo stopky'!A:C,3,FALSE)</f>
        <v>00:53:27,01</v>
      </c>
      <c r="K100" s="36">
        <f t="shared" si="10"/>
        <v>0.004110539456954186</v>
      </c>
      <c r="L100" s="36">
        <f t="shared" si="11"/>
        <v>0.01629699074074074</v>
      </c>
      <c r="M100" s="33"/>
      <c r="N100" s="34"/>
      <c r="O100" s="34"/>
      <c r="P100" s="34"/>
      <c r="Q100" s="34"/>
      <c r="R100" s="34"/>
      <c r="S100" s="34"/>
      <c r="T100" s="34"/>
      <c r="U100" s="34"/>
      <c r="V100" s="34"/>
      <c r="W100" s="37">
        <f t="shared" si="9"/>
        <v>0</v>
      </c>
      <c r="Y100"/>
    </row>
    <row r="101" spans="1:25" ht="15" hidden="1">
      <c r="A101" s="22">
        <v>44</v>
      </c>
      <c r="B101" s="51">
        <v>98</v>
      </c>
      <c r="C101" s="51">
        <v>10</v>
      </c>
      <c r="D101" s="6" t="str">
        <f>VLOOKUP(A101,'01.kolo prezentácia'!$A$2:$G$157,2,FALSE)</f>
        <v>Jozef</v>
      </c>
      <c r="E101" s="6" t="str">
        <f>VLOOKUP(A101,'01.kolo prezentácia'!$A$2:$G$157,3,FALSE)</f>
        <v>Hlávka</v>
      </c>
      <c r="F101" s="6" t="str">
        <f>CONCATENATE('01.kolo výsledky '!$D101," ",'01.kolo výsledky '!$E101)</f>
        <v>Jozef Hlávka</v>
      </c>
      <c r="G101" s="6" t="str">
        <f>VLOOKUP(A101,'01.kolo prezentácia'!$A$2:$G$157,4,FALSE)</f>
        <v>Ilava</v>
      </c>
      <c r="H101" s="34">
        <f>VLOOKUP(A101,'01.kolo prezentácia'!$A$2:$G$157,5,FALSE)</f>
        <v>1951</v>
      </c>
      <c r="I101" s="35" t="str">
        <f>VLOOKUP(A101,'01.kolo prezentácia'!$A$2:$G$157,7,FALSE)</f>
        <v>Muži E</v>
      </c>
      <c r="J101" s="36" t="str">
        <f>VLOOKUP('01.kolo výsledky '!$A101,'01.kolo stopky'!A:C,3,FALSE)</f>
        <v>00:54:08,35</v>
      </c>
      <c r="K101" s="36">
        <f t="shared" si="10"/>
        <v>0.0041635264140109105</v>
      </c>
      <c r="L101" s="36">
        <f t="shared" si="11"/>
        <v>0.01677546296296296</v>
      </c>
      <c r="M101" s="33"/>
      <c r="N101" s="34"/>
      <c r="O101" s="34"/>
      <c r="P101" s="34"/>
      <c r="Q101" s="34"/>
      <c r="R101" s="34"/>
      <c r="S101" s="34"/>
      <c r="T101" s="34"/>
      <c r="U101" s="34"/>
      <c r="V101" s="34"/>
      <c r="W101" s="37">
        <f t="shared" si="9"/>
        <v>0</v>
      </c>
      <c r="Y101"/>
    </row>
    <row r="102" spans="1:25" ht="15" hidden="1">
      <c r="A102" s="22">
        <v>75</v>
      </c>
      <c r="B102" s="51">
        <v>99</v>
      </c>
      <c r="C102" s="51">
        <v>11</v>
      </c>
      <c r="D102" s="6" t="str">
        <f>VLOOKUP(A102,'01.kolo prezentácia'!$A$2:$G$157,2,FALSE)</f>
        <v>Monika</v>
      </c>
      <c r="E102" s="6" t="str">
        <f>VLOOKUP(A102,'01.kolo prezentácia'!$A$2:$G$157,3,FALSE)</f>
        <v>Záhumenská</v>
      </c>
      <c r="F102" s="6" t="str">
        <f>CONCATENATE('01.kolo výsledky '!$D102," ",'01.kolo výsledky '!$E102)</f>
        <v>Monika Záhumenská</v>
      </c>
      <c r="G102" s="6" t="str">
        <f>VLOOKUP(A102,'01.kolo prezentácia'!$A$2:$G$157,4,FALSE)</f>
        <v>Tr. Stankovce</v>
      </c>
      <c r="H102" s="34">
        <f>VLOOKUP(A102,'01.kolo prezentácia'!$A$2:$G$157,5,FALSE)</f>
        <v>1992</v>
      </c>
      <c r="I102" s="35" t="str">
        <f>VLOOKUP(A102,'01.kolo prezentácia'!$A$2:$G$157,7,FALSE)</f>
        <v>Ženy A</v>
      </c>
      <c r="J102" s="36" t="str">
        <f>VLOOKUP('01.kolo výsledky '!$A102,'01.kolo stopky'!A:C,3,FALSE)</f>
        <v>00:54:38,91</v>
      </c>
      <c r="K102" s="36">
        <f t="shared" si="10"/>
        <v>0.004202696259382306</v>
      </c>
      <c r="L102" s="36">
        <f t="shared" si="11"/>
        <v>0.017129166666666664</v>
      </c>
      <c r="M102" s="33"/>
      <c r="N102" s="34"/>
      <c r="O102" s="34"/>
      <c r="P102" s="34"/>
      <c r="Q102" s="34"/>
      <c r="R102" s="34"/>
      <c r="S102" s="34"/>
      <c r="T102" s="34"/>
      <c r="U102" s="34"/>
      <c r="V102" s="34"/>
      <c r="W102" s="37">
        <f t="shared" si="9"/>
        <v>0</v>
      </c>
      <c r="Y102"/>
    </row>
    <row r="103" spans="1:25" ht="15" hidden="1">
      <c r="A103" s="22">
        <v>64</v>
      </c>
      <c r="B103" s="51">
        <v>100</v>
      </c>
      <c r="C103" s="51">
        <v>18</v>
      </c>
      <c r="D103" s="6" t="str">
        <f>VLOOKUP(A103,'01.kolo prezentácia'!$A$2:$G$157,2,FALSE)</f>
        <v>Oľga</v>
      </c>
      <c r="E103" s="6" t="str">
        <f>VLOOKUP(A103,'01.kolo prezentácia'!$A$2:$G$157,3,FALSE)</f>
        <v>Kánová</v>
      </c>
      <c r="F103" s="6" t="str">
        <f>CONCATENATE('01.kolo výsledky '!$D103," ",'01.kolo výsledky '!$E103)</f>
        <v>Oľga Kánová</v>
      </c>
      <c r="G103" s="6" t="str">
        <f>VLOOKUP(A103,'01.kolo prezentácia'!$A$2:$G$157,4,FALSE)</f>
        <v>Buď lepší</v>
      </c>
      <c r="H103" s="34">
        <f>VLOOKUP(A103,'01.kolo prezentácia'!$A$2:$G$157,5,FALSE)</f>
        <v>1976</v>
      </c>
      <c r="I103" s="35" t="str">
        <f>VLOOKUP(A103,'01.kolo prezentácia'!$A$2:$G$157,7,FALSE)</f>
        <v>Ženy B</v>
      </c>
      <c r="J103" s="36" t="str">
        <f>VLOOKUP('01.kolo výsledky '!$A103,'01.kolo stopky'!A:C,3,FALSE)</f>
        <v>00:54:43,88</v>
      </c>
      <c r="K103" s="36">
        <f t="shared" si="10"/>
        <v>0.004209066486198269</v>
      </c>
      <c r="L103" s="36">
        <f t="shared" si="11"/>
        <v>0.017186689814814807</v>
      </c>
      <c r="M103" s="33"/>
      <c r="N103" s="34"/>
      <c r="O103" s="34"/>
      <c r="P103" s="34"/>
      <c r="Q103" s="34"/>
      <c r="R103" s="34"/>
      <c r="S103" s="34"/>
      <c r="T103" s="34"/>
      <c r="U103" s="34"/>
      <c r="V103" s="34"/>
      <c r="W103" s="37">
        <f t="shared" si="9"/>
        <v>0</v>
      </c>
      <c r="Y103"/>
    </row>
    <row r="104" spans="1:25" ht="15" hidden="1">
      <c r="A104" s="22">
        <v>65</v>
      </c>
      <c r="B104" s="51">
        <v>101</v>
      </c>
      <c r="C104" s="51">
        <v>12</v>
      </c>
      <c r="D104" s="6" t="str">
        <f>VLOOKUP(A104,'01.kolo prezentácia'!$A$2:$G$157,2,FALSE)</f>
        <v>Romana</v>
      </c>
      <c r="E104" s="6" t="str">
        <f>VLOOKUP(A104,'01.kolo prezentácia'!$A$2:$G$157,3,FALSE)</f>
        <v>Adamíková</v>
      </c>
      <c r="F104" s="6" t="str">
        <f>CONCATENATE('01.kolo výsledky '!$D104," ",'01.kolo výsledky '!$E104)</f>
        <v>Romana Adamíková</v>
      </c>
      <c r="G104" s="6" t="str">
        <f>VLOOKUP(A104,'01.kolo prezentácia'!$A$2:$G$157,4,FALSE)</f>
        <v>Buď lepší</v>
      </c>
      <c r="H104" s="34">
        <f>VLOOKUP(A104,'01.kolo prezentácia'!$A$2:$G$157,5,FALSE)</f>
        <v>1982</v>
      </c>
      <c r="I104" s="35" t="str">
        <f>VLOOKUP(A104,'01.kolo prezentácia'!$A$2:$G$157,7,FALSE)</f>
        <v>Ženy A</v>
      </c>
      <c r="J104" s="36" t="str">
        <f>VLOOKUP('01.kolo výsledky '!$A104,'01.kolo stopky'!A:C,3,FALSE)</f>
        <v>00:54:44,31</v>
      </c>
      <c r="K104" s="36">
        <f t="shared" si="10"/>
        <v>0.004209617632582749</v>
      </c>
      <c r="L104" s="36">
        <f t="shared" si="11"/>
        <v>0.017191666666666664</v>
      </c>
      <c r="M104" s="33"/>
      <c r="N104" s="34"/>
      <c r="O104" s="34"/>
      <c r="P104" s="34"/>
      <c r="Q104" s="34"/>
      <c r="R104" s="34"/>
      <c r="S104" s="34"/>
      <c r="T104" s="34"/>
      <c r="U104" s="34"/>
      <c r="V104" s="34"/>
      <c r="W104" s="37">
        <f t="shared" si="9"/>
        <v>0</v>
      </c>
      <c r="Y104"/>
    </row>
    <row r="105" spans="1:25" ht="15" hidden="1">
      <c r="A105" s="22">
        <v>73</v>
      </c>
      <c r="B105" s="51">
        <v>102</v>
      </c>
      <c r="C105" s="51">
        <v>19</v>
      </c>
      <c r="D105" s="6" t="str">
        <f>VLOOKUP(A105,'01.kolo prezentácia'!$A$2:$G$157,2,FALSE)</f>
        <v>Eva</v>
      </c>
      <c r="E105" s="6" t="str">
        <f>VLOOKUP(A105,'01.kolo prezentácia'!$A$2:$G$157,3,FALSE)</f>
        <v>Gavendová</v>
      </c>
      <c r="F105" s="6" t="str">
        <f>CONCATENATE('01.kolo výsledky '!$D105," ",'01.kolo výsledky '!$E105)</f>
        <v>Eva Gavendová</v>
      </c>
      <c r="G105" s="6" t="str">
        <f>VLOOKUP(A105,'01.kolo prezentácia'!$A$2:$G$157,4,FALSE)</f>
        <v>Trenčín</v>
      </c>
      <c r="H105" s="34">
        <f>VLOOKUP(A105,'01.kolo prezentácia'!$A$2:$G$157,5,FALSE)</f>
        <v>1963</v>
      </c>
      <c r="I105" s="35" t="str">
        <f>VLOOKUP(A105,'01.kolo prezentácia'!$A$2:$G$157,7,FALSE)</f>
        <v>Ženy B</v>
      </c>
      <c r="J105" s="36" t="str">
        <f>VLOOKUP('01.kolo výsledky '!$A105,'01.kolo stopky'!A:C,3,FALSE)</f>
        <v>00:56:48,45</v>
      </c>
      <c r="K105" s="36">
        <f t="shared" si="10"/>
        <v>0.004368732312046266</v>
      </c>
      <c r="L105" s="36">
        <f t="shared" si="11"/>
        <v>0.018628472222222216</v>
      </c>
      <c r="M105" s="33"/>
      <c r="N105" s="34"/>
      <c r="O105" s="34"/>
      <c r="P105" s="34"/>
      <c r="Q105" s="34"/>
      <c r="R105" s="34"/>
      <c r="S105" s="34"/>
      <c r="T105" s="34"/>
      <c r="U105" s="34"/>
      <c r="V105" s="34"/>
      <c r="W105" s="37">
        <f t="shared" si="9"/>
        <v>0</v>
      </c>
      <c r="Y105"/>
    </row>
    <row r="106" spans="1:25" ht="15" hidden="1">
      <c r="A106" s="22">
        <v>86</v>
      </c>
      <c r="B106" s="51">
        <v>103</v>
      </c>
      <c r="C106" s="51">
        <v>13</v>
      </c>
      <c r="D106" s="6" t="str">
        <f>VLOOKUP(A106,'01.kolo prezentácia'!$A$2:$G$157,2,FALSE)</f>
        <v>Klaudia</v>
      </c>
      <c r="E106" s="6" t="str">
        <f>VLOOKUP(A106,'01.kolo prezentácia'!$A$2:$G$157,3,FALSE)</f>
        <v>Petrovska</v>
      </c>
      <c r="F106" s="6" t="str">
        <f>CONCATENATE('01.kolo výsledky '!$D106," ",'01.kolo výsledky '!$E106)</f>
        <v>Klaudia Petrovska</v>
      </c>
      <c r="G106" s="6" t="str">
        <f>VLOOKUP(A106,'01.kolo prezentácia'!$A$2:$G$157,4,FALSE)</f>
        <v>Trencin</v>
      </c>
      <c r="H106" s="34">
        <f>VLOOKUP(A106,'01.kolo prezentácia'!$A$2:$G$157,5,FALSE)</f>
        <v>1991</v>
      </c>
      <c r="I106" s="35" t="str">
        <f>VLOOKUP(A106,'01.kolo prezentácia'!$A$2:$G$157,7,FALSE)</f>
        <v>Ženy A</v>
      </c>
      <c r="J106" s="36" t="str">
        <f>VLOOKUP('01.kolo výsledky '!$A106,'01.kolo stopky'!A:C,3,FALSE)</f>
        <v>01:05:58,63</v>
      </c>
      <c r="K106" s="36">
        <f t="shared" si="10"/>
        <v>0.005073917702309176</v>
      </c>
      <c r="L106" s="36">
        <f t="shared" si="11"/>
        <v>0.024996296296296298</v>
      </c>
      <c r="M106" s="33"/>
      <c r="N106" s="34"/>
      <c r="O106" s="34"/>
      <c r="P106" s="34"/>
      <c r="Q106" s="34"/>
      <c r="R106" s="34"/>
      <c r="S106" s="34"/>
      <c r="T106" s="34"/>
      <c r="U106" s="34"/>
      <c r="V106" s="34"/>
      <c r="W106" s="37">
        <f t="shared" si="9"/>
        <v>0</v>
      </c>
      <c r="Y106"/>
    </row>
    <row r="107" spans="1:25" ht="15">
      <c r="A107" s="22">
        <v>67</v>
      </c>
      <c r="B107" s="51">
        <v>104</v>
      </c>
      <c r="C107" s="58">
        <v>17</v>
      </c>
      <c r="D107" s="6" t="str">
        <f>VLOOKUP(A107,'01.kolo prezentácia'!$A$2:$G$157,2,FALSE)</f>
        <v>Vlado</v>
      </c>
      <c r="E107" s="6" t="str">
        <f>VLOOKUP(A107,'01.kolo prezentácia'!$A$2:$G$157,3,FALSE)</f>
        <v>Čupalka</v>
      </c>
      <c r="F107" s="6" t="str">
        <f>CONCATENATE('01.kolo výsledky '!$D107," ",'01.kolo výsledky '!$E107)</f>
        <v>Vlado Čupalka</v>
      </c>
      <c r="G107" s="6" t="str">
        <f>VLOOKUP(A107,'01.kolo prezentácia'!$A$2:$G$157,4,FALSE)</f>
        <v>club k8</v>
      </c>
      <c r="H107" s="34">
        <f>VLOOKUP(A107,'01.kolo prezentácia'!$A$2:$G$157,5,FALSE)</f>
        <v>1974</v>
      </c>
      <c r="I107" s="35" t="str">
        <f>VLOOKUP(A107,'01.kolo prezentácia'!$A$2:$G$157,7,FALSE)</f>
        <v>Muži C</v>
      </c>
      <c r="J107" s="36" t="str">
        <f>VLOOKUP('01.kolo výsledky '!$A107,'01.kolo stopky'!A:C,3,FALSE)</f>
        <v>01:05:59,16</v>
      </c>
      <c r="K107" s="36">
        <f t="shared" si="10"/>
        <v>0.005074597022271441</v>
      </c>
      <c r="L107" s="36">
        <f t="shared" si="11"/>
        <v>0.02500243055555555</v>
      </c>
      <c r="M107" s="33"/>
      <c r="N107" s="34"/>
      <c r="O107" s="34"/>
      <c r="P107" s="34"/>
      <c r="Q107" s="34"/>
      <c r="R107" s="34"/>
      <c r="S107" s="34"/>
      <c r="T107" s="34"/>
      <c r="U107" s="34"/>
      <c r="V107" s="34"/>
      <c r="W107" s="37">
        <f t="shared" si="9"/>
        <v>0</v>
      </c>
      <c r="Y107"/>
    </row>
    <row r="108" spans="1:25" ht="15" hidden="1">
      <c r="A108" s="22">
        <v>66</v>
      </c>
      <c r="B108" s="51">
        <v>105</v>
      </c>
      <c r="C108" s="51">
        <v>20</v>
      </c>
      <c r="D108" s="6" t="str">
        <f>VLOOKUP(A108,'01.kolo prezentácia'!$A$2:$G$157,2,FALSE)</f>
        <v>Zuzana</v>
      </c>
      <c r="E108" s="6" t="str">
        <f>VLOOKUP(A108,'01.kolo prezentácia'!$A$2:$G$157,3,FALSE)</f>
        <v>Husárová</v>
      </c>
      <c r="F108" s="6" t="str">
        <f>CONCATENATE('01.kolo výsledky '!$D108," ",'01.kolo výsledky '!$E108)</f>
        <v>Zuzana Husárová</v>
      </c>
      <c r="G108" s="6" t="str">
        <f>VLOOKUP(A108,'01.kolo prezentácia'!$A$2:$G$157,4,FALSE)</f>
        <v>Trenčín</v>
      </c>
      <c r="H108" s="34">
        <f>VLOOKUP(A108,'01.kolo prezentácia'!$A$2:$G$157,5,FALSE)</f>
        <v>1975</v>
      </c>
      <c r="I108" s="35" t="str">
        <f>VLOOKUP(A108,'01.kolo prezentácia'!$A$2:$G$157,7,FALSE)</f>
        <v>Ženy B</v>
      </c>
      <c r="J108" s="36" t="str">
        <f>VLOOKUP('01.kolo výsledky '!$A108,'01.kolo stopky'!A:C,3,FALSE)</f>
        <v>01:05:59,93</v>
      </c>
      <c r="K108" s="36">
        <f t="shared" si="10"/>
        <v>0.005075583958820393</v>
      </c>
      <c r="L108" s="36">
        <f t="shared" si="11"/>
        <v>0.02501134259259259</v>
      </c>
      <c r="M108" s="33"/>
      <c r="N108" s="34"/>
      <c r="O108" s="34"/>
      <c r="P108" s="34"/>
      <c r="Q108" s="34"/>
      <c r="R108" s="34"/>
      <c r="S108" s="34"/>
      <c r="T108" s="34"/>
      <c r="U108" s="34"/>
      <c r="V108" s="34"/>
      <c r="W108" s="37">
        <f t="shared" si="9"/>
        <v>0</v>
      </c>
      <c r="Y108"/>
    </row>
    <row r="109" spans="1:25" ht="15">
      <c r="A109" s="22">
        <v>87</v>
      </c>
      <c r="B109" s="51">
        <v>106</v>
      </c>
      <c r="C109" s="51">
        <v>18</v>
      </c>
      <c r="D109" s="6" t="str">
        <f>VLOOKUP(A109,'01.kolo prezentácia'!$A$2:$G$157,2,FALSE)</f>
        <v>Ľuboš</v>
      </c>
      <c r="E109" s="6" t="str">
        <f>VLOOKUP(A109,'01.kolo prezentácia'!$A$2:$G$157,3,FALSE)</f>
        <v>Katerinčin</v>
      </c>
      <c r="F109" s="6" t="str">
        <f>CONCATENATE('01.kolo výsledky '!$D109," ",'01.kolo výsledky '!$E109)</f>
        <v>Ľuboš Katerinčin</v>
      </c>
      <c r="G109" s="6" t="str">
        <f>VLOOKUP(A109,'01.kolo prezentácia'!$A$2:$G$157,4,FALSE)</f>
        <v>Dubnica nad Váhom</v>
      </c>
      <c r="H109" s="34">
        <f>VLOOKUP(A109,'01.kolo prezentácia'!$A$2:$G$157,5,FALSE)</f>
        <v>1971</v>
      </c>
      <c r="I109" s="35" t="str">
        <f>VLOOKUP(A109,'01.kolo prezentácia'!$A$2:$G$157,7,FALSE)</f>
        <v>Muži C</v>
      </c>
      <c r="J109" s="36" t="str">
        <f>VLOOKUP('01.kolo výsledky '!$A109,'01.kolo stopky'!A:C,3,FALSE)</f>
        <v>01:06:04,05</v>
      </c>
      <c r="K109" s="36">
        <f t="shared" si="10"/>
        <v>0.005080864710225176</v>
      </c>
      <c r="L109" s="36">
        <f t="shared" si="11"/>
        <v>0.025059027777777774</v>
      </c>
      <c r="M109" s="33"/>
      <c r="N109" s="34"/>
      <c r="O109" s="34"/>
      <c r="P109" s="34"/>
      <c r="Q109" s="34"/>
      <c r="R109" s="34"/>
      <c r="S109" s="34"/>
      <c r="T109" s="34"/>
      <c r="U109" s="34"/>
      <c r="V109" s="34"/>
      <c r="W109" s="37">
        <f t="shared" si="9"/>
        <v>0</v>
      </c>
      <c r="Y109"/>
    </row>
    <row r="110" spans="1:25" ht="15" hidden="1">
      <c r="A110" s="22"/>
      <c r="B110" s="51"/>
      <c r="C110" s="52"/>
      <c r="D110" s="6" t="e">
        <f>VLOOKUP(A110,'01.kolo prezentácia'!$A$2:$G$157,2,FALSE)</f>
        <v>#N/A</v>
      </c>
      <c r="E110" s="6" t="e">
        <f>VLOOKUP(A110,'01.kolo prezentácia'!$A$2:$G$157,3,FALSE)</f>
        <v>#N/A</v>
      </c>
      <c r="F110" s="6"/>
      <c r="G110" s="6"/>
      <c r="H110" s="34"/>
      <c r="I110" s="35"/>
      <c r="J110" s="36"/>
      <c r="K110" s="36"/>
      <c r="L110" s="55"/>
      <c r="M110" s="33"/>
      <c r="N110" s="34"/>
      <c r="O110" s="34"/>
      <c r="P110" s="34"/>
      <c r="Q110" s="34"/>
      <c r="R110" s="34"/>
      <c r="S110" s="34"/>
      <c r="T110" s="34"/>
      <c r="U110" s="34"/>
      <c r="V110" s="34"/>
      <c r="W110" s="37">
        <f t="shared" si="9"/>
        <v>0</v>
      </c>
      <c r="Y110"/>
    </row>
    <row r="111" spans="1:25" ht="15" hidden="1">
      <c r="A111" s="22"/>
      <c r="B111" s="51"/>
      <c r="C111" s="51"/>
      <c r="D111" s="6" t="e">
        <f>VLOOKUP(A111,'01.kolo prezentácia'!$A$2:$G$157,2,FALSE)</f>
        <v>#N/A</v>
      </c>
      <c r="E111" s="6" t="e">
        <f>VLOOKUP(A111,'01.kolo prezentácia'!$A$2:$G$157,3,FALSE)</f>
        <v>#N/A</v>
      </c>
      <c r="F111" s="6"/>
      <c r="G111" s="61" t="s">
        <v>611</v>
      </c>
      <c r="H111" s="63" t="s">
        <v>612</v>
      </c>
      <c r="I111" s="35"/>
      <c r="J111" s="36"/>
      <c r="K111" s="36"/>
      <c r="L111" s="55"/>
      <c r="M111" s="33"/>
      <c r="N111" s="34"/>
      <c r="O111" s="34"/>
      <c r="P111" s="34"/>
      <c r="Q111" s="34"/>
      <c r="R111" s="34"/>
      <c r="S111" s="34"/>
      <c r="T111" s="34"/>
      <c r="U111" s="34"/>
      <c r="V111" s="34"/>
      <c r="W111" s="37">
        <f t="shared" si="9"/>
        <v>0</v>
      </c>
      <c r="Y111"/>
    </row>
    <row r="112" spans="1:25" ht="15" hidden="1">
      <c r="A112" s="22"/>
      <c r="B112" s="51"/>
      <c r="C112" s="51"/>
      <c r="D112" s="6" t="e">
        <f>VLOOKUP(A112,'01.kolo prezentácia'!$A$2:$G$157,2,FALSE)</f>
        <v>#N/A</v>
      </c>
      <c r="E112" s="6" t="e">
        <f>VLOOKUP(A112,'01.kolo prezentácia'!$A$2:$G$157,3,FALSE)</f>
        <v>#N/A</v>
      </c>
      <c r="F112" s="6">
        <v>1</v>
      </c>
      <c r="G112" s="6" t="s">
        <v>608</v>
      </c>
      <c r="H112" s="62">
        <v>0.09932870370370371</v>
      </c>
      <c r="I112" s="35"/>
      <c r="J112" s="36"/>
      <c r="K112" s="36"/>
      <c r="L112" s="55"/>
      <c r="M112" s="33"/>
      <c r="N112" s="34"/>
      <c r="O112" s="34"/>
      <c r="P112" s="34"/>
      <c r="Q112" s="34"/>
      <c r="R112" s="34"/>
      <c r="S112" s="34"/>
      <c r="T112" s="34"/>
      <c r="U112" s="34"/>
      <c r="V112" s="34"/>
      <c r="W112" s="37">
        <f t="shared" si="9"/>
        <v>0</v>
      </c>
      <c r="Y112"/>
    </row>
    <row r="113" spans="1:25" ht="15" hidden="1">
      <c r="A113" s="3"/>
      <c r="B113" s="51"/>
      <c r="C113" s="51"/>
      <c r="D113" s="6"/>
      <c r="E113" s="6"/>
      <c r="F113" s="6">
        <v>2</v>
      </c>
      <c r="G113" s="6" t="s">
        <v>610</v>
      </c>
      <c r="H113" s="62">
        <v>0.10592592592592592</v>
      </c>
      <c r="I113" s="35"/>
      <c r="J113" s="36"/>
      <c r="K113" s="36"/>
      <c r="L113" s="36"/>
      <c r="M113" s="33"/>
      <c r="N113" s="34"/>
      <c r="O113" s="34"/>
      <c r="P113" s="34"/>
      <c r="Q113" s="34"/>
      <c r="R113" s="34"/>
      <c r="S113" s="34"/>
      <c r="T113" s="34"/>
      <c r="U113" s="34"/>
      <c r="V113" s="34"/>
      <c r="W113" s="37">
        <f t="shared" si="9"/>
        <v>0</v>
      </c>
      <c r="Y113"/>
    </row>
    <row r="114" spans="1:25" ht="15" hidden="1">
      <c r="A114" s="3"/>
      <c r="B114" s="51"/>
      <c r="C114" s="51"/>
      <c r="D114" s="6"/>
      <c r="E114" s="6"/>
      <c r="F114" s="6">
        <v>3</v>
      </c>
      <c r="G114" s="6" t="s">
        <v>609</v>
      </c>
      <c r="H114" s="62">
        <v>0.10833333333333334</v>
      </c>
      <c r="I114" s="35"/>
      <c r="J114" s="36"/>
      <c r="K114" s="36"/>
      <c r="L114" s="36"/>
      <c r="M114" s="33"/>
      <c r="N114" s="34"/>
      <c r="O114" s="34"/>
      <c r="P114" s="34"/>
      <c r="Q114" s="34"/>
      <c r="R114" s="34"/>
      <c r="S114" s="34"/>
      <c r="T114" s="34"/>
      <c r="U114" s="34"/>
      <c r="V114" s="34"/>
      <c r="W114" s="37">
        <f t="shared" si="9"/>
        <v>0</v>
      </c>
      <c r="Y114"/>
    </row>
    <row r="115" spans="1:25" ht="15" hidden="1">
      <c r="A115" s="3"/>
      <c r="B115" s="51"/>
      <c r="C115" s="51"/>
      <c r="D115" s="6"/>
      <c r="E115" s="6"/>
      <c r="F115" s="6">
        <v>4</v>
      </c>
      <c r="G115" s="6" t="s">
        <v>253</v>
      </c>
      <c r="H115" s="62">
        <v>0.11681712962962963</v>
      </c>
      <c r="I115" s="35"/>
      <c r="J115" s="36"/>
      <c r="K115" s="36"/>
      <c r="L115" s="36"/>
      <c r="M115" s="33"/>
      <c r="N115" s="34"/>
      <c r="O115" s="34"/>
      <c r="P115" s="34"/>
      <c r="Q115" s="34"/>
      <c r="R115" s="34"/>
      <c r="S115" s="34"/>
      <c r="T115" s="34"/>
      <c r="U115" s="34"/>
      <c r="V115" s="34"/>
      <c r="W115" s="37">
        <f t="shared" si="9"/>
        <v>0</v>
      </c>
      <c r="Y115"/>
    </row>
    <row r="116" spans="1:25" ht="15" hidden="1">
      <c r="A116" s="3"/>
      <c r="B116" s="51"/>
      <c r="C116" s="51"/>
      <c r="D116" s="6"/>
      <c r="E116" s="6"/>
      <c r="F116" s="6">
        <v>5</v>
      </c>
      <c r="G116" s="6" t="s">
        <v>340</v>
      </c>
      <c r="H116" s="62">
        <v>0.1200462962962963</v>
      </c>
      <c r="I116" s="35"/>
      <c r="J116" s="36"/>
      <c r="K116" s="36"/>
      <c r="L116" s="36"/>
      <c r="M116" s="33"/>
      <c r="N116" s="34"/>
      <c r="O116" s="34"/>
      <c r="P116" s="34"/>
      <c r="Q116" s="34"/>
      <c r="R116" s="34"/>
      <c r="S116" s="34"/>
      <c r="T116" s="34"/>
      <c r="U116" s="34"/>
      <c r="V116" s="34"/>
      <c r="W116" s="37">
        <f t="shared" si="9"/>
        <v>0</v>
      </c>
      <c r="Y116"/>
    </row>
    <row r="117" spans="1:25" ht="15" hidden="1">
      <c r="A117" s="3"/>
      <c r="B117" s="51"/>
      <c r="C117" s="51"/>
      <c r="D117" s="6"/>
      <c r="E117" s="6"/>
      <c r="F117" s="6"/>
      <c r="G117" s="6"/>
      <c r="H117" s="34"/>
      <c r="I117" s="35"/>
      <c r="J117" s="36"/>
      <c r="K117" s="36"/>
      <c r="L117" s="36"/>
      <c r="M117" s="33"/>
      <c r="N117" s="34"/>
      <c r="O117" s="34"/>
      <c r="P117" s="34"/>
      <c r="Q117" s="34"/>
      <c r="R117" s="34"/>
      <c r="S117" s="34"/>
      <c r="T117" s="34"/>
      <c r="U117" s="34"/>
      <c r="V117" s="34"/>
      <c r="W117" s="37">
        <f t="shared" si="9"/>
        <v>0</v>
      </c>
      <c r="Y117"/>
    </row>
    <row r="118" spans="1:25" ht="15" hidden="1">
      <c r="A118" s="3"/>
      <c r="B118" s="51"/>
      <c r="C118" s="51"/>
      <c r="D118" s="6"/>
      <c r="E118" s="6"/>
      <c r="F118" s="6"/>
      <c r="G118" s="6"/>
      <c r="H118" s="34"/>
      <c r="I118" s="35"/>
      <c r="J118" s="36"/>
      <c r="K118" s="36"/>
      <c r="L118" s="36"/>
      <c r="M118" s="33"/>
      <c r="N118" s="34"/>
      <c r="O118" s="34"/>
      <c r="P118" s="34"/>
      <c r="Q118" s="34"/>
      <c r="R118" s="34"/>
      <c r="S118" s="34"/>
      <c r="T118" s="34"/>
      <c r="U118" s="34"/>
      <c r="V118" s="34"/>
      <c r="W118" s="37">
        <f t="shared" si="9"/>
        <v>0</v>
      </c>
      <c r="Y118"/>
    </row>
    <row r="119" spans="1:25" ht="15" hidden="1">
      <c r="A119" s="3"/>
      <c r="B119" s="51"/>
      <c r="C119" s="51"/>
      <c r="D119" s="6"/>
      <c r="E119" s="6"/>
      <c r="F119" s="6"/>
      <c r="G119" s="6"/>
      <c r="H119" s="34"/>
      <c r="I119" s="35"/>
      <c r="J119" s="36"/>
      <c r="K119" s="36"/>
      <c r="L119" s="36"/>
      <c r="M119" s="33"/>
      <c r="N119" s="34"/>
      <c r="O119" s="34"/>
      <c r="P119" s="34"/>
      <c r="Q119" s="34"/>
      <c r="R119" s="34"/>
      <c r="S119" s="34"/>
      <c r="T119" s="34"/>
      <c r="U119" s="34"/>
      <c r="V119" s="34"/>
      <c r="W119" s="37">
        <f aca="true" t="shared" si="12" ref="W119:W150">SUM(M119:V119)</f>
        <v>0</v>
      </c>
      <c r="Y119"/>
    </row>
    <row r="120" spans="1:25" ht="15" hidden="1">
      <c r="A120" s="3"/>
      <c r="B120" s="51"/>
      <c r="C120" s="51"/>
      <c r="D120" s="6"/>
      <c r="E120" s="6"/>
      <c r="F120" s="6"/>
      <c r="G120" s="6"/>
      <c r="H120" s="34"/>
      <c r="I120" s="35"/>
      <c r="J120" s="36"/>
      <c r="K120" s="36"/>
      <c r="L120" s="36"/>
      <c r="M120" s="33"/>
      <c r="N120" s="34"/>
      <c r="O120" s="34"/>
      <c r="P120" s="34"/>
      <c r="Q120" s="34"/>
      <c r="R120" s="34"/>
      <c r="S120" s="34"/>
      <c r="T120" s="34"/>
      <c r="U120" s="34"/>
      <c r="V120" s="34"/>
      <c r="W120" s="37">
        <f t="shared" si="12"/>
        <v>0</v>
      </c>
      <c r="Y120"/>
    </row>
    <row r="121" spans="1:25" ht="15" hidden="1">
      <c r="A121" s="3"/>
      <c r="B121" s="51"/>
      <c r="C121" s="51"/>
      <c r="D121" s="6"/>
      <c r="E121" s="6"/>
      <c r="F121" s="6"/>
      <c r="G121" s="6"/>
      <c r="H121" s="34"/>
      <c r="I121" s="35"/>
      <c r="J121" s="36"/>
      <c r="K121" s="36"/>
      <c r="L121" s="36"/>
      <c r="M121" s="33"/>
      <c r="N121" s="34"/>
      <c r="O121" s="34"/>
      <c r="P121" s="34"/>
      <c r="Q121" s="34"/>
      <c r="R121" s="34"/>
      <c r="S121" s="34"/>
      <c r="T121" s="34"/>
      <c r="U121" s="34"/>
      <c r="V121" s="34"/>
      <c r="W121" s="37">
        <f t="shared" si="12"/>
        <v>0</v>
      </c>
      <c r="Y121"/>
    </row>
    <row r="122" spans="1:25" ht="15" hidden="1">
      <c r="A122" s="3"/>
      <c r="B122" s="51"/>
      <c r="C122" s="51"/>
      <c r="D122" s="6"/>
      <c r="E122" s="6"/>
      <c r="F122" s="6"/>
      <c r="G122" s="6"/>
      <c r="H122" s="34"/>
      <c r="I122" s="35"/>
      <c r="J122" s="36"/>
      <c r="K122" s="36"/>
      <c r="L122" s="36"/>
      <c r="M122" s="33"/>
      <c r="N122" s="34"/>
      <c r="O122" s="34"/>
      <c r="P122" s="34"/>
      <c r="Q122" s="34"/>
      <c r="R122" s="34"/>
      <c r="S122" s="34"/>
      <c r="T122" s="34"/>
      <c r="U122" s="34"/>
      <c r="V122" s="34"/>
      <c r="W122" s="37">
        <f t="shared" si="12"/>
        <v>0</v>
      </c>
      <c r="Y122"/>
    </row>
    <row r="123" spans="1:25" ht="15" hidden="1">
      <c r="A123" s="3"/>
      <c r="B123" s="51"/>
      <c r="C123" s="51"/>
      <c r="D123" s="6"/>
      <c r="E123" s="6"/>
      <c r="F123" s="6"/>
      <c r="G123" s="6"/>
      <c r="H123" s="34"/>
      <c r="I123" s="35"/>
      <c r="J123" s="36"/>
      <c r="K123" s="36"/>
      <c r="L123" s="36"/>
      <c r="M123" s="33"/>
      <c r="N123" s="34"/>
      <c r="O123" s="34"/>
      <c r="P123" s="34"/>
      <c r="Q123" s="34"/>
      <c r="R123" s="34"/>
      <c r="S123" s="34"/>
      <c r="T123" s="34"/>
      <c r="U123" s="34"/>
      <c r="V123" s="34"/>
      <c r="W123" s="37">
        <f t="shared" si="12"/>
        <v>0</v>
      </c>
      <c r="Y123"/>
    </row>
    <row r="124" spans="1:25" ht="15" hidden="1">
      <c r="A124" s="3"/>
      <c r="B124" s="51"/>
      <c r="C124" s="51"/>
      <c r="D124" s="6"/>
      <c r="E124" s="6"/>
      <c r="F124" s="6"/>
      <c r="G124" s="6"/>
      <c r="H124" s="34"/>
      <c r="I124" s="35"/>
      <c r="J124" s="36"/>
      <c r="K124" s="36"/>
      <c r="L124" s="36"/>
      <c r="M124" s="33"/>
      <c r="N124" s="34"/>
      <c r="O124" s="34"/>
      <c r="P124" s="34"/>
      <c r="Q124" s="34"/>
      <c r="R124" s="34"/>
      <c r="S124" s="34"/>
      <c r="T124" s="34"/>
      <c r="U124" s="34"/>
      <c r="V124" s="34"/>
      <c r="W124" s="37">
        <f t="shared" si="12"/>
        <v>0</v>
      </c>
      <c r="Y124"/>
    </row>
    <row r="125" spans="1:25" ht="15" hidden="1">
      <c r="A125" s="3"/>
      <c r="B125" s="51"/>
      <c r="C125" s="51"/>
      <c r="D125" s="6"/>
      <c r="E125" s="6"/>
      <c r="F125" s="6"/>
      <c r="G125" s="6"/>
      <c r="H125" s="34"/>
      <c r="I125" s="35"/>
      <c r="J125" s="36"/>
      <c r="K125" s="36"/>
      <c r="L125" s="36"/>
      <c r="M125" s="33"/>
      <c r="N125" s="34"/>
      <c r="O125" s="34"/>
      <c r="P125" s="34"/>
      <c r="Q125" s="34"/>
      <c r="R125" s="34"/>
      <c r="S125" s="34"/>
      <c r="T125" s="34"/>
      <c r="U125" s="34"/>
      <c r="V125" s="34"/>
      <c r="W125" s="37">
        <f t="shared" si="12"/>
        <v>0</v>
      </c>
      <c r="Y125"/>
    </row>
    <row r="126" spans="1:25" ht="15" hidden="1">
      <c r="A126" s="3"/>
      <c r="B126" s="51"/>
      <c r="C126" s="51"/>
      <c r="D126" s="6"/>
      <c r="E126" s="6"/>
      <c r="F126" s="6"/>
      <c r="G126" s="6"/>
      <c r="H126" s="34"/>
      <c r="I126" s="35"/>
      <c r="J126" s="36"/>
      <c r="K126" s="36"/>
      <c r="L126" s="36"/>
      <c r="M126" s="33"/>
      <c r="N126" s="34"/>
      <c r="O126" s="34"/>
      <c r="P126" s="34"/>
      <c r="Q126" s="34"/>
      <c r="R126" s="34"/>
      <c r="S126" s="34"/>
      <c r="T126" s="34"/>
      <c r="U126" s="34"/>
      <c r="V126" s="34"/>
      <c r="W126" s="37">
        <f t="shared" si="12"/>
        <v>0</v>
      </c>
      <c r="Y126"/>
    </row>
    <row r="127" spans="1:25" ht="15" hidden="1">
      <c r="A127" s="3"/>
      <c r="B127" s="51"/>
      <c r="C127" s="51"/>
      <c r="D127" s="6"/>
      <c r="E127" s="6"/>
      <c r="F127" s="6"/>
      <c r="G127" s="6"/>
      <c r="H127" s="34"/>
      <c r="I127" s="35"/>
      <c r="J127" s="36"/>
      <c r="K127" s="36"/>
      <c r="L127" s="36"/>
      <c r="M127" s="33"/>
      <c r="N127" s="34"/>
      <c r="O127" s="34"/>
      <c r="P127" s="34"/>
      <c r="Q127" s="34"/>
      <c r="R127" s="34"/>
      <c r="S127" s="34"/>
      <c r="T127" s="34"/>
      <c r="U127" s="34"/>
      <c r="V127" s="34"/>
      <c r="W127" s="37">
        <f t="shared" si="12"/>
        <v>0</v>
      </c>
      <c r="Y127"/>
    </row>
    <row r="128" spans="1:25" ht="15" hidden="1">
      <c r="A128" s="3"/>
      <c r="B128" s="51"/>
      <c r="C128" s="51"/>
      <c r="D128" s="6"/>
      <c r="E128" s="6"/>
      <c r="F128" s="6"/>
      <c r="G128" s="6"/>
      <c r="H128" s="34"/>
      <c r="I128" s="35"/>
      <c r="J128" s="36"/>
      <c r="K128" s="36"/>
      <c r="L128" s="36"/>
      <c r="M128" s="33"/>
      <c r="N128" s="34"/>
      <c r="O128" s="34"/>
      <c r="P128" s="34"/>
      <c r="Q128" s="34"/>
      <c r="R128" s="34"/>
      <c r="S128" s="34"/>
      <c r="T128" s="34"/>
      <c r="U128" s="34"/>
      <c r="V128" s="34"/>
      <c r="W128" s="37">
        <f t="shared" si="12"/>
        <v>0</v>
      </c>
      <c r="Y128"/>
    </row>
    <row r="129" spans="1:25" ht="15" hidden="1">
      <c r="A129" s="3"/>
      <c r="B129" s="51"/>
      <c r="C129" s="51"/>
      <c r="D129" s="6"/>
      <c r="E129" s="6"/>
      <c r="F129" s="6"/>
      <c r="G129" s="6"/>
      <c r="H129" s="34"/>
      <c r="I129" s="35"/>
      <c r="J129" s="36"/>
      <c r="K129" s="36"/>
      <c r="L129" s="36"/>
      <c r="M129" s="33"/>
      <c r="N129" s="34"/>
      <c r="O129" s="34"/>
      <c r="P129" s="34"/>
      <c r="Q129" s="34"/>
      <c r="R129" s="34"/>
      <c r="S129" s="34"/>
      <c r="T129" s="34"/>
      <c r="U129" s="34"/>
      <c r="V129" s="34"/>
      <c r="W129" s="37">
        <f t="shared" si="12"/>
        <v>0</v>
      </c>
      <c r="Y129"/>
    </row>
    <row r="130" spans="1:25" ht="15" hidden="1">
      <c r="A130" s="3"/>
      <c r="B130" s="51"/>
      <c r="C130" s="51"/>
      <c r="D130" s="6"/>
      <c r="E130" s="6"/>
      <c r="F130" s="6"/>
      <c r="G130" s="6"/>
      <c r="H130" s="34"/>
      <c r="I130" s="35"/>
      <c r="J130" s="36"/>
      <c r="K130" s="36"/>
      <c r="L130" s="36"/>
      <c r="M130" s="33"/>
      <c r="N130" s="34"/>
      <c r="O130" s="34"/>
      <c r="P130" s="34"/>
      <c r="Q130" s="34"/>
      <c r="R130" s="34"/>
      <c r="S130" s="34"/>
      <c r="T130" s="34"/>
      <c r="U130" s="34"/>
      <c r="V130" s="34"/>
      <c r="W130" s="37">
        <f t="shared" si="12"/>
        <v>0</v>
      </c>
      <c r="Y130"/>
    </row>
    <row r="131" spans="1:25" ht="15" hidden="1">
      <c r="A131" s="3"/>
      <c r="B131" s="51"/>
      <c r="C131" s="51"/>
      <c r="D131" s="6"/>
      <c r="E131" s="6"/>
      <c r="F131" s="6"/>
      <c r="G131" s="6"/>
      <c r="H131" s="34"/>
      <c r="I131" s="35"/>
      <c r="J131" s="36"/>
      <c r="K131" s="36"/>
      <c r="L131" s="36"/>
      <c r="M131" s="33"/>
      <c r="N131" s="34"/>
      <c r="O131" s="34"/>
      <c r="P131" s="34"/>
      <c r="Q131" s="34"/>
      <c r="R131" s="34"/>
      <c r="S131" s="34"/>
      <c r="T131" s="34"/>
      <c r="U131" s="34"/>
      <c r="V131" s="34"/>
      <c r="W131" s="37">
        <f t="shared" si="12"/>
        <v>0</v>
      </c>
      <c r="Y131"/>
    </row>
    <row r="132" spans="1:25" ht="15" hidden="1">
      <c r="A132" s="3"/>
      <c r="B132" s="51"/>
      <c r="C132" s="51"/>
      <c r="D132" s="6"/>
      <c r="E132" s="6"/>
      <c r="F132" s="6"/>
      <c r="G132" s="6"/>
      <c r="H132" s="34"/>
      <c r="I132" s="35"/>
      <c r="J132" s="36"/>
      <c r="K132" s="36"/>
      <c r="L132" s="36"/>
      <c r="M132" s="33"/>
      <c r="N132" s="34"/>
      <c r="O132" s="34"/>
      <c r="P132" s="34"/>
      <c r="Q132" s="34"/>
      <c r="R132" s="34"/>
      <c r="S132" s="34"/>
      <c r="T132" s="34"/>
      <c r="U132" s="34"/>
      <c r="V132" s="34"/>
      <c r="W132" s="37">
        <f t="shared" si="12"/>
        <v>0</v>
      </c>
      <c r="Y132"/>
    </row>
    <row r="133" spans="1:25" ht="15" hidden="1">
      <c r="A133" s="3"/>
      <c r="B133" s="51"/>
      <c r="C133" s="51"/>
      <c r="D133" s="6"/>
      <c r="E133" s="6"/>
      <c r="F133" s="6"/>
      <c r="G133" s="6"/>
      <c r="H133" s="34"/>
      <c r="I133" s="35"/>
      <c r="J133" s="36"/>
      <c r="K133" s="36"/>
      <c r="L133" s="36"/>
      <c r="M133" s="33"/>
      <c r="N133" s="34"/>
      <c r="O133" s="34"/>
      <c r="P133" s="34"/>
      <c r="Q133" s="34"/>
      <c r="R133" s="34"/>
      <c r="S133" s="34"/>
      <c r="T133" s="34"/>
      <c r="U133" s="34"/>
      <c r="V133" s="34"/>
      <c r="W133" s="37">
        <f t="shared" si="12"/>
        <v>0</v>
      </c>
      <c r="Y133"/>
    </row>
    <row r="134" spans="1:25" ht="15" hidden="1">
      <c r="A134" s="3"/>
      <c r="B134" s="51"/>
      <c r="C134" s="51"/>
      <c r="D134" s="6"/>
      <c r="E134" s="6"/>
      <c r="F134" s="6"/>
      <c r="G134" s="6"/>
      <c r="H134" s="34"/>
      <c r="I134" s="35"/>
      <c r="J134" s="36"/>
      <c r="K134" s="36"/>
      <c r="L134" s="36"/>
      <c r="M134" s="33"/>
      <c r="N134" s="34"/>
      <c r="O134" s="34"/>
      <c r="P134" s="34"/>
      <c r="Q134" s="34"/>
      <c r="R134" s="34"/>
      <c r="S134" s="34"/>
      <c r="T134" s="34"/>
      <c r="U134" s="34"/>
      <c r="V134" s="34"/>
      <c r="W134" s="37">
        <f t="shared" si="12"/>
        <v>0</v>
      </c>
      <c r="Y134"/>
    </row>
    <row r="135" spans="1:25" ht="15" hidden="1">
      <c r="A135" s="3"/>
      <c r="B135" s="51"/>
      <c r="C135" s="51"/>
      <c r="D135" s="6"/>
      <c r="E135" s="6"/>
      <c r="F135" s="6"/>
      <c r="G135" s="6"/>
      <c r="H135" s="34"/>
      <c r="I135" s="35"/>
      <c r="J135" s="36"/>
      <c r="K135" s="36"/>
      <c r="L135" s="36"/>
      <c r="M135" s="33"/>
      <c r="N135" s="34"/>
      <c r="O135" s="34"/>
      <c r="P135" s="34"/>
      <c r="Q135" s="34"/>
      <c r="R135" s="34"/>
      <c r="S135" s="34"/>
      <c r="T135" s="34"/>
      <c r="U135" s="34"/>
      <c r="V135" s="34"/>
      <c r="W135" s="37">
        <f t="shared" si="12"/>
        <v>0</v>
      </c>
      <c r="Y135"/>
    </row>
    <row r="136" spans="1:25" ht="15" hidden="1">
      <c r="A136" s="3"/>
      <c r="B136" s="51"/>
      <c r="C136" s="51"/>
      <c r="D136" s="6"/>
      <c r="E136" s="6"/>
      <c r="F136" s="6"/>
      <c r="G136" s="6"/>
      <c r="H136" s="34"/>
      <c r="I136" s="35"/>
      <c r="J136" s="36"/>
      <c r="K136" s="36"/>
      <c r="L136" s="36"/>
      <c r="M136" s="33"/>
      <c r="N136" s="34"/>
      <c r="O136" s="34"/>
      <c r="P136" s="34"/>
      <c r="Q136" s="34"/>
      <c r="R136" s="34"/>
      <c r="S136" s="34"/>
      <c r="T136" s="34"/>
      <c r="U136" s="34"/>
      <c r="V136" s="34"/>
      <c r="W136" s="37">
        <f t="shared" si="12"/>
        <v>0</v>
      </c>
      <c r="Y136"/>
    </row>
    <row r="137" spans="1:25" ht="15" hidden="1">
      <c r="A137" s="3"/>
      <c r="B137" s="51"/>
      <c r="C137" s="51"/>
      <c r="D137" s="6"/>
      <c r="E137" s="6"/>
      <c r="F137" s="6"/>
      <c r="G137" s="6"/>
      <c r="H137" s="34"/>
      <c r="I137" s="35"/>
      <c r="J137" s="36"/>
      <c r="K137" s="36"/>
      <c r="L137" s="36"/>
      <c r="M137" s="33"/>
      <c r="N137" s="34"/>
      <c r="O137" s="34"/>
      <c r="P137" s="34"/>
      <c r="Q137" s="34"/>
      <c r="R137" s="34"/>
      <c r="S137" s="34"/>
      <c r="T137" s="34"/>
      <c r="U137" s="34"/>
      <c r="V137" s="34"/>
      <c r="W137" s="37">
        <f t="shared" si="12"/>
        <v>0</v>
      </c>
      <c r="Y137"/>
    </row>
    <row r="138" spans="1:25" ht="15" hidden="1">
      <c r="A138" s="3"/>
      <c r="B138" s="51"/>
      <c r="C138" s="51"/>
      <c r="D138" s="6"/>
      <c r="E138" s="6"/>
      <c r="F138" s="6"/>
      <c r="G138" s="6"/>
      <c r="H138" s="34"/>
      <c r="I138" s="35"/>
      <c r="J138" s="36"/>
      <c r="K138" s="36"/>
      <c r="L138" s="36"/>
      <c r="M138" s="33"/>
      <c r="N138" s="34"/>
      <c r="O138" s="34"/>
      <c r="P138" s="34"/>
      <c r="Q138" s="34"/>
      <c r="R138" s="34"/>
      <c r="S138" s="34"/>
      <c r="T138" s="34"/>
      <c r="U138" s="34"/>
      <c r="V138" s="34"/>
      <c r="W138" s="37">
        <f t="shared" si="12"/>
        <v>0</v>
      </c>
      <c r="Y138"/>
    </row>
    <row r="139" spans="1:25" ht="15" hidden="1">
      <c r="A139" s="3"/>
      <c r="B139" s="51"/>
      <c r="C139" s="51"/>
      <c r="D139" s="6"/>
      <c r="E139" s="6"/>
      <c r="F139" s="6"/>
      <c r="G139" s="6"/>
      <c r="H139" s="34"/>
      <c r="I139" s="35"/>
      <c r="J139" s="36"/>
      <c r="K139" s="36"/>
      <c r="L139" s="36"/>
      <c r="M139" s="33"/>
      <c r="N139" s="34"/>
      <c r="O139" s="34"/>
      <c r="P139" s="34"/>
      <c r="Q139" s="34"/>
      <c r="R139" s="34"/>
      <c r="S139" s="34"/>
      <c r="T139" s="34"/>
      <c r="U139" s="34"/>
      <c r="V139" s="34"/>
      <c r="W139" s="37">
        <f t="shared" si="12"/>
        <v>0</v>
      </c>
      <c r="Y139"/>
    </row>
    <row r="140" spans="1:25" ht="15" hidden="1">
      <c r="A140" s="3"/>
      <c r="B140" s="51"/>
      <c r="C140" s="51"/>
      <c r="D140" s="6"/>
      <c r="E140" s="6"/>
      <c r="F140" s="6"/>
      <c r="G140" s="6"/>
      <c r="H140" s="34"/>
      <c r="I140" s="35"/>
      <c r="J140" s="36"/>
      <c r="K140" s="36"/>
      <c r="L140" s="36"/>
      <c r="M140" s="33"/>
      <c r="N140" s="34"/>
      <c r="O140" s="34"/>
      <c r="P140" s="34"/>
      <c r="Q140" s="34"/>
      <c r="R140" s="34"/>
      <c r="S140" s="34"/>
      <c r="T140" s="34"/>
      <c r="U140" s="34"/>
      <c r="V140" s="34"/>
      <c r="W140" s="37">
        <f t="shared" si="12"/>
        <v>0</v>
      </c>
      <c r="Y140"/>
    </row>
    <row r="141" spans="1:25" ht="15" hidden="1">
      <c r="A141" s="3"/>
      <c r="B141" s="51"/>
      <c r="C141" s="51"/>
      <c r="D141" s="6"/>
      <c r="E141" s="6"/>
      <c r="F141" s="6"/>
      <c r="G141" s="6"/>
      <c r="H141" s="34"/>
      <c r="I141" s="35"/>
      <c r="J141" s="36"/>
      <c r="K141" s="36"/>
      <c r="L141" s="36"/>
      <c r="M141" s="33"/>
      <c r="N141" s="34"/>
      <c r="O141" s="34"/>
      <c r="P141" s="34"/>
      <c r="Q141" s="34"/>
      <c r="R141" s="34"/>
      <c r="S141" s="34"/>
      <c r="T141" s="34"/>
      <c r="U141" s="34"/>
      <c r="V141" s="34"/>
      <c r="W141" s="37">
        <f t="shared" si="12"/>
        <v>0</v>
      </c>
      <c r="Y141"/>
    </row>
    <row r="142" spans="1:25" ht="15" hidden="1">
      <c r="A142" s="3"/>
      <c r="B142" s="51"/>
      <c r="C142" s="51"/>
      <c r="D142" s="6"/>
      <c r="E142" s="6"/>
      <c r="F142" s="6"/>
      <c r="G142" s="6"/>
      <c r="H142" s="34"/>
      <c r="I142" s="35"/>
      <c r="J142" s="36"/>
      <c r="K142" s="36"/>
      <c r="L142" s="36"/>
      <c r="M142" s="33"/>
      <c r="N142" s="34"/>
      <c r="O142" s="34"/>
      <c r="P142" s="34"/>
      <c r="Q142" s="34"/>
      <c r="R142" s="34"/>
      <c r="S142" s="34"/>
      <c r="T142" s="34"/>
      <c r="U142" s="34"/>
      <c r="V142" s="34"/>
      <c r="W142" s="37">
        <f t="shared" si="12"/>
        <v>0</v>
      </c>
      <c r="Y142"/>
    </row>
    <row r="143" spans="1:25" ht="15" hidden="1">
      <c r="A143" s="3"/>
      <c r="B143" s="51"/>
      <c r="C143" s="51"/>
      <c r="D143" s="6"/>
      <c r="E143" s="6"/>
      <c r="F143" s="6"/>
      <c r="G143" s="6"/>
      <c r="H143" s="34"/>
      <c r="I143" s="35"/>
      <c r="J143" s="36"/>
      <c r="K143" s="36"/>
      <c r="L143" s="36"/>
      <c r="M143" s="33"/>
      <c r="N143" s="34"/>
      <c r="O143" s="34"/>
      <c r="P143" s="34"/>
      <c r="Q143" s="34"/>
      <c r="R143" s="34"/>
      <c r="S143" s="34"/>
      <c r="T143" s="34"/>
      <c r="U143" s="34"/>
      <c r="V143" s="34"/>
      <c r="W143" s="37">
        <f t="shared" si="12"/>
        <v>0</v>
      </c>
      <c r="Y143"/>
    </row>
    <row r="144" spans="1:25" ht="15" hidden="1">
      <c r="A144" s="3"/>
      <c r="B144" s="51"/>
      <c r="C144" s="51"/>
      <c r="D144" s="6"/>
      <c r="E144" s="6"/>
      <c r="F144" s="6"/>
      <c r="G144" s="6"/>
      <c r="H144" s="34"/>
      <c r="I144" s="35"/>
      <c r="J144" s="36"/>
      <c r="K144" s="36"/>
      <c r="L144" s="36"/>
      <c r="M144" s="33"/>
      <c r="N144" s="34"/>
      <c r="O144" s="34"/>
      <c r="P144" s="34"/>
      <c r="Q144" s="34"/>
      <c r="R144" s="34"/>
      <c r="S144" s="34"/>
      <c r="T144" s="34"/>
      <c r="U144" s="34"/>
      <c r="V144" s="34"/>
      <c r="W144" s="37">
        <f t="shared" si="12"/>
        <v>0</v>
      </c>
      <c r="Y144"/>
    </row>
    <row r="145" spans="1:25" ht="15" hidden="1">
      <c r="A145" s="3"/>
      <c r="B145" s="51"/>
      <c r="C145" s="51"/>
      <c r="D145" s="6"/>
      <c r="E145" s="6"/>
      <c r="F145" s="6"/>
      <c r="G145" s="6"/>
      <c r="H145" s="34"/>
      <c r="I145" s="35"/>
      <c r="J145" s="36"/>
      <c r="K145" s="36"/>
      <c r="L145" s="36"/>
      <c r="M145" s="33"/>
      <c r="N145" s="34"/>
      <c r="O145" s="34"/>
      <c r="P145" s="34"/>
      <c r="Q145" s="34"/>
      <c r="R145" s="34"/>
      <c r="S145" s="34"/>
      <c r="T145" s="34"/>
      <c r="U145" s="34"/>
      <c r="V145" s="34"/>
      <c r="W145" s="37">
        <f t="shared" si="12"/>
        <v>0</v>
      </c>
      <c r="Y145"/>
    </row>
    <row r="146" spans="1:25" ht="15" hidden="1">
      <c r="A146" s="3"/>
      <c r="B146" s="51"/>
      <c r="C146" s="51"/>
      <c r="D146" s="6"/>
      <c r="E146" s="6"/>
      <c r="F146" s="6"/>
      <c r="G146" s="6"/>
      <c r="H146" s="34"/>
      <c r="I146" s="35"/>
      <c r="J146" s="36"/>
      <c r="K146" s="36"/>
      <c r="L146" s="36"/>
      <c r="M146" s="33"/>
      <c r="N146" s="34"/>
      <c r="O146" s="34"/>
      <c r="P146" s="34"/>
      <c r="Q146" s="34"/>
      <c r="R146" s="34"/>
      <c r="S146" s="34"/>
      <c r="T146" s="34"/>
      <c r="U146" s="34"/>
      <c r="V146" s="34"/>
      <c r="W146" s="37">
        <f t="shared" si="12"/>
        <v>0</v>
      </c>
      <c r="Y146"/>
    </row>
    <row r="147" spans="1:25" ht="15" hidden="1">
      <c r="A147" s="3"/>
      <c r="B147" s="51"/>
      <c r="C147" s="51"/>
      <c r="D147" s="6"/>
      <c r="E147" s="6"/>
      <c r="F147" s="6"/>
      <c r="G147" s="6"/>
      <c r="H147" s="34"/>
      <c r="I147" s="35"/>
      <c r="J147" s="36"/>
      <c r="K147" s="36"/>
      <c r="L147" s="36"/>
      <c r="M147" s="33"/>
      <c r="N147" s="34"/>
      <c r="O147" s="34"/>
      <c r="P147" s="34"/>
      <c r="Q147" s="34"/>
      <c r="R147" s="34"/>
      <c r="S147" s="34"/>
      <c r="T147" s="34"/>
      <c r="U147" s="34"/>
      <c r="V147" s="34"/>
      <c r="W147" s="37">
        <f t="shared" si="12"/>
        <v>0</v>
      </c>
      <c r="Y147"/>
    </row>
    <row r="148" spans="1:25" ht="15" hidden="1">
      <c r="A148" s="3"/>
      <c r="B148" s="51"/>
      <c r="C148" s="51"/>
      <c r="D148" s="6"/>
      <c r="E148" s="6"/>
      <c r="F148" s="6"/>
      <c r="G148" s="6"/>
      <c r="H148" s="34"/>
      <c r="I148" s="35"/>
      <c r="J148" s="36"/>
      <c r="K148" s="36"/>
      <c r="L148" s="36"/>
      <c r="M148" s="33"/>
      <c r="N148" s="34"/>
      <c r="O148" s="34"/>
      <c r="P148" s="34"/>
      <c r="Q148" s="34"/>
      <c r="R148" s="34"/>
      <c r="S148" s="34"/>
      <c r="T148" s="34"/>
      <c r="U148" s="34"/>
      <c r="V148" s="34"/>
      <c r="W148" s="37">
        <f t="shared" si="12"/>
        <v>0</v>
      </c>
      <c r="Y148"/>
    </row>
    <row r="149" spans="1:25" ht="15" hidden="1">
      <c r="A149" s="3"/>
      <c r="B149" s="51"/>
      <c r="C149" s="51"/>
      <c r="D149" s="6"/>
      <c r="E149" s="6"/>
      <c r="F149" s="6"/>
      <c r="G149" s="6"/>
      <c r="H149" s="34"/>
      <c r="I149" s="35"/>
      <c r="J149" s="36"/>
      <c r="K149" s="36"/>
      <c r="L149" s="36"/>
      <c r="M149" s="33"/>
      <c r="N149" s="34"/>
      <c r="O149" s="34"/>
      <c r="P149" s="34"/>
      <c r="Q149" s="34"/>
      <c r="R149" s="34"/>
      <c r="S149" s="34"/>
      <c r="T149" s="34"/>
      <c r="U149" s="34"/>
      <c r="V149" s="34"/>
      <c r="W149" s="37">
        <f t="shared" si="12"/>
        <v>0</v>
      </c>
      <c r="Y149"/>
    </row>
    <row r="150" spans="1:25" ht="15" hidden="1">
      <c r="A150" s="3"/>
      <c r="B150" s="51"/>
      <c r="C150" s="51"/>
      <c r="D150" s="6"/>
      <c r="E150" s="6"/>
      <c r="F150" s="6"/>
      <c r="G150" s="6"/>
      <c r="H150" s="34"/>
      <c r="I150" s="35"/>
      <c r="J150" s="36"/>
      <c r="K150" s="36"/>
      <c r="L150" s="36"/>
      <c r="M150" s="33"/>
      <c r="N150" s="34"/>
      <c r="O150" s="34"/>
      <c r="P150" s="34"/>
      <c r="Q150" s="34"/>
      <c r="R150" s="34"/>
      <c r="S150" s="34"/>
      <c r="T150" s="34"/>
      <c r="U150" s="34"/>
      <c r="V150" s="34"/>
      <c r="W150" s="37">
        <f t="shared" si="12"/>
        <v>0</v>
      </c>
      <c r="Y150"/>
    </row>
    <row r="151" spans="1:25" ht="15" hidden="1">
      <c r="A151" s="3"/>
      <c r="B151" s="51"/>
      <c r="C151" s="51"/>
      <c r="D151" s="6"/>
      <c r="E151" s="6"/>
      <c r="F151" s="6"/>
      <c r="G151" s="6"/>
      <c r="H151" s="34"/>
      <c r="I151" s="35"/>
      <c r="J151" s="36"/>
      <c r="K151" s="36"/>
      <c r="L151" s="36"/>
      <c r="M151" s="33"/>
      <c r="N151" s="34"/>
      <c r="O151" s="34"/>
      <c r="P151" s="34"/>
      <c r="Q151" s="34"/>
      <c r="R151" s="34"/>
      <c r="S151" s="34"/>
      <c r="T151" s="34"/>
      <c r="U151" s="34"/>
      <c r="V151" s="34"/>
      <c r="W151" s="37">
        <f aca="true" t="shared" si="13" ref="W151:W163">SUM(M151:V151)</f>
        <v>0</v>
      </c>
      <c r="Y151"/>
    </row>
    <row r="152" spans="1:25" ht="15" hidden="1">
      <c r="A152" s="3"/>
      <c r="B152" s="51"/>
      <c r="C152" s="51"/>
      <c r="D152" s="6"/>
      <c r="E152" s="6"/>
      <c r="F152" s="6"/>
      <c r="G152" s="6"/>
      <c r="H152" s="34"/>
      <c r="I152" s="35"/>
      <c r="J152" s="36"/>
      <c r="K152" s="36"/>
      <c r="L152" s="36"/>
      <c r="M152" s="33"/>
      <c r="N152" s="34"/>
      <c r="O152" s="34"/>
      <c r="P152" s="34"/>
      <c r="Q152" s="34"/>
      <c r="R152" s="34"/>
      <c r="S152" s="34"/>
      <c r="T152" s="34"/>
      <c r="U152" s="34"/>
      <c r="V152" s="34"/>
      <c r="W152" s="37">
        <f t="shared" si="13"/>
        <v>0</v>
      </c>
      <c r="Y152"/>
    </row>
    <row r="153" spans="1:25" ht="15" hidden="1">
      <c r="A153" s="3"/>
      <c r="B153" s="51"/>
      <c r="C153" s="51"/>
      <c r="D153" s="6"/>
      <c r="E153" s="6"/>
      <c r="F153" s="6"/>
      <c r="G153" s="6"/>
      <c r="H153" s="34"/>
      <c r="I153" s="35"/>
      <c r="J153" s="36"/>
      <c r="K153" s="36"/>
      <c r="L153" s="36"/>
      <c r="M153" s="33"/>
      <c r="N153" s="34"/>
      <c r="O153" s="34"/>
      <c r="P153" s="34"/>
      <c r="Q153" s="34"/>
      <c r="R153" s="34"/>
      <c r="S153" s="34"/>
      <c r="T153" s="34"/>
      <c r="U153" s="34"/>
      <c r="V153" s="34"/>
      <c r="W153" s="37">
        <f t="shared" si="13"/>
        <v>0</v>
      </c>
      <c r="Y153"/>
    </row>
    <row r="154" spans="1:25" ht="15" hidden="1">
      <c r="A154" s="3"/>
      <c r="B154" s="51"/>
      <c r="C154" s="51"/>
      <c r="D154" s="6"/>
      <c r="E154" s="6"/>
      <c r="F154" s="6"/>
      <c r="G154" s="6"/>
      <c r="H154" s="34"/>
      <c r="I154" s="35"/>
      <c r="J154" s="36"/>
      <c r="K154" s="36"/>
      <c r="L154" s="36"/>
      <c r="M154" s="33"/>
      <c r="N154" s="34"/>
      <c r="O154" s="34"/>
      <c r="P154" s="34"/>
      <c r="Q154" s="34"/>
      <c r="R154" s="34"/>
      <c r="S154" s="34"/>
      <c r="T154" s="34"/>
      <c r="U154" s="34"/>
      <c r="V154" s="34"/>
      <c r="W154" s="37">
        <f t="shared" si="13"/>
        <v>0</v>
      </c>
      <c r="Y154"/>
    </row>
    <row r="155" spans="1:25" ht="15" hidden="1">
      <c r="A155" s="3"/>
      <c r="B155" s="51"/>
      <c r="C155" s="51"/>
      <c r="D155" s="6"/>
      <c r="E155" s="6"/>
      <c r="F155" s="6"/>
      <c r="G155" s="6"/>
      <c r="H155" s="34"/>
      <c r="I155" s="35"/>
      <c r="J155" s="36"/>
      <c r="K155" s="36"/>
      <c r="L155" s="36"/>
      <c r="M155" s="33"/>
      <c r="N155" s="34"/>
      <c r="O155" s="34"/>
      <c r="P155" s="34"/>
      <c r="Q155" s="34"/>
      <c r="R155" s="34"/>
      <c r="S155" s="34"/>
      <c r="T155" s="34"/>
      <c r="U155" s="34"/>
      <c r="V155" s="34"/>
      <c r="W155" s="37">
        <f t="shared" si="13"/>
        <v>0</v>
      </c>
      <c r="Y155"/>
    </row>
    <row r="156" spans="1:25" ht="15" hidden="1">
      <c r="A156" s="3"/>
      <c r="B156" s="51"/>
      <c r="C156" s="51"/>
      <c r="D156" s="6"/>
      <c r="E156" s="6"/>
      <c r="F156" s="6"/>
      <c r="G156" s="6"/>
      <c r="H156" s="34"/>
      <c r="I156" s="35"/>
      <c r="J156" s="36"/>
      <c r="K156" s="36"/>
      <c r="L156" s="36"/>
      <c r="M156" s="33"/>
      <c r="N156" s="34"/>
      <c r="O156" s="34"/>
      <c r="P156" s="34"/>
      <c r="Q156" s="34"/>
      <c r="R156" s="34"/>
      <c r="S156" s="34"/>
      <c r="T156" s="34"/>
      <c r="U156" s="34"/>
      <c r="V156" s="34"/>
      <c r="W156" s="37">
        <f t="shared" si="13"/>
        <v>0</v>
      </c>
      <c r="Y156"/>
    </row>
    <row r="157" spans="1:25" ht="15" hidden="1">
      <c r="A157" s="3"/>
      <c r="B157" s="51"/>
      <c r="C157" s="51"/>
      <c r="D157" s="6"/>
      <c r="E157" s="6"/>
      <c r="F157" s="6"/>
      <c r="G157" s="6"/>
      <c r="H157" s="34"/>
      <c r="I157" s="35"/>
      <c r="J157" s="36"/>
      <c r="K157" s="36"/>
      <c r="L157" s="36"/>
      <c r="M157" s="33"/>
      <c r="N157" s="34"/>
      <c r="O157" s="34"/>
      <c r="P157" s="34"/>
      <c r="Q157" s="34"/>
      <c r="R157" s="34"/>
      <c r="S157" s="34"/>
      <c r="T157" s="34"/>
      <c r="U157" s="34"/>
      <c r="V157" s="34"/>
      <c r="W157" s="37">
        <f t="shared" si="13"/>
        <v>0</v>
      </c>
      <c r="Y157"/>
    </row>
    <row r="158" spans="1:25" ht="15" hidden="1">
      <c r="A158" s="3"/>
      <c r="B158" s="51"/>
      <c r="C158" s="51"/>
      <c r="D158" s="6"/>
      <c r="E158" s="6"/>
      <c r="F158" s="6"/>
      <c r="G158" s="6"/>
      <c r="H158" s="34"/>
      <c r="I158" s="35"/>
      <c r="J158" s="36"/>
      <c r="K158" s="36"/>
      <c r="L158" s="36"/>
      <c r="M158" s="33"/>
      <c r="N158" s="34"/>
      <c r="O158" s="34"/>
      <c r="P158" s="34"/>
      <c r="Q158" s="34"/>
      <c r="R158" s="34"/>
      <c r="S158" s="34"/>
      <c r="T158" s="34"/>
      <c r="U158" s="34"/>
      <c r="V158" s="34"/>
      <c r="W158" s="37">
        <f t="shared" si="13"/>
        <v>0</v>
      </c>
      <c r="Y158"/>
    </row>
    <row r="159" spans="1:25" ht="15" hidden="1">
      <c r="A159" s="3"/>
      <c r="B159" s="51"/>
      <c r="C159" s="51"/>
      <c r="D159" s="6"/>
      <c r="E159" s="6"/>
      <c r="F159" s="6"/>
      <c r="G159" s="6"/>
      <c r="H159" s="34"/>
      <c r="I159" s="35"/>
      <c r="J159" s="36"/>
      <c r="K159" s="36"/>
      <c r="L159" s="36"/>
      <c r="M159" s="33"/>
      <c r="N159" s="34"/>
      <c r="O159" s="34"/>
      <c r="P159" s="34"/>
      <c r="Q159" s="34"/>
      <c r="R159" s="34"/>
      <c r="S159" s="34"/>
      <c r="T159" s="34"/>
      <c r="U159" s="34"/>
      <c r="V159" s="34"/>
      <c r="W159" s="37">
        <f t="shared" si="13"/>
        <v>0</v>
      </c>
      <c r="Y159"/>
    </row>
    <row r="160" spans="1:25" ht="15" hidden="1">
      <c r="A160" s="3"/>
      <c r="B160" s="51"/>
      <c r="C160" s="51"/>
      <c r="D160" s="6"/>
      <c r="E160" s="6"/>
      <c r="F160" s="6"/>
      <c r="G160" s="6"/>
      <c r="H160" s="34"/>
      <c r="I160" s="35"/>
      <c r="J160" s="36"/>
      <c r="K160" s="36"/>
      <c r="L160" s="36"/>
      <c r="M160" s="33"/>
      <c r="N160" s="34"/>
      <c r="O160" s="34"/>
      <c r="P160" s="34"/>
      <c r="Q160" s="34"/>
      <c r="R160" s="34"/>
      <c r="S160" s="34"/>
      <c r="T160" s="34"/>
      <c r="U160" s="34"/>
      <c r="V160" s="34"/>
      <c r="W160" s="37">
        <f t="shared" si="13"/>
        <v>0</v>
      </c>
      <c r="Y160"/>
    </row>
    <row r="161" spans="1:25" ht="15" hidden="1">
      <c r="A161" s="3"/>
      <c r="B161" s="51"/>
      <c r="C161" s="51"/>
      <c r="D161" s="6"/>
      <c r="E161" s="6"/>
      <c r="F161" s="6"/>
      <c r="G161" s="6"/>
      <c r="H161" s="34"/>
      <c r="I161" s="35"/>
      <c r="J161" s="36"/>
      <c r="K161" s="36"/>
      <c r="L161" s="36"/>
      <c r="M161" s="33"/>
      <c r="N161" s="34"/>
      <c r="O161" s="34"/>
      <c r="P161" s="34"/>
      <c r="Q161" s="34"/>
      <c r="R161" s="34"/>
      <c r="S161" s="34"/>
      <c r="T161" s="34"/>
      <c r="U161" s="34"/>
      <c r="V161" s="34"/>
      <c r="W161" s="37">
        <f t="shared" si="13"/>
        <v>0</v>
      </c>
      <c r="Y161"/>
    </row>
    <row r="162" spans="1:25" ht="15" hidden="1">
      <c r="A162" s="3"/>
      <c r="B162" s="51"/>
      <c r="C162" s="51"/>
      <c r="D162" s="6"/>
      <c r="E162" s="6"/>
      <c r="F162" s="6"/>
      <c r="G162" s="6"/>
      <c r="H162" s="34"/>
      <c r="I162" s="35"/>
      <c r="J162" s="36"/>
      <c r="K162" s="36"/>
      <c r="L162" s="36"/>
      <c r="M162" s="33"/>
      <c r="N162" s="34"/>
      <c r="O162" s="34"/>
      <c r="P162" s="34"/>
      <c r="Q162" s="34"/>
      <c r="R162" s="34"/>
      <c r="S162" s="34"/>
      <c r="T162" s="34"/>
      <c r="U162" s="34"/>
      <c r="V162" s="34"/>
      <c r="W162" s="37">
        <f t="shared" si="13"/>
        <v>0</v>
      </c>
      <c r="Y162"/>
    </row>
    <row r="163" spans="1:25" ht="15" hidden="1">
      <c r="A163" s="3"/>
      <c r="B163" s="51"/>
      <c r="C163" s="51"/>
      <c r="D163" s="6"/>
      <c r="E163" s="6"/>
      <c r="F163" s="6"/>
      <c r="G163" s="6"/>
      <c r="H163" s="34"/>
      <c r="I163" s="35"/>
      <c r="J163" s="36"/>
      <c r="K163" s="36"/>
      <c r="L163" s="36"/>
      <c r="M163" s="33"/>
      <c r="N163" s="34"/>
      <c r="O163" s="34"/>
      <c r="P163" s="34"/>
      <c r="Q163" s="34"/>
      <c r="R163" s="34"/>
      <c r="S163" s="34"/>
      <c r="T163" s="34"/>
      <c r="U163" s="34"/>
      <c r="V163" s="34"/>
      <c r="W163" s="37">
        <f t="shared" si="13"/>
        <v>0</v>
      </c>
      <c r="Y163"/>
    </row>
  </sheetData>
  <sheetProtection/>
  <mergeCells count="1">
    <mergeCell ref="A1:W1"/>
  </mergeCells>
  <conditionalFormatting sqref="Z1:Z2 Z164:Z65536 X3:X163">
    <cfRule type="cellIs" priority="1" dxfId="1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="80" zoomScaleNormal="80" zoomScalePageLayoutView="0" workbookViewId="0" topLeftCell="A13">
      <selection activeCell="I34" sqref="I34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5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23</v>
      </c>
      <c r="C1" s="24" t="s">
        <v>8</v>
      </c>
      <c r="F1" s="18" t="s">
        <v>49</v>
      </c>
      <c r="G1" s="18"/>
      <c r="H1" s="38" t="s">
        <v>64</v>
      </c>
      <c r="I1" s="38" t="s">
        <v>71</v>
      </c>
      <c r="J1" s="38" t="s">
        <v>69</v>
      </c>
      <c r="K1" s="38" t="s">
        <v>70</v>
      </c>
    </row>
    <row r="2" spans="1:11" ht="15">
      <c r="A2" s="1">
        <f aca="true" t="shared" si="0" ref="A2:A36">K2</f>
        <v>30</v>
      </c>
      <c r="B2" s="28" t="e">
        <f>VALUE(REPLACE(H2,1,5,""))</f>
        <v>#VALUE!</v>
      </c>
      <c r="C2" t="str">
        <f>REPLACE(J2,FIND(".",J2),1,",")</f>
        <v>00:29:58,95</v>
      </c>
      <c r="H2" t="s">
        <v>180</v>
      </c>
      <c r="I2" t="s">
        <v>605</v>
      </c>
      <c r="J2" t="s">
        <v>605</v>
      </c>
      <c r="K2" s="53">
        <v>30</v>
      </c>
    </row>
    <row r="3" spans="1:11" ht="15">
      <c r="A3" s="1">
        <f t="shared" si="0"/>
        <v>17</v>
      </c>
      <c r="B3" s="28" t="e">
        <f aca="true" t="shared" si="1" ref="B3:B53">VALUE(REPLACE(H3,1,5,""))</f>
        <v>#VALUE!</v>
      </c>
      <c r="C3" t="str">
        <f aca="true" t="shared" si="2" ref="C3:C53">REPLACE(J3,FIND(".",J3),1,",")</f>
        <v>00:30:15,70</v>
      </c>
      <c r="H3" t="s">
        <v>179</v>
      </c>
      <c r="I3" t="s">
        <v>603</v>
      </c>
      <c r="J3" t="s">
        <v>604</v>
      </c>
      <c r="K3" s="53">
        <v>17</v>
      </c>
    </row>
    <row r="4" spans="1:11" ht="15">
      <c r="A4" s="1">
        <f t="shared" si="0"/>
        <v>71</v>
      </c>
      <c r="B4" s="28" t="e">
        <f t="shared" si="1"/>
        <v>#VALUE!</v>
      </c>
      <c r="C4" t="str">
        <f t="shared" si="2"/>
        <v>00:31:36,25</v>
      </c>
      <c r="H4" t="s">
        <v>178</v>
      </c>
      <c r="I4" t="s">
        <v>601</v>
      </c>
      <c r="J4" t="s">
        <v>602</v>
      </c>
      <c r="K4" s="53">
        <v>71</v>
      </c>
    </row>
    <row r="5" spans="1:11" ht="15">
      <c r="A5" s="1">
        <f t="shared" si="0"/>
        <v>20</v>
      </c>
      <c r="B5" s="28" t="e">
        <f t="shared" si="1"/>
        <v>#VALUE!</v>
      </c>
      <c r="C5" t="str">
        <f t="shared" si="2"/>
        <v>00:32:23,46</v>
      </c>
      <c r="H5" t="s">
        <v>177</v>
      </c>
      <c r="I5" t="s">
        <v>599</v>
      </c>
      <c r="J5" t="s">
        <v>600</v>
      </c>
      <c r="K5" s="53">
        <v>20</v>
      </c>
    </row>
    <row r="6" spans="1:11" ht="15">
      <c r="A6" s="1">
        <f t="shared" si="0"/>
        <v>61</v>
      </c>
      <c r="B6" s="28" t="e">
        <f t="shared" si="1"/>
        <v>#VALUE!</v>
      </c>
      <c r="C6" t="str">
        <f t="shared" si="2"/>
        <v>00:32:41,28</v>
      </c>
      <c r="H6" t="s">
        <v>176</v>
      </c>
      <c r="I6" t="s">
        <v>597</v>
      </c>
      <c r="J6" t="s">
        <v>598</v>
      </c>
      <c r="K6" s="53">
        <v>61</v>
      </c>
    </row>
    <row r="7" spans="1:11" ht="15">
      <c r="A7" s="1">
        <f t="shared" si="0"/>
        <v>32</v>
      </c>
      <c r="B7" s="28" t="e">
        <f t="shared" si="1"/>
        <v>#VALUE!</v>
      </c>
      <c r="C7" t="str">
        <f t="shared" si="2"/>
        <v>00:32:41,59</v>
      </c>
      <c r="H7" t="s">
        <v>175</v>
      </c>
      <c r="I7" t="s">
        <v>595</v>
      </c>
      <c r="J7" t="s">
        <v>596</v>
      </c>
      <c r="K7" s="53">
        <v>32</v>
      </c>
    </row>
    <row r="8" spans="1:11" ht="15">
      <c r="A8" s="1">
        <f t="shared" si="0"/>
        <v>13</v>
      </c>
      <c r="B8" s="28" t="e">
        <f t="shared" si="1"/>
        <v>#VALUE!</v>
      </c>
      <c r="C8" t="str">
        <f t="shared" si="2"/>
        <v>00:32:45,27</v>
      </c>
      <c r="H8" t="s">
        <v>174</v>
      </c>
      <c r="I8" t="s">
        <v>593</v>
      </c>
      <c r="J8" t="s">
        <v>594</v>
      </c>
      <c r="K8" s="53">
        <v>13</v>
      </c>
    </row>
    <row r="9" spans="1:11" ht="15">
      <c r="A9" s="1">
        <f t="shared" si="0"/>
        <v>19</v>
      </c>
      <c r="B9" s="28" t="e">
        <f t="shared" si="1"/>
        <v>#VALUE!</v>
      </c>
      <c r="C9" t="str">
        <f t="shared" si="2"/>
        <v>00:33:29,52</v>
      </c>
      <c r="H9" t="s">
        <v>173</v>
      </c>
      <c r="I9" t="s">
        <v>591</v>
      </c>
      <c r="J9" t="s">
        <v>592</v>
      </c>
      <c r="K9" s="53">
        <v>19</v>
      </c>
    </row>
    <row r="10" spans="1:11" ht="15">
      <c r="A10" s="1">
        <f t="shared" si="0"/>
        <v>70</v>
      </c>
      <c r="B10" s="28" t="e">
        <f t="shared" si="1"/>
        <v>#VALUE!</v>
      </c>
      <c r="C10" t="str">
        <f t="shared" si="2"/>
        <v>00:33:31,40</v>
      </c>
      <c r="H10" t="s">
        <v>172</v>
      </c>
      <c r="I10" t="s">
        <v>589</v>
      </c>
      <c r="J10" t="s">
        <v>590</v>
      </c>
      <c r="K10" s="53">
        <v>70</v>
      </c>
    </row>
    <row r="11" spans="1:11" ht="15">
      <c r="A11" s="1">
        <f t="shared" si="0"/>
        <v>40</v>
      </c>
      <c r="B11" s="28">
        <f t="shared" si="1"/>
        <v>0</v>
      </c>
      <c r="C11" t="str">
        <f t="shared" si="2"/>
        <v>00:33:42,27</v>
      </c>
      <c r="H11" t="s">
        <v>171</v>
      </c>
      <c r="I11" t="s">
        <v>587</v>
      </c>
      <c r="J11" t="s">
        <v>588</v>
      </c>
      <c r="K11" s="53">
        <v>40</v>
      </c>
    </row>
    <row r="12" spans="1:11" ht="15">
      <c r="A12" s="1">
        <f t="shared" si="0"/>
        <v>1</v>
      </c>
      <c r="B12" s="28">
        <f t="shared" si="1"/>
        <v>1</v>
      </c>
      <c r="C12" t="str">
        <f t="shared" si="2"/>
        <v>00:33:44,97</v>
      </c>
      <c r="H12" t="s">
        <v>170</v>
      </c>
      <c r="I12" t="s">
        <v>585</v>
      </c>
      <c r="J12" t="s">
        <v>586</v>
      </c>
      <c r="K12" s="53">
        <v>1</v>
      </c>
    </row>
    <row r="13" spans="1:11" ht="15">
      <c r="A13" s="1">
        <f t="shared" si="0"/>
        <v>33</v>
      </c>
      <c r="B13" s="28">
        <f t="shared" si="1"/>
        <v>2</v>
      </c>
      <c r="C13" t="str">
        <f t="shared" si="2"/>
        <v>00:34:12,78</v>
      </c>
      <c r="H13" t="s">
        <v>169</v>
      </c>
      <c r="I13" t="s">
        <v>583</v>
      </c>
      <c r="J13" t="s">
        <v>584</v>
      </c>
      <c r="K13" s="53">
        <v>33</v>
      </c>
    </row>
    <row r="14" spans="1:11" ht="15">
      <c r="A14" s="1">
        <f t="shared" si="0"/>
        <v>8</v>
      </c>
      <c r="B14" s="28">
        <f t="shared" si="1"/>
        <v>3</v>
      </c>
      <c r="C14" t="str">
        <f t="shared" si="2"/>
        <v>00:34:24,28</v>
      </c>
      <c r="H14" t="s">
        <v>168</v>
      </c>
      <c r="I14" t="s">
        <v>581</v>
      </c>
      <c r="J14" t="s">
        <v>582</v>
      </c>
      <c r="K14" s="53">
        <v>8</v>
      </c>
    </row>
    <row r="15" spans="1:11" ht="15">
      <c r="A15" s="1">
        <f t="shared" si="0"/>
        <v>101</v>
      </c>
      <c r="B15" s="28">
        <f t="shared" si="1"/>
        <v>4</v>
      </c>
      <c r="C15" t="str">
        <f t="shared" si="2"/>
        <v>00:35:41,08</v>
      </c>
      <c r="H15" t="s">
        <v>167</v>
      </c>
      <c r="I15" t="s">
        <v>579</v>
      </c>
      <c r="J15" t="s">
        <v>580</v>
      </c>
      <c r="K15" s="53">
        <v>101</v>
      </c>
    </row>
    <row r="16" spans="1:11" ht="15">
      <c r="A16" s="1">
        <f t="shared" si="0"/>
        <v>38</v>
      </c>
      <c r="B16" s="28">
        <f t="shared" si="1"/>
        <v>5</v>
      </c>
      <c r="C16" t="str">
        <f t="shared" si="2"/>
        <v>00:35:53,16</v>
      </c>
      <c r="H16" t="s">
        <v>166</v>
      </c>
      <c r="I16" t="s">
        <v>577</v>
      </c>
      <c r="J16" t="s">
        <v>578</v>
      </c>
      <c r="K16" s="53">
        <v>38</v>
      </c>
    </row>
    <row r="17" spans="1:11" ht="15">
      <c r="A17" s="1">
        <f t="shared" si="0"/>
        <v>95</v>
      </c>
      <c r="B17" s="28">
        <f t="shared" si="1"/>
        <v>6</v>
      </c>
      <c r="C17" t="str">
        <f t="shared" si="2"/>
        <v>00:36:16,83</v>
      </c>
      <c r="H17" t="s">
        <v>165</v>
      </c>
      <c r="I17" t="s">
        <v>575</v>
      </c>
      <c r="J17" t="s">
        <v>576</v>
      </c>
      <c r="K17" s="53">
        <v>95</v>
      </c>
    </row>
    <row r="18" spans="1:11" ht="15">
      <c r="A18" s="1">
        <f t="shared" si="0"/>
        <v>2</v>
      </c>
      <c r="B18" s="28">
        <f t="shared" si="1"/>
        <v>7</v>
      </c>
      <c r="C18" t="str">
        <f t="shared" si="2"/>
        <v>00:36:21,16</v>
      </c>
      <c r="H18" t="s">
        <v>164</v>
      </c>
      <c r="I18" t="s">
        <v>573</v>
      </c>
      <c r="J18" t="s">
        <v>574</v>
      </c>
      <c r="K18" s="53">
        <v>2</v>
      </c>
    </row>
    <row r="19" spans="1:11" ht="15">
      <c r="A19" s="1">
        <f t="shared" si="0"/>
        <v>29</v>
      </c>
      <c r="B19" s="28">
        <f t="shared" si="1"/>
        <v>8</v>
      </c>
      <c r="C19" t="str">
        <f t="shared" si="2"/>
        <v>00:36:24,74</v>
      </c>
      <c r="H19" t="s">
        <v>163</v>
      </c>
      <c r="I19" t="s">
        <v>571</v>
      </c>
      <c r="J19" t="s">
        <v>572</v>
      </c>
      <c r="K19" s="53">
        <v>29</v>
      </c>
    </row>
    <row r="20" spans="1:11" ht="15">
      <c r="A20" s="1">
        <f t="shared" si="0"/>
        <v>24</v>
      </c>
      <c r="B20" s="28">
        <f t="shared" si="1"/>
        <v>9</v>
      </c>
      <c r="C20" t="str">
        <f t="shared" si="2"/>
        <v>00:36:34,08</v>
      </c>
      <c r="H20" t="s">
        <v>162</v>
      </c>
      <c r="I20" t="s">
        <v>569</v>
      </c>
      <c r="J20" t="s">
        <v>570</v>
      </c>
      <c r="K20" s="53">
        <v>24</v>
      </c>
    </row>
    <row r="21" spans="1:11" ht="15">
      <c r="A21" s="1">
        <f t="shared" si="0"/>
        <v>16</v>
      </c>
      <c r="B21" s="28">
        <f t="shared" si="1"/>
        <v>0</v>
      </c>
      <c r="C21" t="str">
        <f t="shared" si="2"/>
        <v>00:36:37,65</v>
      </c>
      <c r="H21" t="s">
        <v>161</v>
      </c>
      <c r="I21" t="s">
        <v>567</v>
      </c>
      <c r="J21" t="s">
        <v>568</v>
      </c>
      <c r="K21" s="53">
        <v>16</v>
      </c>
    </row>
    <row r="22" spans="1:11" ht="15">
      <c r="A22" s="1">
        <f t="shared" si="0"/>
        <v>85</v>
      </c>
      <c r="B22" s="28">
        <f t="shared" si="1"/>
        <v>1</v>
      </c>
      <c r="C22" t="str">
        <f t="shared" si="2"/>
        <v>00:36:45,63</v>
      </c>
      <c r="H22" t="s">
        <v>160</v>
      </c>
      <c r="I22" t="s">
        <v>565</v>
      </c>
      <c r="J22" t="s">
        <v>566</v>
      </c>
      <c r="K22" s="53">
        <v>85</v>
      </c>
    </row>
    <row r="23" spans="1:11" ht="15">
      <c r="A23" s="1">
        <f t="shared" si="0"/>
        <v>21</v>
      </c>
      <c r="B23" s="28">
        <f t="shared" si="1"/>
        <v>2</v>
      </c>
      <c r="C23" t="str">
        <f t="shared" si="2"/>
        <v>00:36:53,71</v>
      </c>
      <c r="H23" t="s">
        <v>159</v>
      </c>
      <c r="I23" t="s">
        <v>563</v>
      </c>
      <c r="J23" t="s">
        <v>564</v>
      </c>
      <c r="K23" s="53">
        <v>21</v>
      </c>
    </row>
    <row r="24" spans="1:11" ht="15">
      <c r="A24" s="1">
        <f t="shared" si="0"/>
        <v>72</v>
      </c>
      <c r="B24" s="28">
        <f t="shared" si="1"/>
        <v>3</v>
      </c>
      <c r="C24" t="str">
        <f t="shared" si="2"/>
        <v>00:37:02,35</v>
      </c>
      <c r="H24" t="s">
        <v>158</v>
      </c>
      <c r="I24" t="s">
        <v>561</v>
      </c>
      <c r="J24" t="s">
        <v>562</v>
      </c>
      <c r="K24" s="53">
        <v>72</v>
      </c>
    </row>
    <row r="25" spans="1:11" ht="15">
      <c r="A25" s="1">
        <f t="shared" si="0"/>
        <v>36</v>
      </c>
      <c r="B25" s="28">
        <f t="shared" si="1"/>
        <v>4</v>
      </c>
      <c r="C25" t="str">
        <f t="shared" si="2"/>
        <v>00:37:16,23</v>
      </c>
      <c r="H25" t="s">
        <v>157</v>
      </c>
      <c r="I25" t="s">
        <v>447</v>
      </c>
      <c r="J25" t="s">
        <v>560</v>
      </c>
      <c r="K25" s="53">
        <v>36</v>
      </c>
    </row>
    <row r="26" spans="1:11" ht="15">
      <c r="A26" s="1">
        <f t="shared" si="0"/>
        <v>34</v>
      </c>
      <c r="B26" s="28">
        <f t="shared" si="1"/>
        <v>5</v>
      </c>
      <c r="C26" t="str">
        <f t="shared" si="2"/>
        <v>00:37:58,27</v>
      </c>
      <c r="H26" t="s">
        <v>156</v>
      </c>
      <c r="I26" t="s">
        <v>558</v>
      </c>
      <c r="J26" t="s">
        <v>559</v>
      </c>
      <c r="K26" s="53">
        <v>34</v>
      </c>
    </row>
    <row r="27" spans="1:11" ht="15">
      <c r="A27" s="1">
        <f t="shared" si="0"/>
        <v>22</v>
      </c>
      <c r="B27" s="28">
        <f t="shared" si="1"/>
        <v>6</v>
      </c>
      <c r="C27" t="str">
        <f t="shared" si="2"/>
        <v>00:38:08,59</v>
      </c>
      <c r="H27" t="s">
        <v>155</v>
      </c>
      <c r="I27" t="s">
        <v>556</v>
      </c>
      <c r="J27" t="s">
        <v>557</v>
      </c>
      <c r="K27" s="53">
        <v>22</v>
      </c>
    </row>
    <row r="28" spans="1:11" ht="15">
      <c r="A28" s="1">
        <f t="shared" si="0"/>
        <v>78</v>
      </c>
      <c r="B28" s="28">
        <f t="shared" si="1"/>
        <v>7</v>
      </c>
      <c r="C28" t="str">
        <f t="shared" si="2"/>
        <v>00:38:22,36</v>
      </c>
      <c r="H28" t="s">
        <v>154</v>
      </c>
      <c r="I28" t="s">
        <v>554</v>
      </c>
      <c r="J28" t="s">
        <v>555</v>
      </c>
      <c r="K28" s="53">
        <v>78</v>
      </c>
    </row>
    <row r="29" spans="1:11" ht="15">
      <c r="A29" s="1">
        <f t="shared" si="0"/>
        <v>5</v>
      </c>
      <c r="B29" s="28">
        <f t="shared" si="1"/>
        <v>8</v>
      </c>
      <c r="C29" t="str">
        <f t="shared" si="2"/>
        <v>00:38:33,63</v>
      </c>
      <c r="H29" t="s">
        <v>153</v>
      </c>
      <c r="I29" t="s">
        <v>552</v>
      </c>
      <c r="J29" t="s">
        <v>553</v>
      </c>
      <c r="K29" s="53">
        <v>5</v>
      </c>
    </row>
    <row r="30" spans="1:11" ht="15">
      <c r="A30" s="1">
        <f t="shared" si="0"/>
        <v>99</v>
      </c>
      <c r="B30" s="28">
        <f t="shared" si="1"/>
        <v>9</v>
      </c>
      <c r="C30" t="str">
        <f t="shared" si="2"/>
        <v>00:38:43,63</v>
      </c>
      <c r="H30" t="s">
        <v>152</v>
      </c>
      <c r="I30" t="s">
        <v>550</v>
      </c>
      <c r="J30" t="s">
        <v>551</v>
      </c>
      <c r="K30" s="53">
        <v>99</v>
      </c>
    </row>
    <row r="31" spans="1:11" ht="15">
      <c r="A31" s="1">
        <f t="shared" si="0"/>
        <v>41</v>
      </c>
      <c r="B31" s="28">
        <f t="shared" si="1"/>
        <v>0</v>
      </c>
      <c r="C31" t="str">
        <f t="shared" si="2"/>
        <v>00:39:08,19</v>
      </c>
      <c r="H31" t="s">
        <v>151</v>
      </c>
      <c r="I31" t="s">
        <v>220</v>
      </c>
      <c r="J31" t="s">
        <v>549</v>
      </c>
      <c r="K31" s="53">
        <v>41</v>
      </c>
    </row>
    <row r="32" spans="1:11" ht="15">
      <c r="A32" s="1">
        <f t="shared" si="0"/>
        <v>102</v>
      </c>
      <c r="B32" s="28">
        <f t="shared" si="1"/>
        <v>1</v>
      </c>
      <c r="C32" t="str">
        <f t="shared" si="2"/>
        <v>00:39:13,07</v>
      </c>
      <c r="H32" t="s">
        <v>150</v>
      </c>
      <c r="I32" t="s">
        <v>547</v>
      </c>
      <c r="J32" t="s">
        <v>548</v>
      </c>
      <c r="K32" s="53">
        <v>102</v>
      </c>
    </row>
    <row r="33" spans="1:11" ht="15">
      <c r="A33" s="1">
        <f t="shared" si="0"/>
        <v>45</v>
      </c>
      <c r="B33" s="28">
        <f t="shared" si="1"/>
        <v>2</v>
      </c>
      <c r="C33" t="str">
        <f t="shared" si="2"/>
        <v>00:39:13,07</v>
      </c>
      <c r="H33" t="s">
        <v>149</v>
      </c>
      <c r="I33" t="s">
        <v>607</v>
      </c>
      <c r="J33" t="s">
        <v>548</v>
      </c>
      <c r="K33" s="53">
        <v>45</v>
      </c>
    </row>
    <row r="34" spans="1:11" ht="15">
      <c r="A34" s="1">
        <f t="shared" si="0"/>
        <v>53</v>
      </c>
      <c r="B34" s="28">
        <f t="shared" si="1"/>
        <v>3</v>
      </c>
      <c r="C34" t="str">
        <f t="shared" si="2"/>
        <v>00:39:19,44</v>
      </c>
      <c r="H34" t="s">
        <v>148</v>
      </c>
      <c r="I34" t="s">
        <v>544</v>
      </c>
      <c r="J34" t="s">
        <v>545</v>
      </c>
      <c r="K34" s="53">
        <v>53</v>
      </c>
    </row>
    <row r="35" spans="1:11" ht="15">
      <c r="A35" s="1">
        <f t="shared" si="0"/>
        <v>43</v>
      </c>
      <c r="B35" s="28">
        <f t="shared" si="1"/>
        <v>4</v>
      </c>
      <c r="C35" t="str">
        <f t="shared" si="2"/>
        <v>00:39:32,67</v>
      </c>
      <c r="H35" t="s">
        <v>147</v>
      </c>
      <c r="I35" t="s">
        <v>542</v>
      </c>
      <c r="J35" t="s">
        <v>543</v>
      </c>
      <c r="K35" s="53">
        <v>43</v>
      </c>
    </row>
    <row r="36" spans="1:11" ht="15">
      <c r="A36" s="1">
        <f t="shared" si="0"/>
        <v>42</v>
      </c>
      <c r="B36" s="28">
        <f t="shared" si="1"/>
        <v>5</v>
      </c>
      <c r="C36" t="str">
        <f t="shared" si="2"/>
        <v>00:39:36,94</v>
      </c>
      <c r="H36" t="s">
        <v>146</v>
      </c>
      <c r="I36" t="s">
        <v>504</v>
      </c>
      <c r="J36" t="s">
        <v>541</v>
      </c>
      <c r="K36" s="53">
        <v>42</v>
      </c>
    </row>
    <row r="37" spans="1:11" ht="15">
      <c r="A37" s="1">
        <f aca="true" t="shared" si="3" ref="A37:A53">K37</f>
        <v>106</v>
      </c>
      <c r="B37" s="28">
        <f t="shared" si="1"/>
        <v>6</v>
      </c>
      <c r="C37" t="str">
        <f t="shared" si="2"/>
        <v>00:39:38,74</v>
      </c>
      <c r="H37" t="s">
        <v>145</v>
      </c>
      <c r="I37" t="s">
        <v>539</v>
      </c>
      <c r="J37" t="s">
        <v>540</v>
      </c>
      <c r="K37" s="53">
        <v>106</v>
      </c>
    </row>
    <row r="38" spans="1:11" ht="15">
      <c r="A38" s="1">
        <f t="shared" si="3"/>
        <v>93</v>
      </c>
      <c r="B38" s="28">
        <f t="shared" si="1"/>
        <v>7</v>
      </c>
      <c r="C38" t="str">
        <f t="shared" si="2"/>
        <v>00:39:51,33</v>
      </c>
      <c r="H38" t="s">
        <v>144</v>
      </c>
      <c r="I38" t="s">
        <v>537</v>
      </c>
      <c r="J38" t="s">
        <v>538</v>
      </c>
      <c r="K38" s="53">
        <v>93</v>
      </c>
    </row>
    <row r="39" spans="1:11" ht="15">
      <c r="A39" s="1">
        <f t="shared" si="3"/>
        <v>26</v>
      </c>
      <c r="B39" s="28">
        <f t="shared" si="1"/>
        <v>8</v>
      </c>
      <c r="C39" t="str">
        <f t="shared" si="2"/>
        <v>00:39:55,49</v>
      </c>
      <c r="H39" t="s">
        <v>143</v>
      </c>
      <c r="I39" t="s">
        <v>535</v>
      </c>
      <c r="J39" t="s">
        <v>536</v>
      </c>
      <c r="K39" s="53">
        <v>26</v>
      </c>
    </row>
    <row r="40" spans="1:11" ht="15">
      <c r="A40" s="1">
        <f t="shared" si="3"/>
        <v>103</v>
      </c>
      <c r="B40" s="28">
        <f t="shared" si="1"/>
        <v>9</v>
      </c>
      <c r="C40" t="str">
        <f t="shared" si="2"/>
        <v>00:40:42,83</v>
      </c>
      <c r="H40" t="s">
        <v>142</v>
      </c>
      <c r="I40" t="s">
        <v>533</v>
      </c>
      <c r="J40" t="s">
        <v>534</v>
      </c>
      <c r="K40" s="53">
        <v>103</v>
      </c>
    </row>
    <row r="41" spans="1:11" ht="15">
      <c r="A41" s="1">
        <f t="shared" si="3"/>
        <v>23</v>
      </c>
      <c r="B41" s="28">
        <f t="shared" si="1"/>
        <v>0</v>
      </c>
      <c r="C41" t="str">
        <f t="shared" si="2"/>
        <v>00:41:02,83</v>
      </c>
      <c r="H41" t="s">
        <v>141</v>
      </c>
      <c r="I41" t="s">
        <v>531</v>
      </c>
      <c r="J41" t="s">
        <v>532</v>
      </c>
      <c r="K41" s="53">
        <v>23</v>
      </c>
    </row>
    <row r="42" spans="1:11" ht="15">
      <c r="A42" s="1">
        <f t="shared" si="3"/>
        <v>7</v>
      </c>
      <c r="B42" s="28">
        <f t="shared" si="1"/>
        <v>1</v>
      </c>
      <c r="C42" t="str">
        <f t="shared" si="2"/>
        <v>00:41:03,95</v>
      </c>
      <c r="H42" t="s">
        <v>140</v>
      </c>
      <c r="I42" t="s">
        <v>529</v>
      </c>
      <c r="J42" t="s">
        <v>530</v>
      </c>
      <c r="K42" s="53">
        <v>7</v>
      </c>
    </row>
    <row r="43" spans="1:11" ht="15">
      <c r="A43" s="1">
        <f t="shared" si="3"/>
        <v>100</v>
      </c>
      <c r="B43" s="28">
        <f t="shared" si="1"/>
        <v>2</v>
      </c>
      <c r="C43" t="str">
        <f t="shared" si="2"/>
        <v>00:41:08,27</v>
      </c>
      <c r="H43" t="s">
        <v>139</v>
      </c>
      <c r="I43" t="s">
        <v>223</v>
      </c>
      <c r="J43" t="s">
        <v>528</v>
      </c>
      <c r="K43" s="53">
        <v>100</v>
      </c>
    </row>
    <row r="44" spans="1:11" ht="15">
      <c r="A44" s="1">
        <f t="shared" si="3"/>
        <v>96</v>
      </c>
      <c r="B44" s="28">
        <f t="shared" si="1"/>
        <v>3</v>
      </c>
      <c r="C44" t="str">
        <f t="shared" si="2"/>
        <v>00:41:41,30</v>
      </c>
      <c r="H44" t="s">
        <v>138</v>
      </c>
      <c r="I44" t="s">
        <v>526</v>
      </c>
      <c r="J44" t="s">
        <v>527</v>
      </c>
      <c r="K44" s="53">
        <v>96</v>
      </c>
    </row>
    <row r="45" spans="1:11" ht="15">
      <c r="A45" s="1">
        <f t="shared" si="3"/>
        <v>6</v>
      </c>
      <c r="B45" s="28">
        <f t="shared" si="1"/>
        <v>4</v>
      </c>
      <c r="C45" t="str">
        <f t="shared" si="2"/>
        <v>00:41:54,81</v>
      </c>
      <c r="H45" t="s">
        <v>137</v>
      </c>
      <c r="I45" t="s">
        <v>524</v>
      </c>
      <c r="J45" t="s">
        <v>525</v>
      </c>
      <c r="K45" s="53">
        <v>6</v>
      </c>
    </row>
    <row r="46" spans="1:11" ht="15">
      <c r="A46" s="1">
        <f t="shared" si="3"/>
        <v>46</v>
      </c>
      <c r="B46" s="28">
        <f t="shared" si="1"/>
        <v>5</v>
      </c>
      <c r="C46" t="str">
        <f t="shared" si="2"/>
        <v>00:41:58,86</v>
      </c>
      <c r="H46" t="s">
        <v>136</v>
      </c>
      <c r="I46" t="s">
        <v>522</v>
      </c>
      <c r="J46" t="s">
        <v>523</v>
      </c>
      <c r="K46" s="53">
        <v>46</v>
      </c>
    </row>
    <row r="47" spans="1:11" ht="15">
      <c r="A47" s="1">
        <f t="shared" si="3"/>
        <v>4</v>
      </c>
      <c r="B47" s="28">
        <f t="shared" si="1"/>
        <v>6</v>
      </c>
      <c r="C47" t="str">
        <f t="shared" si="2"/>
        <v>00:42:06,92</v>
      </c>
      <c r="H47" t="s">
        <v>135</v>
      </c>
      <c r="I47" t="s">
        <v>520</v>
      </c>
      <c r="J47" t="s">
        <v>521</v>
      </c>
      <c r="K47" s="53">
        <v>4</v>
      </c>
    </row>
    <row r="48" spans="1:11" ht="15">
      <c r="A48" s="1">
        <f t="shared" si="3"/>
        <v>28</v>
      </c>
      <c r="B48" s="28">
        <f t="shared" si="1"/>
        <v>7</v>
      </c>
      <c r="C48" t="str">
        <f t="shared" si="2"/>
        <v>00:42:10,81</v>
      </c>
      <c r="H48" t="s">
        <v>134</v>
      </c>
      <c r="I48" t="s">
        <v>518</v>
      </c>
      <c r="J48" t="s">
        <v>519</v>
      </c>
      <c r="K48" s="53">
        <v>28</v>
      </c>
    </row>
    <row r="49" spans="1:11" ht="15">
      <c r="A49" s="1">
        <f t="shared" si="3"/>
        <v>54</v>
      </c>
      <c r="B49" s="28">
        <f t="shared" si="1"/>
        <v>8</v>
      </c>
      <c r="C49" t="str">
        <f t="shared" si="2"/>
        <v>00:42:27,50</v>
      </c>
      <c r="H49" t="s">
        <v>133</v>
      </c>
      <c r="I49" t="s">
        <v>516</v>
      </c>
      <c r="J49" t="s">
        <v>517</v>
      </c>
      <c r="K49" s="53">
        <v>54</v>
      </c>
    </row>
    <row r="50" spans="1:11" ht="15">
      <c r="A50" s="1">
        <f t="shared" si="3"/>
        <v>94</v>
      </c>
      <c r="B50" s="28">
        <f t="shared" si="1"/>
        <v>9</v>
      </c>
      <c r="C50" t="str">
        <f t="shared" si="2"/>
        <v>00:42:58,16</v>
      </c>
      <c r="H50" t="s">
        <v>132</v>
      </c>
      <c r="I50" t="s">
        <v>514</v>
      </c>
      <c r="J50" t="s">
        <v>515</v>
      </c>
      <c r="K50" s="53">
        <v>94</v>
      </c>
    </row>
    <row r="51" spans="1:11" ht="15">
      <c r="A51" s="1">
        <f t="shared" si="3"/>
        <v>35</v>
      </c>
      <c r="B51" s="28">
        <f t="shared" si="1"/>
        <v>0</v>
      </c>
      <c r="C51" t="str">
        <f t="shared" si="2"/>
        <v>00:43:03,53</v>
      </c>
      <c r="H51" t="s">
        <v>131</v>
      </c>
      <c r="I51" t="s">
        <v>449</v>
      </c>
      <c r="J51" t="s">
        <v>513</v>
      </c>
      <c r="K51" s="53">
        <v>35</v>
      </c>
    </row>
    <row r="52" spans="1:11" ht="15">
      <c r="A52" s="1">
        <f t="shared" si="3"/>
        <v>90</v>
      </c>
      <c r="B52" s="28">
        <f t="shared" si="1"/>
        <v>1</v>
      </c>
      <c r="C52" t="str">
        <f t="shared" si="2"/>
        <v>00:43:11,72</v>
      </c>
      <c r="H52" t="s">
        <v>130</v>
      </c>
      <c r="I52" t="s">
        <v>511</v>
      </c>
      <c r="J52" t="s">
        <v>512</v>
      </c>
      <c r="K52" s="53">
        <v>90</v>
      </c>
    </row>
    <row r="53" spans="1:11" ht="15">
      <c r="A53" s="1">
        <f t="shared" si="3"/>
        <v>98</v>
      </c>
      <c r="B53" s="28">
        <f t="shared" si="1"/>
        <v>2</v>
      </c>
      <c r="C53" t="str">
        <f t="shared" si="2"/>
        <v>00:43:26,53</v>
      </c>
      <c r="H53" t="s">
        <v>129</v>
      </c>
      <c r="I53" t="s">
        <v>509</v>
      </c>
      <c r="J53" t="s">
        <v>510</v>
      </c>
      <c r="K53" s="53">
        <v>98</v>
      </c>
    </row>
    <row r="54" spans="1:11" ht="15">
      <c r="A54" s="1">
        <f>K54</f>
        <v>105</v>
      </c>
      <c r="B54" s="28">
        <f>VALUE(REPLACE(H54,1,5,""))</f>
        <v>3</v>
      </c>
      <c r="C54" t="str">
        <f>REPLACE(J54,FIND(".",J54),1,",")</f>
        <v>00:43:28,24</v>
      </c>
      <c r="H54" t="s">
        <v>128</v>
      </c>
      <c r="I54" t="s">
        <v>436</v>
      </c>
      <c r="J54" t="s">
        <v>508</v>
      </c>
      <c r="K54" s="53">
        <v>105</v>
      </c>
    </row>
    <row r="55" spans="1:11" ht="15">
      <c r="A55" s="1">
        <f>K55</f>
        <v>92</v>
      </c>
      <c r="B55" s="28">
        <f>VALUE(REPLACE(H55,1,5,""))</f>
        <v>4</v>
      </c>
      <c r="C55" t="str">
        <f>REPLACE(J55,FIND(".",J55),1,",")</f>
        <v>00:43:29,53</v>
      </c>
      <c r="H55" t="s">
        <v>127</v>
      </c>
      <c r="I55" t="s">
        <v>506</v>
      </c>
      <c r="J55" t="s">
        <v>507</v>
      </c>
      <c r="K55" s="53">
        <v>92</v>
      </c>
    </row>
    <row r="56" spans="1:11" ht="15">
      <c r="A56" s="1">
        <f>K56</f>
        <v>74</v>
      </c>
      <c r="B56" s="28">
        <f>VALUE(REPLACE(H56,1,5,""))</f>
        <v>5</v>
      </c>
      <c r="C56" t="str">
        <f>REPLACE(J56,FIND(".",J56),1,",")</f>
        <v>00:43:33,80</v>
      </c>
      <c r="H56" t="s">
        <v>126</v>
      </c>
      <c r="I56" t="s">
        <v>504</v>
      </c>
      <c r="J56" t="s">
        <v>505</v>
      </c>
      <c r="K56" s="53">
        <v>74</v>
      </c>
    </row>
    <row r="57" spans="1:11" ht="15">
      <c r="A57" s="1">
        <f aca="true" t="shared" si="4" ref="A57:A65">K56</f>
        <v>74</v>
      </c>
      <c r="B57" s="28">
        <f aca="true" t="shared" si="5" ref="B57:B66">VALUE(REPLACE(H56,1,5,""))</f>
        <v>5</v>
      </c>
      <c r="C57" t="str">
        <f aca="true" t="shared" si="6" ref="C57:C66">REPLACE(J56,FIND(".",J56),1,",")</f>
        <v>00:43:33,80</v>
      </c>
      <c r="H57" t="s">
        <v>125</v>
      </c>
      <c r="I57" t="s">
        <v>502</v>
      </c>
      <c r="J57" t="s">
        <v>503</v>
      </c>
      <c r="K57" s="53">
        <v>77</v>
      </c>
    </row>
    <row r="58" spans="1:11" ht="15">
      <c r="A58" s="1">
        <f t="shared" si="4"/>
        <v>77</v>
      </c>
      <c r="B58" s="28">
        <f t="shared" si="5"/>
        <v>6</v>
      </c>
      <c r="C58" t="str">
        <f t="shared" si="6"/>
        <v>00:43:54,37</v>
      </c>
      <c r="H58" t="s">
        <v>124</v>
      </c>
      <c r="I58" t="s">
        <v>500</v>
      </c>
      <c r="J58" t="s">
        <v>501</v>
      </c>
      <c r="K58" s="53">
        <v>9</v>
      </c>
    </row>
    <row r="59" spans="1:11" ht="15">
      <c r="A59" s="1">
        <f t="shared" si="4"/>
        <v>9</v>
      </c>
      <c r="B59" s="28">
        <f t="shared" si="5"/>
        <v>7</v>
      </c>
      <c r="C59" t="str">
        <f t="shared" si="6"/>
        <v>00:43:54,58</v>
      </c>
      <c r="H59" t="s">
        <v>123</v>
      </c>
      <c r="I59" t="s">
        <v>216</v>
      </c>
      <c r="J59" t="s">
        <v>499</v>
      </c>
      <c r="K59" s="53">
        <v>10</v>
      </c>
    </row>
    <row r="60" spans="1:11" ht="15">
      <c r="A60" s="1">
        <f t="shared" si="4"/>
        <v>10</v>
      </c>
      <c r="B60" s="28">
        <f t="shared" si="5"/>
        <v>8</v>
      </c>
      <c r="C60" t="str">
        <f t="shared" si="6"/>
        <v>00:43:54,77</v>
      </c>
      <c r="H60" t="s">
        <v>122</v>
      </c>
      <c r="I60" t="s">
        <v>497</v>
      </c>
      <c r="J60" t="s">
        <v>498</v>
      </c>
      <c r="K60" s="53">
        <v>56</v>
      </c>
    </row>
    <row r="61" spans="1:11" ht="15">
      <c r="A61" s="1">
        <f t="shared" si="4"/>
        <v>56</v>
      </c>
      <c r="B61" s="28">
        <f t="shared" si="5"/>
        <v>9</v>
      </c>
      <c r="C61" t="str">
        <f t="shared" si="6"/>
        <v>00:44:07,41</v>
      </c>
      <c r="H61" t="s">
        <v>121</v>
      </c>
      <c r="I61" t="s">
        <v>218</v>
      </c>
      <c r="J61" t="s">
        <v>496</v>
      </c>
      <c r="K61" s="53">
        <v>97</v>
      </c>
    </row>
    <row r="62" spans="1:11" ht="15">
      <c r="A62" s="1">
        <f t="shared" si="4"/>
        <v>97</v>
      </c>
      <c r="B62" s="28">
        <f t="shared" si="5"/>
        <v>0</v>
      </c>
      <c r="C62" t="str">
        <f t="shared" si="6"/>
        <v>00:44:17,91</v>
      </c>
      <c r="H62" t="s">
        <v>120</v>
      </c>
      <c r="I62" t="s">
        <v>494</v>
      </c>
      <c r="J62" t="s">
        <v>495</v>
      </c>
      <c r="K62" s="53">
        <v>57</v>
      </c>
    </row>
    <row r="63" spans="1:11" ht="15">
      <c r="A63" s="1">
        <f t="shared" si="4"/>
        <v>57</v>
      </c>
      <c r="B63" s="28">
        <f t="shared" si="5"/>
        <v>1</v>
      </c>
      <c r="C63" t="str">
        <f t="shared" si="6"/>
        <v>00:44:36,18</v>
      </c>
      <c r="H63" t="s">
        <v>119</v>
      </c>
      <c r="I63" t="s">
        <v>492</v>
      </c>
      <c r="J63" t="s">
        <v>493</v>
      </c>
      <c r="K63" s="53">
        <v>51</v>
      </c>
    </row>
    <row r="64" spans="1:11" ht="15">
      <c r="A64" s="1">
        <f t="shared" si="4"/>
        <v>51</v>
      </c>
      <c r="B64" s="28">
        <f t="shared" si="5"/>
        <v>2</v>
      </c>
      <c r="C64" t="str">
        <f t="shared" si="6"/>
        <v>00:44:39,94</v>
      </c>
      <c r="H64" t="s">
        <v>118</v>
      </c>
      <c r="I64" t="s">
        <v>490</v>
      </c>
      <c r="J64" t="s">
        <v>491</v>
      </c>
      <c r="K64" s="53">
        <v>47</v>
      </c>
    </row>
    <row r="65" spans="1:11" ht="15">
      <c r="A65" s="1">
        <f t="shared" si="4"/>
        <v>47</v>
      </c>
      <c r="B65" s="28">
        <f t="shared" si="5"/>
        <v>3</v>
      </c>
      <c r="C65" t="str">
        <f t="shared" si="6"/>
        <v>00:44:54,81</v>
      </c>
      <c r="H65" t="s">
        <v>117</v>
      </c>
      <c r="I65" t="s">
        <v>488</v>
      </c>
      <c r="J65" t="s">
        <v>489</v>
      </c>
      <c r="K65" s="53">
        <v>83</v>
      </c>
    </row>
    <row r="66" spans="1:11" ht="15">
      <c r="A66" s="1">
        <f aca="true" t="shared" si="7" ref="A66:A100">K65</f>
        <v>83</v>
      </c>
      <c r="B66" s="28">
        <f t="shared" si="5"/>
        <v>4</v>
      </c>
      <c r="C66" t="str">
        <f t="shared" si="6"/>
        <v>00:45:10,17</v>
      </c>
      <c r="H66" t="s">
        <v>116</v>
      </c>
      <c r="I66" t="s">
        <v>486</v>
      </c>
      <c r="J66" t="s">
        <v>487</v>
      </c>
      <c r="K66" s="53">
        <v>62</v>
      </c>
    </row>
    <row r="67" spans="1:11" ht="15">
      <c r="A67" s="1">
        <f t="shared" si="7"/>
        <v>62</v>
      </c>
      <c r="B67" s="28">
        <f aca="true" t="shared" si="8" ref="B67:B100">VALUE(REPLACE(H66,1,5,""))</f>
        <v>5</v>
      </c>
      <c r="C67" t="str">
        <f aca="true" t="shared" si="9" ref="C67:C100">REPLACE(J66,FIND(".",J66),1,",")</f>
        <v>00:45:21,02</v>
      </c>
      <c r="H67" t="s">
        <v>115</v>
      </c>
      <c r="I67" t="s">
        <v>219</v>
      </c>
      <c r="J67" t="s">
        <v>485</v>
      </c>
      <c r="K67" s="53">
        <v>63</v>
      </c>
    </row>
    <row r="68" spans="1:11" ht="15">
      <c r="A68" s="1">
        <f t="shared" si="7"/>
        <v>63</v>
      </c>
      <c r="B68" s="28">
        <f t="shared" si="8"/>
        <v>6</v>
      </c>
      <c r="C68" t="str">
        <f t="shared" si="9"/>
        <v>00:45:21,27</v>
      </c>
      <c r="H68" t="s">
        <v>114</v>
      </c>
      <c r="I68" t="s">
        <v>483</v>
      </c>
      <c r="J68" t="s">
        <v>484</v>
      </c>
      <c r="K68" s="53">
        <v>69</v>
      </c>
    </row>
    <row r="69" spans="1:11" ht="15">
      <c r="A69" s="1">
        <f t="shared" si="7"/>
        <v>69</v>
      </c>
      <c r="B69" s="28">
        <f t="shared" si="8"/>
        <v>7</v>
      </c>
      <c r="C69" t="str">
        <f t="shared" si="9"/>
        <v>00:45:55,06</v>
      </c>
      <c r="H69" t="s">
        <v>113</v>
      </c>
      <c r="I69" t="s">
        <v>481</v>
      </c>
      <c r="J69" t="s">
        <v>482</v>
      </c>
      <c r="K69" s="53">
        <v>39</v>
      </c>
    </row>
    <row r="70" spans="1:11" ht="15">
      <c r="A70" s="1">
        <f t="shared" si="7"/>
        <v>39</v>
      </c>
      <c r="B70" s="28">
        <f t="shared" si="8"/>
        <v>8</v>
      </c>
      <c r="C70" t="str">
        <f t="shared" si="9"/>
        <v>00:45:58,44</v>
      </c>
      <c r="H70" t="s">
        <v>112</v>
      </c>
      <c r="I70" t="s">
        <v>479</v>
      </c>
      <c r="J70" t="s">
        <v>480</v>
      </c>
      <c r="K70" s="53">
        <v>89</v>
      </c>
    </row>
    <row r="71" spans="1:11" ht="15">
      <c r="A71" s="1">
        <f t="shared" si="7"/>
        <v>89</v>
      </c>
      <c r="B71" s="28">
        <f t="shared" si="8"/>
        <v>9</v>
      </c>
      <c r="C71" t="str">
        <f t="shared" si="9"/>
        <v>00:46:03,75</v>
      </c>
      <c r="H71" t="s">
        <v>111</v>
      </c>
      <c r="I71" t="s">
        <v>477</v>
      </c>
      <c r="J71" t="s">
        <v>478</v>
      </c>
      <c r="K71" s="53">
        <v>91</v>
      </c>
    </row>
    <row r="72" spans="1:11" ht="15">
      <c r="A72" s="1">
        <f t="shared" si="7"/>
        <v>91</v>
      </c>
      <c r="B72" s="28">
        <f t="shared" si="8"/>
        <v>0</v>
      </c>
      <c r="C72" t="str">
        <f t="shared" si="9"/>
        <v>00:46:06,71</v>
      </c>
      <c r="H72" t="s">
        <v>110</v>
      </c>
      <c r="I72" t="s">
        <v>475</v>
      </c>
      <c r="J72" t="s">
        <v>476</v>
      </c>
      <c r="K72" s="53">
        <v>3</v>
      </c>
    </row>
    <row r="73" spans="1:11" ht="15">
      <c r="A73" s="1">
        <f t="shared" si="7"/>
        <v>3</v>
      </c>
      <c r="B73" s="28">
        <f t="shared" si="8"/>
        <v>1</v>
      </c>
      <c r="C73" t="str">
        <f t="shared" si="9"/>
        <v>00:46:20,19</v>
      </c>
      <c r="H73" t="s">
        <v>109</v>
      </c>
      <c r="I73" t="s">
        <v>222</v>
      </c>
      <c r="J73" t="s">
        <v>474</v>
      </c>
      <c r="K73" s="53">
        <v>18</v>
      </c>
    </row>
    <row r="74" spans="1:11" ht="15">
      <c r="A74" s="1">
        <f t="shared" si="7"/>
        <v>18</v>
      </c>
      <c r="B74" s="28">
        <f t="shared" si="8"/>
        <v>2</v>
      </c>
      <c r="C74" t="str">
        <f t="shared" si="9"/>
        <v>00:46:36,38</v>
      </c>
      <c r="H74" t="s">
        <v>107</v>
      </c>
      <c r="I74" t="s">
        <v>472</v>
      </c>
      <c r="J74" t="s">
        <v>473</v>
      </c>
      <c r="K74" s="53">
        <v>52</v>
      </c>
    </row>
    <row r="75" spans="1:11" ht="15">
      <c r="A75" s="1">
        <f t="shared" si="7"/>
        <v>52</v>
      </c>
      <c r="B75" s="28">
        <f t="shared" si="8"/>
        <v>3</v>
      </c>
      <c r="C75" t="str">
        <f t="shared" si="9"/>
        <v>00:46:53,33</v>
      </c>
      <c r="H75" t="s">
        <v>106</v>
      </c>
      <c r="I75" t="s">
        <v>470</v>
      </c>
      <c r="J75" t="s">
        <v>471</v>
      </c>
      <c r="K75" s="53">
        <v>12</v>
      </c>
    </row>
    <row r="76" spans="1:11" ht="15">
      <c r="A76" s="1">
        <f t="shared" si="7"/>
        <v>12</v>
      </c>
      <c r="B76" s="28">
        <f t="shared" si="8"/>
        <v>4</v>
      </c>
      <c r="C76" t="str">
        <f t="shared" si="9"/>
        <v>00:46:59,57</v>
      </c>
      <c r="H76" t="s">
        <v>105</v>
      </c>
      <c r="I76" t="s">
        <v>468</v>
      </c>
      <c r="J76" t="s">
        <v>469</v>
      </c>
      <c r="K76" s="53">
        <v>68</v>
      </c>
    </row>
    <row r="77" spans="1:11" ht="15">
      <c r="A77" s="1">
        <f t="shared" si="7"/>
        <v>68</v>
      </c>
      <c r="B77" s="28">
        <f t="shared" si="8"/>
        <v>5</v>
      </c>
      <c r="C77" t="str">
        <f t="shared" si="9"/>
        <v>00:47:03,26</v>
      </c>
      <c r="H77" t="s">
        <v>104</v>
      </c>
      <c r="I77" t="s">
        <v>466</v>
      </c>
      <c r="J77" t="s">
        <v>467</v>
      </c>
      <c r="K77" s="53">
        <v>84</v>
      </c>
    </row>
    <row r="78" spans="1:11" ht="15">
      <c r="A78" s="1">
        <f t="shared" si="7"/>
        <v>84</v>
      </c>
      <c r="B78" s="28">
        <f t="shared" si="8"/>
        <v>6</v>
      </c>
      <c r="C78" t="str">
        <f t="shared" si="9"/>
        <v>00:47:06,46</v>
      </c>
      <c r="H78" t="s">
        <v>103</v>
      </c>
      <c r="I78" t="s">
        <v>464</v>
      </c>
      <c r="J78" t="s">
        <v>465</v>
      </c>
      <c r="K78" s="53">
        <v>27</v>
      </c>
    </row>
    <row r="79" spans="1:11" ht="15">
      <c r="A79" s="1">
        <f t="shared" si="7"/>
        <v>27</v>
      </c>
      <c r="B79" s="28">
        <f t="shared" si="8"/>
        <v>7</v>
      </c>
      <c r="C79" t="str">
        <f t="shared" si="9"/>
        <v>00:47:16,40</v>
      </c>
      <c r="H79" t="s">
        <v>102</v>
      </c>
      <c r="I79" t="s">
        <v>108</v>
      </c>
      <c r="J79" t="s">
        <v>463</v>
      </c>
      <c r="K79" s="53">
        <v>68</v>
      </c>
    </row>
    <row r="80" spans="1:11" ht="15">
      <c r="A80" s="1">
        <f t="shared" si="7"/>
        <v>68</v>
      </c>
      <c r="B80" s="28">
        <f t="shared" si="8"/>
        <v>8</v>
      </c>
      <c r="C80" t="str">
        <f t="shared" si="9"/>
        <v>00:47:25,09</v>
      </c>
      <c r="H80" t="s">
        <v>101</v>
      </c>
      <c r="I80" t="s">
        <v>461</v>
      </c>
      <c r="J80" t="s">
        <v>462</v>
      </c>
      <c r="K80" s="53">
        <v>60</v>
      </c>
    </row>
    <row r="81" spans="1:11" ht="15">
      <c r="A81" s="1">
        <f t="shared" si="7"/>
        <v>60</v>
      </c>
      <c r="B81" s="28">
        <f t="shared" si="8"/>
        <v>9</v>
      </c>
      <c r="C81" t="str">
        <f t="shared" si="9"/>
        <v>00:47:39,04</v>
      </c>
      <c r="H81" t="s">
        <v>100</v>
      </c>
      <c r="I81" t="s">
        <v>217</v>
      </c>
      <c r="J81" t="s">
        <v>460</v>
      </c>
      <c r="K81" s="53">
        <v>59</v>
      </c>
    </row>
    <row r="82" spans="1:11" ht="15">
      <c r="A82" s="1">
        <f t="shared" si="7"/>
        <v>59</v>
      </c>
      <c r="B82" s="28">
        <f t="shared" si="8"/>
        <v>0</v>
      </c>
      <c r="C82" t="str">
        <f t="shared" si="9"/>
        <v>00:47:39,42</v>
      </c>
      <c r="H82" t="s">
        <v>99</v>
      </c>
      <c r="I82" t="s">
        <v>458</v>
      </c>
      <c r="J82" t="s">
        <v>459</v>
      </c>
      <c r="K82" s="53">
        <v>25</v>
      </c>
    </row>
    <row r="83" spans="1:11" ht="15">
      <c r="A83" s="1">
        <f t="shared" si="7"/>
        <v>25</v>
      </c>
      <c r="B83" s="28">
        <f t="shared" si="8"/>
        <v>1</v>
      </c>
      <c r="C83" t="str">
        <f t="shared" si="9"/>
        <v>00:47:45,05</v>
      </c>
      <c r="H83" t="s">
        <v>98</v>
      </c>
      <c r="I83" t="s">
        <v>456</v>
      </c>
      <c r="J83" t="s">
        <v>457</v>
      </c>
      <c r="K83" s="53">
        <v>50</v>
      </c>
    </row>
    <row r="84" spans="1:11" ht="15">
      <c r="A84" s="1">
        <f t="shared" si="7"/>
        <v>50</v>
      </c>
      <c r="B84" s="28">
        <f t="shared" si="8"/>
        <v>2</v>
      </c>
      <c r="C84" t="str">
        <f t="shared" si="9"/>
        <v>00:47:58,25</v>
      </c>
      <c r="H84" t="s">
        <v>97</v>
      </c>
      <c r="I84" t="s">
        <v>454</v>
      </c>
      <c r="J84" t="s">
        <v>455</v>
      </c>
      <c r="K84" s="53">
        <v>76</v>
      </c>
    </row>
    <row r="85" spans="1:11" ht="15">
      <c r="A85" s="1">
        <f t="shared" si="7"/>
        <v>76</v>
      </c>
      <c r="B85" s="28">
        <f t="shared" si="8"/>
        <v>3</v>
      </c>
      <c r="C85" t="str">
        <f t="shared" si="9"/>
        <v>00:48:02,23</v>
      </c>
      <c r="H85" t="s">
        <v>96</v>
      </c>
      <c r="I85" t="s">
        <v>221</v>
      </c>
      <c r="J85" t="s">
        <v>453</v>
      </c>
      <c r="K85" s="53">
        <v>49</v>
      </c>
    </row>
    <row r="86" spans="1:11" ht="15">
      <c r="A86" s="1">
        <f t="shared" si="7"/>
        <v>49</v>
      </c>
      <c r="B86" s="28">
        <f t="shared" si="8"/>
        <v>4</v>
      </c>
      <c r="C86" t="str">
        <f t="shared" si="9"/>
        <v>00:48:13,55</v>
      </c>
      <c r="H86" t="s">
        <v>95</v>
      </c>
      <c r="I86" t="s">
        <v>451</v>
      </c>
      <c r="J86" t="s">
        <v>452</v>
      </c>
      <c r="K86" s="53">
        <v>11</v>
      </c>
    </row>
    <row r="87" spans="1:11" ht="15">
      <c r="A87" s="1">
        <f t="shared" si="7"/>
        <v>11</v>
      </c>
      <c r="B87" s="28">
        <f t="shared" si="8"/>
        <v>5</v>
      </c>
      <c r="C87" t="str">
        <f t="shared" si="9"/>
        <v>00:48:52,64</v>
      </c>
      <c r="H87" t="s">
        <v>94</v>
      </c>
      <c r="I87" t="s">
        <v>449</v>
      </c>
      <c r="J87" t="s">
        <v>450</v>
      </c>
      <c r="K87" s="53">
        <v>55</v>
      </c>
    </row>
    <row r="88" spans="1:11" ht="15">
      <c r="A88" s="1">
        <f t="shared" si="7"/>
        <v>55</v>
      </c>
      <c r="B88" s="28">
        <f t="shared" si="8"/>
        <v>6</v>
      </c>
      <c r="C88" t="str">
        <f t="shared" si="9"/>
        <v>00:48:58,02</v>
      </c>
      <c r="H88" t="s">
        <v>93</v>
      </c>
      <c r="I88" t="s">
        <v>447</v>
      </c>
      <c r="J88" t="s">
        <v>448</v>
      </c>
      <c r="K88" s="53">
        <v>58</v>
      </c>
    </row>
    <row r="89" spans="1:11" ht="15">
      <c r="A89" s="1">
        <f t="shared" si="7"/>
        <v>58</v>
      </c>
      <c r="B89" s="28">
        <f t="shared" si="8"/>
        <v>7</v>
      </c>
      <c r="C89" t="str">
        <f t="shared" si="9"/>
        <v>00:49:11,89</v>
      </c>
      <c r="H89" t="s">
        <v>92</v>
      </c>
      <c r="I89" t="s">
        <v>445</v>
      </c>
      <c r="J89" t="s">
        <v>446</v>
      </c>
      <c r="K89" s="53">
        <v>104</v>
      </c>
    </row>
    <row r="90" spans="1:11" ht="15">
      <c r="A90" s="1">
        <f t="shared" si="7"/>
        <v>104</v>
      </c>
      <c r="B90" s="28">
        <f t="shared" si="8"/>
        <v>8</v>
      </c>
      <c r="C90" t="str">
        <f t="shared" si="9"/>
        <v>00:49:12,17</v>
      </c>
      <c r="H90" t="s">
        <v>91</v>
      </c>
      <c r="I90" t="s">
        <v>443</v>
      </c>
      <c r="J90" t="s">
        <v>444</v>
      </c>
      <c r="K90" s="53">
        <v>15</v>
      </c>
    </row>
    <row r="91" spans="1:11" ht="15">
      <c r="A91" s="1">
        <f t="shared" si="7"/>
        <v>15</v>
      </c>
      <c r="B91" s="28">
        <f t="shared" si="8"/>
        <v>9</v>
      </c>
      <c r="C91" t="str">
        <f t="shared" si="9"/>
        <v>00:49:12,72</v>
      </c>
      <c r="H91" t="s">
        <v>90</v>
      </c>
      <c r="I91" t="s">
        <v>441</v>
      </c>
      <c r="J91" t="s">
        <v>442</v>
      </c>
      <c r="K91" s="53">
        <v>82</v>
      </c>
    </row>
    <row r="92" spans="1:11" ht="15">
      <c r="A92" s="1">
        <f t="shared" si="7"/>
        <v>82</v>
      </c>
      <c r="B92" s="28">
        <f t="shared" si="8"/>
        <v>0</v>
      </c>
      <c r="C92" t="str">
        <f t="shared" si="9"/>
        <v>00:50:06,61</v>
      </c>
      <c r="H92" t="s">
        <v>438</v>
      </c>
      <c r="I92" t="s">
        <v>439</v>
      </c>
      <c r="J92" t="s">
        <v>440</v>
      </c>
      <c r="K92" s="53">
        <v>14</v>
      </c>
    </row>
    <row r="93" spans="1:11" ht="15">
      <c r="A93" s="1">
        <f t="shared" si="7"/>
        <v>14</v>
      </c>
      <c r="B93" s="28">
        <f t="shared" si="8"/>
        <v>1</v>
      </c>
      <c r="C93" t="str">
        <f t="shared" si="9"/>
        <v>00:51:27,26</v>
      </c>
      <c r="H93" t="s">
        <v>435</v>
      </c>
      <c r="I93" t="s">
        <v>436</v>
      </c>
      <c r="J93" t="s">
        <v>437</v>
      </c>
      <c r="K93" s="53">
        <v>81</v>
      </c>
    </row>
    <row r="94" spans="1:11" ht="15">
      <c r="A94" s="1">
        <f t="shared" si="7"/>
        <v>81</v>
      </c>
      <c r="B94" s="28">
        <f t="shared" si="8"/>
        <v>2</v>
      </c>
      <c r="C94" t="str">
        <f t="shared" si="9"/>
        <v>00:51:28,96</v>
      </c>
      <c r="H94" t="s">
        <v>432</v>
      </c>
      <c r="I94" t="s">
        <v>433</v>
      </c>
      <c r="J94" t="s">
        <v>434</v>
      </c>
      <c r="K94" s="53">
        <v>37</v>
      </c>
    </row>
    <row r="95" spans="1:11" ht="15">
      <c r="A95" s="1">
        <f t="shared" si="7"/>
        <v>37</v>
      </c>
      <c r="B95" s="28">
        <f t="shared" si="8"/>
        <v>3</v>
      </c>
      <c r="C95" t="str">
        <f t="shared" si="9"/>
        <v>00:51:29,76</v>
      </c>
      <c r="H95" t="s">
        <v>429</v>
      </c>
      <c r="I95" t="s">
        <v>430</v>
      </c>
      <c r="J95" t="s">
        <v>431</v>
      </c>
      <c r="K95" s="53">
        <v>31</v>
      </c>
    </row>
    <row r="96" spans="1:11" ht="15">
      <c r="A96" s="1">
        <f t="shared" si="7"/>
        <v>31</v>
      </c>
      <c r="B96" s="28">
        <f t="shared" si="8"/>
        <v>4</v>
      </c>
      <c r="C96" t="str">
        <f t="shared" si="9"/>
        <v>00:51:30,94</v>
      </c>
      <c r="H96" t="s">
        <v>426</v>
      </c>
      <c r="I96" t="s">
        <v>427</v>
      </c>
      <c r="J96" t="s">
        <v>428</v>
      </c>
      <c r="K96" s="53">
        <v>80</v>
      </c>
    </row>
    <row r="97" spans="1:11" ht="15">
      <c r="A97" s="1">
        <f t="shared" si="7"/>
        <v>80</v>
      </c>
      <c r="B97" s="28">
        <f t="shared" si="8"/>
        <v>5</v>
      </c>
      <c r="C97" t="str">
        <f t="shared" si="9"/>
        <v>00:51:32,01</v>
      </c>
      <c r="H97" t="s">
        <v>424</v>
      </c>
      <c r="I97" t="s">
        <v>217</v>
      </c>
      <c r="J97" t="s">
        <v>425</v>
      </c>
      <c r="K97" s="53">
        <v>79</v>
      </c>
    </row>
    <row r="98" spans="1:11" ht="15">
      <c r="A98" s="1">
        <f t="shared" si="7"/>
        <v>79</v>
      </c>
      <c r="B98" s="28">
        <f t="shared" si="8"/>
        <v>6</v>
      </c>
      <c r="C98" t="str">
        <f t="shared" si="9"/>
        <v>00:51:32,38</v>
      </c>
      <c r="H98" t="s">
        <v>421</v>
      </c>
      <c r="I98" t="s">
        <v>422</v>
      </c>
      <c r="J98" t="s">
        <v>423</v>
      </c>
      <c r="K98" s="53">
        <v>48</v>
      </c>
    </row>
    <row r="99" spans="1:11" ht="15">
      <c r="A99" s="1">
        <f t="shared" si="7"/>
        <v>48</v>
      </c>
      <c r="B99" s="28">
        <f t="shared" si="8"/>
        <v>7</v>
      </c>
      <c r="C99" t="str">
        <f t="shared" si="9"/>
        <v>00:53:27,01</v>
      </c>
      <c r="H99" t="s">
        <v>418</v>
      </c>
      <c r="I99" t="s">
        <v>419</v>
      </c>
      <c r="J99" t="s">
        <v>420</v>
      </c>
      <c r="K99" s="53">
        <v>44</v>
      </c>
    </row>
    <row r="100" spans="1:12" ht="15">
      <c r="A100" s="1">
        <f t="shared" si="7"/>
        <v>44</v>
      </c>
      <c r="B100" s="28">
        <f t="shared" si="8"/>
        <v>8</v>
      </c>
      <c r="C100" t="str">
        <f t="shared" si="9"/>
        <v>00:54:08,35</v>
      </c>
      <c r="H100" t="s">
        <v>415</v>
      </c>
      <c r="I100" t="s">
        <v>416</v>
      </c>
      <c r="J100" t="s">
        <v>417</v>
      </c>
      <c r="K100" s="53">
        <v>75</v>
      </c>
      <c r="L100" s="56"/>
    </row>
    <row r="101" spans="1:11" ht="15">
      <c r="A101" s="1">
        <f aca="true" t="shared" si="10" ref="A101:A108">K100</f>
        <v>75</v>
      </c>
      <c r="B101" s="28">
        <f aca="true" t="shared" si="11" ref="B101:B108">VALUE(REPLACE(H100,1,5,""))</f>
        <v>9</v>
      </c>
      <c r="C101" t="str">
        <f aca="true" t="shared" si="12" ref="C101:C108">REPLACE(J100,FIND(".",J100),1,",")</f>
        <v>00:54:38,91</v>
      </c>
      <c r="H101" t="s">
        <v>412</v>
      </c>
      <c r="I101" t="s">
        <v>413</v>
      </c>
      <c r="J101" t="s">
        <v>414</v>
      </c>
      <c r="K101" s="53">
        <v>64</v>
      </c>
    </row>
    <row r="102" spans="1:11" ht="15">
      <c r="A102" s="1">
        <f t="shared" si="10"/>
        <v>64</v>
      </c>
      <c r="B102" s="28">
        <f t="shared" si="11"/>
        <v>0</v>
      </c>
      <c r="C102" t="str">
        <f t="shared" si="12"/>
        <v>00:54:43,88</v>
      </c>
      <c r="H102" t="s">
        <v>409</v>
      </c>
      <c r="I102" t="s">
        <v>410</v>
      </c>
      <c r="J102" t="s">
        <v>411</v>
      </c>
      <c r="K102" s="53">
        <v>65</v>
      </c>
    </row>
    <row r="103" spans="1:11" ht="15">
      <c r="A103" s="1">
        <f t="shared" si="10"/>
        <v>65</v>
      </c>
      <c r="B103" s="28">
        <f t="shared" si="11"/>
        <v>1</v>
      </c>
      <c r="C103" t="str">
        <f t="shared" si="12"/>
        <v>00:54:44,31</v>
      </c>
      <c r="H103" t="s">
        <v>406</v>
      </c>
      <c r="I103" t="s">
        <v>407</v>
      </c>
      <c r="J103" t="s">
        <v>408</v>
      </c>
      <c r="K103" s="53">
        <v>73</v>
      </c>
    </row>
    <row r="104" spans="1:11" ht="15">
      <c r="A104" s="1">
        <f t="shared" si="10"/>
        <v>73</v>
      </c>
      <c r="B104" s="28">
        <f t="shared" si="11"/>
        <v>2</v>
      </c>
      <c r="C104" t="str">
        <f t="shared" si="12"/>
        <v>00:56:48,45</v>
      </c>
      <c r="H104" t="s">
        <v>403</v>
      </c>
      <c r="I104" t="s">
        <v>404</v>
      </c>
      <c r="J104" t="s">
        <v>405</v>
      </c>
      <c r="K104" s="53">
        <v>86</v>
      </c>
    </row>
    <row r="105" spans="1:11" ht="15">
      <c r="A105" s="1">
        <f t="shared" si="10"/>
        <v>86</v>
      </c>
      <c r="B105" s="28">
        <f t="shared" si="11"/>
        <v>3</v>
      </c>
      <c r="C105" t="str">
        <f t="shared" si="12"/>
        <v>01:05:58,63</v>
      </c>
      <c r="H105" t="s">
        <v>400</v>
      </c>
      <c r="I105" t="s">
        <v>401</v>
      </c>
      <c r="J105" t="s">
        <v>402</v>
      </c>
      <c r="K105" s="53">
        <v>67</v>
      </c>
    </row>
    <row r="106" spans="1:11" ht="15">
      <c r="A106" s="1">
        <f t="shared" si="10"/>
        <v>67</v>
      </c>
      <c r="B106" s="28">
        <f t="shared" si="11"/>
        <v>4</v>
      </c>
      <c r="C106" t="str">
        <f t="shared" si="12"/>
        <v>01:05:59,16</v>
      </c>
      <c r="H106" t="s">
        <v>397</v>
      </c>
      <c r="I106" t="s">
        <v>398</v>
      </c>
      <c r="J106" t="s">
        <v>399</v>
      </c>
      <c r="K106" s="53">
        <v>66</v>
      </c>
    </row>
    <row r="107" spans="1:11" ht="15">
      <c r="A107" s="1">
        <f t="shared" si="10"/>
        <v>66</v>
      </c>
      <c r="B107" s="28">
        <f t="shared" si="11"/>
        <v>5</v>
      </c>
      <c r="C107" t="str">
        <f t="shared" si="12"/>
        <v>01:05:59,93</v>
      </c>
      <c r="H107" t="s">
        <v>394</v>
      </c>
      <c r="I107" t="s">
        <v>395</v>
      </c>
      <c r="J107" t="s">
        <v>396</v>
      </c>
      <c r="K107" s="53">
        <v>87</v>
      </c>
    </row>
    <row r="108" spans="1:11" ht="15">
      <c r="A108" s="1">
        <f t="shared" si="10"/>
        <v>87</v>
      </c>
      <c r="B108" s="28">
        <f t="shared" si="11"/>
        <v>6</v>
      </c>
      <c r="C108" t="str">
        <f t="shared" si="12"/>
        <v>01:06:04,05</v>
      </c>
      <c r="I108"/>
      <c r="K108" s="53"/>
    </row>
    <row r="109" spans="9:11" ht="15">
      <c r="I109"/>
      <c r="K109" s="53"/>
    </row>
    <row r="110" spans="9:11" ht="15">
      <c r="I110"/>
      <c r="K110" s="53"/>
    </row>
  </sheetData>
  <sheetProtection/>
  <autoFilter ref="H1:K36">
    <sortState ref="H2:K110">
      <sortCondition sortBy="value" ref="J2:J110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 C45: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zoomScale="80" zoomScaleNormal="80" zoomScalePageLayoutView="0" workbookViewId="0" topLeftCell="A1">
      <selection activeCell="N10" sqref="N10"/>
    </sheetView>
  </sheetViews>
  <sheetFormatPr defaultColWidth="9.140625" defaultRowHeight="15"/>
  <cols>
    <col min="1" max="1" width="9.140625" style="9" customWidth="1"/>
    <col min="2" max="2" width="15.140625" style="9" bestFit="1" customWidth="1"/>
    <col min="3" max="4" width="9.140625" style="9" bestFit="1" customWidth="1"/>
    <col min="5" max="5" width="9.140625" style="9" customWidth="1"/>
    <col min="6" max="6" width="13.140625" style="9" customWidth="1"/>
    <col min="7" max="7" width="17.28125" style="9" bestFit="1" customWidth="1"/>
    <col min="8" max="12" width="9.140625" style="9" customWidth="1"/>
    <col min="13" max="13" width="29.421875" style="9" bestFit="1" customWidth="1"/>
    <col min="14" max="14" width="28.8515625" style="9" bestFit="1" customWidth="1"/>
    <col min="15" max="16384" width="9.140625" style="9" customWidth="1"/>
  </cols>
  <sheetData>
    <row r="2" spans="2:14" s="8" customFormat="1" ht="15">
      <c r="B2" s="8" t="s">
        <v>54</v>
      </c>
      <c r="C2" s="8" t="s">
        <v>56</v>
      </c>
      <c r="D2" s="8" t="s">
        <v>57</v>
      </c>
      <c r="F2" s="8" t="s">
        <v>64</v>
      </c>
      <c r="G2" s="8" t="s">
        <v>65</v>
      </c>
      <c r="M2" s="8" t="s">
        <v>29</v>
      </c>
      <c r="N2" s="8" t="s">
        <v>28</v>
      </c>
    </row>
    <row r="3" spans="2:15" ht="15">
      <c r="B3" s="9" t="s">
        <v>55</v>
      </c>
      <c r="C3" s="9">
        <v>1988</v>
      </c>
      <c r="D3" s="9">
        <v>2017</v>
      </c>
      <c r="F3" s="27">
        <v>1</v>
      </c>
      <c r="G3" s="9">
        <v>20</v>
      </c>
      <c r="M3" s="9" t="s">
        <v>31</v>
      </c>
      <c r="N3" s="47" t="s">
        <v>308</v>
      </c>
      <c r="O3" s="9">
        <v>20</v>
      </c>
    </row>
    <row r="4" spans="2:15" ht="15">
      <c r="B4" s="9" t="s">
        <v>58</v>
      </c>
      <c r="C4" s="9">
        <v>1978</v>
      </c>
      <c r="D4" s="9">
        <v>1987</v>
      </c>
      <c r="F4" s="27">
        <v>2</v>
      </c>
      <c r="G4" s="9">
        <v>17</v>
      </c>
      <c r="M4" s="9" t="s">
        <v>32</v>
      </c>
      <c r="N4" s="47" t="s">
        <v>309</v>
      </c>
      <c r="O4" s="9">
        <v>17</v>
      </c>
    </row>
    <row r="5" spans="2:15" ht="15">
      <c r="B5" s="9" t="s">
        <v>59</v>
      </c>
      <c r="C5" s="9">
        <v>1968</v>
      </c>
      <c r="D5" s="9">
        <v>1977</v>
      </c>
      <c r="F5" s="27">
        <v>3</v>
      </c>
      <c r="G5" s="9">
        <v>14</v>
      </c>
      <c r="M5" s="9" t="s">
        <v>33</v>
      </c>
      <c r="N5" s="47" t="s">
        <v>310</v>
      </c>
      <c r="O5" s="9">
        <v>14</v>
      </c>
    </row>
    <row r="6" spans="2:15" ht="15">
      <c r="B6" s="9" t="s">
        <v>60</v>
      </c>
      <c r="C6" s="9">
        <v>1958</v>
      </c>
      <c r="D6" s="9">
        <v>1967</v>
      </c>
      <c r="F6" s="27">
        <v>4</v>
      </c>
      <c r="G6" s="9">
        <v>12</v>
      </c>
      <c r="M6" s="9" t="s">
        <v>34</v>
      </c>
      <c r="N6" s="47" t="s">
        <v>311</v>
      </c>
      <c r="O6" s="9">
        <v>12</v>
      </c>
    </row>
    <row r="7" spans="2:15" ht="15">
      <c r="B7" s="9" t="s">
        <v>61</v>
      </c>
      <c r="C7" s="9">
        <v>1900</v>
      </c>
      <c r="D7" s="9">
        <v>1957</v>
      </c>
      <c r="F7" s="27">
        <v>5</v>
      </c>
      <c r="G7" s="9">
        <v>10</v>
      </c>
      <c r="M7" s="9" t="s">
        <v>35</v>
      </c>
      <c r="N7" s="47" t="s">
        <v>312</v>
      </c>
      <c r="O7" s="9">
        <v>10</v>
      </c>
    </row>
    <row r="8" spans="2:15" ht="15">
      <c r="B8" s="9" t="s">
        <v>62</v>
      </c>
      <c r="C8" s="9">
        <v>1982</v>
      </c>
      <c r="D8" s="9">
        <v>2017</v>
      </c>
      <c r="F8" s="27">
        <v>6</v>
      </c>
      <c r="G8" s="9">
        <v>9</v>
      </c>
      <c r="M8" s="9" t="s">
        <v>36</v>
      </c>
      <c r="N8" s="47" t="s">
        <v>313</v>
      </c>
      <c r="O8" s="9">
        <v>9</v>
      </c>
    </row>
    <row r="9" spans="2:15" ht="15">
      <c r="B9" s="9" t="s">
        <v>63</v>
      </c>
      <c r="C9" s="9">
        <v>1900</v>
      </c>
      <c r="D9" s="9">
        <v>1981</v>
      </c>
      <c r="F9" s="27">
        <v>7</v>
      </c>
      <c r="G9" s="9">
        <v>8</v>
      </c>
      <c r="M9" s="9" t="s">
        <v>37</v>
      </c>
      <c r="N9" s="47" t="s">
        <v>314</v>
      </c>
      <c r="O9" s="9">
        <v>8</v>
      </c>
    </row>
    <row r="10" spans="6:15" ht="15">
      <c r="F10" s="27">
        <v>8</v>
      </c>
      <c r="G10" s="9">
        <v>7</v>
      </c>
      <c r="M10" s="9" t="s">
        <v>38</v>
      </c>
      <c r="O10" s="9">
        <v>7</v>
      </c>
    </row>
    <row r="11" spans="6:15" ht="15">
      <c r="F11" s="27">
        <v>9</v>
      </c>
      <c r="G11" s="9">
        <v>6</v>
      </c>
      <c r="M11" s="9" t="s">
        <v>39</v>
      </c>
      <c r="O11" s="9">
        <v>6</v>
      </c>
    </row>
    <row r="12" spans="6:15" ht="15">
      <c r="F12" s="27">
        <v>10</v>
      </c>
      <c r="G12" s="9">
        <v>5</v>
      </c>
      <c r="M12" s="9" t="s">
        <v>40</v>
      </c>
      <c r="O12" s="9">
        <v>5</v>
      </c>
    </row>
    <row r="13" spans="4:15" ht="15">
      <c r="D13" s="26"/>
      <c r="E13" s="26"/>
      <c r="F13" s="27">
        <v>11</v>
      </c>
      <c r="G13" s="9">
        <v>4</v>
      </c>
      <c r="H13" s="26"/>
      <c r="I13" s="26"/>
      <c r="J13" s="26"/>
      <c r="K13" s="26"/>
      <c r="M13" s="9" t="s">
        <v>43</v>
      </c>
      <c r="O13" s="9">
        <v>4</v>
      </c>
    </row>
    <row r="14" spans="6:15" ht="15">
      <c r="F14" s="27">
        <v>12</v>
      </c>
      <c r="G14" s="9">
        <v>3</v>
      </c>
      <c r="M14" s="9" t="s">
        <v>42</v>
      </c>
      <c r="O14" s="9">
        <v>3</v>
      </c>
    </row>
    <row r="15" spans="6:15" ht="15">
      <c r="F15" s="27">
        <v>13</v>
      </c>
      <c r="G15" s="9">
        <v>2</v>
      </c>
      <c r="M15" s="9" t="s">
        <v>41</v>
      </c>
      <c r="O15" s="9">
        <v>2</v>
      </c>
    </row>
    <row r="16" spans="6:15" ht="15">
      <c r="F16" s="27">
        <v>14</v>
      </c>
      <c r="G16" s="9">
        <v>1</v>
      </c>
      <c r="M16" s="9" t="s">
        <v>30</v>
      </c>
      <c r="O16" s="9">
        <v>1</v>
      </c>
    </row>
    <row r="17" spans="6:15" ht="15">
      <c r="F17" s="27">
        <v>15</v>
      </c>
      <c r="G17" s="9">
        <v>1</v>
      </c>
      <c r="O17" s="9">
        <v>1</v>
      </c>
    </row>
    <row r="18" spans="6:15" ht="15">
      <c r="F18" s="27">
        <v>16</v>
      </c>
      <c r="G18" s="9">
        <v>1</v>
      </c>
      <c r="O18" s="9">
        <v>1</v>
      </c>
    </row>
    <row r="19" spans="6:15" ht="15">
      <c r="F19" s="27">
        <v>17</v>
      </c>
      <c r="G19" s="9">
        <v>1</v>
      </c>
      <c r="O19" s="9">
        <v>1</v>
      </c>
    </row>
    <row r="20" spans="6:15" ht="15">
      <c r="F20" s="27">
        <v>18</v>
      </c>
      <c r="G20" s="9">
        <v>1</v>
      </c>
      <c r="O20" s="9">
        <v>1</v>
      </c>
    </row>
    <row r="21" spans="6:15" ht="15">
      <c r="F21" s="27">
        <v>19</v>
      </c>
      <c r="G21" s="9">
        <v>1</v>
      </c>
      <c r="O21" s="9">
        <v>1</v>
      </c>
    </row>
    <row r="22" spans="6:15" ht="15">
      <c r="F22" s="27">
        <v>20</v>
      </c>
      <c r="G22" s="9">
        <v>1</v>
      </c>
      <c r="O22" s="9">
        <v>1</v>
      </c>
    </row>
    <row r="23" spans="6:15" ht="15">
      <c r="F23" s="27">
        <v>21</v>
      </c>
      <c r="G23" s="9">
        <v>1</v>
      </c>
      <c r="O23" s="9">
        <v>1</v>
      </c>
    </row>
    <row r="24" spans="6:15" ht="15">
      <c r="F24" s="27">
        <v>22</v>
      </c>
      <c r="G24" s="9">
        <v>1</v>
      </c>
      <c r="O24" s="9">
        <v>1</v>
      </c>
    </row>
    <row r="25" spans="6:15" ht="15">
      <c r="F25" s="27">
        <v>23</v>
      </c>
      <c r="G25" s="9">
        <v>1</v>
      </c>
      <c r="O25" s="9">
        <v>1</v>
      </c>
    </row>
    <row r="26" spans="6:15" ht="15">
      <c r="F26" s="27">
        <v>24</v>
      </c>
      <c r="G26" s="9">
        <v>1</v>
      </c>
      <c r="O26" s="9">
        <v>1</v>
      </c>
    </row>
    <row r="27" spans="6:15" ht="15">
      <c r="F27" s="27">
        <v>25</v>
      </c>
      <c r="G27" s="9">
        <v>1</v>
      </c>
      <c r="O27" s="9">
        <v>1</v>
      </c>
    </row>
    <row r="28" spans="6:7" ht="15">
      <c r="F28" s="27">
        <v>26</v>
      </c>
      <c r="G28" s="9">
        <v>1</v>
      </c>
    </row>
    <row r="29" spans="6:7" ht="15">
      <c r="F29" s="27">
        <v>27</v>
      </c>
      <c r="G29" s="9">
        <v>1</v>
      </c>
    </row>
    <row r="30" spans="6:7" ht="15">
      <c r="F30" s="27">
        <v>28</v>
      </c>
      <c r="G30" s="9">
        <v>1</v>
      </c>
    </row>
    <row r="31" spans="6:7" ht="15">
      <c r="F31" s="27">
        <v>29</v>
      </c>
      <c r="G31" s="9">
        <v>1</v>
      </c>
    </row>
    <row r="32" spans="6:7" ht="15">
      <c r="F32" s="27">
        <v>30</v>
      </c>
      <c r="G32" s="9">
        <v>1</v>
      </c>
    </row>
    <row r="33" spans="6:7" ht="15">
      <c r="F33" s="27">
        <v>31</v>
      </c>
      <c r="G33" s="9">
        <v>1</v>
      </c>
    </row>
    <row r="34" spans="6:7" ht="15">
      <c r="F34" s="27">
        <v>32</v>
      </c>
      <c r="G34" s="9">
        <v>1</v>
      </c>
    </row>
    <row r="35" spans="6:7" ht="15">
      <c r="F35" s="27">
        <v>33</v>
      </c>
      <c r="G35" s="9">
        <v>1</v>
      </c>
    </row>
    <row r="36" spans="6:7" ht="15">
      <c r="F36" s="27">
        <v>34</v>
      </c>
      <c r="G36" s="9">
        <v>1</v>
      </c>
    </row>
    <row r="37" spans="6:7" ht="15">
      <c r="F37" s="27">
        <v>35</v>
      </c>
      <c r="G37" s="9">
        <v>1</v>
      </c>
    </row>
    <row r="38" spans="6:7" ht="15">
      <c r="F38" s="27">
        <v>36</v>
      </c>
      <c r="G38" s="9">
        <v>1</v>
      </c>
    </row>
    <row r="39" spans="6:7" ht="15">
      <c r="F39" s="27">
        <v>37</v>
      </c>
      <c r="G39" s="9">
        <v>1</v>
      </c>
    </row>
    <row r="40" spans="6:7" ht="15">
      <c r="F40" s="27">
        <v>38</v>
      </c>
      <c r="G40" s="9">
        <v>1</v>
      </c>
    </row>
    <row r="41" spans="6:7" ht="15">
      <c r="F41" s="27">
        <v>39</v>
      </c>
      <c r="G41" s="9">
        <v>1</v>
      </c>
    </row>
    <row r="42" spans="6:7" ht="15">
      <c r="F42" s="27">
        <v>40</v>
      </c>
      <c r="G42" s="9">
        <v>1</v>
      </c>
    </row>
    <row r="43" spans="6:7" ht="15">
      <c r="F43" s="27">
        <v>41</v>
      </c>
      <c r="G43" s="9">
        <v>1</v>
      </c>
    </row>
    <row r="44" spans="6:7" ht="15">
      <c r="F44" s="27">
        <v>42</v>
      </c>
      <c r="G44" s="9">
        <v>1</v>
      </c>
    </row>
    <row r="45" spans="6:7" ht="15">
      <c r="F45" s="27">
        <v>43</v>
      </c>
      <c r="G45" s="9">
        <v>1</v>
      </c>
    </row>
    <row r="46" spans="6:7" ht="15">
      <c r="F46" s="27">
        <v>44</v>
      </c>
      <c r="G46" s="9">
        <v>1</v>
      </c>
    </row>
    <row r="47" spans="6:7" ht="15">
      <c r="F47" s="27">
        <v>45</v>
      </c>
      <c r="G47" s="9">
        <v>1</v>
      </c>
    </row>
    <row r="48" spans="6:7" ht="15">
      <c r="F48" s="27">
        <v>46</v>
      </c>
      <c r="G48" s="9">
        <v>1</v>
      </c>
    </row>
    <row r="49" spans="6:7" ht="15">
      <c r="F49" s="27">
        <v>47</v>
      </c>
      <c r="G49" s="9">
        <v>1</v>
      </c>
    </row>
    <row r="50" spans="6:7" ht="15">
      <c r="F50" s="27">
        <v>48</v>
      </c>
      <c r="G50" s="9">
        <v>1</v>
      </c>
    </row>
    <row r="51" spans="6:7" ht="15">
      <c r="F51" s="27">
        <v>49</v>
      </c>
      <c r="G51" s="9">
        <v>1</v>
      </c>
    </row>
    <row r="52" spans="6:7" ht="15">
      <c r="F52" s="27">
        <v>50</v>
      </c>
      <c r="G52" s="9">
        <v>1</v>
      </c>
    </row>
    <row r="53" spans="6:7" ht="15">
      <c r="F53" s="27">
        <v>51</v>
      </c>
      <c r="G53" s="9">
        <v>1</v>
      </c>
    </row>
    <row r="54" spans="6:7" ht="15">
      <c r="F54" s="27">
        <v>52</v>
      </c>
      <c r="G54" s="9">
        <v>1</v>
      </c>
    </row>
    <row r="55" spans="6:7" ht="15">
      <c r="F55" s="27">
        <v>53</v>
      </c>
      <c r="G55" s="9">
        <v>1</v>
      </c>
    </row>
    <row r="56" spans="6:7" ht="15">
      <c r="F56" s="27">
        <v>54</v>
      </c>
      <c r="G56" s="9">
        <v>1</v>
      </c>
    </row>
    <row r="57" spans="6:7" ht="15">
      <c r="F57" s="27">
        <v>55</v>
      </c>
      <c r="G57" s="9">
        <v>1</v>
      </c>
    </row>
    <row r="58" spans="6:7" ht="15">
      <c r="F58" s="27">
        <v>56</v>
      </c>
      <c r="G58" s="9">
        <v>1</v>
      </c>
    </row>
    <row r="59" spans="6:7" ht="15">
      <c r="F59" s="27">
        <v>57</v>
      </c>
      <c r="G59" s="9">
        <v>1</v>
      </c>
    </row>
    <row r="60" spans="6:7" ht="15">
      <c r="F60" s="27">
        <v>58</v>
      </c>
      <c r="G60" s="9">
        <v>1</v>
      </c>
    </row>
    <row r="61" spans="6:7" ht="15">
      <c r="F61" s="27">
        <v>59</v>
      </c>
      <c r="G61" s="9">
        <v>1</v>
      </c>
    </row>
    <row r="62" spans="6:7" ht="15">
      <c r="F62" s="27">
        <v>60</v>
      </c>
      <c r="G62" s="9">
        <v>1</v>
      </c>
    </row>
    <row r="63" spans="6:7" ht="15">
      <c r="F63" s="27">
        <v>61</v>
      </c>
      <c r="G63" s="9">
        <v>1</v>
      </c>
    </row>
    <row r="64" spans="6:7" ht="15">
      <c r="F64" s="27">
        <v>62</v>
      </c>
      <c r="G64" s="9">
        <v>1</v>
      </c>
    </row>
    <row r="65" spans="6:7" ht="15">
      <c r="F65" s="27">
        <v>63</v>
      </c>
      <c r="G65" s="9">
        <v>1</v>
      </c>
    </row>
    <row r="66" spans="6:7" ht="15">
      <c r="F66" s="27">
        <v>64</v>
      </c>
      <c r="G66" s="9">
        <v>1</v>
      </c>
    </row>
    <row r="67" spans="6:7" ht="15">
      <c r="F67" s="27">
        <v>65</v>
      </c>
      <c r="G67" s="9">
        <v>1</v>
      </c>
    </row>
    <row r="68" spans="6:7" ht="15">
      <c r="F68" s="27">
        <v>66</v>
      </c>
      <c r="G68" s="9">
        <v>1</v>
      </c>
    </row>
    <row r="69" spans="6:7" ht="15">
      <c r="F69" s="27">
        <v>67</v>
      </c>
      <c r="G69" s="9">
        <v>1</v>
      </c>
    </row>
    <row r="70" spans="6:7" ht="15">
      <c r="F70" s="27">
        <v>68</v>
      </c>
      <c r="G70" s="9">
        <v>1</v>
      </c>
    </row>
    <row r="71" spans="6:7" ht="15">
      <c r="F71" s="27">
        <v>69</v>
      </c>
      <c r="G71" s="9">
        <v>1</v>
      </c>
    </row>
    <row r="72" spans="6:7" ht="15">
      <c r="F72" s="27">
        <v>70</v>
      </c>
      <c r="G72" s="9">
        <v>1</v>
      </c>
    </row>
    <row r="73" spans="6:7" ht="15">
      <c r="F73" s="27">
        <v>71</v>
      </c>
      <c r="G73" s="9">
        <v>1</v>
      </c>
    </row>
    <row r="74" spans="6:7" ht="15">
      <c r="F74" s="27">
        <v>72</v>
      </c>
      <c r="G74" s="9">
        <v>1</v>
      </c>
    </row>
    <row r="75" spans="6:7" ht="15">
      <c r="F75" s="27">
        <v>73</v>
      </c>
      <c r="G75" s="9">
        <v>1</v>
      </c>
    </row>
    <row r="76" spans="6:7" ht="15">
      <c r="F76" s="27">
        <v>74</v>
      </c>
      <c r="G76" s="9">
        <v>1</v>
      </c>
    </row>
    <row r="77" spans="6:7" ht="15">
      <c r="F77" s="27">
        <v>75</v>
      </c>
      <c r="G77" s="9">
        <v>1</v>
      </c>
    </row>
    <row r="78" spans="6:7" ht="15">
      <c r="F78" s="27">
        <v>76</v>
      </c>
      <c r="G78" s="9">
        <v>1</v>
      </c>
    </row>
    <row r="79" spans="6:7" ht="15">
      <c r="F79" s="27">
        <v>77</v>
      </c>
      <c r="G79" s="9">
        <v>1</v>
      </c>
    </row>
    <row r="80" spans="6:7" ht="15">
      <c r="F80" s="27">
        <v>78</v>
      </c>
      <c r="G80" s="9">
        <v>1</v>
      </c>
    </row>
    <row r="81" spans="6:7" ht="15">
      <c r="F81" s="27">
        <v>79</v>
      </c>
      <c r="G81" s="9">
        <v>1</v>
      </c>
    </row>
    <row r="82" spans="6:7" ht="15">
      <c r="F82" s="27">
        <v>80</v>
      </c>
      <c r="G82" s="9">
        <v>1</v>
      </c>
    </row>
    <row r="83" spans="6:7" ht="15">
      <c r="F83" s="27">
        <v>81</v>
      </c>
      <c r="G83" s="9">
        <v>1</v>
      </c>
    </row>
    <row r="84" spans="6:7" ht="15">
      <c r="F84" s="27">
        <v>82</v>
      </c>
      <c r="G84" s="9">
        <v>1</v>
      </c>
    </row>
    <row r="85" spans="6:7" ht="15">
      <c r="F85" s="27">
        <v>83</v>
      </c>
      <c r="G85" s="9">
        <v>1</v>
      </c>
    </row>
    <row r="86" spans="6:7" ht="15">
      <c r="F86" s="27">
        <v>84</v>
      </c>
      <c r="G86" s="9">
        <v>1</v>
      </c>
    </row>
    <row r="87" spans="6:7" ht="15">
      <c r="F87" s="27">
        <v>85</v>
      </c>
      <c r="G87" s="9">
        <v>1</v>
      </c>
    </row>
    <row r="88" spans="6:7" ht="15">
      <c r="F88" s="27">
        <v>86</v>
      </c>
      <c r="G88" s="9">
        <v>1</v>
      </c>
    </row>
    <row r="89" spans="6:7" ht="15">
      <c r="F89" s="27">
        <v>87</v>
      </c>
      <c r="G89" s="9">
        <v>1</v>
      </c>
    </row>
    <row r="90" spans="6:7" ht="15">
      <c r="F90" s="27">
        <v>88</v>
      </c>
      <c r="G90" s="9">
        <v>1</v>
      </c>
    </row>
    <row r="91" spans="6:7" ht="15">
      <c r="F91" s="27">
        <v>89</v>
      </c>
      <c r="G91" s="9">
        <v>1</v>
      </c>
    </row>
    <row r="92" spans="6:7" ht="15">
      <c r="F92" s="27">
        <v>90</v>
      </c>
      <c r="G92" s="9">
        <v>1</v>
      </c>
    </row>
    <row r="93" spans="6:7" ht="15">
      <c r="F93" s="27">
        <v>91</v>
      </c>
      <c r="G93" s="9">
        <v>1</v>
      </c>
    </row>
    <row r="94" spans="6:7" ht="15">
      <c r="F94" s="27">
        <v>92</v>
      </c>
      <c r="G94" s="9">
        <v>1</v>
      </c>
    </row>
    <row r="95" spans="6:7" ht="15">
      <c r="F95" s="27">
        <v>93</v>
      </c>
      <c r="G95" s="9">
        <v>1</v>
      </c>
    </row>
    <row r="96" spans="6:7" ht="15">
      <c r="F96" s="27">
        <v>94</v>
      </c>
      <c r="G96" s="9">
        <v>1</v>
      </c>
    </row>
    <row r="97" spans="6:7" ht="15">
      <c r="F97" s="27">
        <v>95</v>
      </c>
      <c r="G97" s="9">
        <v>1</v>
      </c>
    </row>
    <row r="98" spans="6:7" ht="15">
      <c r="F98" s="27">
        <v>96</v>
      </c>
      <c r="G98" s="9">
        <v>1</v>
      </c>
    </row>
    <row r="99" spans="6:7" ht="15">
      <c r="F99" s="27">
        <v>97</v>
      </c>
      <c r="G99" s="9">
        <v>1</v>
      </c>
    </row>
    <row r="100" spans="6:7" ht="15">
      <c r="F100" s="27">
        <v>98</v>
      </c>
      <c r="G100" s="9">
        <v>1</v>
      </c>
    </row>
    <row r="101" spans="6:7" ht="15">
      <c r="F101" s="27">
        <v>99</v>
      </c>
      <c r="G101" s="9">
        <v>1</v>
      </c>
    </row>
    <row r="102" spans="6:7" ht="15">
      <c r="F102" s="27">
        <v>100</v>
      </c>
      <c r="G102" s="9">
        <v>1</v>
      </c>
    </row>
  </sheetData>
  <sheetProtection/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2:K110"/>
  <sheetViews>
    <sheetView zoomScalePageLayoutView="0" workbookViewId="0" topLeftCell="A1">
      <selection activeCell="J2" sqref="J2:J110"/>
    </sheetView>
  </sheetViews>
  <sheetFormatPr defaultColWidth="9.140625" defaultRowHeight="15"/>
  <cols>
    <col min="1" max="1" width="7.421875" style="0" bestFit="1" customWidth="1"/>
    <col min="2" max="2" width="11.28125" style="0" bestFit="1" customWidth="1"/>
    <col min="3" max="3" width="10.7109375" style="0" bestFit="1" customWidth="1"/>
  </cols>
  <sheetData>
    <row r="2" ht="15">
      <c r="J2" s="53"/>
    </row>
    <row r="3" ht="15">
      <c r="J3" s="53"/>
    </row>
    <row r="4" ht="15">
      <c r="J4" s="53"/>
    </row>
    <row r="5" ht="15">
      <c r="J5" s="53"/>
    </row>
    <row r="6" ht="15">
      <c r="J6" s="53"/>
    </row>
    <row r="7" ht="15">
      <c r="J7" s="53"/>
    </row>
    <row r="8" ht="15">
      <c r="J8" s="53"/>
    </row>
    <row r="9" ht="15">
      <c r="J9" s="53"/>
    </row>
    <row r="10" ht="15">
      <c r="J10" s="53"/>
    </row>
    <row r="11" ht="15">
      <c r="J11" s="53"/>
    </row>
    <row r="12" ht="15">
      <c r="J12" s="53"/>
    </row>
    <row r="13" ht="15">
      <c r="J13" s="53"/>
    </row>
    <row r="14" ht="15">
      <c r="J14" s="53"/>
    </row>
    <row r="15" ht="15">
      <c r="J15" s="53"/>
    </row>
    <row r="16" ht="15">
      <c r="J16" s="53"/>
    </row>
    <row r="17" ht="15">
      <c r="J17" s="53"/>
    </row>
    <row r="18" ht="15">
      <c r="J18" s="53"/>
    </row>
    <row r="19" ht="15">
      <c r="J19" s="53"/>
    </row>
    <row r="20" ht="15">
      <c r="J20" s="53"/>
    </row>
    <row r="21" ht="15">
      <c r="J21" s="53"/>
    </row>
    <row r="22" ht="15">
      <c r="J22" s="53"/>
    </row>
    <row r="23" ht="15">
      <c r="J23" s="53"/>
    </row>
    <row r="24" ht="15">
      <c r="J24" s="53"/>
    </row>
    <row r="25" ht="15">
      <c r="J25" s="53"/>
    </row>
    <row r="26" ht="15">
      <c r="J26" s="53"/>
    </row>
    <row r="27" ht="15">
      <c r="J27" s="53"/>
    </row>
    <row r="28" ht="15">
      <c r="J28" s="53"/>
    </row>
    <row r="29" ht="15">
      <c r="J29" s="53"/>
    </row>
    <row r="30" ht="15">
      <c r="J30" s="53"/>
    </row>
    <row r="31" ht="15">
      <c r="J31" s="53"/>
    </row>
    <row r="32" ht="15">
      <c r="J32" s="53"/>
    </row>
    <row r="33" ht="15">
      <c r="J33" s="53"/>
    </row>
    <row r="34" ht="15">
      <c r="J34" s="53"/>
    </row>
    <row r="35" ht="15">
      <c r="J35" s="53"/>
    </row>
    <row r="36" ht="15">
      <c r="J36" s="53"/>
    </row>
    <row r="37" ht="15">
      <c r="J37" s="53"/>
    </row>
    <row r="38" ht="15">
      <c r="J38" s="53"/>
    </row>
    <row r="39" ht="15">
      <c r="J39" s="53"/>
    </row>
    <row r="40" ht="15">
      <c r="J40" s="53"/>
    </row>
    <row r="41" ht="15">
      <c r="J41" s="53"/>
    </row>
    <row r="42" ht="15">
      <c r="J42" s="53"/>
    </row>
    <row r="43" ht="15">
      <c r="J43" s="53"/>
    </row>
    <row r="44" ht="15">
      <c r="J44" s="53"/>
    </row>
    <row r="45" ht="15">
      <c r="J45" s="53"/>
    </row>
    <row r="46" ht="15">
      <c r="J46" s="53"/>
    </row>
    <row r="47" ht="15">
      <c r="J47" s="53"/>
    </row>
    <row r="48" ht="15">
      <c r="J48" s="53"/>
    </row>
    <row r="49" ht="15">
      <c r="J49" s="53"/>
    </row>
    <row r="50" ht="15">
      <c r="J50" s="53"/>
    </row>
    <row r="51" ht="15">
      <c r="J51" s="53"/>
    </row>
    <row r="52" ht="15">
      <c r="J52" s="53"/>
    </row>
    <row r="53" ht="15">
      <c r="J53" s="53"/>
    </row>
    <row r="54" ht="15">
      <c r="J54" s="53"/>
    </row>
    <row r="55" ht="15">
      <c r="J55" s="53"/>
    </row>
    <row r="56" ht="15">
      <c r="J56" s="53"/>
    </row>
    <row r="57" ht="15">
      <c r="J57" s="53"/>
    </row>
    <row r="58" ht="15">
      <c r="J58" s="53"/>
    </row>
    <row r="59" ht="15">
      <c r="J59" s="53"/>
    </row>
    <row r="60" ht="15">
      <c r="J60" s="53"/>
    </row>
    <row r="61" ht="15">
      <c r="J61" s="53"/>
    </row>
    <row r="62" ht="15">
      <c r="J62" s="53"/>
    </row>
    <row r="63" ht="15">
      <c r="J63" s="53"/>
    </row>
    <row r="64" ht="15">
      <c r="J64" s="53"/>
    </row>
    <row r="65" ht="15">
      <c r="J65" s="53"/>
    </row>
    <row r="66" ht="15">
      <c r="J66" s="53"/>
    </row>
    <row r="67" ht="15">
      <c r="J67" s="53"/>
    </row>
    <row r="68" ht="15">
      <c r="J68" s="53"/>
    </row>
    <row r="69" ht="15">
      <c r="J69" s="53"/>
    </row>
    <row r="70" ht="15">
      <c r="J70" s="53"/>
    </row>
    <row r="71" ht="15">
      <c r="J71" s="53"/>
    </row>
    <row r="72" ht="15">
      <c r="J72" s="53"/>
    </row>
    <row r="73" ht="15">
      <c r="J73" s="53"/>
    </row>
    <row r="74" ht="15">
      <c r="J74" s="53"/>
    </row>
    <row r="75" ht="15">
      <c r="J75" s="53"/>
    </row>
    <row r="76" ht="15">
      <c r="J76" s="53"/>
    </row>
    <row r="77" ht="15">
      <c r="J77" s="53"/>
    </row>
    <row r="78" ht="15">
      <c r="J78" s="53"/>
    </row>
    <row r="79" ht="15">
      <c r="J79" s="53"/>
    </row>
    <row r="80" ht="15">
      <c r="J80" s="53"/>
    </row>
    <row r="81" ht="15">
      <c r="J81" s="53"/>
    </row>
    <row r="82" ht="15">
      <c r="J82" s="53"/>
    </row>
    <row r="83" ht="15">
      <c r="J83" s="53"/>
    </row>
    <row r="84" ht="15">
      <c r="J84" s="53"/>
    </row>
    <row r="85" ht="15">
      <c r="J85" s="53"/>
    </row>
    <row r="86" ht="15">
      <c r="J86" s="53"/>
    </row>
    <row r="87" ht="15">
      <c r="J87" s="53"/>
    </row>
    <row r="88" ht="15">
      <c r="J88" s="53"/>
    </row>
    <row r="89" ht="15">
      <c r="J89" s="53"/>
    </row>
    <row r="90" ht="15">
      <c r="J90" s="53"/>
    </row>
    <row r="91" ht="15">
      <c r="J91" s="53"/>
    </row>
    <row r="92" ht="15">
      <c r="J92" s="53"/>
    </row>
    <row r="93" spans="10:11" ht="15">
      <c r="J93" s="53"/>
      <c r="K93" s="54"/>
    </row>
    <row r="94" spans="10:11" ht="15">
      <c r="J94" s="53"/>
      <c r="K94" s="54"/>
    </row>
    <row r="95" spans="10:11" ht="15">
      <c r="J95" s="53"/>
      <c r="K95" s="54"/>
    </row>
    <row r="96" spans="10:11" ht="15">
      <c r="J96" s="53"/>
      <c r="K96" s="54"/>
    </row>
    <row r="97" spans="10:11" ht="15">
      <c r="J97" s="53"/>
      <c r="K97" s="54"/>
    </row>
    <row r="98" spans="10:11" ht="15">
      <c r="J98" s="53"/>
      <c r="K98" s="54"/>
    </row>
    <row r="99" spans="10:11" ht="15">
      <c r="J99" s="53"/>
      <c r="K99" s="54"/>
    </row>
    <row r="100" spans="10:11" ht="15">
      <c r="J100" s="53"/>
      <c r="K100" s="54"/>
    </row>
    <row r="101" spans="10:11" ht="15">
      <c r="J101" s="53"/>
      <c r="K101" s="54"/>
    </row>
    <row r="102" ht="15">
      <c r="J102" s="53"/>
    </row>
    <row r="103" ht="15">
      <c r="J103" s="53"/>
    </row>
    <row r="104" ht="15">
      <c r="J104" s="53"/>
    </row>
    <row r="105" ht="15">
      <c r="J105" s="53"/>
    </row>
    <row r="106" ht="15">
      <c r="J106" s="53"/>
    </row>
    <row r="107" ht="15">
      <c r="J107" s="53"/>
    </row>
    <row r="108" ht="15">
      <c r="J108" s="53"/>
    </row>
    <row r="109" ht="15">
      <c r="J109" s="53"/>
    </row>
    <row r="110" ht="15">
      <c r="J110" s="53"/>
    </row>
  </sheetData>
  <sheetProtection/>
  <autoFilter ref="A1:G1">
    <sortState ref="A2:G110">
      <sortCondition sortBy="value" ref="C2:C110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07"/>
  <sheetViews>
    <sheetView zoomScalePageLayoutView="0" workbookViewId="0" topLeftCell="A78">
      <selection activeCell="C2" sqref="C2:D107"/>
    </sheetView>
  </sheetViews>
  <sheetFormatPr defaultColWidth="9.140625" defaultRowHeight="15"/>
  <cols>
    <col min="2" max="2" width="12.7109375" style="0" customWidth="1"/>
    <col min="3" max="3" width="16.28125" style="0" customWidth="1"/>
    <col min="4" max="4" width="15.00390625" style="0" customWidth="1"/>
  </cols>
  <sheetData>
    <row r="1" spans="2:4" ht="15">
      <c r="B1" t="s">
        <v>224</v>
      </c>
      <c r="C1" t="s">
        <v>225</v>
      </c>
      <c r="D1" t="s">
        <v>226</v>
      </c>
    </row>
    <row r="2" spans="2:4" ht="15">
      <c r="B2">
        <v>1</v>
      </c>
      <c r="C2" t="s">
        <v>605</v>
      </c>
      <c r="D2" t="s">
        <v>605</v>
      </c>
    </row>
    <row r="3" spans="2:4" ht="15">
      <c r="B3">
        <v>2</v>
      </c>
      <c r="C3" t="s">
        <v>603</v>
      </c>
      <c r="D3" t="s">
        <v>604</v>
      </c>
    </row>
    <row r="4" spans="2:4" ht="15">
      <c r="B4">
        <v>3</v>
      </c>
      <c r="C4" t="s">
        <v>601</v>
      </c>
      <c r="D4" t="s">
        <v>602</v>
      </c>
    </row>
    <row r="5" spans="2:4" ht="15">
      <c r="B5">
        <v>4</v>
      </c>
      <c r="C5" t="s">
        <v>599</v>
      </c>
      <c r="D5" t="s">
        <v>600</v>
      </c>
    </row>
    <row r="6" spans="2:4" ht="15">
      <c r="B6">
        <v>5</v>
      </c>
      <c r="C6" t="s">
        <v>597</v>
      </c>
      <c r="D6" t="s">
        <v>598</v>
      </c>
    </row>
    <row r="7" spans="2:4" ht="15">
      <c r="B7">
        <v>6</v>
      </c>
      <c r="C7" t="s">
        <v>595</v>
      </c>
      <c r="D7" t="s">
        <v>596</v>
      </c>
    </row>
    <row r="8" spans="2:4" ht="15">
      <c r="B8">
        <v>7</v>
      </c>
      <c r="C8" t="s">
        <v>593</v>
      </c>
      <c r="D8" t="s">
        <v>594</v>
      </c>
    </row>
    <row r="9" spans="2:4" ht="15">
      <c r="B9">
        <v>8</v>
      </c>
      <c r="C9" t="s">
        <v>591</v>
      </c>
      <c r="D9" t="s">
        <v>592</v>
      </c>
    </row>
    <row r="10" spans="2:4" ht="15">
      <c r="B10">
        <v>9</v>
      </c>
      <c r="C10" t="s">
        <v>589</v>
      </c>
      <c r="D10" t="s">
        <v>590</v>
      </c>
    </row>
    <row r="11" spans="2:4" ht="15">
      <c r="B11">
        <v>10</v>
      </c>
      <c r="C11" t="s">
        <v>587</v>
      </c>
      <c r="D11" t="s">
        <v>588</v>
      </c>
    </row>
    <row r="12" spans="2:4" ht="15">
      <c r="B12">
        <v>11</v>
      </c>
      <c r="C12" t="s">
        <v>585</v>
      </c>
      <c r="D12" t="s">
        <v>586</v>
      </c>
    </row>
    <row r="13" spans="2:4" ht="15">
      <c r="B13">
        <v>12</v>
      </c>
      <c r="C13" t="s">
        <v>583</v>
      </c>
      <c r="D13" t="s">
        <v>584</v>
      </c>
    </row>
    <row r="14" spans="2:4" ht="15">
      <c r="B14">
        <v>13</v>
      </c>
      <c r="C14" t="s">
        <v>581</v>
      </c>
      <c r="D14" t="s">
        <v>582</v>
      </c>
    </row>
    <row r="15" spans="2:4" ht="15">
      <c r="B15">
        <v>14</v>
      </c>
      <c r="C15" t="s">
        <v>579</v>
      </c>
      <c r="D15" t="s">
        <v>580</v>
      </c>
    </row>
    <row r="16" spans="2:4" ht="15">
      <c r="B16">
        <v>15</v>
      </c>
      <c r="C16" t="s">
        <v>577</v>
      </c>
      <c r="D16" t="s">
        <v>578</v>
      </c>
    </row>
    <row r="17" spans="2:4" ht="15">
      <c r="B17">
        <v>16</v>
      </c>
      <c r="C17" t="s">
        <v>575</v>
      </c>
      <c r="D17" t="s">
        <v>576</v>
      </c>
    </row>
    <row r="18" spans="2:4" ht="15">
      <c r="B18">
        <v>17</v>
      </c>
      <c r="C18" t="s">
        <v>573</v>
      </c>
      <c r="D18" t="s">
        <v>574</v>
      </c>
    </row>
    <row r="19" spans="2:4" ht="15">
      <c r="B19">
        <v>18</v>
      </c>
      <c r="C19" t="s">
        <v>571</v>
      </c>
      <c r="D19" t="s">
        <v>572</v>
      </c>
    </row>
    <row r="20" spans="2:4" ht="15">
      <c r="B20">
        <v>19</v>
      </c>
      <c r="C20" t="s">
        <v>569</v>
      </c>
      <c r="D20" t="s">
        <v>570</v>
      </c>
    </row>
    <row r="21" spans="2:4" ht="15">
      <c r="B21">
        <v>20</v>
      </c>
      <c r="C21" t="s">
        <v>567</v>
      </c>
      <c r="D21" t="s">
        <v>568</v>
      </c>
    </row>
    <row r="22" spans="2:4" ht="15">
      <c r="B22">
        <v>21</v>
      </c>
      <c r="C22" t="s">
        <v>565</v>
      </c>
      <c r="D22" t="s">
        <v>566</v>
      </c>
    </row>
    <row r="23" spans="2:4" ht="15">
      <c r="B23">
        <v>22</v>
      </c>
      <c r="C23" t="s">
        <v>563</v>
      </c>
      <c r="D23" t="s">
        <v>564</v>
      </c>
    </row>
    <row r="24" spans="2:4" ht="15">
      <c r="B24">
        <v>23</v>
      </c>
      <c r="C24" t="s">
        <v>561</v>
      </c>
      <c r="D24" t="s">
        <v>562</v>
      </c>
    </row>
    <row r="25" spans="2:4" ht="15">
      <c r="B25">
        <v>24</v>
      </c>
      <c r="C25" t="s">
        <v>447</v>
      </c>
      <c r="D25" t="s">
        <v>560</v>
      </c>
    </row>
    <row r="26" spans="2:4" ht="15">
      <c r="B26">
        <v>25</v>
      </c>
      <c r="C26" t="s">
        <v>558</v>
      </c>
      <c r="D26" t="s">
        <v>559</v>
      </c>
    </row>
    <row r="27" spans="2:4" ht="15">
      <c r="B27">
        <v>26</v>
      </c>
      <c r="C27" t="s">
        <v>556</v>
      </c>
      <c r="D27" t="s">
        <v>557</v>
      </c>
    </row>
    <row r="28" spans="2:4" ht="15">
      <c r="B28">
        <v>27</v>
      </c>
      <c r="C28" t="s">
        <v>554</v>
      </c>
      <c r="D28" t="s">
        <v>555</v>
      </c>
    </row>
    <row r="29" spans="2:4" ht="15">
      <c r="B29">
        <v>28</v>
      </c>
      <c r="C29" t="s">
        <v>552</v>
      </c>
      <c r="D29" t="s">
        <v>553</v>
      </c>
    </row>
    <row r="30" spans="2:4" ht="15">
      <c r="B30">
        <v>29</v>
      </c>
      <c r="C30" t="s">
        <v>550</v>
      </c>
      <c r="D30" t="s">
        <v>551</v>
      </c>
    </row>
    <row r="31" spans="2:4" ht="15">
      <c r="B31">
        <v>30</v>
      </c>
      <c r="C31" t="s">
        <v>220</v>
      </c>
      <c r="D31" t="s">
        <v>549</v>
      </c>
    </row>
    <row r="32" spans="2:4" ht="15">
      <c r="B32">
        <v>31</v>
      </c>
      <c r="C32" t="s">
        <v>547</v>
      </c>
      <c r="D32" t="s">
        <v>548</v>
      </c>
    </row>
    <row r="33" spans="2:4" ht="15">
      <c r="B33">
        <v>32</v>
      </c>
      <c r="C33" t="s">
        <v>216</v>
      </c>
      <c r="D33" t="s">
        <v>546</v>
      </c>
    </row>
    <row r="34" spans="2:4" ht="15">
      <c r="B34">
        <v>33</v>
      </c>
      <c r="C34" t="s">
        <v>544</v>
      </c>
      <c r="D34" t="s">
        <v>545</v>
      </c>
    </row>
    <row r="35" spans="2:4" ht="15">
      <c r="B35">
        <v>34</v>
      </c>
      <c r="C35" t="s">
        <v>542</v>
      </c>
      <c r="D35" t="s">
        <v>543</v>
      </c>
    </row>
    <row r="36" spans="2:4" ht="15">
      <c r="B36">
        <v>35</v>
      </c>
      <c r="C36" t="s">
        <v>504</v>
      </c>
      <c r="D36" t="s">
        <v>541</v>
      </c>
    </row>
    <row r="37" spans="2:4" ht="15">
      <c r="B37">
        <v>36</v>
      </c>
      <c r="C37" t="s">
        <v>539</v>
      </c>
      <c r="D37" t="s">
        <v>540</v>
      </c>
    </row>
    <row r="38" spans="2:4" ht="15">
      <c r="B38">
        <v>37</v>
      </c>
      <c r="C38" t="s">
        <v>537</v>
      </c>
      <c r="D38" t="s">
        <v>538</v>
      </c>
    </row>
    <row r="39" spans="2:4" ht="15">
      <c r="B39">
        <v>38</v>
      </c>
      <c r="C39" t="s">
        <v>535</v>
      </c>
      <c r="D39" t="s">
        <v>536</v>
      </c>
    </row>
    <row r="40" spans="2:4" ht="15">
      <c r="B40">
        <v>39</v>
      </c>
      <c r="C40" t="s">
        <v>533</v>
      </c>
      <c r="D40" t="s">
        <v>534</v>
      </c>
    </row>
    <row r="41" spans="2:4" ht="15">
      <c r="B41">
        <v>40</v>
      </c>
      <c r="C41" t="s">
        <v>531</v>
      </c>
      <c r="D41" t="s">
        <v>532</v>
      </c>
    </row>
    <row r="42" spans="2:4" ht="15">
      <c r="B42">
        <v>41</v>
      </c>
      <c r="C42" t="s">
        <v>529</v>
      </c>
      <c r="D42" t="s">
        <v>530</v>
      </c>
    </row>
    <row r="43" spans="2:4" ht="15">
      <c r="B43">
        <v>42</v>
      </c>
      <c r="C43" t="s">
        <v>223</v>
      </c>
      <c r="D43" t="s">
        <v>528</v>
      </c>
    </row>
    <row r="44" spans="2:4" ht="15">
      <c r="B44">
        <v>43</v>
      </c>
      <c r="C44" t="s">
        <v>526</v>
      </c>
      <c r="D44" t="s">
        <v>527</v>
      </c>
    </row>
    <row r="45" spans="2:4" ht="15">
      <c r="B45">
        <v>44</v>
      </c>
      <c r="C45" t="s">
        <v>524</v>
      </c>
      <c r="D45" t="s">
        <v>525</v>
      </c>
    </row>
    <row r="46" spans="2:4" ht="15">
      <c r="B46">
        <v>45</v>
      </c>
      <c r="C46" t="s">
        <v>522</v>
      </c>
      <c r="D46" t="s">
        <v>523</v>
      </c>
    </row>
    <row r="47" spans="2:4" ht="15">
      <c r="B47">
        <v>46</v>
      </c>
      <c r="C47" t="s">
        <v>520</v>
      </c>
      <c r="D47" t="s">
        <v>521</v>
      </c>
    </row>
    <row r="48" spans="2:4" ht="15">
      <c r="B48">
        <v>47</v>
      </c>
      <c r="C48" t="s">
        <v>518</v>
      </c>
      <c r="D48" t="s">
        <v>519</v>
      </c>
    </row>
    <row r="49" spans="2:4" ht="15">
      <c r="B49">
        <v>48</v>
      </c>
      <c r="C49" t="s">
        <v>516</v>
      </c>
      <c r="D49" t="s">
        <v>517</v>
      </c>
    </row>
    <row r="50" spans="2:4" ht="15">
      <c r="B50">
        <v>49</v>
      </c>
      <c r="C50" t="s">
        <v>514</v>
      </c>
      <c r="D50" t="s">
        <v>515</v>
      </c>
    </row>
    <row r="51" spans="2:4" ht="15">
      <c r="B51">
        <v>50</v>
      </c>
      <c r="C51" t="s">
        <v>449</v>
      </c>
      <c r="D51" t="s">
        <v>513</v>
      </c>
    </row>
    <row r="52" spans="2:4" ht="15">
      <c r="B52">
        <v>51</v>
      </c>
      <c r="C52" t="s">
        <v>511</v>
      </c>
      <c r="D52" t="s">
        <v>512</v>
      </c>
    </row>
    <row r="53" spans="2:4" ht="15">
      <c r="B53">
        <v>52</v>
      </c>
      <c r="C53" t="s">
        <v>509</v>
      </c>
      <c r="D53" t="s">
        <v>510</v>
      </c>
    </row>
    <row r="54" spans="2:4" ht="15">
      <c r="B54">
        <v>53</v>
      </c>
      <c r="C54" t="s">
        <v>436</v>
      </c>
      <c r="D54" t="s">
        <v>508</v>
      </c>
    </row>
    <row r="55" spans="2:4" ht="15">
      <c r="B55">
        <v>54</v>
      </c>
      <c r="C55" t="s">
        <v>506</v>
      </c>
      <c r="D55" t="s">
        <v>507</v>
      </c>
    </row>
    <row r="56" spans="2:4" ht="15">
      <c r="B56">
        <v>55</v>
      </c>
      <c r="C56" t="s">
        <v>504</v>
      </c>
      <c r="D56" t="s">
        <v>505</v>
      </c>
    </row>
    <row r="57" spans="2:4" ht="15">
      <c r="B57">
        <v>56</v>
      </c>
      <c r="C57" t="s">
        <v>502</v>
      </c>
      <c r="D57" t="s">
        <v>503</v>
      </c>
    </row>
    <row r="58" spans="2:4" ht="15">
      <c r="B58">
        <v>57</v>
      </c>
      <c r="C58" t="s">
        <v>500</v>
      </c>
      <c r="D58" t="s">
        <v>501</v>
      </c>
    </row>
    <row r="59" spans="2:4" ht="15">
      <c r="B59">
        <v>58</v>
      </c>
      <c r="C59" t="s">
        <v>216</v>
      </c>
      <c r="D59" t="s">
        <v>499</v>
      </c>
    </row>
    <row r="60" spans="2:4" ht="15">
      <c r="B60">
        <v>59</v>
      </c>
      <c r="C60" t="s">
        <v>497</v>
      </c>
      <c r="D60" t="s">
        <v>498</v>
      </c>
    </row>
    <row r="61" spans="2:4" ht="15">
      <c r="B61">
        <v>60</v>
      </c>
      <c r="C61" t="s">
        <v>218</v>
      </c>
      <c r="D61" t="s">
        <v>496</v>
      </c>
    </row>
    <row r="62" spans="2:4" ht="15">
      <c r="B62">
        <v>61</v>
      </c>
      <c r="C62" t="s">
        <v>494</v>
      </c>
      <c r="D62" t="s">
        <v>495</v>
      </c>
    </row>
    <row r="63" spans="2:4" ht="15">
      <c r="B63">
        <v>62</v>
      </c>
      <c r="C63" t="s">
        <v>492</v>
      </c>
      <c r="D63" t="s">
        <v>493</v>
      </c>
    </row>
    <row r="64" spans="2:4" ht="15">
      <c r="B64">
        <v>63</v>
      </c>
      <c r="C64" t="s">
        <v>490</v>
      </c>
      <c r="D64" t="s">
        <v>491</v>
      </c>
    </row>
    <row r="65" spans="2:4" ht="15">
      <c r="B65">
        <v>64</v>
      </c>
      <c r="C65" t="s">
        <v>488</v>
      </c>
      <c r="D65" t="s">
        <v>489</v>
      </c>
    </row>
    <row r="66" spans="2:4" ht="15">
      <c r="B66">
        <v>65</v>
      </c>
      <c r="C66" t="s">
        <v>486</v>
      </c>
      <c r="D66" t="s">
        <v>487</v>
      </c>
    </row>
    <row r="67" spans="2:4" ht="15">
      <c r="B67">
        <v>66</v>
      </c>
      <c r="C67" t="s">
        <v>219</v>
      </c>
      <c r="D67" t="s">
        <v>485</v>
      </c>
    </row>
    <row r="68" spans="2:4" ht="15">
      <c r="B68">
        <v>67</v>
      </c>
      <c r="C68" t="s">
        <v>483</v>
      </c>
      <c r="D68" t="s">
        <v>484</v>
      </c>
    </row>
    <row r="69" spans="2:4" ht="15">
      <c r="B69">
        <v>68</v>
      </c>
      <c r="C69" t="s">
        <v>481</v>
      </c>
      <c r="D69" t="s">
        <v>482</v>
      </c>
    </row>
    <row r="70" spans="2:4" ht="15">
      <c r="B70">
        <v>69</v>
      </c>
      <c r="C70" t="s">
        <v>479</v>
      </c>
      <c r="D70" t="s">
        <v>480</v>
      </c>
    </row>
    <row r="71" spans="2:4" ht="15">
      <c r="B71">
        <v>70</v>
      </c>
      <c r="C71" t="s">
        <v>477</v>
      </c>
      <c r="D71" t="s">
        <v>478</v>
      </c>
    </row>
    <row r="72" spans="2:4" ht="15">
      <c r="B72">
        <v>71</v>
      </c>
      <c r="C72" t="s">
        <v>475</v>
      </c>
      <c r="D72" t="s">
        <v>476</v>
      </c>
    </row>
    <row r="73" spans="2:4" ht="15">
      <c r="B73">
        <v>72</v>
      </c>
      <c r="C73" t="s">
        <v>222</v>
      </c>
      <c r="D73" t="s">
        <v>474</v>
      </c>
    </row>
    <row r="74" spans="2:4" ht="15">
      <c r="B74">
        <v>73</v>
      </c>
      <c r="C74" t="s">
        <v>472</v>
      </c>
      <c r="D74" t="s">
        <v>473</v>
      </c>
    </row>
    <row r="75" spans="2:4" ht="15">
      <c r="B75">
        <v>74</v>
      </c>
      <c r="C75" t="s">
        <v>470</v>
      </c>
      <c r="D75" t="s">
        <v>471</v>
      </c>
    </row>
    <row r="76" spans="2:4" ht="15">
      <c r="B76">
        <v>75</v>
      </c>
      <c r="C76" t="s">
        <v>468</v>
      </c>
      <c r="D76" t="s">
        <v>469</v>
      </c>
    </row>
    <row r="77" spans="2:4" ht="15">
      <c r="B77">
        <v>76</v>
      </c>
      <c r="C77" t="s">
        <v>466</v>
      </c>
      <c r="D77" t="s">
        <v>467</v>
      </c>
    </row>
    <row r="78" spans="2:4" ht="15">
      <c r="B78">
        <v>77</v>
      </c>
      <c r="C78" t="s">
        <v>464</v>
      </c>
      <c r="D78" t="s">
        <v>465</v>
      </c>
    </row>
    <row r="79" spans="2:4" ht="15">
      <c r="B79">
        <v>78</v>
      </c>
      <c r="C79" t="s">
        <v>108</v>
      </c>
      <c r="D79" t="s">
        <v>463</v>
      </c>
    </row>
    <row r="80" spans="2:4" ht="15">
      <c r="B80">
        <v>79</v>
      </c>
      <c r="C80" t="s">
        <v>461</v>
      </c>
      <c r="D80" t="s">
        <v>462</v>
      </c>
    </row>
    <row r="81" spans="2:4" ht="15">
      <c r="B81">
        <v>80</v>
      </c>
      <c r="C81" t="s">
        <v>217</v>
      </c>
      <c r="D81" t="s">
        <v>460</v>
      </c>
    </row>
    <row r="82" spans="2:4" ht="15">
      <c r="B82">
        <v>81</v>
      </c>
      <c r="C82" t="s">
        <v>458</v>
      </c>
      <c r="D82" t="s">
        <v>459</v>
      </c>
    </row>
    <row r="83" spans="2:4" ht="15">
      <c r="B83">
        <v>82</v>
      </c>
      <c r="C83" t="s">
        <v>456</v>
      </c>
      <c r="D83" t="s">
        <v>457</v>
      </c>
    </row>
    <row r="84" spans="2:4" ht="15">
      <c r="B84">
        <v>83</v>
      </c>
      <c r="C84" t="s">
        <v>454</v>
      </c>
      <c r="D84" t="s">
        <v>455</v>
      </c>
    </row>
    <row r="85" spans="2:4" ht="15">
      <c r="B85">
        <v>84</v>
      </c>
      <c r="C85" t="s">
        <v>221</v>
      </c>
      <c r="D85" t="s">
        <v>453</v>
      </c>
    </row>
    <row r="86" spans="2:4" ht="15">
      <c r="B86">
        <v>85</v>
      </c>
      <c r="C86" t="s">
        <v>451</v>
      </c>
      <c r="D86" t="s">
        <v>452</v>
      </c>
    </row>
    <row r="87" spans="2:4" ht="15">
      <c r="B87">
        <v>86</v>
      </c>
      <c r="C87" t="s">
        <v>449</v>
      </c>
      <c r="D87" t="s">
        <v>450</v>
      </c>
    </row>
    <row r="88" spans="2:4" ht="15">
      <c r="B88">
        <v>87</v>
      </c>
      <c r="C88" t="s">
        <v>447</v>
      </c>
      <c r="D88" t="s">
        <v>448</v>
      </c>
    </row>
    <row r="89" spans="2:4" ht="15">
      <c r="B89">
        <v>88</v>
      </c>
      <c r="C89" t="s">
        <v>445</v>
      </c>
      <c r="D89" t="s">
        <v>446</v>
      </c>
    </row>
    <row r="90" spans="2:4" ht="15">
      <c r="B90">
        <v>89</v>
      </c>
      <c r="C90" t="s">
        <v>443</v>
      </c>
      <c r="D90" t="s">
        <v>444</v>
      </c>
    </row>
    <row r="91" spans="2:4" ht="15">
      <c r="B91">
        <v>90</v>
      </c>
      <c r="C91" t="s">
        <v>441</v>
      </c>
      <c r="D91" t="s">
        <v>442</v>
      </c>
    </row>
    <row r="92" spans="2:4" ht="15">
      <c r="B92">
        <v>91</v>
      </c>
      <c r="C92" t="s">
        <v>439</v>
      </c>
      <c r="D92" t="s">
        <v>440</v>
      </c>
    </row>
    <row r="93" spans="2:4" ht="15">
      <c r="B93">
        <v>92</v>
      </c>
      <c r="C93" t="s">
        <v>436</v>
      </c>
      <c r="D93" t="s">
        <v>437</v>
      </c>
    </row>
    <row r="94" spans="2:4" ht="15">
      <c r="B94">
        <v>93</v>
      </c>
      <c r="C94" t="s">
        <v>433</v>
      </c>
      <c r="D94" t="s">
        <v>434</v>
      </c>
    </row>
    <row r="95" spans="2:4" ht="15">
      <c r="B95">
        <v>94</v>
      </c>
      <c r="C95" t="s">
        <v>430</v>
      </c>
      <c r="D95" t="s">
        <v>431</v>
      </c>
    </row>
    <row r="96" spans="2:4" ht="15">
      <c r="B96">
        <v>95</v>
      </c>
      <c r="C96" t="s">
        <v>427</v>
      </c>
      <c r="D96" t="s">
        <v>428</v>
      </c>
    </row>
    <row r="97" spans="2:4" ht="15">
      <c r="B97">
        <v>96</v>
      </c>
      <c r="C97" t="s">
        <v>217</v>
      </c>
      <c r="D97" t="s">
        <v>425</v>
      </c>
    </row>
    <row r="98" spans="2:4" ht="15">
      <c r="B98">
        <v>97</v>
      </c>
      <c r="C98" t="s">
        <v>422</v>
      </c>
      <c r="D98" t="s">
        <v>423</v>
      </c>
    </row>
    <row r="99" spans="2:4" ht="15">
      <c r="B99">
        <v>98</v>
      </c>
      <c r="C99" t="s">
        <v>419</v>
      </c>
      <c r="D99" t="s">
        <v>420</v>
      </c>
    </row>
    <row r="100" spans="2:4" ht="15">
      <c r="B100">
        <v>99</v>
      </c>
      <c r="C100" t="s">
        <v>416</v>
      </c>
      <c r="D100" t="s">
        <v>417</v>
      </c>
    </row>
    <row r="101" spans="2:4" ht="15">
      <c r="B101">
        <v>100</v>
      </c>
      <c r="C101" t="s">
        <v>413</v>
      </c>
      <c r="D101" t="s">
        <v>414</v>
      </c>
    </row>
    <row r="102" spans="2:4" ht="15">
      <c r="B102">
        <v>101</v>
      </c>
      <c r="C102" t="s">
        <v>410</v>
      </c>
      <c r="D102" t="s">
        <v>411</v>
      </c>
    </row>
    <row r="103" spans="2:4" ht="15">
      <c r="B103">
        <v>102</v>
      </c>
      <c r="C103" t="s">
        <v>407</v>
      </c>
      <c r="D103" t="s">
        <v>408</v>
      </c>
    </row>
    <row r="104" spans="2:4" ht="15">
      <c r="B104">
        <v>103</v>
      </c>
      <c r="C104" t="s">
        <v>404</v>
      </c>
      <c r="D104" t="s">
        <v>405</v>
      </c>
    </row>
    <row r="105" spans="2:4" ht="15">
      <c r="B105">
        <v>104</v>
      </c>
      <c r="C105" t="s">
        <v>401</v>
      </c>
      <c r="D105" t="s">
        <v>402</v>
      </c>
    </row>
    <row r="106" spans="2:4" ht="15">
      <c r="B106">
        <v>105</v>
      </c>
      <c r="C106" t="s">
        <v>398</v>
      </c>
      <c r="D106" t="s">
        <v>399</v>
      </c>
    </row>
    <row r="107" spans="2:4" ht="15">
      <c r="B107">
        <v>106</v>
      </c>
      <c r="C107" t="s">
        <v>395</v>
      </c>
      <c r="D107" t="s">
        <v>396</v>
      </c>
    </row>
  </sheetData>
  <sheetProtection/>
  <autoFilter ref="B1:D1">
    <sortState ref="B2:D107">
      <sortCondition sortBy="value" ref="B2:B107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1:D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D1" s="69" t="s">
        <v>613</v>
      </c>
    </row>
  </sheetData>
  <sheetProtection/>
  <printOptions/>
  <pageMargins left="0.7" right="0.7" top="0.75" bottom="0.75" header="0.3" footer="0.3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2017-03-28T05:29:08Z</dcterms:modified>
  <cp:category/>
  <cp:version/>
  <cp:contentType/>
  <cp:contentStatus/>
</cp:coreProperties>
</file>