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KATEGÓRIE" sheetId="1" r:id="rId1"/>
    <sheet name="CELKOVÁ" sheetId="2" r:id="rId2"/>
    <sheet name="MAJSTROVSTVA SLOVENSKA" sheetId="3" r:id="rId3"/>
  </sheets>
  <definedNames>
    <definedName name="_xlnm._FilterDatabase" localSheetId="1" hidden="1">'CELKOVÁ'!$A$8:$N$82</definedName>
    <definedName name="_xlnm._FilterDatabase" localSheetId="0" hidden="1">'KATEGÓRIE'!$A$6:$N$88</definedName>
    <definedName name="_xlnm._FilterDatabase" localSheetId="2" hidden="1">'MAJSTROVSTVA SLOVENSKA'!$A$6:$N$88</definedName>
    <definedName name="_xlfn.BAHTTEXT" hidden="1">#NAME?</definedName>
    <definedName name="_xlnm.Print_Titles" localSheetId="1">'CELKOVÁ'!$8:$8</definedName>
    <definedName name="_xlnm.Print_Titles" localSheetId="0">'KATEGÓRIE'!$6:$6</definedName>
  </definedNames>
  <calcPr fullCalcOnLoad="1"/>
</workbook>
</file>

<file path=xl/sharedStrings.xml><?xml version="1.0" encoding="utf-8"?>
<sst xmlns="http://schemas.openxmlformats.org/spreadsheetml/2006/main" count="749" uniqueCount="167">
  <si>
    <t>Por.číslo</t>
  </si>
  <si>
    <t>Meno</t>
  </si>
  <si>
    <t>Oddiel</t>
  </si>
  <si>
    <t>Čas</t>
  </si>
  <si>
    <t>m</t>
  </si>
  <si>
    <t>ž</t>
  </si>
  <si>
    <t>m/ž</t>
  </si>
  <si>
    <t>rok</t>
  </si>
  <si>
    <t>Poradie v kat. MS</t>
  </si>
  <si>
    <t>dátum narodenia</t>
  </si>
  <si>
    <t>vek</t>
  </si>
  <si>
    <t>dátum</t>
  </si>
  <si>
    <t>pomocny vek</t>
  </si>
  <si>
    <t>Kat.</t>
  </si>
  <si>
    <t>Poradie v kateg.</t>
  </si>
  <si>
    <t>Rok nar.</t>
  </si>
  <si>
    <t>Štart. číslo</t>
  </si>
  <si>
    <t>Výsledková listina Laboreckej pätnástky - 26. júla 2009 Strážske</t>
  </si>
  <si>
    <t>Peregrim Štefan</t>
  </si>
  <si>
    <t>HAC Humenné</t>
  </si>
  <si>
    <t>Poláček Peter</t>
  </si>
  <si>
    <t>Košice</t>
  </si>
  <si>
    <t>Božoň Ján</t>
  </si>
  <si>
    <t>AK STEEPLE Poprad</t>
  </si>
  <si>
    <t>Kukuruc Michal</t>
  </si>
  <si>
    <t>Nacina Ves</t>
  </si>
  <si>
    <t>Slowik Pawel</t>
  </si>
  <si>
    <t>K.CZ.Pedziwiatr Gliwice</t>
  </si>
  <si>
    <t>Vargovič Jozef</t>
  </si>
  <si>
    <t>MBO OPARM Strážske</t>
  </si>
  <si>
    <t>Schnitzer Ján, ing.</t>
  </si>
  <si>
    <t>Varga Jozef</t>
  </si>
  <si>
    <t>ÚVV Prešov</t>
  </si>
  <si>
    <t>Pribula Igor</t>
  </si>
  <si>
    <t>MŠK Vranov</t>
  </si>
  <si>
    <t>Lukáč Pavol</t>
  </si>
  <si>
    <t>Vranov</t>
  </si>
  <si>
    <t>Vargaeštok Gejza</t>
  </si>
  <si>
    <t>MBK V. Kapušany</t>
  </si>
  <si>
    <t>Puškárik Benjamín</t>
  </si>
  <si>
    <t>Papp Zoltán</t>
  </si>
  <si>
    <t>Rácz Štefan</t>
  </si>
  <si>
    <t>Úsmev Prešov</t>
  </si>
  <si>
    <t>Švagrovský Ján</t>
  </si>
  <si>
    <t>OŠK Budkovce</t>
  </si>
  <si>
    <t>Šándor Jozef</t>
  </si>
  <si>
    <t>Sopka Seňa</t>
  </si>
  <si>
    <t>Hostýn Radovan</t>
  </si>
  <si>
    <t>Prešov</t>
  </si>
  <si>
    <t>Ivanecký Matúš</t>
  </si>
  <si>
    <t>Dulova Ves</t>
  </si>
  <si>
    <t>Lipovský Ľubomír</t>
  </si>
  <si>
    <t>Vavrek Adrián</t>
  </si>
  <si>
    <t>Samsely Marek</t>
  </si>
  <si>
    <t>KRB Torysa Prešov</t>
  </si>
  <si>
    <t>Demčák Ján</t>
  </si>
  <si>
    <t>Billá Erika</t>
  </si>
  <si>
    <t>BK STEEL Košice</t>
  </si>
  <si>
    <t>Obraz Pavol</t>
  </si>
  <si>
    <t>Balog Vladimír</t>
  </si>
  <si>
    <t>Akuna Košice</t>
  </si>
  <si>
    <t>Semanová Zlatka</t>
  </si>
  <si>
    <t>O5 BK Furča Košice</t>
  </si>
  <si>
    <t>Bačík Peter</t>
  </si>
  <si>
    <t>Kohút Peter</t>
  </si>
  <si>
    <t>Obal servis Košice</t>
  </si>
  <si>
    <t>Falisová Ľudmila</t>
  </si>
  <si>
    <t>AC Michalovce</t>
  </si>
  <si>
    <t>Vaktor Igor</t>
  </si>
  <si>
    <t>Živkov Benjamín</t>
  </si>
  <si>
    <t>ATU Košice</t>
  </si>
  <si>
    <t>Exenberger Ernest</t>
  </si>
  <si>
    <t>BK Remetské Hámre</t>
  </si>
  <si>
    <t>Sabo Gabriel</t>
  </si>
  <si>
    <t>VVS Michalovce</t>
  </si>
  <si>
    <t>Juro Jozef</t>
  </si>
  <si>
    <t>OŠK Vinné</t>
  </si>
  <si>
    <t>Tomčo Jozef</t>
  </si>
  <si>
    <t>ŠK V. Šebastová</t>
  </si>
  <si>
    <t>Vaľo Peter</t>
  </si>
  <si>
    <t>ECM Michalovce</t>
  </si>
  <si>
    <t>Gombita Peter</t>
  </si>
  <si>
    <t>OBS V. Šebastová</t>
  </si>
  <si>
    <t>Pavúková Slávka</t>
  </si>
  <si>
    <t>Obec Proč</t>
  </si>
  <si>
    <t>Ružbašan Róbert</t>
  </si>
  <si>
    <t>Kalmus Peter</t>
  </si>
  <si>
    <t>Janočková Jana</t>
  </si>
  <si>
    <t>Kukurová Lenka</t>
  </si>
  <si>
    <t>Zakršmídová Barbora</t>
  </si>
  <si>
    <t>Vargová Iveta</t>
  </si>
  <si>
    <t>Janovič Peter</t>
  </si>
  <si>
    <t>BK Šaca</t>
  </si>
  <si>
    <t xml:space="preserve">Smetana Miroslav </t>
  </si>
  <si>
    <t>Šoltés Jozef</t>
  </si>
  <si>
    <t>Stanovčáková Zuzana</t>
  </si>
  <si>
    <t>Benkovce</t>
  </si>
  <si>
    <t>Vaško Peter</t>
  </si>
  <si>
    <t>Onofrej Erik</t>
  </si>
  <si>
    <t>Mathia Dávid</t>
  </si>
  <si>
    <t>Slávia PU Prešov</t>
  </si>
  <si>
    <t>Baloga Jaroslav</t>
  </si>
  <si>
    <t>Fox Team Prešov</t>
  </si>
  <si>
    <t>Mičko Jozef</t>
  </si>
  <si>
    <t>Klub Biatlonu Fox Team Prešov</t>
  </si>
  <si>
    <t>Tiszová Alžbeta</t>
  </si>
  <si>
    <t>Tube City IMS Košice</t>
  </si>
  <si>
    <t>Tisza Tibor</t>
  </si>
  <si>
    <t>Korotvičková Zuzana</t>
  </si>
  <si>
    <t>Labaš Karol</t>
  </si>
  <si>
    <t>Geoma Košice</t>
  </si>
  <si>
    <t>Labašová Katarína</t>
  </si>
  <si>
    <t>Seligová Beáta</t>
  </si>
  <si>
    <t>Metropol Košice</t>
  </si>
  <si>
    <t>Ivančo Michal</t>
  </si>
  <si>
    <t>ŠK Banské</t>
  </si>
  <si>
    <t>Rada Ladislav</t>
  </si>
  <si>
    <t>Polák Peter</t>
  </si>
  <si>
    <t>Sviatko Stanislav</t>
  </si>
  <si>
    <t>T-Com Košice</t>
  </si>
  <si>
    <t>Bogár Jánoš</t>
  </si>
  <si>
    <t>Flórová Renáta</t>
  </si>
  <si>
    <t>Hudák Stanislav</t>
  </si>
  <si>
    <t>Brinda Štefan</t>
  </si>
  <si>
    <t>Sečovce</t>
  </si>
  <si>
    <t>Ondričko Milan</t>
  </si>
  <si>
    <t>Pribula Vladimír</t>
  </si>
  <si>
    <t>OBS Prešov</t>
  </si>
  <si>
    <t>Kráľ Martin</t>
  </si>
  <si>
    <t>TJ Sokol Ľubotice</t>
  </si>
  <si>
    <t>Kormanič Lukáš</t>
  </si>
  <si>
    <t>Stanek František</t>
  </si>
  <si>
    <t>Tomčo Ján</t>
  </si>
  <si>
    <t>Lipovský Jozef</t>
  </si>
  <si>
    <t>MŠK Spartak Medzilaborce</t>
  </si>
  <si>
    <t>Performance ART Sport Košice</t>
  </si>
  <si>
    <t>OcÚ Rokycany</t>
  </si>
  <si>
    <t>OcÚ Brežany</t>
  </si>
  <si>
    <t>Alcea Chess Topoĺovka</t>
  </si>
  <si>
    <t>Kat. MS</t>
  </si>
  <si>
    <t>VZDALA</t>
  </si>
  <si>
    <t>Hlavný rozhodca: Buc Peter</t>
  </si>
  <si>
    <t>Výsledky spracovala: Bucová Anna</t>
  </si>
  <si>
    <t>4. ročník</t>
  </si>
  <si>
    <t>JM</t>
  </si>
  <si>
    <t>Kategorie:</t>
  </si>
  <si>
    <t>A</t>
  </si>
  <si>
    <t xml:space="preserve">do 39 </t>
  </si>
  <si>
    <t>B</t>
  </si>
  <si>
    <t>C</t>
  </si>
  <si>
    <t>D</t>
  </si>
  <si>
    <t>E</t>
  </si>
  <si>
    <t>F</t>
  </si>
  <si>
    <t>G</t>
  </si>
  <si>
    <t>rokov</t>
  </si>
  <si>
    <t>H</t>
  </si>
  <si>
    <t>a viac</t>
  </si>
  <si>
    <t>MUŽI</t>
  </si>
  <si>
    <t>ŽENY</t>
  </si>
  <si>
    <t>I</t>
  </si>
  <si>
    <t>do 34</t>
  </si>
  <si>
    <t>J</t>
  </si>
  <si>
    <t>K</t>
  </si>
  <si>
    <t>L</t>
  </si>
  <si>
    <t>M</t>
  </si>
  <si>
    <t>JŽ</t>
  </si>
  <si>
    <t>4.ročník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</si>
</sst>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#,##0.00_ ;\-#,##0.00\ "/>
    <numFmt numFmtId="174" formatCode="#,##0_ ;\-#,##0\ "/>
    <numFmt numFmtId="175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8"/>
      <color indexed="3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21" fontId="0" fillId="0" borderId="15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4" fontId="0" fillId="24" borderId="0" xfId="0" applyNumberFormat="1" applyFill="1" applyAlignment="1">
      <alignment horizontal="center"/>
    </xf>
    <xf numFmtId="0" fontId="1" fillId="24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/>
    </xf>
    <xf numFmtId="1" fontId="0" fillId="24" borderId="0" xfId="0" applyNumberFormat="1" applyFill="1" applyAlignment="1">
      <alignment horizontal="center"/>
    </xf>
    <xf numFmtId="1" fontId="1" fillId="24" borderId="0" xfId="0" applyNumberFormat="1" applyFont="1" applyFill="1" applyAlignment="1">
      <alignment horizontal="center"/>
    </xf>
    <xf numFmtId="0" fontId="0" fillId="24" borderId="17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/>
    </xf>
    <xf numFmtId="1" fontId="1" fillId="24" borderId="17" xfId="0" applyNumberFormat="1" applyFont="1" applyFill="1" applyBorder="1" applyAlignment="1">
      <alignment horizontal="center" wrapText="1"/>
    </xf>
    <xf numFmtId="0" fontId="2" fillId="24" borderId="17" xfId="0" applyFont="1" applyFill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14" fontId="0" fillId="24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1" fontId="4" fillId="24" borderId="10" xfId="0" applyNumberFormat="1" applyFont="1" applyFill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1" fontId="0" fillId="24" borderId="14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wrapText="1"/>
    </xf>
    <xf numFmtId="0" fontId="0" fillId="24" borderId="18" xfId="0" applyFont="1" applyFill="1" applyBorder="1" applyAlignment="1">
      <alignment horizontal="center"/>
    </xf>
    <xf numFmtId="1" fontId="0" fillId="24" borderId="17" xfId="0" applyNumberFormat="1" applyFont="1" applyFill="1" applyBorder="1" applyAlignment="1">
      <alignment horizontal="center" wrapText="1"/>
    </xf>
    <xf numFmtId="0" fontId="4" fillId="24" borderId="17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24" fillId="0" borderId="19" xfId="0" applyFont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14" fontId="24" fillId="24" borderId="14" xfId="0" applyNumberFormat="1" applyFont="1" applyFill="1" applyBorder="1" applyAlignment="1">
      <alignment horizontal="center"/>
    </xf>
    <xf numFmtId="1" fontId="24" fillId="24" borderId="14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21" fontId="24" fillId="0" borderId="21" xfId="0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14" fontId="26" fillId="24" borderId="10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21" fontId="26" fillId="0" borderId="15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/>
    </xf>
    <xf numFmtId="14" fontId="28" fillId="24" borderId="10" xfId="0" applyNumberFormat="1" applyFont="1" applyFill="1" applyBorder="1" applyAlignment="1">
      <alignment horizontal="center"/>
    </xf>
    <xf numFmtId="1" fontId="28" fillId="24" borderId="10" xfId="0" applyNumberFormat="1" applyFont="1" applyFill="1" applyBorder="1" applyAlignment="1">
      <alignment horizontal="center"/>
    </xf>
    <xf numFmtId="0" fontId="29" fillId="24" borderId="10" xfId="0" applyFont="1" applyFill="1" applyBorder="1" applyAlignment="1">
      <alignment/>
    </xf>
    <xf numFmtId="21" fontId="28" fillId="0" borderId="15" xfId="0" applyNumberFormat="1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14" fontId="30" fillId="24" borderId="10" xfId="0" applyNumberFormat="1" applyFont="1" applyFill="1" applyBorder="1" applyAlignment="1">
      <alignment horizontal="center"/>
    </xf>
    <xf numFmtId="1" fontId="30" fillId="24" borderId="10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21" fontId="30" fillId="0" borderId="15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14" fontId="24" fillId="24" borderId="10" xfId="0" applyNumberFormat="1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21" fontId="24" fillId="0" borderId="15" xfId="0" applyNumberFormat="1" applyFont="1" applyBorder="1" applyAlignment="1">
      <alignment horizontal="center"/>
    </xf>
    <xf numFmtId="1" fontId="26" fillId="24" borderId="14" xfId="0" applyNumberFormat="1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1" fontId="30" fillId="24" borderId="14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0" xfId="0" applyFill="1" applyAlignment="1">
      <alignment/>
    </xf>
    <xf numFmtId="1" fontId="0" fillId="25" borderId="0" xfId="0" applyNumberFormat="1" applyFill="1" applyAlignment="1">
      <alignment horizontal="center"/>
    </xf>
    <xf numFmtId="0" fontId="4" fillId="25" borderId="0" xfId="0" applyFont="1" applyFill="1" applyAlignment="1">
      <alignment/>
    </xf>
    <xf numFmtId="0" fontId="0" fillId="25" borderId="22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14" fontId="0" fillId="25" borderId="10" xfId="0" applyNumberFormat="1" applyFont="1" applyFill="1" applyBorder="1" applyAlignment="1">
      <alignment horizontal="center"/>
    </xf>
    <xf numFmtId="1" fontId="0" fillId="25" borderId="14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0" fillId="25" borderId="14" xfId="0" applyFont="1" applyFill="1" applyBorder="1" applyAlignment="1">
      <alignment horizontal="center"/>
    </xf>
    <xf numFmtId="21" fontId="0" fillId="25" borderId="15" xfId="0" applyNumberForma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4" fillId="25" borderId="10" xfId="0" applyFont="1" applyFill="1" applyBorder="1" applyAlignment="1">
      <alignment wrapText="1"/>
    </xf>
    <xf numFmtId="0" fontId="1" fillId="25" borderId="14" xfId="0" applyFont="1" applyFill="1" applyBorder="1" applyAlignment="1">
      <alignment horizontal="center"/>
    </xf>
    <xf numFmtId="0" fontId="24" fillId="26" borderId="19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26" borderId="14" xfId="0" applyFont="1" applyFill="1" applyBorder="1" applyAlignment="1">
      <alignment/>
    </xf>
    <xf numFmtId="14" fontId="24" fillId="26" borderId="14" xfId="0" applyNumberFormat="1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0" fontId="25" fillId="26" borderId="14" xfId="0" applyFont="1" applyFill="1" applyBorder="1" applyAlignment="1">
      <alignment/>
    </xf>
    <xf numFmtId="21" fontId="24" fillId="26" borderId="21" xfId="0" applyNumberFormat="1" applyFont="1" applyFill="1" applyBorder="1" applyAlignment="1">
      <alignment horizontal="center"/>
    </xf>
    <xf numFmtId="0" fontId="30" fillId="26" borderId="20" xfId="0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0" fontId="30" fillId="26" borderId="10" xfId="0" applyFont="1" applyFill="1" applyBorder="1" applyAlignment="1">
      <alignment/>
    </xf>
    <xf numFmtId="14" fontId="30" fillId="26" borderId="10" xfId="0" applyNumberFormat="1" applyFont="1" applyFill="1" applyBorder="1" applyAlignment="1">
      <alignment horizontal="center"/>
    </xf>
    <xf numFmtId="1" fontId="30" fillId="26" borderId="10" xfId="0" applyNumberFormat="1" applyFont="1" applyFill="1" applyBorder="1" applyAlignment="1">
      <alignment horizontal="center"/>
    </xf>
    <xf numFmtId="0" fontId="31" fillId="26" borderId="10" xfId="0" applyFont="1" applyFill="1" applyBorder="1" applyAlignment="1">
      <alignment/>
    </xf>
    <xf numFmtId="21" fontId="30" fillId="26" borderId="15" xfId="0" applyNumberFormat="1" applyFont="1" applyFill="1" applyBorder="1" applyAlignment="1">
      <alignment horizontal="center"/>
    </xf>
    <xf numFmtId="0" fontId="26" fillId="26" borderId="19" xfId="0" applyFont="1" applyFill="1" applyBorder="1" applyAlignment="1">
      <alignment horizontal="center"/>
    </xf>
    <xf numFmtId="0" fontId="26" fillId="26" borderId="10" xfId="0" applyFont="1" applyFill="1" applyBorder="1" applyAlignment="1">
      <alignment horizontal="center"/>
    </xf>
    <xf numFmtId="0" fontId="26" fillId="26" borderId="10" xfId="0" applyFont="1" applyFill="1" applyBorder="1" applyAlignment="1">
      <alignment/>
    </xf>
    <xf numFmtId="14" fontId="26" fillId="26" borderId="10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7" fillId="26" borderId="10" xfId="0" applyFont="1" applyFill="1" applyBorder="1" applyAlignment="1">
      <alignment/>
    </xf>
    <xf numFmtId="21" fontId="26" fillId="26" borderId="15" xfId="0" applyNumberFormat="1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14" fontId="0" fillId="26" borderId="10" xfId="0" applyNumberFormat="1" applyFont="1" applyFill="1" applyBorder="1" applyAlignment="1">
      <alignment horizontal="center"/>
    </xf>
    <xf numFmtId="1" fontId="0" fillId="26" borderId="10" xfId="0" applyNumberFormat="1" applyFont="1" applyFill="1" applyBorder="1" applyAlignment="1">
      <alignment horizontal="center"/>
    </xf>
    <xf numFmtId="0" fontId="4" fillId="26" borderId="10" xfId="0" applyFont="1" applyFill="1" applyBorder="1" applyAlignment="1">
      <alignment/>
    </xf>
    <xf numFmtId="21" fontId="0" fillId="26" borderId="15" xfId="0" applyNumberFormat="1" applyFill="1" applyBorder="1" applyAlignment="1">
      <alignment horizontal="center"/>
    </xf>
    <xf numFmtId="0" fontId="0" fillId="26" borderId="19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/>
    </xf>
    <xf numFmtId="14" fontId="24" fillId="26" borderId="10" xfId="0" applyNumberFormat="1" applyFont="1" applyFill="1" applyBorder="1" applyAlignment="1">
      <alignment horizontal="center"/>
    </xf>
    <xf numFmtId="1" fontId="24" fillId="26" borderId="10" xfId="0" applyNumberFormat="1" applyFont="1" applyFill="1" applyBorder="1" applyAlignment="1">
      <alignment horizontal="center"/>
    </xf>
    <xf numFmtId="0" fontId="25" fillId="26" borderId="10" xfId="0" applyFont="1" applyFill="1" applyBorder="1" applyAlignment="1">
      <alignment/>
    </xf>
    <xf numFmtId="21" fontId="24" fillId="26" borderId="15" xfId="0" applyNumberFormat="1" applyFont="1" applyFill="1" applyBorder="1" applyAlignment="1">
      <alignment horizontal="center"/>
    </xf>
    <xf numFmtId="0" fontId="1" fillId="25" borderId="22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4" fontId="1" fillId="25" borderId="10" xfId="0" applyNumberFormat="1" applyFont="1" applyFill="1" applyBorder="1" applyAlignment="1">
      <alignment horizontal="center"/>
    </xf>
    <xf numFmtId="1" fontId="1" fillId="25" borderId="14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21" fontId="1" fillId="25" borderId="15" xfId="0" applyNumberFormat="1" applyFont="1" applyFill="1" applyBorder="1" applyAlignment="1">
      <alignment horizontal="center"/>
    </xf>
    <xf numFmtId="1" fontId="31" fillId="24" borderId="10" xfId="0" applyNumberFormat="1" applyFont="1" applyFill="1" applyBorder="1" applyAlignment="1">
      <alignment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25" borderId="22" xfId="0" applyFont="1" applyFill="1" applyBorder="1" applyAlignment="1">
      <alignment horizontal="center"/>
    </xf>
    <xf numFmtId="0" fontId="32" fillId="25" borderId="10" xfId="0" applyFont="1" applyFill="1" applyBorder="1" applyAlignment="1">
      <alignment horizontal="center"/>
    </xf>
    <xf numFmtId="0" fontId="32" fillId="25" borderId="10" xfId="0" applyFont="1" applyFill="1" applyBorder="1" applyAlignment="1">
      <alignment/>
    </xf>
    <xf numFmtId="14" fontId="32" fillId="25" borderId="10" xfId="0" applyNumberFormat="1" applyFont="1" applyFill="1" applyBorder="1" applyAlignment="1">
      <alignment horizontal="center"/>
    </xf>
    <xf numFmtId="1" fontId="32" fillId="25" borderId="14" xfId="0" applyNumberFormat="1" applyFont="1" applyFill="1" applyBorder="1" applyAlignment="1">
      <alignment horizontal="center"/>
    </xf>
    <xf numFmtId="1" fontId="32" fillId="25" borderId="10" xfId="0" applyNumberFormat="1" applyFont="1" applyFill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32" fillId="25" borderId="14" xfId="0" applyFont="1" applyFill="1" applyBorder="1" applyAlignment="1">
      <alignment horizontal="center"/>
    </xf>
    <xf numFmtId="21" fontId="32" fillId="25" borderId="15" xfId="0" applyNumberFormat="1" applyFont="1" applyFill="1" applyBorder="1" applyAlignment="1">
      <alignment horizontal="center"/>
    </xf>
    <xf numFmtId="0" fontId="34" fillId="25" borderId="22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4" fillId="25" borderId="10" xfId="0" applyFont="1" applyFill="1" applyBorder="1" applyAlignment="1">
      <alignment/>
    </xf>
    <xf numFmtId="14" fontId="34" fillId="25" borderId="10" xfId="0" applyNumberFormat="1" applyFont="1" applyFill="1" applyBorder="1" applyAlignment="1">
      <alignment horizontal="center"/>
    </xf>
    <xf numFmtId="1" fontId="34" fillId="25" borderId="14" xfId="0" applyNumberFormat="1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0" fontId="36" fillId="25" borderId="10" xfId="0" applyFont="1" applyFill="1" applyBorder="1" applyAlignment="1">
      <alignment/>
    </xf>
    <xf numFmtId="0" fontId="34" fillId="25" borderId="14" xfId="0" applyFont="1" applyFill="1" applyBorder="1" applyAlignment="1">
      <alignment horizontal="center"/>
    </xf>
    <xf numFmtId="21" fontId="34" fillId="25" borderId="15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70">
      <selection activeCell="A87" sqref="A87:N87"/>
    </sheetView>
  </sheetViews>
  <sheetFormatPr defaultColWidth="9.140625" defaultRowHeight="12.75"/>
  <cols>
    <col min="1" max="1" width="4.8515625" style="1" customWidth="1"/>
    <col min="2" max="2" width="6.57421875" style="17" customWidth="1"/>
    <col min="3" max="3" width="20.28125" style="12" customWidth="1"/>
    <col min="4" max="4" width="4.8515625" style="13" customWidth="1"/>
    <col min="5" max="5" width="10.8515625" style="13" customWidth="1"/>
    <col min="6" max="6" width="5.140625" style="13" hidden="1" customWidth="1"/>
    <col min="7" max="7" width="4.8515625" style="13" hidden="1" customWidth="1"/>
    <col min="8" max="8" width="10.00390625" style="22" hidden="1" customWidth="1"/>
    <col min="9" max="9" width="18.8515625" style="20" customWidth="1"/>
    <col min="10" max="10" width="5.421875" style="11" customWidth="1"/>
    <col min="11" max="11" width="6.7109375" style="11" customWidth="1"/>
    <col min="12" max="12" width="6.7109375" style="1" hidden="1" customWidth="1"/>
    <col min="13" max="13" width="6.8515625" style="1" hidden="1" customWidth="1"/>
    <col min="14" max="15" width="9.140625" style="1" customWidth="1"/>
  </cols>
  <sheetData>
    <row r="1" spans="4:8" ht="2.25" customHeight="1">
      <c r="D1" s="13" t="s">
        <v>11</v>
      </c>
      <c r="E1" s="14">
        <v>40020</v>
      </c>
      <c r="F1" s="14"/>
      <c r="G1" s="14" t="s">
        <v>7</v>
      </c>
      <c r="H1" s="22">
        <f>YEAR(E1)</f>
        <v>2009</v>
      </c>
    </row>
    <row r="2" spans="5:7" ht="12.75">
      <c r="E2" s="14"/>
      <c r="F2" s="14"/>
      <c r="G2" s="14"/>
    </row>
    <row r="3" spans="5:7" ht="12.75">
      <c r="E3" s="14"/>
      <c r="F3" s="14"/>
      <c r="G3" s="14"/>
    </row>
    <row r="4" spans="1:15" s="4" customFormat="1" ht="15.75">
      <c r="A4" s="16" t="s">
        <v>17</v>
      </c>
      <c r="B4" s="17"/>
      <c r="C4" s="15"/>
      <c r="D4" s="11"/>
      <c r="E4" s="11"/>
      <c r="F4" s="11"/>
      <c r="G4" s="11"/>
      <c r="H4" s="23"/>
      <c r="I4" s="21"/>
      <c r="J4" s="11"/>
      <c r="K4" s="11"/>
      <c r="L4" s="3"/>
      <c r="M4" s="3"/>
      <c r="N4" s="3" t="s">
        <v>166</v>
      </c>
      <c r="O4" s="3"/>
    </row>
    <row r="5" ht="13.5" thickBot="1"/>
    <row r="6" spans="1:15" ht="39" thickBot="1">
      <c r="A6" s="5" t="s">
        <v>0</v>
      </c>
      <c r="B6" s="24" t="s">
        <v>16</v>
      </c>
      <c r="C6" s="25" t="s">
        <v>1</v>
      </c>
      <c r="D6" s="26" t="s">
        <v>6</v>
      </c>
      <c r="E6" s="27" t="s">
        <v>9</v>
      </c>
      <c r="F6" s="28" t="s">
        <v>10</v>
      </c>
      <c r="G6" s="27" t="s">
        <v>12</v>
      </c>
      <c r="H6" s="29" t="s">
        <v>15</v>
      </c>
      <c r="I6" s="30" t="s">
        <v>2</v>
      </c>
      <c r="J6" s="43" t="s">
        <v>13</v>
      </c>
      <c r="K6" s="44" t="s">
        <v>14</v>
      </c>
      <c r="L6" s="7" t="s">
        <v>139</v>
      </c>
      <c r="M6" s="7" t="s">
        <v>8</v>
      </c>
      <c r="N6" s="6" t="s">
        <v>3</v>
      </c>
      <c r="O6" s="19"/>
    </row>
    <row r="7" spans="1:14" ht="12.75">
      <c r="A7" s="61">
        <v>1</v>
      </c>
      <c r="B7" s="62">
        <v>34</v>
      </c>
      <c r="C7" s="63" t="s">
        <v>68</v>
      </c>
      <c r="D7" s="62" t="s">
        <v>4</v>
      </c>
      <c r="E7" s="64">
        <v>32173</v>
      </c>
      <c r="F7" s="65">
        <f aca="true" t="shared" si="0" ref="F7:F39">IF(MOD(H7,4)=0,G7+1,G7)</f>
        <v>22</v>
      </c>
      <c r="G7" s="62">
        <f aca="true" t="shared" si="1" ref="G7:G39">YEAR(E$1-E7)-1900</f>
        <v>21</v>
      </c>
      <c r="H7" s="65">
        <f aca="true" t="shared" si="2" ref="H7:H39">YEAR(E7)</f>
        <v>1988</v>
      </c>
      <c r="I7" s="66" t="s">
        <v>65</v>
      </c>
      <c r="J7" s="62" t="str">
        <f aca="true" t="shared" si="3" ref="J7:J39">IF($D7="m",IF($H$1-$H7&gt;17,IF($H$1-$H7&lt;40,"A",IF($H$1-$H7&gt;49,IF($H$1-$H7&gt;59,IF($H$1-$H7&gt;69,"E","D"),"C"),"B")),"JM"),IF($H$1-$H7&gt;19,IF($H$1-$H7&lt;35,"F",IF($H$1-$H7&lt;50,"G","H")),"JŽ"))</f>
        <v>A</v>
      </c>
      <c r="K7" s="62">
        <f>COUNTIF(J$7:J7,J7)</f>
        <v>1</v>
      </c>
      <c r="L7" s="102" t="str">
        <f aca="true" t="shared" si="4" ref="L7:L39">IF(D7="m",IF($F7&lt;=39,"A",IF($F7&lt;=44,"B",IF($F7&lt;=49,"C",IF($F7&lt;=54,"D",IF($F7&lt;=59,"E",IF($F7&lt;=64,"F",IF($F7&lt;=69,"G","H"))))))),IF($F7&lt;=34,"I",IF($F7&lt;=39,"J",IF($F7&lt;=44,"K",IF($F7&lt;=49,"L","M")))))</f>
        <v>A</v>
      </c>
      <c r="M7" s="102">
        <f>COUNTIF(L$7:L7,L7)</f>
        <v>1</v>
      </c>
      <c r="N7" s="67">
        <v>0.03581018518518519</v>
      </c>
    </row>
    <row r="8" spans="1:15" ht="13.5" thickBot="1">
      <c r="A8" s="82">
        <v>2</v>
      </c>
      <c r="B8" s="83">
        <v>64</v>
      </c>
      <c r="C8" s="84" t="s">
        <v>114</v>
      </c>
      <c r="D8" s="83" t="s">
        <v>4</v>
      </c>
      <c r="E8" s="85">
        <v>25850</v>
      </c>
      <c r="F8" s="86">
        <f t="shared" si="0"/>
        <v>38</v>
      </c>
      <c r="G8" s="83">
        <f t="shared" si="1"/>
        <v>38</v>
      </c>
      <c r="H8" s="86">
        <f t="shared" si="2"/>
        <v>1970</v>
      </c>
      <c r="I8" s="87" t="s">
        <v>115</v>
      </c>
      <c r="J8" s="83" t="str">
        <f t="shared" si="3"/>
        <v>A</v>
      </c>
      <c r="K8" s="83">
        <f>COUNTIF(J$7:J8,J8)</f>
        <v>2</v>
      </c>
      <c r="L8" s="107" t="str">
        <f t="shared" si="4"/>
        <v>A</v>
      </c>
      <c r="M8" s="107">
        <f>COUNTIF(L$7:L8,L8)</f>
        <v>2</v>
      </c>
      <c r="N8" s="88">
        <v>0.036273148148148145</v>
      </c>
      <c r="O8" s="108"/>
    </row>
    <row r="9" spans="1:14" ht="12.75">
      <c r="A9" s="89">
        <v>3</v>
      </c>
      <c r="B9" s="69">
        <v>24</v>
      </c>
      <c r="C9" s="70" t="s">
        <v>52</v>
      </c>
      <c r="D9" s="69" t="s">
        <v>4</v>
      </c>
      <c r="E9" s="71">
        <v>29285</v>
      </c>
      <c r="F9" s="72">
        <f t="shared" si="0"/>
        <v>30</v>
      </c>
      <c r="G9" s="69">
        <f t="shared" si="1"/>
        <v>29</v>
      </c>
      <c r="H9" s="72">
        <f t="shared" si="2"/>
        <v>1980</v>
      </c>
      <c r="I9" s="73" t="s">
        <v>50</v>
      </c>
      <c r="J9" s="69" t="str">
        <f t="shared" si="3"/>
        <v>A</v>
      </c>
      <c r="K9" s="69">
        <f>COUNTIF(J$7:J9,J9)</f>
        <v>3</v>
      </c>
      <c r="L9" s="105" t="str">
        <f t="shared" si="4"/>
        <v>A</v>
      </c>
      <c r="M9" s="105">
        <f>COUNTIF(L$7:L9,L9)</f>
        <v>3</v>
      </c>
      <c r="N9" s="74">
        <v>0.03652777777777778</v>
      </c>
    </row>
    <row r="10" spans="1:14" ht="13.5" thickBot="1">
      <c r="A10" s="48">
        <v>4</v>
      </c>
      <c r="B10" s="32">
        <v>25</v>
      </c>
      <c r="C10" s="33" t="s">
        <v>53</v>
      </c>
      <c r="D10" s="32" t="s">
        <v>4</v>
      </c>
      <c r="E10" s="36">
        <v>27702</v>
      </c>
      <c r="F10" s="47">
        <f t="shared" si="0"/>
        <v>33</v>
      </c>
      <c r="G10" s="32">
        <f t="shared" si="1"/>
        <v>33</v>
      </c>
      <c r="H10" s="47">
        <f t="shared" si="2"/>
        <v>1975</v>
      </c>
      <c r="I10" s="34" t="s">
        <v>54</v>
      </c>
      <c r="J10" s="38" t="str">
        <f t="shared" si="3"/>
        <v>A</v>
      </c>
      <c r="K10" s="38">
        <f>COUNTIF(J$7:J10,J10)</f>
        <v>4</v>
      </c>
      <c r="L10" s="2" t="str">
        <f t="shared" si="4"/>
        <v>A</v>
      </c>
      <c r="M10" s="2">
        <f>COUNTIF(L$7:L10,L10)</f>
        <v>4</v>
      </c>
      <c r="N10" s="9">
        <v>0.03719907407407407</v>
      </c>
    </row>
    <row r="11" spans="1:14" ht="12.75">
      <c r="A11" s="45">
        <v>5</v>
      </c>
      <c r="B11" s="32">
        <v>1</v>
      </c>
      <c r="C11" s="33" t="s">
        <v>22</v>
      </c>
      <c r="D11" s="32" t="s">
        <v>4</v>
      </c>
      <c r="E11" s="36">
        <v>27876</v>
      </c>
      <c r="F11" s="47">
        <f t="shared" si="0"/>
        <v>34</v>
      </c>
      <c r="G11" s="47">
        <f t="shared" si="1"/>
        <v>33</v>
      </c>
      <c r="H11" s="47">
        <f t="shared" si="2"/>
        <v>1976</v>
      </c>
      <c r="I11" s="34" t="s">
        <v>23</v>
      </c>
      <c r="J11" s="38" t="str">
        <f t="shared" si="3"/>
        <v>A</v>
      </c>
      <c r="K11" s="38">
        <f>COUNTIF(J$7:J11,J11)</f>
        <v>5</v>
      </c>
      <c r="L11" s="2" t="str">
        <f t="shared" si="4"/>
        <v>A</v>
      </c>
      <c r="M11" s="2">
        <f>COUNTIF(L$7:L11,L11)</f>
        <v>5</v>
      </c>
      <c r="N11" s="9">
        <v>0.03741898148148148</v>
      </c>
    </row>
    <row r="12" spans="1:14" ht="13.5" thickBot="1">
      <c r="A12" s="48">
        <v>6</v>
      </c>
      <c r="B12" s="32">
        <v>32</v>
      </c>
      <c r="C12" s="33" t="s">
        <v>64</v>
      </c>
      <c r="D12" s="32" t="s">
        <v>4</v>
      </c>
      <c r="E12" s="36">
        <v>31127</v>
      </c>
      <c r="F12" s="47">
        <f t="shared" si="0"/>
        <v>24</v>
      </c>
      <c r="G12" s="32">
        <f t="shared" si="1"/>
        <v>24</v>
      </c>
      <c r="H12" s="47">
        <f t="shared" si="2"/>
        <v>1985</v>
      </c>
      <c r="I12" s="34" t="s">
        <v>65</v>
      </c>
      <c r="J12" s="38" t="str">
        <f t="shared" si="3"/>
        <v>A</v>
      </c>
      <c r="K12" s="38">
        <f>COUNTIF(J$7:J12,J12)</f>
        <v>6</v>
      </c>
      <c r="L12" s="2" t="str">
        <f t="shared" si="4"/>
        <v>A</v>
      </c>
      <c r="M12" s="2">
        <f>COUNTIF(L$7:L12,L12)</f>
        <v>6</v>
      </c>
      <c r="N12" s="9">
        <v>0.03800925925925926</v>
      </c>
    </row>
    <row r="13" spans="1:14" ht="12.75">
      <c r="A13" s="45">
        <v>7</v>
      </c>
      <c r="B13" s="32">
        <v>35</v>
      </c>
      <c r="C13" s="33" t="s">
        <v>69</v>
      </c>
      <c r="D13" s="32" t="s">
        <v>4</v>
      </c>
      <c r="E13" s="36">
        <v>30776</v>
      </c>
      <c r="F13" s="47">
        <f t="shared" si="0"/>
        <v>26</v>
      </c>
      <c r="G13" s="32">
        <f t="shared" si="1"/>
        <v>25</v>
      </c>
      <c r="H13" s="47">
        <f t="shared" si="2"/>
        <v>1984</v>
      </c>
      <c r="I13" s="34" t="s">
        <v>70</v>
      </c>
      <c r="J13" s="38" t="str">
        <f t="shared" si="3"/>
        <v>A</v>
      </c>
      <c r="K13" s="38">
        <f>COUNTIF(J$7:J13,J13)</f>
        <v>7</v>
      </c>
      <c r="L13" s="2" t="str">
        <f t="shared" si="4"/>
        <v>A</v>
      </c>
      <c r="M13" s="2">
        <f>COUNTIF(L$7:L13,L13)</f>
        <v>7</v>
      </c>
      <c r="N13" s="9">
        <v>0.03958333333333333</v>
      </c>
    </row>
    <row r="14" spans="1:14" ht="13.5" thickBot="1">
      <c r="A14" s="48">
        <v>8</v>
      </c>
      <c r="B14" s="32">
        <v>54</v>
      </c>
      <c r="C14" s="33" t="s">
        <v>98</v>
      </c>
      <c r="D14" s="32" t="s">
        <v>4</v>
      </c>
      <c r="E14" s="36">
        <v>29699</v>
      </c>
      <c r="F14" s="47">
        <f t="shared" si="0"/>
        <v>28</v>
      </c>
      <c r="G14" s="32">
        <f t="shared" si="1"/>
        <v>28</v>
      </c>
      <c r="H14" s="47">
        <f t="shared" si="2"/>
        <v>1981</v>
      </c>
      <c r="I14" s="34" t="s">
        <v>62</v>
      </c>
      <c r="J14" s="38" t="str">
        <f t="shared" si="3"/>
        <v>A</v>
      </c>
      <c r="K14" s="38">
        <f>COUNTIF(J$7:J14,J14)</f>
        <v>8</v>
      </c>
      <c r="L14" s="2" t="str">
        <f t="shared" si="4"/>
        <v>A</v>
      </c>
      <c r="M14" s="2">
        <f>COUNTIF(L$7:L14,L14)</f>
        <v>8</v>
      </c>
      <c r="N14" s="9">
        <v>0.039641203703703706</v>
      </c>
    </row>
    <row r="15" spans="1:14" ht="12.75">
      <c r="A15" s="45">
        <v>9</v>
      </c>
      <c r="B15" s="32">
        <v>13</v>
      </c>
      <c r="C15" s="33" t="s">
        <v>35</v>
      </c>
      <c r="D15" s="32" t="s">
        <v>4</v>
      </c>
      <c r="E15" s="36">
        <v>30667</v>
      </c>
      <c r="F15" s="47">
        <f t="shared" si="0"/>
        <v>25</v>
      </c>
      <c r="G15" s="47">
        <f t="shared" si="1"/>
        <v>25</v>
      </c>
      <c r="H15" s="47">
        <f t="shared" si="2"/>
        <v>1983</v>
      </c>
      <c r="I15" s="34" t="s">
        <v>36</v>
      </c>
      <c r="J15" s="38" t="str">
        <f t="shared" si="3"/>
        <v>A</v>
      </c>
      <c r="K15" s="38">
        <f>COUNTIF(J$7:J15,J15)</f>
        <v>9</v>
      </c>
      <c r="L15" s="2" t="str">
        <f t="shared" si="4"/>
        <v>A</v>
      </c>
      <c r="M15" s="2">
        <f>COUNTIF(L$7:L15,L15)</f>
        <v>9</v>
      </c>
      <c r="N15" s="9">
        <v>0.042118055555555554</v>
      </c>
    </row>
    <row r="16" spans="1:14" ht="13.5" thickBot="1">
      <c r="A16" s="48">
        <v>10</v>
      </c>
      <c r="B16" s="32">
        <v>5</v>
      </c>
      <c r="C16" s="33" t="s">
        <v>20</v>
      </c>
      <c r="D16" s="32" t="s">
        <v>4</v>
      </c>
      <c r="E16" s="36">
        <v>27929</v>
      </c>
      <c r="F16" s="47">
        <f t="shared" si="0"/>
        <v>34</v>
      </c>
      <c r="G16" s="47">
        <f t="shared" si="1"/>
        <v>33</v>
      </c>
      <c r="H16" s="47">
        <f t="shared" si="2"/>
        <v>1976</v>
      </c>
      <c r="I16" s="34" t="s">
        <v>21</v>
      </c>
      <c r="J16" s="38" t="str">
        <f t="shared" si="3"/>
        <v>A</v>
      </c>
      <c r="K16" s="38">
        <f>COUNTIF(J$7:J16,J16)</f>
        <v>10</v>
      </c>
      <c r="L16" s="2" t="str">
        <f t="shared" si="4"/>
        <v>A</v>
      </c>
      <c r="M16" s="2">
        <f>COUNTIF(L$7:L16,L16)</f>
        <v>10</v>
      </c>
      <c r="N16" s="9">
        <v>0.0431712962962963</v>
      </c>
    </row>
    <row r="17" spans="1:14" ht="13.5" thickBot="1">
      <c r="A17" s="45">
        <v>11</v>
      </c>
      <c r="B17" s="32">
        <v>72</v>
      </c>
      <c r="C17" s="33" t="s">
        <v>125</v>
      </c>
      <c r="D17" s="32" t="s">
        <v>4</v>
      </c>
      <c r="E17" s="36">
        <v>26908</v>
      </c>
      <c r="F17" s="46">
        <f t="shared" si="0"/>
        <v>35</v>
      </c>
      <c r="G17" s="32">
        <f t="shared" si="1"/>
        <v>35</v>
      </c>
      <c r="H17" s="47">
        <f t="shared" si="2"/>
        <v>1973</v>
      </c>
      <c r="I17" s="34" t="s">
        <v>29</v>
      </c>
      <c r="J17" s="38" t="str">
        <f t="shared" si="3"/>
        <v>A</v>
      </c>
      <c r="K17" s="37">
        <f>COUNTIF(J$7:J17,J17)</f>
        <v>11</v>
      </c>
      <c r="L17" s="8" t="str">
        <f t="shared" si="4"/>
        <v>A</v>
      </c>
      <c r="M17" s="8">
        <f>COUNTIF(L$7:L17,L17)</f>
        <v>11</v>
      </c>
      <c r="N17" s="40">
        <v>0.04396990740740741</v>
      </c>
    </row>
    <row r="18" spans="1:15" ht="13.5" thickBot="1">
      <c r="A18" s="48">
        <v>12</v>
      </c>
      <c r="B18" s="32">
        <v>74</v>
      </c>
      <c r="C18" s="33" t="s">
        <v>128</v>
      </c>
      <c r="D18" s="32" t="s">
        <v>4</v>
      </c>
      <c r="E18" s="36">
        <v>29390</v>
      </c>
      <c r="F18" s="46">
        <f t="shared" si="0"/>
        <v>30</v>
      </c>
      <c r="G18" s="32">
        <f t="shared" si="1"/>
        <v>29</v>
      </c>
      <c r="H18" s="47">
        <f t="shared" si="2"/>
        <v>1980</v>
      </c>
      <c r="I18" s="34" t="s">
        <v>129</v>
      </c>
      <c r="J18" s="38" t="str">
        <f t="shared" si="3"/>
        <v>A</v>
      </c>
      <c r="K18" s="37">
        <f>COUNTIF(J$7:J18,J18)</f>
        <v>12</v>
      </c>
      <c r="L18" s="8" t="str">
        <f t="shared" si="4"/>
        <v>A</v>
      </c>
      <c r="M18" s="8">
        <f>COUNTIF(L$7:L18,L18)</f>
        <v>12</v>
      </c>
      <c r="N18" s="9">
        <v>0.04446759259259259</v>
      </c>
      <c r="O18" s="18"/>
    </row>
    <row r="19" spans="1:14" ht="13.5" thickBot="1">
      <c r="A19" s="45">
        <v>13</v>
      </c>
      <c r="B19" s="32">
        <v>21</v>
      </c>
      <c r="C19" s="33" t="s">
        <v>47</v>
      </c>
      <c r="D19" s="32" t="s">
        <v>4</v>
      </c>
      <c r="E19" s="36">
        <v>30964</v>
      </c>
      <c r="F19" s="46">
        <f t="shared" si="0"/>
        <v>25</v>
      </c>
      <c r="G19" s="32">
        <f t="shared" si="1"/>
        <v>24</v>
      </c>
      <c r="H19" s="47">
        <f t="shared" si="2"/>
        <v>1984</v>
      </c>
      <c r="I19" s="34" t="s">
        <v>48</v>
      </c>
      <c r="J19" s="38" t="str">
        <f t="shared" si="3"/>
        <v>A</v>
      </c>
      <c r="K19" s="37">
        <f>COUNTIF(J$7:J19,J19)</f>
        <v>13</v>
      </c>
      <c r="L19" s="8" t="str">
        <f t="shared" si="4"/>
        <v>A</v>
      </c>
      <c r="M19" s="8">
        <f>COUNTIF(L$7:L19,L19)</f>
        <v>13</v>
      </c>
      <c r="N19" s="9">
        <v>0.04515046296296296</v>
      </c>
    </row>
    <row r="20" spans="1:14" ht="13.5" thickBot="1">
      <c r="A20" s="48">
        <v>14</v>
      </c>
      <c r="B20" s="32">
        <v>9</v>
      </c>
      <c r="C20" s="33" t="s">
        <v>31</v>
      </c>
      <c r="D20" s="32" t="s">
        <v>4</v>
      </c>
      <c r="E20" s="36">
        <v>26347</v>
      </c>
      <c r="F20" s="46">
        <f t="shared" si="0"/>
        <v>38</v>
      </c>
      <c r="G20" s="47">
        <f t="shared" si="1"/>
        <v>37</v>
      </c>
      <c r="H20" s="47">
        <f t="shared" si="2"/>
        <v>1972</v>
      </c>
      <c r="I20" s="34" t="s">
        <v>32</v>
      </c>
      <c r="J20" s="38" t="str">
        <f t="shared" si="3"/>
        <v>A</v>
      </c>
      <c r="K20" s="37">
        <f>COUNTIF(J$7:J20,J20)</f>
        <v>14</v>
      </c>
      <c r="L20" s="8" t="str">
        <f t="shared" si="4"/>
        <v>A</v>
      </c>
      <c r="M20" s="8">
        <f>COUNTIF(L$7:L20,L20)</f>
        <v>14</v>
      </c>
      <c r="N20" s="9">
        <v>0.047407407407407405</v>
      </c>
    </row>
    <row r="21" spans="1:14" ht="13.5" thickBot="1">
      <c r="A21" s="45">
        <v>15</v>
      </c>
      <c r="B21" s="32">
        <v>40</v>
      </c>
      <c r="C21" s="33" t="s">
        <v>79</v>
      </c>
      <c r="D21" s="32" t="s">
        <v>4</v>
      </c>
      <c r="E21" s="36">
        <v>27338</v>
      </c>
      <c r="F21" s="46">
        <f t="shared" si="0"/>
        <v>34</v>
      </c>
      <c r="G21" s="32">
        <f t="shared" si="1"/>
        <v>34</v>
      </c>
      <c r="H21" s="47">
        <f t="shared" si="2"/>
        <v>1974</v>
      </c>
      <c r="I21" s="34" t="s">
        <v>80</v>
      </c>
      <c r="J21" s="38" t="str">
        <f t="shared" si="3"/>
        <v>A</v>
      </c>
      <c r="K21" s="37">
        <f>COUNTIF(J$7:J21,J21)</f>
        <v>15</v>
      </c>
      <c r="L21" s="8" t="str">
        <f t="shared" si="4"/>
        <v>A</v>
      </c>
      <c r="M21" s="8">
        <f>COUNTIF(L$7:L21,L21)</f>
        <v>15</v>
      </c>
      <c r="N21" s="9">
        <v>0.05143518518518519</v>
      </c>
    </row>
    <row r="22" spans="1:14" ht="13.5" thickBot="1">
      <c r="A22" s="48">
        <v>16</v>
      </c>
      <c r="B22" s="32">
        <v>22</v>
      </c>
      <c r="C22" s="33" t="s">
        <v>49</v>
      </c>
      <c r="D22" s="32" t="s">
        <v>4</v>
      </c>
      <c r="E22" s="36">
        <v>28347</v>
      </c>
      <c r="F22" s="46">
        <f t="shared" si="0"/>
        <v>31</v>
      </c>
      <c r="G22" s="32">
        <f t="shared" si="1"/>
        <v>31</v>
      </c>
      <c r="H22" s="47">
        <f t="shared" si="2"/>
        <v>1977</v>
      </c>
      <c r="I22" s="34" t="s">
        <v>50</v>
      </c>
      <c r="J22" s="37" t="str">
        <f t="shared" si="3"/>
        <v>A</v>
      </c>
      <c r="K22" s="37">
        <f>COUNTIF(J$7:J22,J22)</f>
        <v>16</v>
      </c>
      <c r="L22" s="8" t="str">
        <f t="shared" si="4"/>
        <v>A</v>
      </c>
      <c r="M22" s="8">
        <f>COUNTIF(L$7:L22,L22)</f>
        <v>16</v>
      </c>
      <c r="N22" s="9">
        <v>0.053888888888888896</v>
      </c>
    </row>
    <row r="23" spans="1:14" ht="13.5" thickBot="1">
      <c r="A23" s="115"/>
      <c r="B23" s="116"/>
      <c r="C23" s="117"/>
      <c r="D23" s="116"/>
      <c r="E23" s="118"/>
      <c r="F23" s="119"/>
      <c r="G23" s="116"/>
      <c r="H23" s="120"/>
      <c r="I23" s="121"/>
      <c r="J23" s="127"/>
      <c r="K23" s="127"/>
      <c r="L23" s="124"/>
      <c r="M23" s="124"/>
      <c r="N23" s="123"/>
    </row>
    <row r="24" spans="1:14" ht="13.5" thickBot="1">
      <c r="A24" s="61">
        <v>1</v>
      </c>
      <c r="B24" s="90">
        <v>17</v>
      </c>
      <c r="C24" s="91" t="s">
        <v>41</v>
      </c>
      <c r="D24" s="90" t="s">
        <v>4</v>
      </c>
      <c r="E24" s="92">
        <v>22641</v>
      </c>
      <c r="F24" s="65">
        <f t="shared" si="0"/>
        <v>47</v>
      </c>
      <c r="G24" s="90">
        <f t="shared" si="1"/>
        <v>47</v>
      </c>
      <c r="H24" s="93">
        <f t="shared" si="2"/>
        <v>1961</v>
      </c>
      <c r="I24" s="94" t="s">
        <v>42</v>
      </c>
      <c r="J24" s="62" t="str">
        <f t="shared" si="3"/>
        <v>B</v>
      </c>
      <c r="K24" s="62">
        <f>COUNTIF(J$7:J24,J24)</f>
        <v>1</v>
      </c>
      <c r="L24" s="102" t="str">
        <f t="shared" si="4"/>
        <v>C</v>
      </c>
      <c r="M24" s="102">
        <f>COUNTIF(L$7:L24,L24)</f>
        <v>1</v>
      </c>
      <c r="N24" s="95">
        <v>0.03806712962962963</v>
      </c>
    </row>
    <row r="25" spans="1:14" ht="13.5" thickBot="1">
      <c r="A25" s="82">
        <v>2</v>
      </c>
      <c r="B25" s="83">
        <v>49</v>
      </c>
      <c r="C25" s="84" t="s">
        <v>91</v>
      </c>
      <c r="D25" s="83" t="s">
        <v>4</v>
      </c>
      <c r="E25" s="85">
        <v>22676</v>
      </c>
      <c r="F25" s="99">
        <f t="shared" si="0"/>
        <v>47</v>
      </c>
      <c r="G25" s="83">
        <f t="shared" si="1"/>
        <v>47</v>
      </c>
      <c r="H25" s="86">
        <f t="shared" si="2"/>
        <v>1962</v>
      </c>
      <c r="I25" s="87" t="s">
        <v>92</v>
      </c>
      <c r="J25" s="100" t="str">
        <f t="shared" si="3"/>
        <v>B</v>
      </c>
      <c r="K25" s="100">
        <f>COUNTIF(J$7:J25,J25)</f>
        <v>2</v>
      </c>
      <c r="L25" s="104" t="str">
        <f t="shared" si="4"/>
        <v>C</v>
      </c>
      <c r="M25" s="104">
        <f>COUNTIF(L$7:L25,L25)</f>
        <v>2</v>
      </c>
      <c r="N25" s="88">
        <v>0.03866898148148148</v>
      </c>
    </row>
    <row r="26" spans="1:14" ht="13.5" thickBot="1">
      <c r="A26" s="89">
        <v>3</v>
      </c>
      <c r="B26" s="69">
        <v>38</v>
      </c>
      <c r="C26" s="70" t="s">
        <v>75</v>
      </c>
      <c r="D26" s="69" t="s">
        <v>4</v>
      </c>
      <c r="E26" s="71">
        <v>24061</v>
      </c>
      <c r="F26" s="96">
        <f t="shared" si="0"/>
        <v>43</v>
      </c>
      <c r="G26" s="69">
        <f t="shared" si="1"/>
        <v>43</v>
      </c>
      <c r="H26" s="72">
        <f t="shared" si="2"/>
        <v>1965</v>
      </c>
      <c r="I26" s="73" t="s">
        <v>76</v>
      </c>
      <c r="J26" s="97" t="str">
        <f t="shared" si="3"/>
        <v>B</v>
      </c>
      <c r="K26" s="97">
        <f>COUNTIF(J$7:J26,J26)</f>
        <v>3</v>
      </c>
      <c r="L26" s="103" t="str">
        <f t="shared" si="4"/>
        <v>B</v>
      </c>
      <c r="M26" s="103">
        <f>COUNTIF(L$7:L26,L26)</f>
        <v>1</v>
      </c>
      <c r="N26" s="74">
        <v>0.038969907407407404</v>
      </c>
    </row>
    <row r="27" spans="1:14" ht="13.5" thickBot="1">
      <c r="A27" s="48">
        <v>4</v>
      </c>
      <c r="B27" s="32">
        <v>68</v>
      </c>
      <c r="C27" s="33" t="s">
        <v>120</v>
      </c>
      <c r="D27" s="32" t="s">
        <v>4</v>
      </c>
      <c r="E27" s="36">
        <v>23584</v>
      </c>
      <c r="F27" s="46">
        <f t="shared" si="0"/>
        <v>45</v>
      </c>
      <c r="G27" s="32">
        <f t="shared" si="1"/>
        <v>44</v>
      </c>
      <c r="H27" s="47">
        <f t="shared" si="2"/>
        <v>1964</v>
      </c>
      <c r="I27" s="34" t="s">
        <v>21</v>
      </c>
      <c r="J27" s="37" t="str">
        <f t="shared" si="3"/>
        <v>B</v>
      </c>
      <c r="K27" s="37">
        <f>COUNTIF(J$7:J27,J27)</f>
        <v>4</v>
      </c>
      <c r="L27" s="8" t="str">
        <f t="shared" si="4"/>
        <v>C</v>
      </c>
      <c r="M27" s="8">
        <f>COUNTIF(L$7:L27,L27)</f>
        <v>3</v>
      </c>
      <c r="N27" s="9">
        <v>0.039502314814814816</v>
      </c>
    </row>
    <row r="28" spans="1:14" ht="13.5" thickBot="1">
      <c r="A28" s="45">
        <v>5</v>
      </c>
      <c r="B28" s="32">
        <v>29</v>
      </c>
      <c r="C28" s="33" t="s">
        <v>59</v>
      </c>
      <c r="D28" s="32" t="s">
        <v>4</v>
      </c>
      <c r="E28" s="36">
        <v>23299</v>
      </c>
      <c r="F28" s="46">
        <f t="shared" si="0"/>
        <v>45</v>
      </c>
      <c r="G28" s="32">
        <f t="shared" si="1"/>
        <v>45</v>
      </c>
      <c r="H28" s="47">
        <f t="shared" si="2"/>
        <v>1963</v>
      </c>
      <c r="I28" s="34" t="s">
        <v>60</v>
      </c>
      <c r="J28" s="37" t="str">
        <f t="shared" si="3"/>
        <v>B</v>
      </c>
      <c r="K28" s="37">
        <f>COUNTIF(J$7:J28,J28)</f>
        <v>5</v>
      </c>
      <c r="L28" s="8" t="str">
        <f t="shared" si="4"/>
        <v>C</v>
      </c>
      <c r="M28" s="8">
        <f>COUNTIF(L$7:L28,L28)</f>
        <v>4</v>
      </c>
      <c r="N28" s="9">
        <v>0.04019675925925926</v>
      </c>
    </row>
    <row r="29" spans="1:14" ht="23.25" thickBot="1">
      <c r="A29" s="48">
        <v>6</v>
      </c>
      <c r="B29" s="32">
        <v>50</v>
      </c>
      <c r="C29" s="33" t="s">
        <v>93</v>
      </c>
      <c r="D29" s="32" t="s">
        <v>4</v>
      </c>
      <c r="E29" s="36">
        <v>23420</v>
      </c>
      <c r="F29" s="46">
        <f t="shared" si="0"/>
        <v>46</v>
      </c>
      <c r="G29" s="32">
        <f t="shared" si="1"/>
        <v>45</v>
      </c>
      <c r="H29" s="47">
        <f t="shared" si="2"/>
        <v>1964</v>
      </c>
      <c r="I29" s="35" t="s">
        <v>134</v>
      </c>
      <c r="J29" s="37" t="str">
        <f t="shared" si="3"/>
        <v>B</v>
      </c>
      <c r="K29" s="37">
        <f>COUNTIF(J$7:J29,J29)</f>
        <v>6</v>
      </c>
      <c r="L29" s="8" t="str">
        <f t="shared" si="4"/>
        <v>C</v>
      </c>
      <c r="M29" s="8">
        <f>COUNTIF(L$7:L29,L29)</f>
        <v>5</v>
      </c>
      <c r="N29" s="9">
        <v>0.0425462962962963</v>
      </c>
    </row>
    <row r="30" spans="1:14" ht="13.5" thickBot="1">
      <c r="A30" s="45">
        <v>7</v>
      </c>
      <c r="B30" s="32">
        <v>11</v>
      </c>
      <c r="C30" s="33" t="s">
        <v>18</v>
      </c>
      <c r="D30" s="32" t="s">
        <v>4</v>
      </c>
      <c r="E30" s="36">
        <v>24967</v>
      </c>
      <c r="F30" s="46">
        <f t="shared" si="0"/>
        <v>42</v>
      </c>
      <c r="G30" s="47">
        <f t="shared" si="1"/>
        <v>41</v>
      </c>
      <c r="H30" s="47">
        <f t="shared" si="2"/>
        <v>1968</v>
      </c>
      <c r="I30" s="41" t="s">
        <v>19</v>
      </c>
      <c r="J30" s="37" t="str">
        <f t="shared" si="3"/>
        <v>B</v>
      </c>
      <c r="K30" s="37">
        <f>COUNTIF(J$7:J30,J30)</f>
        <v>7</v>
      </c>
      <c r="L30" s="8" t="str">
        <f t="shared" si="4"/>
        <v>B</v>
      </c>
      <c r="M30" s="8">
        <f>COUNTIF(L$7:L30,L30)</f>
        <v>2</v>
      </c>
      <c r="N30" s="42">
        <v>0.04289351851851852</v>
      </c>
    </row>
    <row r="31" spans="1:14" ht="13.5" thickBot="1">
      <c r="A31" s="48">
        <v>8</v>
      </c>
      <c r="B31" s="32">
        <v>51</v>
      </c>
      <c r="C31" s="33" t="s">
        <v>94</v>
      </c>
      <c r="D31" s="32" t="s">
        <v>4</v>
      </c>
      <c r="E31" s="36">
        <v>24300</v>
      </c>
      <c r="F31" s="46">
        <f t="shared" si="0"/>
        <v>43</v>
      </c>
      <c r="G31" s="32">
        <f t="shared" si="1"/>
        <v>43</v>
      </c>
      <c r="H31" s="47">
        <f t="shared" si="2"/>
        <v>1966</v>
      </c>
      <c r="I31" s="34" t="s">
        <v>136</v>
      </c>
      <c r="J31" s="37" t="str">
        <f t="shared" si="3"/>
        <v>B</v>
      </c>
      <c r="K31" s="37">
        <f>COUNTIF(J$7:J31,J31)</f>
        <v>8</v>
      </c>
      <c r="L31" s="8" t="str">
        <f t="shared" si="4"/>
        <v>B</v>
      </c>
      <c r="M31" s="8">
        <f>COUNTIF(L$7:L31,L31)</f>
        <v>3</v>
      </c>
      <c r="N31" s="9">
        <v>0.043912037037037034</v>
      </c>
    </row>
    <row r="32" spans="1:14" ht="13.5" thickBot="1">
      <c r="A32" s="45">
        <v>9</v>
      </c>
      <c r="B32" s="32">
        <v>26</v>
      </c>
      <c r="C32" s="33" t="s">
        <v>55</v>
      </c>
      <c r="D32" s="32" t="s">
        <v>4</v>
      </c>
      <c r="E32" s="36">
        <v>24306</v>
      </c>
      <c r="F32" s="46">
        <f t="shared" si="0"/>
        <v>43</v>
      </c>
      <c r="G32" s="32">
        <f t="shared" si="1"/>
        <v>43</v>
      </c>
      <c r="H32" s="47">
        <f t="shared" si="2"/>
        <v>1966</v>
      </c>
      <c r="I32" s="34" t="s">
        <v>29</v>
      </c>
      <c r="J32" s="37" t="str">
        <f t="shared" si="3"/>
        <v>B</v>
      </c>
      <c r="K32" s="37">
        <f>COUNTIF(J$7:J32,J32)</f>
        <v>9</v>
      </c>
      <c r="L32" s="8" t="str">
        <f t="shared" si="4"/>
        <v>B</v>
      </c>
      <c r="M32" s="8">
        <f>COUNTIF(L$7:L32,L32)</f>
        <v>4</v>
      </c>
      <c r="N32" s="9">
        <v>0.04431712962962963</v>
      </c>
    </row>
    <row r="33" spans="1:14" ht="13.5" thickBot="1">
      <c r="A33" s="48">
        <v>10</v>
      </c>
      <c r="B33" s="32">
        <v>36</v>
      </c>
      <c r="C33" s="33" t="s">
        <v>71</v>
      </c>
      <c r="D33" s="32" t="s">
        <v>4</v>
      </c>
      <c r="E33" s="36">
        <v>22375</v>
      </c>
      <c r="F33" s="46">
        <f t="shared" si="0"/>
        <v>48</v>
      </c>
      <c r="G33" s="32">
        <f t="shared" si="1"/>
        <v>48</v>
      </c>
      <c r="H33" s="47">
        <f t="shared" si="2"/>
        <v>1961</v>
      </c>
      <c r="I33" s="34" t="s">
        <v>72</v>
      </c>
      <c r="J33" s="37" t="str">
        <f t="shared" si="3"/>
        <v>B</v>
      </c>
      <c r="K33" s="37">
        <f>COUNTIF(J$7:J33,J33)</f>
        <v>10</v>
      </c>
      <c r="L33" s="8" t="str">
        <f t="shared" si="4"/>
        <v>C</v>
      </c>
      <c r="M33" s="8">
        <f>COUNTIF(L$7:L33,L33)</f>
        <v>6</v>
      </c>
      <c r="N33" s="9">
        <v>0.04539351851851852</v>
      </c>
    </row>
    <row r="34" spans="1:14" ht="13.5" thickBot="1">
      <c r="A34" s="45">
        <v>11</v>
      </c>
      <c r="B34" s="32">
        <v>23</v>
      </c>
      <c r="C34" s="33" t="s">
        <v>51</v>
      </c>
      <c r="D34" s="32" t="s">
        <v>4</v>
      </c>
      <c r="E34" s="36">
        <v>24464</v>
      </c>
      <c r="F34" s="46">
        <f t="shared" si="0"/>
        <v>42</v>
      </c>
      <c r="G34" s="32">
        <f t="shared" si="1"/>
        <v>42</v>
      </c>
      <c r="H34" s="47">
        <f t="shared" si="2"/>
        <v>1966</v>
      </c>
      <c r="I34" s="34" t="s">
        <v>29</v>
      </c>
      <c r="J34" s="37" t="str">
        <f t="shared" si="3"/>
        <v>B</v>
      </c>
      <c r="K34" s="37">
        <f>COUNTIF(J$7:J34,J34)</f>
        <v>11</v>
      </c>
      <c r="L34" s="8" t="str">
        <f t="shared" si="4"/>
        <v>B</v>
      </c>
      <c r="M34" s="8">
        <f>COUNTIF(L$7:L34,L34)</f>
        <v>5</v>
      </c>
      <c r="N34" s="9">
        <v>0.04582175925925926</v>
      </c>
    </row>
    <row r="35" spans="1:14" ht="13.5" thickBot="1">
      <c r="A35" s="48">
        <v>12</v>
      </c>
      <c r="B35" s="32">
        <v>2</v>
      </c>
      <c r="C35" s="33" t="s">
        <v>24</v>
      </c>
      <c r="D35" s="32" t="s">
        <v>4</v>
      </c>
      <c r="E35" s="36">
        <v>22423</v>
      </c>
      <c r="F35" s="46">
        <f t="shared" si="0"/>
        <v>48</v>
      </c>
      <c r="G35" s="47">
        <f t="shared" si="1"/>
        <v>48</v>
      </c>
      <c r="H35" s="47">
        <f t="shared" si="2"/>
        <v>1961</v>
      </c>
      <c r="I35" s="34" t="s">
        <v>25</v>
      </c>
      <c r="J35" s="37" t="str">
        <f t="shared" si="3"/>
        <v>B</v>
      </c>
      <c r="K35" s="37">
        <f>COUNTIF(J$7:J35,J35)</f>
        <v>12</v>
      </c>
      <c r="L35" s="8" t="str">
        <f t="shared" si="4"/>
        <v>C</v>
      </c>
      <c r="M35" s="8">
        <f>COUNTIF(L$7:L35,L35)</f>
        <v>7</v>
      </c>
      <c r="N35" s="10">
        <v>0.04663194444444444</v>
      </c>
    </row>
    <row r="36" spans="1:14" ht="13.5" thickBot="1">
      <c r="A36" s="45">
        <v>13</v>
      </c>
      <c r="B36" s="32">
        <v>53</v>
      </c>
      <c r="C36" s="33" t="s">
        <v>97</v>
      </c>
      <c r="D36" s="32" t="s">
        <v>4</v>
      </c>
      <c r="E36" s="36">
        <v>24852</v>
      </c>
      <c r="F36" s="46">
        <f t="shared" si="0"/>
        <v>42</v>
      </c>
      <c r="G36" s="32">
        <f t="shared" si="1"/>
        <v>41</v>
      </c>
      <c r="H36" s="47">
        <f t="shared" si="2"/>
        <v>1968</v>
      </c>
      <c r="I36" s="34" t="s">
        <v>137</v>
      </c>
      <c r="J36" s="37" t="str">
        <f t="shared" si="3"/>
        <v>B</v>
      </c>
      <c r="K36" s="37">
        <f>COUNTIF(J$7:J36,J36)</f>
        <v>13</v>
      </c>
      <c r="L36" s="8" t="str">
        <f t="shared" si="4"/>
        <v>B</v>
      </c>
      <c r="M36" s="8">
        <f>COUNTIF(L$7:L36,L36)</f>
        <v>6</v>
      </c>
      <c r="N36" s="9">
        <v>0.046747685185185184</v>
      </c>
    </row>
    <row r="37" spans="1:14" ht="13.5" thickBot="1">
      <c r="A37" s="48">
        <v>14</v>
      </c>
      <c r="B37" s="32">
        <v>12</v>
      </c>
      <c r="C37" s="33" t="s">
        <v>33</v>
      </c>
      <c r="D37" s="32" t="s">
        <v>4</v>
      </c>
      <c r="E37" s="36">
        <v>22857</v>
      </c>
      <c r="F37" s="46">
        <f t="shared" si="0"/>
        <v>46</v>
      </c>
      <c r="G37" s="47">
        <f t="shared" si="1"/>
        <v>46</v>
      </c>
      <c r="H37" s="47">
        <f t="shared" si="2"/>
        <v>1962</v>
      </c>
      <c r="I37" s="34" t="s">
        <v>34</v>
      </c>
      <c r="J37" s="37" t="str">
        <f t="shared" si="3"/>
        <v>B</v>
      </c>
      <c r="K37" s="37">
        <f>COUNTIF(J$7:J37,J37)</f>
        <v>14</v>
      </c>
      <c r="L37" s="8" t="str">
        <f t="shared" si="4"/>
        <v>C</v>
      </c>
      <c r="M37" s="8">
        <f>COUNTIF(L$7:L37,L37)</f>
        <v>8</v>
      </c>
      <c r="N37" s="9">
        <v>0.04721064814814815</v>
      </c>
    </row>
    <row r="38" spans="1:14" ht="13.5" thickBot="1">
      <c r="A38" s="45">
        <v>15</v>
      </c>
      <c r="B38" s="32">
        <v>39</v>
      </c>
      <c r="C38" s="33" t="s">
        <v>77</v>
      </c>
      <c r="D38" s="32" t="s">
        <v>4</v>
      </c>
      <c r="E38" s="36">
        <v>24478</v>
      </c>
      <c r="F38" s="46">
        <f t="shared" si="0"/>
        <v>42</v>
      </c>
      <c r="G38" s="32">
        <f t="shared" si="1"/>
        <v>42</v>
      </c>
      <c r="H38" s="47">
        <f t="shared" si="2"/>
        <v>1967</v>
      </c>
      <c r="I38" s="34" t="s">
        <v>78</v>
      </c>
      <c r="J38" s="37" t="str">
        <f t="shared" si="3"/>
        <v>B</v>
      </c>
      <c r="K38" s="37">
        <f>COUNTIF(J$7:J38,J38)</f>
        <v>15</v>
      </c>
      <c r="L38" s="8" t="str">
        <f t="shared" si="4"/>
        <v>B</v>
      </c>
      <c r="M38" s="8">
        <f>COUNTIF(L$7:L38,L38)</f>
        <v>7</v>
      </c>
      <c r="N38" s="9">
        <v>0.047511574074074074</v>
      </c>
    </row>
    <row r="39" spans="1:14" ht="13.5" thickBot="1">
      <c r="A39" s="48">
        <v>16</v>
      </c>
      <c r="B39" s="32">
        <v>8</v>
      </c>
      <c r="C39" s="33" t="s">
        <v>30</v>
      </c>
      <c r="D39" s="32" t="s">
        <v>4</v>
      </c>
      <c r="E39" s="36">
        <v>24807</v>
      </c>
      <c r="F39" s="46">
        <f t="shared" si="0"/>
        <v>41</v>
      </c>
      <c r="G39" s="47">
        <f t="shared" si="1"/>
        <v>41</v>
      </c>
      <c r="H39" s="47">
        <f t="shared" si="2"/>
        <v>1967</v>
      </c>
      <c r="I39" s="34" t="s">
        <v>29</v>
      </c>
      <c r="J39" s="37" t="str">
        <f t="shared" si="3"/>
        <v>B</v>
      </c>
      <c r="K39" s="37">
        <f>COUNTIF(J$7:J39,J39)</f>
        <v>16</v>
      </c>
      <c r="L39" s="8" t="str">
        <f t="shared" si="4"/>
        <v>B</v>
      </c>
      <c r="M39" s="8">
        <f>COUNTIF(L$7:L39,L39)</f>
        <v>8</v>
      </c>
      <c r="N39" s="9">
        <v>0.047685185185185185</v>
      </c>
    </row>
    <row r="40" spans="1:14" ht="13.5" thickBot="1">
      <c r="A40" s="45">
        <v>17</v>
      </c>
      <c r="B40" s="32">
        <v>37</v>
      </c>
      <c r="C40" s="33" t="s">
        <v>73</v>
      </c>
      <c r="D40" s="32" t="s">
        <v>4</v>
      </c>
      <c r="E40" s="36">
        <v>22309</v>
      </c>
      <c r="F40" s="46">
        <f aca="true" t="shared" si="5" ref="F40:F75">IF(MOD(H40,4)=0,G40+1,G40)</f>
        <v>48</v>
      </c>
      <c r="G40" s="32">
        <f aca="true" t="shared" si="6" ref="G40:G75">YEAR(E$1-E40)-1900</f>
        <v>48</v>
      </c>
      <c r="H40" s="47">
        <f aca="true" t="shared" si="7" ref="H40:H75">YEAR(E40)</f>
        <v>1961</v>
      </c>
      <c r="I40" s="34" t="s">
        <v>74</v>
      </c>
      <c r="J40" s="37" t="str">
        <f aca="true" t="shared" si="8" ref="J40:J75">IF($D40="m",IF($H$1-$H40&gt;17,IF($H$1-$H40&lt;40,"A",IF($H$1-$H40&gt;49,IF($H$1-$H40&gt;59,IF($H$1-$H40&gt;69,"E","D"),"C"),"B")),"JM"),IF($H$1-$H40&gt;19,IF($H$1-$H40&lt;35,"F",IF($H$1-$H40&lt;50,"G","H")),"JŽ"))</f>
        <v>B</v>
      </c>
      <c r="K40" s="37">
        <f>COUNTIF(J$7:J40,J40)</f>
        <v>17</v>
      </c>
      <c r="L40" s="8" t="str">
        <f aca="true" t="shared" si="9" ref="L40:L75">IF(D40="m",IF($F40&lt;=39,"A",IF($F40&lt;=44,"B",IF($F40&lt;=49,"C",IF($F40&lt;=54,"D",IF($F40&lt;=59,"E",IF($F40&lt;=64,"F",IF($F40&lt;=69,"G","H"))))))),IF($F40&lt;=34,"I",IF($F40&lt;=39,"J",IF($F40&lt;=44,"K",IF($F40&lt;=49,"L","M")))))</f>
        <v>C</v>
      </c>
      <c r="M40" s="8">
        <f>COUNTIF(L$7:L40,L40)</f>
        <v>9</v>
      </c>
      <c r="N40" s="9">
        <v>0.048240740740740744</v>
      </c>
    </row>
    <row r="41" spans="1:14" ht="13.5" thickBot="1">
      <c r="A41" s="48">
        <v>18</v>
      </c>
      <c r="B41" s="32">
        <v>43</v>
      </c>
      <c r="C41" s="33" t="s">
        <v>85</v>
      </c>
      <c r="D41" s="32" t="s">
        <v>4</v>
      </c>
      <c r="E41" s="36">
        <v>22222</v>
      </c>
      <c r="F41" s="46">
        <f t="shared" si="5"/>
        <v>49</v>
      </c>
      <c r="G41" s="32">
        <f t="shared" si="6"/>
        <v>48</v>
      </c>
      <c r="H41" s="47">
        <f t="shared" si="7"/>
        <v>1960</v>
      </c>
      <c r="I41" s="34" t="s">
        <v>21</v>
      </c>
      <c r="J41" s="37" t="str">
        <f t="shared" si="8"/>
        <v>B</v>
      </c>
      <c r="K41" s="37">
        <f>COUNTIF(J$7:J41,J41)</f>
        <v>18</v>
      </c>
      <c r="L41" s="8" t="str">
        <f t="shared" si="9"/>
        <v>C</v>
      </c>
      <c r="M41" s="8">
        <f>COUNTIF(L$7:L41,L41)</f>
        <v>10</v>
      </c>
      <c r="N41" s="9">
        <v>0.048483796296296296</v>
      </c>
    </row>
    <row r="42" spans="1:14" ht="13.5" thickBot="1">
      <c r="A42" s="45">
        <v>19</v>
      </c>
      <c r="B42" s="32">
        <v>56</v>
      </c>
      <c r="C42" s="33" t="s">
        <v>101</v>
      </c>
      <c r="D42" s="32" t="s">
        <v>4</v>
      </c>
      <c r="E42" s="36">
        <v>24797</v>
      </c>
      <c r="F42" s="46">
        <f t="shared" si="5"/>
        <v>41</v>
      </c>
      <c r="G42" s="32">
        <f t="shared" si="6"/>
        <v>41</v>
      </c>
      <c r="H42" s="47">
        <f t="shared" si="7"/>
        <v>1967</v>
      </c>
      <c r="I42" s="34" t="s">
        <v>102</v>
      </c>
      <c r="J42" s="37" t="str">
        <f t="shared" si="8"/>
        <v>B</v>
      </c>
      <c r="K42" s="37">
        <f>COUNTIF(J$7:J42,J42)</f>
        <v>19</v>
      </c>
      <c r="L42" s="8" t="str">
        <f t="shared" si="9"/>
        <v>B</v>
      </c>
      <c r="M42" s="8">
        <f>COUNTIF(L$7:L42,L42)</f>
        <v>9</v>
      </c>
      <c r="N42" s="9">
        <v>0.048587962962962965</v>
      </c>
    </row>
    <row r="43" spans="1:14" ht="13.5" thickBot="1">
      <c r="A43" s="48">
        <v>20</v>
      </c>
      <c r="B43" s="32">
        <v>70</v>
      </c>
      <c r="C43" s="33" t="s">
        <v>122</v>
      </c>
      <c r="D43" s="32" t="s">
        <v>4</v>
      </c>
      <c r="E43" s="36">
        <v>24367</v>
      </c>
      <c r="F43" s="46">
        <f t="shared" si="5"/>
        <v>42</v>
      </c>
      <c r="G43" s="32">
        <f t="shared" si="6"/>
        <v>42</v>
      </c>
      <c r="H43" s="47">
        <f t="shared" si="7"/>
        <v>1966</v>
      </c>
      <c r="I43" s="35" t="s">
        <v>138</v>
      </c>
      <c r="J43" s="37" t="str">
        <f t="shared" si="8"/>
        <v>B</v>
      </c>
      <c r="K43" s="37">
        <f>COUNTIF(J$7:J43,J43)</f>
        <v>20</v>
      </c>
      <c r="L43" s="8" t="str">
        <f t="shared" si="9"/>
        <v>B</v>
      </c>
      <c r="M43" s="8">
        <f>COUNTIF(L$7:L43,L43)</f>
        <v>10</v>
      </c>
      <c r="N43" s="9">
        <v>0.04981481481481481</v>
      </c>
    </row>
    <row r="44" spans="1:14" ht="13.5" thickBot="1">
      <c r="A44" s="45">
        <v>21</v>
      </c>
      <c r="B44" s="32">
        <v>15</v>
      </c>
      <c r="C44" s="33" t="s">
        <v>39</v>
      </c>
      <c r="D44" s="32" t="s">
        <v>4</v>
      </c>
      <c r="E44" s="36">
        <v>24032</v>
      </c>
      <c r="F44" s="46">
        <f t="shared" si="5"/>
        <v>43</v>
      </c>
      <c r="G44" s="32">
        <f t="shared" si="6"/>
        <v>43</v>
      </c>
      <c r="H44" s="47">
        <f t="shared" si="7"/>
        <v>1965</v>
      </c>
      <c r="I44" s="34" t="s">
        <v>38</v>
      </c>
      <c r="J44" s="37" t="str">
        <f t="shared" si="8"/>
        <v>B</v>
      </c>
      <c r="K44" s="37">
        <f>COUNTIF(J$7:J44,J44)</f>
        <v>21</v>
      </c>
      <c r="L44" s="8" t="str">
        <f t="shared" si="9"/>
        <v>B</v>
      </c>
      <c r="M44" s="8">
        <f>COUNTIF(L$7:L44,L44)</f>
        <v>11</v>
      </c>
      <c r="N44" s="9">
        <v>0.05199074074074075</v>
      </c>
    </row>
    <row r="45" spans="1:14" ht="13.5" thickBot="1">
      <c r="A45" s="48">
        <v>22</v>
      </c>
      <c r="B45" s="32">
        <v>67</v>
      </c>
      <c r="C45" s="33" t="s">
        <v>118</v>
      </c>
      <c r="D45" s="32" t="s">
        <v>4</v>
      </c>
      <c r="E45" s="36">
        <v>22728</v>
      </c>
      <c r="F45" s="46">
        <f t="shared" si="5"/>
        <v>47</v>
      </c>
      <c r="G45" s="32">
        <f t="shared" si="6"/>
        <v>47</v>
      </c>
      <c r="H45" s="47">
        <f t="shared" si="7"/>
        <v>1962</v>
      </c>
      <c r="I45" s="34" t="s">
        <v>119</v>
      </c>
      <c r="J45" s="37" t="str">
        <f t="shared" si="8"/>
        <v>B</v>
      </c>
      <c r="K45" s="37">
        <f>COUNTIF(J$7:J45,J45)</f>
        <v>22</v>
      </c>
      <c r="L45" s="8" t="str">
        <f t="shared" si="9"/>
        <v>C</v>
      </c>
      <c r="M45" s="8">
        <f>COUNTIF(L$7:L45,L45)</f>
        <v>11</v>
      </c>
      <c r="N45" s="9">
        <v>0.05282407407407408</v>
      </c>
    </row>
    <row r="46" spans="1:14" ht="13.5" thickBot="1">
      <c r="A46" s="45">
        <v>23</v>
      </c>
      <c r="B46" s="32">
        <v>4</v>
      </c>
      <c r="C46" s="33" t="s">
        <v>26</v>
      </c>
      <c r="D46" s="32" t="s">
        <v>4</v>
      </c>
      <c r="E46" s="36">
        <v>24008</v>
      </c>
      <c r="F46" s="46">
        <f t="shared" si="5"/>
        <v>43</v>
      </c>
      <c r="G46" s="47">
        <f t="shared" si="6"/>
        <v>43</v>
      </c>
      <c r="H46" s="47">
        <f t="shared" si="7"/>
        <v>1965</v>
      </c>
      <c r="I46" s="35" t="s">
        <v>27</v>
      </c>
      <c r="J46" s="37" t="str">
        <f t="shared" si="8"/>
        <v>B</v>
      </c>
      <c r="K46" s="37">
        <f>COUNTIF(J$7:J46,J46)</f>
        <v>23</v>
      </c>
      <c r="L46" s="8" t="str">
        <f t="shared" si="9"/>
        <v>B</v>
      </c>
      <c r="M46" s="8">
        <f>COUNTIF(L$7:L46,L46)</f>
        <v>12</v>
      </c>
      <c r="N46" s="9">
        <v>0.05445601851851852</v>
      </c>
    </row>
    <row r="47" spans="1:14" ht="23.25" thickBot="1">
      <c r="A47" s="48">
        <v>24</v>
      </c>
      <c r="B47" s="32">
        <v>57</v>
      </c>
      <c r="C47" s="33" t="s">
        <v>103</v>
      </c>
      <c r="D47" s="32" t="s">
        <v>4</v>
      </c>
      <c r="E47" s="36">
        <v>25046</v>
      </c>
      <c r="F47" s="46">
        <f t="shared" si="5"/>
        <v>41</v>
      </c>
      <c r="G47" s="32">
        <f t="shared" si="6"/>
        <v>40</v>
      </c>
      <c r="H47" s="47">
        <f t="shared" si="7"/>
        <v>1968</v>
      </c>
      <c r="I47" s="35" t="s">
        <v>104</v>
      </c>
      <c r="J47" s="37" t="str">
        <f t="shared" si="8"/>
        <v>B</v>
      </c>
      <c r="K47" s="37">
        <f>COUNTIF(J$7:J47,J47)</f>
        <v>24</v>
      </c>
      <c r="L47" s="8" t="str">
        <f t="shared" si="9"/>
        <v>B</v>
      </c>
      <c r="M47" s="8">
        <f>COUNTIF(L$7:L47,L47)</f>
        <v>13</v>
      </c>
      <c r="N47" s="9">
        <v>0.060717592592592594</v>
      </c>
    </row>
    <row r="48" spans="1:14" ht="13.5" thickBot="1">
      <c r="A48" s="115"/>
      <c r="B48" s="116"/>
      <c r="C48" s="117"/>
      <c r="D48" s="116"/>
      <c r="E48" s="118"/>
      <c r="F48" s="119"/>
      <c r="G48" s="116"/>
      <c r="H48" s="120"/>
      <c r="I48" s="126"/>
      <c r="J48" s="127"/>
      <c r="K48" s="127"/>
      <c r="L48" s="124"/>
      <c r="M48" s="124"/>
      <c r="N48" s="123"/>
    </row>
    <row r="49" spans="1:14" ht="13.5" thickBot="1">
      <c r="A49" s="61">
        <v>1</v>
      </c>
      <c r="B49" s="90">
        <v>28</v>
      </c>
      <c r="C49" s="91" t="s">
        <v>58</v>
      </c>
      <c r="D49" s="90" t="s">
        <v>4</v>
      </c>
      <c r="E49" s="92">
        <v>19579</v>
      </c>
      <c r="F49" s="65">
        <f t="shared" si="5"/>
        <v>55</v>
      </c>
      <c r="G49" s="90">
        <f t="shared" si="6"/>
        <v>55</v>
      </c>
      <c r="H49" s="93">
        <f t="shared" si="7"/>
        <v>1953</v>
      </c>
      <c r="I49" s="94" t="s">
        <v>57</v>
      </c>
      <c r="J49" s="62" t="str">
        <f t="shared" si="8"/>
        <v>C</v>
      </c>
      <c r="K49" s="62">
        <f>COUNTIF(J$7:J49,J49)</f>
        <v>1</v>
      </c>
      <c r="L49" s="102" t="str">
        <f t="shared" si="9"/>
        <v>E</v>
      </c>
      <c r="M49" s="102">
        <f>COUNTIF(L$7:L49,L49)</f>
        <v>1</v>
      </c>
      <c r="N49" s="95">
        <v>0.04</v>
      </c>
    </row>
    <row r="50" spans="1:14" ht="13.5" thickBot="1">
      <c r="A50" s="82">
        <v>2</v>
      </c>
      <c r="B50" s="83">
        <v>73</v>
      </c>
      <c r="C50" s="84" t="s">
        <v>126</v>
      </c>
      <c r="D50" s="83" t="s">
        <v>4</v>
      </c>
      <c r="E50" s="85">
        <v>21289</v>
      </c>
      <c r="F50" s="99">
        <f t="shared" si="5"/>
        <v>51</v>
      </c>
      <c r="G50" s="83">
        <f t="shared" si="6"/>
        <v>51</v>
      </c>
      <c r="H50" s="86">
        <f t="shared" si="7"/>
        <v>1958</v>
      </c>
      <c r="I50" s="87" t="s">
        <v>127</v>
      </c>
      <c r="J50" s="100" t="str">
        <f t="shared" si="8"/>
        <v>C</v>
      </c>
      <c r="K50" s="100">
        <f>COUNTIF(J$7:J50,J50)</f>
        <v>2</v>
      </c>
      <c r="L50" s="104" t="str">
        <f t="shared" si="9"/>
        <v>D</v>
      </c>
      <c r="M50" s="104">
        <f>COUNTIF(L$7:L50,L50)</f>
        <v>1</v>
      </c>
      <c r="N50" s="88">
        <v>0.040324074074074075</v>
      </c>
    </row>
    <row r="51" spans="1:14" ht="13.5" thickBot="1">
      <c r="A51" s="89">
        <v>3</v>
      </c>
      <c r="B51" s="69">
        <v>14</v>
      </c>
      <c r="C51" s="70" t="s">
        <v>37</v>
      </c>
      <c r="D51" s="69" t="s">
        <v>4</v>
      </c>
      <c r="E51" s="71">
        <v>20140</v>
      </c>
      <c r="F51" s="96">
        <f t="shared" si="5"/>
        <v>54</v>
      </c>
      <c r="G51" s="69">
        <f t="shared" si="6"/>
        <v>54</v>
      </c>
      <c r="H51" s="72">
        <f t="shared" si="7"/>
        <v>1955</v>
      </c>
      <c r="I51" s="73" t="s">
        <v>38</v>
      </c>
      <c r="J51" s="97" t="str">
        <f t="shared" si="8"/>
        <v>C</v>
      </c>
      <c r="K51" s="97">
        <f>COUNTIF(J$7:J51,J51)</f>
        <v>3</v>
      </c>
      <c r="L51" s="103" t="str">
        <f t="shared" si="9"/>
        <v>D</v>
      </c>
      <c r="M51" s="103">
        <f>COUNTIF(L$7:L51,L51)</f>
        <v>2</v>
      </c>
      <c r="N51" s="74">
        <v>0.041527777777777775</v>
      </c>
    </row>
    <row r="52" spans="1:14" ht="13.5" thickBot="1">
      <c r="A52" s="48">
        <v>4</v>
      </c>
      <c r="B52" s="32">
        <v>65</v>
      </c>
      <c r="C52" s="33" t="s">
        <v>116</v>
      </c>
      <c r="D52" s="32" t="s">
        <v>4</v>
      </c>
      <c r="E52" s="36">
        <v>19597</v>
      </c>
      <c r="F52" s="46">
        <f t="shared" si="5"/>
        <v>55</v>
      </c>
      <c r="G52" s="32">
        <f t="shared" si="6"/>
        <v>55</v>
      </c>
      <c r="H52" s="47">
        <f t="shared" si="7"/>
        <v>1953</v>
      </c>
      <c r="I52" s="34" t="s">
        <v>29</v>
      </c>
      <c r="J52" s="37" t="str">
        <f t="shared" si="8"/>
        <v>C</v>
      </c>
      <c r="K52" s="37">
        <f>COUNTIF(J$7:J52,J52)</f>
        <v>4</v>
      </c>
      <c r="L52" s="8" t="str">
        <f t="shared" si="9"/>
        <v>E</v>
      </c>
      <c r="M52" s="8">
        <f>COUNTIF(L$7:L52,L52)</f>
        <v>2</v>
      </c>
      <c r="N52" s="9">
        <v>0.042025462962962966</v>
      </c>
    </row>
    <row r="53" spans="1:14" ht="13.5" thickBot="1">
      <c r="A53" s="45">
        <v>5</v>
      </c>
      <c r="B53" s="32">
        <v>59</v>
      </c>
      <c r="C53" s="33" t="s">
        <v>107</v>
      </c>
      <c r="D53" s="32" t="s">
        <v>4</v>
      </c>
      <c r="E53" s="36">
        <v>20996</v>
      </c>
      <c r="F53" s="46">
        <f t="shared" si="5"/>
        <v>52</v>
      </c>
      <c r="G53" s="32">
        <f t="shared" si="6"/>
        <v>52</v>
      </c>
      <c r="H53" s="47">
        <f t="shared" si="7"/>
        <v>1957</v>
      </c>
      <c r="I53" s="34" t="s">
        <v>57</v>
      </c>
      <c r="J53" s="37" t="str">
        <f t="shared" si="8"/>
        <v>C</v>
      </c>
      <c r="K53" s="37">
        <f>COUNTIF(J$7:J53,J53)</f>
        <v>5</v>
      </c>
      <c r="L53" s="8" t="str">
        <f t="shared" si="9"/>
        <v>D</v>
      </c>
      <c r="M53" s="8">
        <f>COUNTIF(L$7:L53,L53)</f>
        <v>3</v>
      </c>
      <c r="N53" s="9">
        <v>0.0421875</v>
      </c>
    </row>
    <row r="54" spans="1:14" ht="13.5" thickBot="1">
      <c r="A54" s="48">
        <v>6</v>
      </c>
      <c r="B54" s="32">
        <v>61</v>
      </c>
      <c r="C54" s="33" t="s">
        <v>109</v>
      </c>
      <c r="D54" s="32" t="s">
        <v>4</v>
      </c>
      <c r="E54" s="36">
        <v>20030</v>
      </c>
      <c r="F54" s="46">
        <f t="shared" si="5"/>
        <v>54</v>
      </c>
      <c r="G54" s="32">
        <f t="shared" si="6"/>
        <v>54</v>
      </c>
      <c r="H54" s="47">
        <f t="shared" si="7"/>
        <v>1954</v>
      </c>
      <c r="I54" s="34" t="s">
        <v>110</v>
      </c>
      <c r="J54" s="37" t="str">
        <f t="shared" si="8"/>
        <v>C</v>
      </c>
      <c r="K54" s="37">
        <f>COUNTIF(J$7:J54,J54)</f>
        <v>6</v>
      </c>
      <c r="L54" s="8" t="str">
        <f t="shared" si="9"/>
        <v>D</v>
      </c>
      <c r="M54" s="8">
        <f>COUNTIF(L$7:L54,L54)</f>
        <v>4</v>
      </c>
      <c r="N54" s="9">
        <v>0.04234953703703703</v>
      </c>
    </row>
    <row r="55" spans="1:14" ht="13.5" thickBot="1">
      <c r="A55" s="45">
        <v>7</v>
      </c>
      <c r="B55" s="32">
        <v>18</v>
      </c>
      <c r="C55" s="33" t="s">
        <v>43</v>
      </c>
      <c r="D55" s="32" t="s">
        <v>4</v>
      </c>
      <c r="E55" s="36">
        <v>21650</v>
      </c>
      <c r="F55" s="46">
        <f t="shared" si="5"/>
        <v>50</v>
      </c>
      <c r="G55" s="32">
        <f t="shared" si="6"/>
        <v>50</v>
      </c>
      <c r="H55" s="47">
        <f t="shared" si="7"/>
        <v>1959</v>
      </c>
      <c r="I55" s="34" t="s">
        <v>44</v>
      </c>
      <c r="J55" s="37" t="str">
        <f t="shared" si="8"/>
        <v>C</v>
      </c>
      <c r="K55" s="37">
        <f>COUNTIF(J$7:J55,J55)</f>
        <v>7</v>
      </c>
      <c r="L55" s="8" t="str">
        <f t="shared" si="9"/>
        <v>D</v>
      </c>
      <c r="M55" s="8">
        <f>COUNTIF(L$7:L55,L55)</f>
        <v>5</v>
      </c>
      <c r="N55" s="9">
        <v>0.04244212962962963</v>
      </c>
    </row>
    <row r="56" spans="1:14" ht="13.5" thickBot="1">
      <c r="A56" s="48">
        <v>8</v>
      </c>
      <c r="B56" s="32">
        <v>7</v>
      </c>
      <c r="C56" s="33" t="s">
        <v>28</v>
      </c>
      <c r="D56" s="32" t="s">
        <v>4</v>
      </c>
      <c r="E56" s="36">
        <v>19473</v>
      </c>
      <c r="F56" s="46">
        <f t="shared" si="5"/>
        <v>56</v>
      </c>
      <c r="G56" s="47">
        <f t="shared" si="6"/>
        <v>56</v>
      </c>
      <c r="H56" s="47">
        <f t="shared" si="7"/>
        <v>1953</v>
      </c>
      <c r="I56" s="34" t="s">
        <v>29</v>
      </c>
      <c r="J56" s="37" t="str">
        <f t="shared" si="8"/>
        <v>C</v>
      </c>
      <c r="K56" s="37">
        <f>COUNTIF(J$7:J56,J56)</f>
        <v>8</v>
      </c>
      <c r="L56" s="8" t="str">
        <f t="shared" si="9"/>
        <v>E</v>
      </c>
      <c r="M56" s="8">
        <f>COUNTIF(L$7:L56,L56)</f>
        <v>3</v>
      </c>
      <c r="N56" s="9">
        <v>0.04356481481481481</v>
      </c>
    </row>
    <row r="57" spans="1:14" ht="13.5" thickBot="1">
      <c r="A57" s="45">
        <v>9</v>
      </c>
      <c r="B57" s="32">
        <v>75</v>
      </c>
      <c r="C57" s="33" t="s">
        <v>130</v>
      </c>
      <c r="D57" s="32" t="s">
        <v>4</v>
      </c>
      <c r="E57" s="36">
        <v>20860</v>
      </c>
      <c r="F57" s="46">
        <f t="shared" si="5"/>
        <v>52</v>
      </c>
      <c r="G57" s="32">
        <f t="shared" si="6"/>
        <v>52</v>
      </c>
      <c r="H57" s="47">
        <f t="shared" si="7"/>
        <v>1957</v>
      </c>
      <c r="I57" s="34" t="s">
        <v>129</v>
      </c>
      <c r="J57" s="37" t="str">
        <f t="shared" si="8"/>
        <v>C</v>
      </c>
      <c r="K57" s="37">
        <f>COUNTIF(J$7:J57,J57)</f>
        <v>9</v>
      </c>
      <c r="L57" s="8" t="str">
        <f t="shared" si="9"/>
        <v>D</v>
      </c>
      <c r="M57" s="8">
        <f>COUNTIF(L$7:L57,L57)</f>
        <v>6</v>
      </c>
      <c r="N57" s="9">
        <v>0.04472222222222222</v>
      </c>
    </row>
    <row r="58" spans="1:14" ht="13.5" thickBot="1">
      <c r="A58" s="48">
        <v>10</v>
      </c>
      <c r="B58" s="32">
        <v>77</v>
      </c>
      <c r="C58" s="33" t="s">
        <v>132</v>
      </c>
      <c r="D58" s="32" t="s">
        <v>4</v>
      </c>
      <c r="E58" s="36">
        <v>20623</v>
      </c>
      <c r="F58" s="46">
        <f t="shared" si="5"/>
        <v>54</v>
      </c>
      <c r="G58" s="32">
        <f t="shared" si="6"/>
        <v>53</v>
      </c>
      <c r="H58" s="47">
        <f t="shared" si="7"/>
        <v>1956</v>
      </c>
      <c r="I58" s="34" t="s">
        <v>78</v>
      </c>
      <c r="J58" s="37" t="str">
        <f t="shared" si="8"/>
        <v>C</v>
      </c>
      <c r="K58" s="37">
        <f>COUNTIF(J$7:J58,J58)</f>
        <v>10</v>
      </c>
      <c r="L58" s="8" t="str">
        <f t="shared" si="9"/>
        <v>D</v>
      </c>
      <c r="M58" s="8">
        <f>COUNTIF(L$7:L58,L58)</f>
        <v>7</v>
      </c>
      <c r="N58" s="9">
        <v>0.046018518518518514</v>
      </c>
    </row>
    <row r="59" spans="1:14" ht="13.5" thickBot="1">
      <c r="A59" s="45">
        <v>11</v>
      </c>
      <c r="B59" s="32">
        <v>71</v>
      </c>
      <c r="C59" s="33" t="s">
        <v>123</v>
      </c>
      <c r="D59" s="32" t="s">
        <v>4</v>
      </c>
      <c r="E59" s="36">
        <v>19618</v>
      </c>
      <c r="F59" s="46">
        <f t="shared" si="5"/>
        <v>55</v>
      </c>
      <c r="G59" s="32">
        <f t="shared" si="6"/>
        <v>55</v>
      </c>
      <c r="H59" s="47">
        <f t="shared" si="7"/>
        <v>1953</v>
      </c>
      <c r="I59" s="34" t="s">
        <v>124</v>
      </c>
      <c r="J59" s="37" t="str">
        <f t="shared" si="8"/>
        <v>C</v>
      </c>
      <c r="K59" s="37">
        <f>COUNTIF(J$7:J59,J59)</f>
        <v>11</v>
      </c>
      <c r="L59" s="8" t="str">
        <f t="shared" si="9"/>
        <v>E</v>
      </c>
      <c r="M59" s="8">
        <f>COUNTIF(L$7:L59,L59)</f>
        <v>4</v>
      </c>
      <c r="N59" s="9">
        <v>0.04703703703703704</v>
      </c>
    </row>
    <row r="60" spans="1:14" ht="13.5" thickBot="1">
      <c r="A60" s="48">
        <v>12</v>
      </c>
      <c r="B60" s="32">
        <v>20</v>
      </c>
      <c r="C60" s="33" t="s">
        <v>45</v>
      </c>
      <c r="D60" s="32" t="s">
        <v>4</v>
      </c>
      <c r="E60" s="36">
        <v>21559</v>
      </c>
      <c r="F60" s="46">
        <f t="shared" si="5"/>
        <v>50</v>
      </c>
      <c r="G60" s="32">
        <f t="shared" si="6"/>
        <v>50</v>
      </c>
      <c r="H60" s="47">
        <f t="shared" si="7"/>
        <v>1959</v>
      </c>
      <c r="I60" s="34" t="s">
        <v>46</v>
      </c>
      <c r="J60" s="37" t="str">
        <f t="shared" si="8"/>
        <v>C</v>
      </c>
      <c r="K60" s="37">
        <f>COUNTIF(J$7:J60,J60)</f>
        <v>12</v>
      </c>
      <c r="L60" s="8" t="str">
        <f t="shared" si="9"/>
        <v>D</v>
      </c>
      <c r="M60" s="8">
        <f>COUNTIF(L$7:L60,L60)</f>
        <v>8</v>
      </c>
      <c r="N60" s="9">
        <v>0.04908564814814815</v>
      </c>
    </row>
    <row r="61" spans="1:14" ht="13.5" thickBot="1">
      <c r="A61" s="45">
        <v>13</v>
      </c>
      <c r="B61" s="32">
        <v>31</v>
      </c>
      <c r="C61" s="33" t="s">
        <v>63</v>
      </c>
      <c r="D61" s="32" t="s">
        <v>4</v>
      </c>
      <c r="E61" s="36">
        <v>19639</v>
      </c>
      <c r="F61" s="46">
        <f t="shared" si="5"/>
        <v>55</v>
      </c>
      <c r="G61" s="32">
        <f t="shared" si="6"/>
        <v>55</v>
      </c>
      <c r="H61" s="47">
        <f t="shared" si="7"/>
        <v>1953</v>
      </c>
      <c r="I61" s="34" t="s">
        <v>62</v>
      </c>
      <c r="J61" s="37" t="str">
        <f t="shared" si="8"/>
        <v>C</v>
      </c>
      <c r="K61" s="37">
        <f>COUNTIF(J$7:J61,J61)</f>
        <v>13</v>
      </c>
      <c r="L61" s="8" t="str">
        <f t="shared" si="9"/>
        <v>E</v>
      </c>
      <c r="M61" s="8">
        <f>COUNTIF(L$7:L61,L61)</f>
        <v>5</v>
      </c>
      <c r="N61" s="9">
        <v>0.049375</v>
      </c>
    </row>
    <row r="62" spans="1:14" ht="23.25" thickBot="1">
      <c r="A62" s="48">
        <v>14</v>
      </c>
      <c r="B62" s="32">
        <v>44</v>
      </c>
      <c r="C62" s="33" t="s">
        <v>86</v>
      </c>
      <c r="D62" s="32" t="s">
        <v>4</v>
      </c>
      <c r="E62" s="36">
        <v>19599</v>
      </c>
      <c r="F62" s="46">
        <f t="shared" si="5"/>
        <v>55</v>
      </c>
      <c r="G62" s="32">
        <f t="shared" si="6"/>
        <v>55</v>
      </c>
      <c r="H62" s="47">
        <f t="shared" si="7"/>
        <v>1953</v>
      </c>
      <c r="I62" s="35" t="s">
        <v>135</v>
      </c>
      <c r="J62" s="37" t="str">
        <f t="shared" si="8"/>
        <v>C</v>
      </c>
      <c r="K62" s="37">
        <f>COUNTIF(J$7:J62,J62)</f>
        <v>14</v>
      </c>
      <c r="L62" s="8" t="str">
        <f t="shared" si="9"/>
        <v>E</v>
      </c>
      <c r="M62" s="8">
        <f>COUNTIF(L$7:L62,L62)</f>
        <v>6</v>
      </c>
      <c r="N62" s="9">
        <v>0.050069444444444444</v>
      </c>
    </row>
    <row r="63" spans="1:14" ht="13.5" thickBot="1">
      <c r="A63" s="45">
        <v>15</v>
      </c>
      <c r="B63" s="32">
        <v>41</v>
      </c>
      <c r="C63" s="33" t="s">
        <v>81</v>
      </c>
      <c r="D63" s="32" t="s">
        <v>4</v>
      </c>
      <c r="E63" s="36">
        <v>20798</v>
      </c>
      <c r="F63" s="46">
        <f t="shared" si="5"/>
        <v>53</v>
      </c>
      <c r="G63" s="32">
        <f t="shared" si="6"/>
        <v>52</v>
      </c>
      <c r="H63" s="47">
        <f t="shared" si="7"/>
        <v>1956</v>
      </c>
      <c r="I63" s="34" t="s">
        <v>82</v>
      </c>
      <c r="J63" s="37" t="str">
        <f t="shared" si="8"/>
        <v>C</v>
      </c>
      <c r="K63" s="37">
        <f>COUNTIF(J$7:J63,J63)</f>
        <v>15</v>
      </c>
      <c r="L63" s="8" t="str">
        <f t="shared" si="9"/>
        <v>D</v>
      </c>
      <c r="M63" s="8">
        <f>COUNTIF(L$7:L63,L63)</f>
        <v>9</v>
      </c>
      <c r="N63" s="9">
        <v>0.050729166666666665</v>
      </c>
    </row>
    <row r="64" spans="1:14" ht="13.5" thickBot="1">
      <c r="A64" s="115"/>
      <c r="B64" s="116"/>
      <c r="C64" s="117"/>
      <c r="D64" s="116"/>
      <c r="E64" s="118"/>
      <c r="F64" s="119"/>
      <c r="G64" s="116"/>
      <c r="H64" s="120"/>
      <c r="I64" s="121"/>
      <c r="J64" s="127"/>
      <c r="K64" s="127"/>
      <c r="L64" s="124"/>
      <c r="M64" s="124"/>
      <c r="N64" s="123"/>
    </row>
    <row r="65" spans="1:14" ht="13.5" thickBot="1">
      <c r="A65" s="101">
        <v>1</v>
      </c>
      <c r="B65" s="90">
        <v>16</v>
      </c>
      <c r="C65" s="91" t="s">
        <v>40</v>
      </c>
      <c r="D65" s="90" t="s">
        <v>4</v>
      </c>
      <c r="E65" s="92">
        <v>18248</v>
      </c>
      <c r="F65" s="65">
        <f t="shared" si="5"/>
        <v>59</v>
      </c>
      <c r="G65" s="90">
        <f t="shared" si="6"/>
        <v>59</v>
      </c>
      <c r="H65" s="93">
        <f t="shared" si="7"/>
        <v>1949</v>
      </c>
      <c r="I65" s="94" t="s">
        <v>38</v>
      </c>
      <c r="J65" s="62" t="str">
        <f t="shared" si="8"/>
        <v>D</v>
      </c>
      <c r="K65" s="62">
        <f>COUNTIF(J$7:J65,J65)</f>
        <v>1</v>
      </c>
      <c r="L65" s="102" t="str">
        <f t="shared" si="9"/>
        <v>E</v>
      </c>
      <c r="M65" s="102">
        <f>COUNTIF(L$7:L65,L65)</f>
        <v>7</v>
      </c>
      <c r="N65" s="95">
        <v>0.04232638888888889</v>
      </c>
    </row>
    <row r="66" spans="1:14" ht="13.5" thickBot="1">
      <c r="A66" s="98">
        <v>2</v>
      </c>
      <c r="B66" s="83">
        <v>66</v>
      </c>
      <c r="C66" s="84" t="s">
        <v>117</v>
      </c>
      <c r="D66" s="83" t="s">
        <v>4</v>
      </c>
      <c r="E66" s="85">
        <v>17822</v>
      </c>
      <c r="F66" s="99">
        <f t="shared" si="5"/>
        <v>61</v>
      </c>
      <c r="G66" s="83">
        <f t="shared" si="6"/>
        <v>60</v>
      </c>
      <c r="H66" s="86">
        <f t="shared" si="7"/>
        <v>1948</v>
      </c>
      <c r="I66" s="87" t="s">
        <v>21</v>
      </c>
      <c r="J66" s="100" t="str">
        <f t="shared" si="8"/>
        <v>D</v>
      </c>
      <c r="K66" s="100">
        <f>COUNTIF(J$7:J66,J66)</f>
        <v>2</v>
      </c>
      <c r="L66" s="104" t="str">
        <f t="shared" si="9"/>
        <v>F</v>
      </c>
      <c r="M66" s="104">
        <f>COUNTIF(L$7:L66,L66)</f>
        <v>1</v>
      </c>
      <c r="N66" s="88">
        <v>0.044085648148148145</v>
      </c>
    </row>
    <row r="67" spans="1:14" ht="13.5" thickBot="1">
      <c r="A67" s="68">
        <v>3</v>
      </c>
      <c r="B67" s="69">
        <v>76</v>
      </c>
      <c r="C67" s="70" t="s">
        <v>131</v>
      </c>
      <c r="D67" s="69" t="s">
        <v>4</v>
      </c>
      <c r="E67" s="71">
        <v>16792</v>
      </c>
      <c r="F67" s="96">
        <f t="shared" si="5"/>
        <v>63</v>
      </c>
      <c r="G67" s="69">
        <f t="shared" si="6"/>
        <v>63</v>
      </c>
      <c r="H67" s="72">
        <f t="shared" si="7"/>
        <v>1945</v>
      </c>
      <c r="I67" s="73" t="s">
        <v>78</v>
      </c>
      <c r="J67" s="97" t="str">
        <f t="shared" si="8"/>
        <v>D</v>
      </c>
      <c r="K67" s="97">
        <f>COUNTIF(J$7:J67,J67)</f>
        <v>3</v>
      </c>
      <c r="L67" s="103" t="str">
        <f t="shared" si="9"/>
        <v>F</v>
      </c>
      <c r="M67" s="103">
        <f>COUNTIF(L$7:L67,L67)</f>
        <v>2</v>
      </c>
      <c r="N67" s="74">
        <v>0.048993055555555554</v>
      </c>
    </row>
    <row r="68" spans="1:14" ht="13.5" thickBot="1">
      <c r="A68" s="115"/>
      <c r="B68" s="116"/>
      <c r="C68" s="117"/>
      <c r="D68" s="116"/>
      <c r="E68" s="118"/>
      <c r="F68" s="119"/>
      <c r="G68" s="116"/>
      <c r="H68" s="120"/>
      <c r="I68" s="121"/>
      <c r="J68" s="127"/>
      <c r="K68" s="127"/>
      <c r="L68" s="124"/>
      <c r="M68" s="124"/>
      <c r="N68" s="123"/>
    </row>
    <row r="69" spans="1:14" ht="13.5" thickBot="1">
      <c r="A69" s="61">
        <v>1</v>
      </c>
      <c r="B69" s="90">
        <v>100</v>
      </c>
      <c r="C69" s="91" t="s">
        <v>133</v>
      </c>
      <c r="D69" s="90" t="s">
        <v>4</v>
      </c>
      <c r="E69" s="92">
        <v>14536</v>
      </c>
      <c r="F69" s="65">
        <f t="shared" si="5"/>
        <v>69</v>
      </c>
      <c r="G69" s="90">
        <f t="shared" si="6"/>
        <v>69</v>
      </c>
      <c r="H69" s="93">
        <f t="shared" si="7"/>
        <v>1939</v>
      </c>
      <c r="I69" s="94" t="s">
        <v>29</v>
      </c>
      <c r="J69" s="62" t="str">
        <f t="shared" si="8"/>
        <v>E</v>
      </c>
      <c r="K69" s="62">
        <f>COUNTIF(J$7:J69,J69)</f>
        <v>1</v>
      </c>
      <c r="L69" s="102" t="str">
        <f t="shared" si="9"/>
        <v>G</v>
      </c>
      <c r="M69" s="102">
        <f>COUNTIF(L$7:L69,L69)</f>
        <v>1</v>
      </c>
      <c r="N69" s="95">
        <v>0.04998842592592592</v>
      </c>
    </row>
    <row r="70" spans="1:14" ht="13.5" thickBot="1">
      <c r="A70" s="115"/>
      <c r="B70" s="116"/>
      <c r="C70" s="117"/>
      <c r="D70" s="116"/>
      <c r="E70" s="118"/>
      <c r="F70" s="119"/>
      <c r="G70" s="116"/>
      <c r="H70" s="120"/>
      <c r="I70" s="121"/>
      <c r="J70" s="127"/>
      <c r="K70" s="127"/>
      <c r="L70" s="124"/>
      <c r="M70" s="124"/>
      <c r="N70" s="123"/>
    </row>
    <row r="71" spans="1:14" ht="13.5" thickBot="1">
      <c r="A71" s="101">
        <v>1</v>
      </c>
      <c r="B71" s="90">
        <v>62</v>
      </c>
      <c r="C71" s="91" t="s">
        <v>111</v>
      </c>
      <c r="D71" s="90" t="s">
        <v>5</v>
      </c>
      <c r="E71" s="92">
        <v>30332</v>
      </c>
      <c r="F71" s="65">
        <f t="shared" si="5"/>
        <v>26</v>
      </c>
      <c r="G71" s="90">
        <f t="shared" si="6"/>
        <v>26</v>
      </c>
      <c r="H71" s="93">
        <f t="shared" si="7"/>
        <v>1983</v>
      </c>
      <c r="I71" s="94" t="s">
        <v>70</v>
      </c>
      <c r="J71" s="62" t="str">
        <f t="shared" si="8"/>
        <v>F</v>
      </c>
      <c r="K71" s="62">
        <f>COUNTIF(J$7:J71,J71)</f>
        <v>1</v>
      </c>
      <c r="L71" s="102" t="str">
        <f t="shared" si="9"/>
        <v>I</v>
      </c>
      <c r="M71" s="102">
        <f>COUNTIF(L$7:L71,L71)</f>
        <v>1</v>
      </c>
      <c r="N71" s="95">
        <v>0.04171296296296296</v>
      </c>
    </row>
    <row r="72" spans="1:14" ht="13.5" thickBot="1">
      <c r="A72" s="98">
        <v>2</v>
      </c>
      <c r="B72" s="83">
        <v>60</v>
      </c>
      <c r="C72" s="84" t="s">
        <v>108</v>
      </c>
      <c r="D72" s="83" t="s">
        <v>5</v>
      </c>
      <c r="E72" s="85">
        <v>29137</v>
      </c>
      <c r="F72" s="99">
        <f t="shared" si="5"/>
        <v>29</v>
      </c>
      <c r="G72" s="83">
        <f t="shared" si="6"/>
        <v>29</v>
      </c>
      <c r="H72" s="86">
        <f t="shared" si="7"/>
        <v>1979</v>
      </c>
      <c r="I72" s="87" t="s">
        <v>57</v>
      </c>
      <c r="J72" s="100" t="str">
        <f t="shared" si="8"/>
        <v>F</v>
      </c>
      <c r="K72" s="100">
        <f>COUNTIF(J$7:J72,J72)</f>
        <v>2</v>
      </c>
      <c r="L72" s="104" t="str">
        <f t="shared" si="9"/>
        <v>I</v>
      </c>
      <c r="M72" s="104">
        <f>COUNTIF(L$7:L72,L72)</f>
        <v>2</v>
      </c>
      <c r="N72" s="88">
        <v>0.04384259259259259</v>
      </c>
    </row>
    <row r="73" spans="1:14" ht="13.5" thickBot="1">
      <c r="A73" s="68">
        <v>3</v>
      </c>
      <c r="B73" s="69">
        <v>47</v>
      </c>
      <c r="C73" s="70" t="s">
        <v>89</v>
      </c>
      <c r="D73" s="69" t="s">
        <v>5</v>
      </c>
      <c r="E73" s="71">
        <v>31894</v>
      </c>
      <c r="F73" s="96">
        <f t="shared" si="5"/>
        <v>22</v>
      </c>
      <c r="G73" s="69">
        <f t="shared" si="6"/>
        <v>22</v>
      </c>
      <c r="H73" s="72">
        <f t="shared" si="7"/>
        <v>1987</v>
      </c>
      <c r="I73" s="73" t="s">
        <v>65</v>
      </c>
      <c r="J73" s="97" t="str">
        <f t="shared" si="8"/>
        <v>F</v>
      </c>
      <c r="K73" s="97">
        <f>COUNTIF(J$7:J73,J73)</f>
        <v>3</v>
      </c>
      <c r="L73" s="103" t="str">
        <f t="shared" si="9"/>
        <v>I</v>
      </c>
      <c r="M73" s="103">
        <f>COUNTIF(L$7:L73,L73)</f>
        <v>3</v>
      </c>
      <c r="N73" s="74">
        <v>0.044375</v>
      </c>
    </row>
    <row r="74" spans="1:14" ht="13.5" thickBot="1">
      <c r="A74" s="45">
        <v>4</v>
      </c>
      <c r="B74" s="32">
        <v>46</v>
      </c>
      <c r="C74" s="33" t="s">
        <v>88</v>
      </c>
      <c r="D74" s="32" t="s">
        <v>5</v>
      </c>
      <c r="E74" s="36">
        <v>31134</v>
      </c>
      <c r="F74" s="46">
        <f t="shared" si="5"/>
        <v>24</v>
      </c>
      <c r="G74" s="32">
        <f t="shared" si="6"/>
        <v>24</v>
      </c>
      <c r="H74" s="47">
        <f t="shared" si="7"/>
        <v>1985</v>
      </c>
      <c r="I74" s="34" t="s">
        <v>21</v>
      </c>
      <c r="J74" s="37" t="str">
        <f t="shared" si="8"/>
        <v>F</v>
      </c>
      <c r="K74" s="37">
        <f>COUNTIF(J$7:J74,J74)</f>
        <v>4</v>
      </c>
      <c r="L74" s="8" t="str">
        <f t="shared" si="9"/>
        <v>I</v>
      </c>
      <c r="M74" s="8">
        <f>COUNTIF(L$7:L74,L74)</f>
        <v>4</v>
      </c>
      <c r="N74" s="9">
        <v>0.04489583333333333</v>
      </c>
    </row>
    <row r="75" spans="1:14" ht="13.5" thickBot="1">
      <c r="A75" s="48">
        <v>5</v>
      </c>
      <c r="B75" s="32">
        <v>45</v>
      </c>
      <c r="C75" s="33" t="s">
        <v>87</v>
      </c>
      <c r="D75" s="32" t="s">
        <v>5</v>
      </c>
      <c r="E75" s="36">
        <v>30958</v>
      </c>
      <c r="F75" s="46">
        <f t="shared" si="5"/>
        <v>25</v>
      </c>
      <c r="G75" s="32">
        <f t="shared" si="6"/>
        <v>24</v>
      </c>
      <c r="H75" s="47">
        <f t="shared" si="7"/>
        <v>1984</v>
      </c>
      <c r="I75" s="34" t="s">
        <v>21</v>
      </c>
      <c r="J75" s="37" t="str">
        <f t="shared" si="8"/>
        <v>F</v>
      </c>
      <c r="K75" s="37">
        <f>COUNTIF(J$7:J75,J75)</f>
        <v>5</v>
      </c>
      <c r="L75" s="8" t="str">
        <f t="shared" si="9"/>
        <v>I</v>
      </c>
      <c r="M75" s="8">
        <f>COUNTIF(L$7:L75,L75)</f>
        <v>5</v>
      </c>
      <c r="N75" s="9">
        <v>0.046064814814814815</v>
      </c>
    </row>
    <row r="76" spans="1:14" ht="13.5" thickBot="1">
      <c r="A76" s="45">
        <v>6</v>
      </c>
      <c r="B76" s="32">
        <v>52</v>
      </c>
      <c r="C76" s="33" t="s">
        <v>95</v>
      </c>
      <c r="D76" s="32" t="s">
        <v>5</v>
      </c>
      <c r="E76" s="36">
        <v>29944</v>
      </c>
      <c r="F76" s="46">
        <f aca="true" t="shared" si="10" ref="F76:F88">IF(MOD(H76,4)=0,G76+1,G76)</f>
        <v>27</v>
      </c>
      <c r="G76" s="32">
        <f aca="true" t="shared" si="11" ref="G76:G88">YEAR(E$1-E76)-1900</f>
        <v>27</v>
      </c>
      <c r="H76" s="47">
        <f aca="true" t="shared" si="12" ref="H76:H88">YEAR(E76)</f>
        <v>1981</v>
      </c>
      <c r="I76" s="34" t="s">
        <v>96</v>
      </c>
      <c r="J76" s="37" t="str">
        <f aca="true" t="shared" si="13" ref="J76:J88">IF($D76="m",IF($H$1-$H76&gt;17,IF($H$1-$H76&lt;40,"A",IF($H$1-$H76&gt;49,IF($H$1-$H76&gt;59,IF($H$1-$H76&gt;69,"E","D"),"C"),"B")),"JM"),IF($H$1-$H76&gt;19,IF($H$1-$H76&lt;35,"F",IF($H$1-$H76&lt;50,"G","H")),"JŽ"))</f>
        <v>F</v>
      </c>
      <c r="K76" s="37">
        <f>COUNTIF(J$7:J76,J76)</f>
        <v>6</v>
      </c>
      <c r="L76" s="8" t="str">
        <f aca="true" t="shared" si="14" ref="L76:L88">IF(D76="m",IF($F76&lt;=39,"A",IF($F76&lt;=44,"B",IF($F76&lt;=49,"C",IF($F76&lt;=54,"D",IF($F76&lt;=59,"E",IF($F76&lt;=64,"F",IF($F76&lt;=69,"G","H"))))))),IF($F76&lt;=34,"I",IF($F76&lt;=39,"J",IF($F76&lt;=44,"K",IF($F76&lt;=49,"L","M")))))</f>
        <v>I</v>
      </c>
      <c r="M76" s="8">
        <f>COUNTIF(L$7:L76,L76)</f>
        <v>6</v>
      </c>
      <c r="N76" s="9">
        <v>0.046678240740740735</v>
      </c>
    </row>
    <row r="77" spans="1:14" ht="13.5" thickBot="1">
      <c r="A77" s="48">
        <v>7</v>
      </c>
      <c r="B77" s="32">
        <v>63</v>
      </c>
      <c r="C77" s="33" t="s">
        <v>112</v>
      </c>
      <c r="D77" s="32" t="s">
        <v>5</v>
      </c>
      <c r="E77" s="36">
        <v>29381</v>
      </c>
      <c r="F77" s="46">
        <f t="shared" si="10"/>
        <v>30</v>
      </c>
      <c r="G77" s="32">
        <f t="shared" si="11"/>
        <v>29</v>
      </c>
      <c r="H77" s="47">
        <f t="shared" si="12"/>
        <v>1980</v>
      </c>
      <c r="I77" s="34" t="s">
        <v>113</v>
      </c>
      <c r="J77" s="37" t="str">
        <f t="shared" si="13"/>
        <v>F</v>
      </c>
      <c r="K77" s="37">
        <f>COUNTIF(J$7:J77,J77)</f>
        <v>7</v>
      </c>
      <c r="L77" s="8" t="str">
        <f t="shared" si="14"/>
        <v>I</v>
      </c>
      <c r="M77" s="8">
        <f>COUNTIF(L$7:L77,L77)</f>
        <v>7</v>
      </c>
      <c r="N77" s="9">
        <v>0.05133101851851852</v>
      </c>
    </row>
    <row r="78" spans="1:14" ht="13.5" thickBot="1">
      <c r="A78" s="115"/>
      <c r="B78" s="116"/>
      <c r="C78" s="117"/>
      <c r="D78" s="116"/>
      <c r="E78" s="118"/>
      <c r="F78" s="119"/>
      <c r="G78" s="116"/>
      <c r="H78" s="120"/>
      <c r="I78" s="121"/>
      <c r="J78" s="127"/>
      <c r="K78" s="127"/>
      <c r="L78" s="124"/>
      <c r="M78" s="124"/>
      <c r="N78" s="123"/>
    </row>
    <row r="79" spans="1:14" ht="13.5" thickBot="1">
      <c r="A79" s="61">
        <v>1</v>
      </c>
      <c r="B79" s="90">
        <v>42</v>
      </c>
      <c r="C79" s="91" t="s">
        <v>83</v>
      </c>
      <c r="D79" s="90" t="s">
        <v>5</v>
      </c>
      <c r="E79" s="92">
        <v>26175</v>
      </c>
      <c r="F79" s="65">
        <f t="shared" si="10"/>
        <v>37</v>
      </c>
      <c r="G79" s="90">
        <f t="shared" si="11"/>
        <v>37</v>
      </c>
      <c r="H79" s="93">
        <f t="shared" si="12"/>
        <v>1971</v>
      </c>
      <c r="I79" s="94" t="s">
        <v>84</v>
      </c>
      <c r="J79" s="62" t="str">
        <f t="shared" si="13"/>
        <v>G</v>
      </c>
      <c r="K79" s="62">
        <f>COUNTIF(J$7:J79,J79)</f>
        <v>1</v>
      </c>
      <c r="L79" s="102" t="str">
        <f t="shared" si="14"/>
        <v>J</v>
      </c>
      <c r="M79" s="102">
        <f>COUNTIF(L$7:L79,L79)</f>
        <v>1</v>
      </c>
      <c r="N79" s="95">
        <v>0.04305555555555556</v>
      </c>
    </row>
    <row r="80" spans="1:14" ht="13.5" thickBot="1">
      <c r="A80" s="82">
        <v>2</v>
      </c>
      <c r="B80" s="83">
        <v>27</v>
      </c>
      <c r="C80" s="84" t="s">
        <v>56</v>
      </c>
      <c r="D80" s="83" t="s">
        <v>5</v>
      </c>
      <c r="E80" s="85">
        <v>23109</v>
      </c>
      <c r="F80" s="99">
        <f t="shared" si="10"/>
        <v>46</v>
      </c>
      <c r="G80" s="83">
        <f t="shared" si="11"/>
        <v>46</v>
      </c>
      <c r="H80" s="86">
        <f t="shared" si="12"/>
        <v>1963</v>
      </c>
      <c r="I80" s="87" t="s">
        <v>57</v>
      </c>
      <c r="J80" s="100" t="str">
        <f t="shared" si="13"/>
        <v>G</v>
      </c>
      <c r="K80" s="100">
        <f>COUNTIF(J$7:J80,J80)</f>
        <v>2</v>
      </c>
      <c r="L80" s="104" t="str">
        <f t="shared" si="14"/>
        <v>L</v>
      </c>
      <c r="M80" s="104">
        <f>COUNTIF(L$7:L80,L80)</f>
        <v>1</v>
      </c>
      <c r="N80" s="88">
        <v>0.04935185185185185</v>
      </c>
    </row>
    <row r="81" spans="1:14" ht="13.5" thickBot="1">
      <c r="A81" s="89">
        <v>3</v>
      </c>
      <c r="B81" s="69">
        <v>33</v>
      </c>
      <c r="C81" s="70" t="s">
        <v>66</v>
      </c>
      <c r="D81" s="69" t="s">
        <v>5</v>
      </c>
      <c r="E81" s="71">
        <v>23207</v>
      </c>
      <c r="F81" s="96">
        <f t="shared" si="10"/>
        <v>46</v>
      </c>
      <c r="G81" s="69">
        <f t="shared" si="11"/>
        <v>46</v>
      </c>
      <c r="H81" s="72">
        <f t="shared" si="12"/>
        <v>1963</v>
      </c>
      <c r="I81" s="73" t="s">
        <v>67</v>
      </c>
      <c r="J81" s="97" t="str">
        <f t="shared" si="13"/>
        <v>G</v>
      </c>
      <c r="K81" s="97">
        <f>COUNTIF(J$7:J81,J81)</f>
        <v>3</v>
      </c>
      <c r="L81" s="103" t="str">
        <f t="shared" si="14"/>
        <v>L</v>
      </c>
      <c r="M81" s="103">
        <f>COUNTIF(L$7:L81,L81)</f>
        <v>2</v>
      </c>
      <c r="N81" s="74">
        <v>0.06788194444444444</v>
      </c>
    </row>
    <row r="82" spans="1:14" ht="13.5" thickBot="1">
      <c r="A82" s="48">
        <v>4</v>
      </c>
      <c r="B82" s="32">
        <v>69</v>
      </c>
      <c r="C82" s="33" t="s">
        <v>121</v>
      </c>
      <c r="D82" s="32" t="s">
        <v>5</v>
      </c>
      <c r="E82" s="36">
        <v>23788</v>
      </c>
      <c r="F82" s="46">
        <f t="shared" si="10"/>
        <v>44</v>
      </c>
      <c r="G82" s="32">
        <f t="shared" si="11"/>
        <v>44</v>
      </c>
      <c r="H82" s="47">
        <f t="shared" si="12"/>
        <v>1965</v>
      </c>
      <c r="I82" s="34" t="s">
        <v>57</v>
      </c>
      <c r="J82" s="37" t="str">
        <f t="shared" si="13"/>
        <v>G</v>
      </c>
      <c r="K82" s="37">
        <f>COUNTIF(J$7:J82,J82)</f>
        <v>4</v>
      </c>
      <c r="L82" s="8" t="str">
        <f t="shared" si="14"/>
        <v>K</v>
      </c>
      <c r="M82" s="8">
        <f>COUNTIF(L$7:L82,L82)</f>
        <v>1</v>
      </c>
      <c r="N82" s="42">
        <v>0.08001157407407407</v>
      </c>
    </row>
    <row r="83" spans="1:14" ht="13.5" thickBot="1">
      <c r="A83" s="45">
        <v>5</v>
      </c>
      <c r="B83" s="32">
        <v>48</v>
      </c>
      <c r="C83" s="33" t="s">
        <v>90</v>
      </c>
      <c r="D83" s="32" t="s">
        <v>5</v>
      </c>
      <c r="E83" s="36">
        <v>26201</v>
      </c>
      <c r="F83" s="46">
        <f t="shared" si="10"/>
        <v>37</v>
      </c>
      <c r="G83" s="32">
        <f t="shared" si="11"/>
        <v>37</v>
      </c>
      <c r="H83" s="47">
        <f t="shared" si="12"/>
        <v>1971</v>
      </c>
      <c r="I83" s="34" t="s">
        <v>57</v>
      </c>
      <c r="J83" s="37" t="str">
        <f t="shared" si="13"/>
        <v>G</v>
      </c>
      <c r="K83" s="37">
        <f>COUNTIF(J$7:J83,J83)</f>
        <v>5</v>
      </c>
      <c r="L83" s="8" t="str">
        <f t="shared" si="14"/>
        <v>J</v>
      </c>
      <c r="M83" s="8">
        <f>COUNTIF(L$7:L83,L83)</f>
        <v>2</v>
      </c>
      <c r="N83" s="39" t="s">
        <v>140</v>
      </c>
    </row>
    <row r="84" spans="1:14" ht="13.5" thickBot="1">
      <c r="A84" s="115"/>
      <c r="B84" s="116"/>
      <c r="C84" s="117"/>
      <c r="D84" s="116"/>
      <c r="E84" s="118"/>
      <c r="F84" s="119"/>
      <c r="G84" s="116"/>
      <c r="H84" s="120"/>
      <c r="I84" s="121"/>
      <c r="J84" s="127"/>
      <c r="K84" s="127"/>
      <c r="L84" s="124"/>
      <c r="M84" s="124"/>
      <c r="N84" s="125"/>
    </row>
    <row r="85" spans="1:14" ht="13.5" thickBot="1">
      <c r="A85" s="101">
        <v>1</v>
      </c>
      <c r="B85" s="90">
        <v>30</v>
      </c>
      <c r="C85" s="91" t="s">
        <v>61</v>
      </c>
      <c r="D85" s="90" t="s">
        <v>5</v>
      </c>
      <c r="E85" s="92">
        <v>21483</v>
      </c>
      <c r="F85" s="65">
        <f t="shared" si="10"/>
        <v>50</v>
      </c>
      <c r="G85" s="90">
        <f t="shared" si="11"/>
        <v>50</v>
      </c>
      <c r="H85" s="93">
        <f t="shared" si="12"/>
        <v>1958</v>
      </c>
      <c r="I85" s="94" t="s">
        <v>62</v>
      </c>
      <c r="J85" s="62" t="str">
        <f t="shared" si="13"/>
        <v>H</v>
      </c>
      <c r="K85" s="62">
        <f>COUNTIF(J$7:J85,J85)</f>
        <v>1</v>
      </c>
      <c r="L85" s="102" t="str">
        <f t="shared" si="14"/>
        <v>M</v>
      </c>
      <c r="M85" s="102">
        <f>COUNTIF(L$7:L85,L85)</f>
        <v>1</v>
      </c>
      <c r="N85" s="95">
        <v>0.04936342592592593</v>
      </c>
    </row>
    <row r="86" spans="1:14" ht="13.5" thickBot="1">
      <c r="A86" s="98">
        <v>2</v>
      </c>
      <c r="B86" s="83">
        <v>58</v>
      </c>
      <c r="C86" s="84" t="s">
        <v>105</v>
      </c>
      <c r="D86" s="83" t="s">
        <v>5</v>
      </c>
      <c r="E86" s="85">
        <v>21133</v>
      </c>
      <c r="F86" s="99">
        <f t="shared" si="10"/>
        <v>51</v>
      </c>
      <c r="G86" s="83">
        <f t="shared" si="11"/>
        <v>51</v>
      </c>
      <c r="H86" s="86">
        <f t="shared" si="12"/>
        <v>1957</v>
      </c>
      <c r="I86" s="87" t="s">
        <v>106</v>
      </c>
      <c r="J86" s="100" t="str">
        <f t="shared" si="13"/>
        <v>H</v>
      </c>
      <c r="K86" s="100">
        <f>COUNTIF(J$7:J86,J86)</f>
        <v>2</v>
      </c>
      <c r="L86" s="104" t="str">
        <f t="shared" si="14"/>
        <v>M</v>
      </c>
      <c r="M86" s="104">
        <f>COUNTIF(L$7:L86,L86)</f>
        <v>2</v>
      </c>
      <c r="N86" s="88">
        <v>0.055</v>
      </c>
    </row>
    <row r="87" spans="1:14" ht="13.5" thickBot="1">
      <c r="A87" s="115"/>
      <c r="B87" s="116"/>
      <c r="C87" s="117"/>
      <c r="D87" s="116"/>
      <c r="E87" s="118"/>
      <c r="F87" s="119"/>
      <c r="G87" s="116"/>
      <c r="H87" s="120"/>
      <c r="I87" s="121"/>
      <c r="J87" s="127"/>
      <c r="K87" s="127"/>
      <c r="L87" s="124"/>
      <c r="M87" s="124"/>
      <c r="N87" s="123"/>
    </row>
    <row r="88" spans="1:14" ht="12.75">
      <c r="A88" s="101">
        <v>1</v>
      </c>
      <c r="B88" s="90">
        <v>55</v>
      </c>
      <c r="C88" s="91" t="s">
        <v>99</v>
      </c>
      <c r="D88" s="90" t="s">
        <v>4</v>
      </c>
      <c r="E88" s="92">
        <v>33669</v>
      </c>
      <c r="F88" s="65">
        <f t="shared" si="10"/>
        <v>18</v>
      </c>
      <c r="G88" s="90">
        <f t="shared" si="11"/>
        <v>17</v>
      </c>
      <c r="H88" s="93">
        <f t="shared" si="12"/>
        <v>1992</v>
      </c>
      <c r="I88" s="94" t="s">
        <v>100</v>
      </c>
      <c r="J88" s="62" t="str">
        <f t="shared" si="13"/>
        <v>JM</v>
      </c>
      <c r="K88" s="62">
        <f>COUNTIF(J$7:J88,J88)</f>
        <v>1</v>
      </c>
      <c r="L88" s="102" t="str">
        <f t="shared" si="14"/>
        <v>A</v>
      </c>
      <c r="M88" s="102">
        <f>COUNTIF(L$7:L88,L88)</f>
        <v>17</v>
      </c>
      <c r="N88" s="95">
        <v>0.043599537037037034</v>
      </c>
    </row>
    <row r="91" spans="1:3" ht="12.75">
      <c r="A91" s="192" t="s">
        <v>141</v>
      </c>
      <c r="B91" s="192"/>
      <c r="C91" s="192"/>
    </row>
    <row r="94" spans="1:3" ht="12.75">
      <c r="A94" s="60" t="s">
        <v>142</v>
      </c>
      <c r="B94" s="60"/>
      <c r="C94" s="60"/>
    </row>
  </sheetData>
  <sheetProtection/>
  <autoFilter ref="A6:N88">
    <sortState ref="A7:N94">
      <sortCondition sortBy="value" ref="J7:J94"/>
    </sortState>
  </autoFilter>
  <mergeCells count="1">
    <mergeCell ref="A91:C91"/>
  </mergeCells>
  <printOptions/>
  <pageMargins left="0.9055118110236221" right="0.31496062992125984" top="1.3385826771653544" bottom="0.944881889763779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49">
      <selection activeCell="S16" sqref="S16"/>
    </sheetView>
  </sheetViews>
  <sheetFormatPr defaultColWidth="9.140625" defaultRowHeight="12.75"/>
  <cols>
    <col min="1" max="1" width="4.8515625" style="1" customWidth="1"/>
    <col min="2" max="2" width="6.57421875" style="17" customWidth="1"/>
    <col min="3" max="3" width="20.00390625" style="12" customWidth="1"/>
    <col min="4" max="4" width="4.8515625" style="13" customWidth="1"/>
    <col min="5" max="5" width="10.8515625" style="13" customWidth="1"/>
    <col min="6" max="6" width="5.140625" style="13" hidden="1" customWidth="1"/>
    <col min="7" max="7" width="4.8515625" style="13" hidden="1" customWidth="1"/>
    <col min="8" max="8" width="10.00390625" style="22" hidden="1" customWidth="1"/>
    <col min="9" max="9" width="18.28125" style="20" customWidth="1"/>
    <col min="10" max="10" width="7.421875" style="17" customWidth="1"/>
    <col min="11" max="11" width="9.00390625" style="17" customWidth="1"/>
    <col min="12" max="12" width="9.140625" style="1" customWidth="1"/>
    <col min="13" max="13" width="6.7109375" style="1" hidden="1" customWidth="1"/>
    <col min="14" max="14" width="6.8515625" style="1" hidden="1" customWidth="1"/>
    <col min="15" max="15" width="9.140625" style="1" customWidth="1"/>
  </cols>
  <sheetData>
    <row r="1" spans="4:8" ht="2.25" customHeight="1">
      <c r="D1" s="13" t="s">
        <v>11</v>
      </c>
      <c r="E1" s="14">
        <v>40020</v>
      </c>
      <c r="F1" s="14"/>
      <c r="G1" s="14" t="s">
        <v>7</v>
      </c>
      <c r="H1" s="22">
        <f>YEAR(E1)</f>
        <v>2009</v>
      </c>
    </row>
    <row r="2" spans="5:7" ht="12.75">
      <c r="E2" s="14"/>
      <c r="F2" s="14"/>
      <c r="G2" s="14"/>
    </row>
    <row r="3" spans="5:7" ht="12.75">
      <c r="E3" s="14"/>
      <c r="F3" s="14"/>
      <c r="G3" s="14"/>
    </row>
    <row r="4" spans="1:15" s="4" customFormat="1" ht="15.75">
      <c r="A4" s="16" t="s">
        <v>17</v>
      </c>
      <c r="B4" s="11"/>
      <c r="C4" s="15"/>
      <c r="D4" s="11"/>
      <c r="E4" s="11"/>
      <c r="F4" s="11"/>
      <c r="G4" s="11"/>
      <c r="H4" s="23"/>
      <c r="I4" s="21"/>
      <c r="J4" s="11"/>
      <c r="K4" s="17"/>
      <c r="L4" s="3"/>
      <c r="M4" s="3"/>
      <c r="N4" s="3"/>
      <c r="O4" s="3"/>
    </row>
    <row r="5" spans="1:10" ht="15.75">
      <c r="A5" s="193" t="s">
        <v>143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spans="2:10" ht="13.5" thickBot="1">
      <c r="B7" s="1"/>
      <c r="C7" s="1"/>
      <c r="D7" s="1"/>
      <c r="E7" s="1"/>
      <c r="F7" s="1"/>
      <c r="G7" s="1"/>
      <c r="H7" s="1"/>
      <c r="I7" s="1"/>
      <c r="J7" s="1"/>
    </row>
    <row r="8" spans="1:15" ht="34.5" thickBot="1">
      <c r="A8" s="52" t="s">
        <v>0</v>
      </c>
      <c r="B8" s="24" t="s">
        <v>16</v>
      </c>
      <c r="C8" s="53" t="s">
        <v>1</v>
      </c>
      <c r="D8" s="54" t="s">
        <v>6</v>
      </c>
      <c r="E8" s="55" t="s">
        <v>9</v>
      </c>
      <c r="F8" s="56" t="s">
        <v>10</v>
      </c>
      <c r="G8" s="55" t="s">
        <v>12</v>
      </c>
      <c r="H8" s="57" t="s">
        <v>15</v>
      </c>
      <c r="I8" s="58" t="s">
        <v>2</v>
      </c>
      <c r="J8" s="49" t="s">
        <v>13</v>
      </c>
      <c r="K8" s="50" t="s">
        <v>14</v>
      </c>
      <c r="L8" s="59" t="s">
        <v>3</v>
      </c>
      <c r="M8" s="7" t="s">
        <v>139</v>
      </c>
      <c r="N8" s="7" t="s">
        <v>8</v>
      </c>
      <c r="O8" s="19"/>
    </row>
    <row r="9" spans="1:14" ht="12.75">
      <c r="A9" s="128">
        <v>1</v>
      </c>
      <c r="B9" s="129">
        <v>34</v>
      </c>
      <c r="C9" s="130" t="s">
        <v>68</v>
      </c>
      <c r="D9" s="129" t="s">
        <v>4</v>
      </c>
      <c r="E9" s="131">
        <v>32173</v>
      </c>
      <c r="F9" s="132">
        <f aca="true" t="shared" si="0" ref="F9:F40">IF(MOD(H9,4)=0,G9+1,G9)</f>
        <v>22</v>
      </c>
      <c r="G9" s="129">
        <f aca="true" t="shared" si="1" ref="G9:G40">YEAR(E$1-E9)-1900</f>
        <v>21</v>
      </c>
      <c r="H9" s="132">
        <f aca="true" t="shared" si="2" ref="H9:H40">YEAR(E9)</f>
        <v>1988</v>
      </c>
      <c r="I9" s="133" t="s">
        <v>65</v>
      </c>
      <c r="J9" s="129" t="str">
        <f aca="true" t="shared" si="3" ref="J9:J40">IF($D9="m",IF($H$1-$H9&gt;17,IF($H$1-$H9&lt;40,"A",IF($H$1-$H9&gt;49,IF($H$1-$H9&gt;59,IF($H$1-$H9&gt;69,"E","D"),"C"),"B")),"JM"),IF($H$1-$H9&gt;19,IF($H$1-$H9&lt;35,"F",IF($H$1-$H9&lt;50,"G","H")),"JŽ"))</f>
        <v>A</v>
      </c>
      <c r="K9" s="129">
        <f>COUNTIF(J$9:J9,J9)</f>
        <v>1</v>
      </c>
      <c r="L9" s="134">
        <v>0.03581018518518519</v>
      </c>
      <c r="M9" s="8" t="str">
        <f aca="true" t="shared" si="4" ref="M9:M40">IF(D9="m",IF($F9&lt;=39,"A",IF($F9&lt;=44,"B",IF($F9&lt;=49,"C",IF($F9&lt;=54,"D",IF($F9&lt;=59,"E",IF($F9&lt;=64,"F",IF($F9&lt;=69,"G","H"))))))),IF($F9&lt;=34,"I",IF($F9&lt;=39,"J",IF($F9&lt;=44,"K",IF($F9&lt;=49,"L","M")))))</f>
        <v>A</v>
      </c>
      <c r="N9" s="8">
        <f>COUNTIF(M$9:M9,M9)</f>
        <v>1</v>
      </c>
    </row>
    <row r="10" spans="1:14" ht="13.5" thickBot="1">
      <c r="A10" s="135">
        <v>2</v>
      </c>
      <c r="B10" s="136">
        <v>64</v>
      </c>
      <c r="C10" s="137" t="s">
        <v>114</v>
      </c>
      <c r="D10" s="136" t="s">
        <v>4</v>
      </c>
      <c r="E10" s="138">
        <v>25850</v>
      </c>
      <c r="F10" s="139">
        <f t="shared" si="0"/>
        <v>38</v>
      </c>
      <c r="G10" s="136">
        <f t="shared" si="1"/>
        <v>38</v>
      </c>
      <c r="H10" s="139">
        <f t="shared" si="2"/>
        <v>1970</v>
      </c>
      <c r="I10" s="140" t="s">
        <v>115</v>
      </c>
      <c r="J10" s="136" t="str">
        <f t="shared" si="3"/>
        <v>A</v>
      </c>
      <c r="K10" s="136">
        <f>COUNTIF(J$9:J10,J10)</f>
        <v>2</v>
      </c>
      <c r="L10" s="141">
        <v>0.036273148148148145</v>
      </c>
      <c r="M10" s="2" t="str">
        <f t="shared" si="4"/>
        <v>A</v>
      </c>
      <c r="N10" s="2">
        <f>COUNTIF(M$9:M10,M10)</f>
        <v>2</v>
      </c>
    </row>
    <row r="11" spans="1:14" ht="12.75">
      <c r="A11" s="142">
        <v>3</v>
      </c>
      <c r="B11" s="143">
        <v>24</v>
      </c>
      <c r="C11" s="144" t="s">
        <v>52</v>
      </c>
      <c r="D11" s="143" t="s">
        <v>4</v>
      </c>
      <c r="E11" s="145">
        <v>29285</v>
      </c>
      <c r="F11" s="146">
        <f t="shared" si="0"/>
        <v>30</v>
      </c>
      <c r="G11" s="143">
        <f t="shared" si="1"/>
        <v>29</v>
      </c>
      <c r="H11" s="146">
        <f t="shared" si="2"/>
        <v>1980</v>
      </c>
      <c r="I11" s="147" t="s">
        <v>50</v>
      </c>
      <c r="J11" s="143" t="str">
        <f t="shared" si="3"/>
        <v>A</v>
      </c>
      <c r="K11" s="143">
        <f>COUNTIF(J$9:J11,J11)</f>
        <v>3</v>
      </c>
      <c r="L11" s="148">
        <v>0.03652777777777778</v>
      </c>
      <c r="M11" s="2" t="str">
        <f t="shared" si="4"/>
        <v>A</v>
      </c>
      <c r="N11" s="2">
        <f>COUNTIF(M$9:M11,M11)</f>
        <v>3</v>
      </c>
    </row>
    <row r="12" spans="1:14" ht="13.5" thickBot="1">
      <c r="A12" s="149">
        <v>4</v>
      </c>
      <c r="B12" s="150">
        <v>25</v>
      </c>
      <c r="C12" s="151" t="s">
        <v>53</v>
      </c>
      <c r="D12" s="150" t="s">
        <v>4</v>
      </c>
      <c r="E12" s="152">
        <v>27702</v>
      </c>
      <c r="F12" s="153">
        <f t="shared" si="0"/>
        <v>33</v>
      </c>
      <c r="G12" s="150">
        <f t="shared" si="1"/>
        <v>33</v>
      </c>
      <c r="H12" s="153">
        <f t="shared" si="2"/>
        <v>1975</v>
      </c>
      <c r="I12" s="154" t="s">
        <v>54</v>
      </c>
      <c r="J12" s="150" t="str">
        <f t="shared" si="3"/>
        <v>A</v>
      </c>
      <c r="K12" s="150">
        <f>COUNTIF(J$9:J12,J12)</f>
        <v>4</v>
      </c>
      <c r="L12" s="155">
        <v>0.03719907407407407</v>
      </c>
      <c r="M12" s="2" t="str">
        <f t="shared" si="4"/>
        <v>A</v>
      </c>
      <c r="N12" s="2">
        <f>COUNTIF(M$9:M12,M12)</f>
        <v>4</v>
      </c>
    </row>
    <row r="13" spans="1:14" ht="12.75">
      <c r="A13" s="156">
        <v>5</v>
      </c>
      <c r="B13" s="150">
        <v>1</v>
      </c>
      <c r="C13" s="151" t="s">
        <v>22</v>
      </c>
      <c r="D13" s="150" t="s">
        <v>4</v>
      </c>
      <c r="E13" s="152">
        <v>27876</v>
      </c>
      <c r="F13" s="153">
        <f t="shared" si="0"/>
        <v>34</v>
      </c>
      <c r="G13" s="153">
        <f t="shared" si="1"/>
        <v>33</v>
      </c>
      <c r="H13" s="153">
        <f t="shared" si="2"/>
        <v>1976</v>
      </c>
      <c r="I13" s="154" t="s">
        <v>23</v>
      </c>
      <c r="J13" s="150" t="str">
        <f t="shared" si="3"/>
        <v>A</v>
      </c>
      <c r="K13" s="150">
        <f>COUNTIF(J$9:J13,J13)</f>
        <v>5</v>
      </c>
      <c r="L13" s="155">
        <v>0.03741898148148148</v>
      </c>
      <c r="M13" s="2" t="str">
        <f t="shared" si="4"/>
        <v>A</v>
      </c>
      <c r="N13" s="2">
        <f>COUNTIF(M$9:M13,M13)</f>
        <v>5</v>
      </c>
    </row>
    <row r="14" spans="1:14" ht="13.5" thickBot="1">
      <c r="A14" s="149">
        <v>6</v>
      </c>
      <c r="B14" s="150">
        <v>32</v>
      </c>
      <c r="C14" s="151" t="s">
        <v>64</v>
      </c>
      <c r="D14" s="150" t="s">
        <v>4</v>
      </c>
      <c r="E14" s="152">
        <v>31127</v>
      </c>
      <c r="F14" s="153">
        <f t="shared" si="0"/>
        <v>24</v>
      </c>
      <c r="G14" s="150">
        <f t="shared" si="1"/>
        <v>24</v>
      </c>
      <c r="H14" s="153">
        <f t="shared" si="2"/>
        <v>1985</v>
      </c>
      <c r="I14" s="154" t="s">
        <v>65</v>
      </c>
      <c r="J14" s="150" t="str">
        <f t="shared" si="3"/>
        <v>A</v>
      </c>
      <c r="K14" s="150">
        <f>COUNTIF(J$9:J14,J14)</f>
        <v>6</v>
      </c>
      <c r="L14" s="155">
        <v>0.03800925925925926</v>
      </c>
      <c r="M14" s="2" t="str">
        <f t="shared" si="4"/>
        <v>A</v>
      </c>
      <c r="N14" s="2">
        <f>COUNTIF(M$9:M14,M14)</f>
        <v>6</v>
      </c>
    </row>
    <row r="15" spans="1:14" ht="12.75">
      <c r="A15" s="128">
        <v>7</v>
      </c>
      <c r="B15" s="157">
        <v>17</v>
      </c>
      <c r="C15" s="158" t="s">
        <v>41</v>
      </c>
      <c r="D15" s="157" t="s">
        <v>4</v>
      </c>
      <c r="E15" s="159">
        <v>22641</v>
      </c>
      <c r="F15" s="160">
        <f t="shared" si="0"/>
        <v>47</v>
      </c>
      <c r="G15" s="157">
        <f t="shared" si="1"/>
        <v>47</v>
      </c>
      <c r="H15" s="160">
        <f t="shared" si="2"/>
        <v>1961</v>
      </c>
      <c r="I15" s="161" t="s">
        <v>42</v>
      </c>
      <c r="J15" s="157" t="str">
        <f t="shared" si="3"/>
        <v>B</v>
      </c>
      <c r="K15" s="157">
        <f>COUNTIF(J$9:J15,J15)</f>
        <v>1</v>
      </c>
      <c r="L15" s="162">
        <v>0.03806712962962963</v>
      </c>
      <c r="M15" s="2" t="str">
        <f t="shared" si="4"/>
        <v>C</v>
      </c>
      <c r="N15" s="2">
        <f>COUNTIF(M$9:M15,M15)</f>
        <v>1</v>
      </c>
    </row>
    <row r="16" spans="1:14" ht="13.5" thickBot="1">
      <c r="A16" s="135">
        <v>8</v>
      </c>
      <c r="B16" s="136">
        <v>49</v>
      </c>
      <c r="C16" s="137" t="s">
        <v>91</v>
      </c>
      <c r="D16" s="136" t="s">
        <v>4</v>
      </c>
      <c r="E16" s="138">
        <v>22676</v>
      </c>
      <c r="F16" s="139">
        <f t="shared" si="0"/>
        <v>47</v>
      </c>
      <c r="G16" s="136">
        <f t="shared" si="1"/>
        <v>47</v>
      </c>
      <c r="H16" s="139">
        <f t="shared" si="2"/>
        <v>1962</v>
      </c>
      <c r="I16" s="140" t="s">
        <v>92</v>
      </c>
      <c r="J16" s="136" t="str">
        <f t="shared" si="3"/>
        <v>B</v>
      </c>
      <c r="K16" s="136">
        <f>COUNTIF(J$9:J16,J16)</f>
        <v>2</v>
      </c>
      <c r="L16" s="141">
        <v>0.03866898148148148</v>
      </c>
      <c r="M16" s="2" t="str">
        <f t="shared" si="4"/>
        <v>C</v>
      </c>
      <c r="N16" s="2">
        <f>COUNTIF(M$9:M16,M16)</f>
        <v>2</v>
      </c>
    </row>
    <row r="17" spans="1:14" ht="12.75">
      <c r="A17" s="89">
        <v>9</v>
      </c>
      <c r="B17" s="69">
        <v>38</v>
      </c>
      <c r="C17" s="70" t="s">
        <v>75</v>
      </c>
      <c r="D17" s="69" t="s">
        <v>4</v>
      </c>
      <c r="E17" s="71">
        <v>24061</v>
      </c>
      <c r="F17" s="72">
        <f t="shared" si="0"/>
        <v>43</v>
      </c>
      <c r="G17" s="69">
        <f t="shared" si="1"/>
        <v>43</v>
      </c>
      <c r="H17" s="72">
        <f t="shared" si="2"/>
        <v>1965</v>
      </c>
      <c r="I17" s="73" t="s">
        <v>76</v>
      </c>
      <c r="J17" s="69" t="str">
        <f t="shared" si="3"/>
        <v>B</v>
      </c>
      <c r="K17" s="69">
        <f>COUNTIF(J$9:J17,J17)</f>
        <v>3</v>
      </c>
      <c r="L17" s="74">
        <v>0.038969907407407404</v>
      </c>
      <c r="M17" s="2" t="str">
        <f t="shared" si="4"/>
        <v>B</v>
      </c>
      <c r="N17" s="2">
        <f>COUNTIF(M$9:M17,M17)</f>
        <v>1</v>
      </c>
    </row>
    <row r="18" spans="1:14" ht="13.5" thickBot="1">
      <c r="A18" s="48">
        <v>10</v>
      </c>
      <c r="B18" s="32">
        <v>68</v>
      </c>
      <c r="C18" s="33" t="s">
        <v>120</v>
      </c>
      <c r="D18" s="32" t="s">
        <v>4</v>
      </c>
      <c r="E18" s="36">
        <v>23584</v>
      </c>
      <c r="F18" s="47">
        <f t="shared" si="0"/>
        <v>45</v>
      </c>
      <c r="G18" s="32">
        <f t="shared" si="1"/>
        <v>44</v>
      </c>
      <c r="H18" s="47">
        <f t="shared" si="2"/>
        <v>1964</v>
      </c>
      <c r="I18" s="34" t="s">
        <v>21</v>
      </c>
      <c r="J18" s="32" t="str">
        <f t="shared" si="3"/>
        <v>B</v>
      </c>
      <c r="K18" s="32">
        <f>COUNTIF(J$9:J18,J18)</f>
        <v>4</v>
      </c>
      <c r="L18" s="9">
        <v>0.039502314814814816</v>
      </c>
      <c r="M18" s="2" t="str">
        <f t="shared" si="4"/>
        <v>C</v>
      </c>
      <c r="N18" s="2">
        <f>COUNTIF(M$9:M18,M18)</f>
        <v>3</v>
      </c>
    </row>
    <row r="19" spans="1:14" ht="13.5" thickBot="1">
      <c r="A19" s="45">
        <v>11</v>
      </c>
      <c r="B19" s="32">
        <v>35</v>
      </c>
      <c r="C19" s="33" t="s">
        <v>69</v>
      </c>
      <c r="D19" s="32" t="s">
        <v>4</v>
      </c>
      <c r="E19" s="36">
        <v>30776</v>
      </c>
      <c r="F19" s="46">
        <f t="shared" si="0"/>
        <v>26</v>
      </c>
      <c r="G19" s="32">
        <f t="shared" si="1"/>
        <v>25</v>
      </c>
      <c r="H19" s="47">
        <f t="shared" si="2"/>
        <v>1984</v>
      </c>
      <c r="I19" s="34" t="s">
        <v>70</v>
      </c>
      <c r="J19" s="32" t="str">
        <f t="shared" si="3"/>
        <v>A</v>
      </c>
      <c r="K19" s="31">
        <f>COUNTIF(J$9:J19,J19)</f>
        <v>7</v>
      </c>
      <c r="L19" s="40">
        <v>0.03958333333333333</v>
      </c>
      <c r="M19" s="8" t="str">
        <f t="shared" si="4"/>
        <v>A</v>
      </c>
      <c r="N19" s="8">
        <f>COUNTIF(M$9:M19,M19)</f>
        <v>7</v>
      </c>
    </row>
    <row r="20" spans="1:15" ht="13.5" thickBot="1">
      <c r="A20" s="48">
        <v>12</v>
      </c>
      <c r="B20" s="32">
        <v>54</v>
      </c>
      <c r="C20" s="33" t="s">
        <v>98</v>
      </c>
      <c r="D20" s="32" t="s">
        <v>4</v>
      </c>
      <c r="E20" s="36">
        <v>29699</v>
      </c>
      <c r="F20" s="46">
        <f t="shared" si="0"/>
        <v>28</v>
      </c>
      <c r="G20" s="32">
        <f t="shared" si="1"/>
        <v>28</v>
      </c>
      <c r="H20" s="47">
        <f t="shared" si="2"/>
        <v>1981</v>
      </c>
      <c r="I20" s="34" t="s">
        <v>62</v>
      </c>
      <c r="J20" s="32" t="str">
        <f t="shared" si="3"/>
        <v>A</v>
      </c>
      <c r="K20" s="31">
        <f>COUNTIF(J$9:J20,J20)</f>
        <v>8</v>
      </c>
      <c r="L20" s="9">
        <v>0.039641203703703706</v>
      </c>
      <c r="M20" s="8" t="str">
        <f t="shared" si="4"/>
        <v>A</v>
      </c>
      <c r="N20" s="8">
        <f>COUNTIF(M$9:M20,M20)</f>
        <v>8</v>
      </c>
      <c r="O20" s="18"/>
    </row>
    <row r="21" spans="1:14" ht="13.5" thickBot="1">
      <c r="A21" s="61">
        <v>13</v>
      </c>
      <c r="B21" s="90">
        <v>28</v>
      </c>
      <c r="C21" s="91" t="s">
        <v>58</v>
      </c>
      <c r="D21" s="90" t="s">
        <v>4</v>
      </c>
      <c r="E21" s="92">
        <v>19579</v>
      </c>
      <c r="F21" s="65">
        <f t="shared" si="0"/>
        <v>55</v>
      </c>
      <c r="G21" s="90">
        <f t="shared" si="1"/>
        <v>55</v>
      </c>
      <c r="H21" s="93">
        <f t="shared" si="2"/>
        <v>1953</v>
      </c>
      <c r="I21" s="94" t="s">
        <v>57</v>
      </c>
      <c r="J21" s="90" t="str">
        <f t="shared" si="3"/>
        <v>C</v>
      </c>
      <c r="K21" s="62">
        <f>COUNTIF(J$9:J21,J21)</f>
        <v>1</v>
      </c>
      <c r="L21" s="95">
        <v>0.04</v>
      </c>
      <c r="M21" s="8" t="str">
        <f t="shared" si="4"/>
        <v>E</v>
      </c>
      <c r="N21" s="8">
        <f>COUNTIF(M$9:M21,M21)</f>
        <v>1</v>
      </c>
    </row>
    <row r="22" spans="1:14" ht="13.5" thickBot="1">
      <c r="A22" s="48">
        <v>14</v>
      </c>
      <c r="B22" s="32">
        <v>29</v>
      </c>
      <c r="C22" s="33" t="s">
        <v>59</v>
      </c>
      <c r="D22" s="32" t="s">
        <v>4</v>
      </c>
      <c r="E22" s="36">
        <v>23299</v>
      </c>
      <c r="F22" s="46">
        <f t="shared" si="0"/>
        <v>45</v>
      </c>
      <c r="G22" s="32">
        <f t="shared" si="1"/>
        <v>45</v>
      </c>
      <c r="H22" s="47">
        <f t="shared" si="2"/>
        <v>1963</v>
      </c>
      <c r="I22" s="34" t="s">
        <v>60</v>
      </c>
      <c r="J22" s="32" t="str">
        <f t="shared" si="3"/>
        <v>B</v>
      </c>
      <c r="K22" s="31">
        <f>COUNTIF(J$9:J22,J22)</f>
        <v>5</v>
      </c>
      <c r="L22" s="9">
        <v>0.04019675925925926</v>
      </c>
      <c r="M22" s="8" t="str">
        <f t="shared" si="4"/>
        <v>C</v>
      </c>
      <c r="N22" s="8">
        <f>COUNTIF(M$9:M22,M22)</f>
        <v>4</v>
      </c>
    </row>
    <row r="23" spans="1:14" ht="13.5" thickBot="1">
      <c r="A23" s="98">
        <v>15</v>
      </c>
      <c r="B23" s="83">
        <v>73</v>
      </c>
      <c r="C23" s="84" t="s">
        <v>126</v>
      </c>
      <c r="D23" s="83" t="s">
        <v>4</v>
      </c>
      <c r="E23" s="85">
        <v>21289</v>
      </c>
      <c r="F23" s="99">
        <f t="shared" si="0"/>
        <v>51</v>
      </c>
      <c r="G23" s="83">
        <f t="shared" si="1"/>
        <v>51</v>
      </c>
      <c r="H23" s="86">
        <f t="shared" si="2"/>
        <v>1958</v>
      </c>
      <c r="I23" s="87" t="s">
        <v>127</v>
      </c>
      <c r="J23" s="83" t="str">
        <f t="shared" si="3"/>
        <v>C</v>
      </c>
      <c r="K23" s="100">
        <f>COUNTIF(J$9:J23,J23)</f>
        <v>2</v>
      </c>
      <c r="L23" s="88">
        <v>0.040324074074074075</v>
      </c>
      <c r="M23" s="8" t="str">
        <f t="shared" si="4"/>
        <v>D</v>
      </c>
      <c r="N23" s="8">
        <f>COUNTIF(M$9:M23,M23)</f>
        <v>1</v>
      </c>
    </row>
    <row r="24" spans="1:14" ht="13.5" thickBot="1">
      <c r="A24" s="68">
        <v>16</v>
      </c>
      <c r="B24" s="69">
        <v>14</v>
      </c>
      <c r="C24" s="70" t="s">
        <v>37</v>
      </c>
      <c r="D24" s="69" t="s">
        <v>4</v>
      </c>
      <c r="E24" s="71">
        <v>20140</v>
      </c>
      <c r="F24" s="96">
        <f t="shared" si="0"/>
        <v>54</v>
      </c>
      <c r="G24" s="69">
        <f t="shared" si="1"/>
        <v>54</v>
      </c>
      <c r="H24" s="72">
        <f t="shared" si="2"/>
        <v>1955</v>
      </c>
      <c r="I24" s="73" t="s">
        <v>38</v>
      </c>
      <c r="J24" s="97" t="str">
        <f t="shared" si="3"/>
        <v>C</v>
      </c>
      <c r="K24" s="97">
        <f>COUNTIF(J$9:J24,J24)</f>
        <v>3</v>
      </c>
      <c r="L24" s="74">
        <v>0.041527777777777775</v>
      </c>
      <c r="M24" s="8" t="str">
        <f t="shared" si="4"/>
        <v>D</v>
      </c>
      <c r="N24" s="8">
        <f>COUNTIF(M$9:M24,M24)</f>
        <v>2</v>
      </c>
    </row>
    <row r="25" spans="1:14" ht="13.5" thickBot="1">
      <c r="A25" s="61">
        <v>17</v>
      </c>
      <c r="B25" s="90">
        <v>62</v>
      </c>
      <c r="C25" s="91" t="s">
        <v>111</v>
      </c>
      <c r="D25" s="90" t="s">
        <v>5</v>
      </c>
      <c r="E25" s="92">
        <v>30332</v>
      </c>
      <c r="F25" s="65">
        <f t="shared" si="0"/>
        <v>26</v>
      </c>
      <c r="G25" s="90">
        <f t="shared" si="1"/>
        <v>26</v>
      </c>
      <c r="H25" s="93">
        <f t="shared" si="2"/>
        <v>1983</v>
      </c>
      <c r="I25" s="94" t="s">
        <v>70</v>
      </c>
      <c r="J25" s="62" t="str">
        <f t="shared" si="3"/>
        <v>F</v>
      </c>
      <c r="K25" s="62">
        <f>COUNTIF(J$9:J25,J25)</f>
        <v>1</v>
      </c>
      <c r="L25" s="95">
        <v>0.04171296296296296</v>
      </c>
      <c r="M25" s="8" t="str">
        <f t="shared" si="4"/>
        <v>I</v>
      </c>
      <c r="N25" s="8">
        <f>COUNTIF(M$9:M25,M25)</f>
        <v>1</v>
      </c>
    </row>
    <row r="26" spans="1:14" ht="13.5" thickBot="1">
      <c r="A26" s="48">
        <v>18</v>
      </c>
      <c r="B26" s="32">
        <v>65</v>
      </c>
      <c r="C26" s="33" t="s">
        <v>116</v>
      </c>
      <c r="D26" s="32" t="s">
        <v>4</v>
      </c>
      <c r="E26" s="36">
        <v>19597</v>
      </c>
      <c r="F26" s="46">
        <f t="shared" si="0"/>
        <v>55</v>
      </c>
      <c r="G26" s="32">
        <f t="shared" si="1"/>
        <v>55</v>
      </c>
      <c r="H26" s="47">
        <f t="shared" si="2"/>
        <v>1953</v>
      </c>
      <c r="I26" s="34" t="s">
        <v>29</v>
      </c>
      <c r="J26" s="31" t="str">
        <f t="shared" si="3"/>
        <v>C</v>
      </c>
      <c r="K26" s="31">
        <f>COUNTIF(J$9:J26,J26)</f>
        <v>4</v>
      </c>
      <c r="L26" s="9">
        <v>0.042025462962962966</v>
      </c>
      <c r="M26" s="8" t="str">
        <f t="shared" si="4"/>
        <v>E</v>
      </c>
      <c r="N26" s="8">
        <f>COUNTIF(M$9:M26,M26)</f>
        <v>2</v>
      </c>
    </row>
    <row r="27" spans="1:14" ht="13.5" thickBot="1">
      <c r="A27" s="45">
        <v>19</v>
      </c>
      <c r="B27" s="32">
        <v>13</v>
      </c>
      <c r="C27" s="33" t="s">
        <v>35</v>
      </c>
      <c r="D27" s="32" t="s">
        <v>4</v>
      </c>
      <c r="E27" s="36">
        <v>30667</v>
      </c>
      <c r="F27" s="46">
        <f t="shared" si="0"/>
        <v>25</v>
      </c>
      <c r="G27" s="47">
        <f t="shared" si="1"/>
        <v>25</v>
      </c>
      <c r="H27" s="47">
        <f t="shared" si="2"/>
        <v>1983</v>
      </c>
      <c r="I27" s="34" t="s">
        <v>36</v>
      </c>
      <c r="J27" s="31" t="str">
        <f t="shared" si="3"/>
        <v>A</v>
      </c>
      <c r="K27" s="31">
        <f>COUNTIF(J$9:J27,J27)</f>
        <v>9</v>
      </c>
      <c r="L27" s="9">
        <v>0.042118055555555554</v>
      </c>
      <c r="M27" s="8" t="str">
        <f t="shared" si="4"/>
        <v>A</v>
      </c>
      <c r="N27" s="8">
        <f>COUNTIF(M$9:M27,M27)</f>
        <v>9</v>
      </c>
    </row>
    <row r="28" spans="1:14" ht="13.5" thickBot="1">
      <c r="A28" s="48">
        <v>20</v>
      </c>
      <c r="B28" s="32">
        <v>59</v>
      </c>
      <c r="C28" s="33" t="s">
        <v>107</v>
      </c>
      <c r="D28" s="32" t="s">
        <v>4</v>
      </c>
      <c r="E28" s="36">
        <v>20996</v>
      </c>
      <c r="F28" s="46">
        <f t="shared" si="0"/>
        <v>52</v>
      </c>
      <c r="G28" s="32">
        <f t="shared" si="1"/>
        <v>52</v>
      </c>
      <c r="H28" s="47">
        <f t="shared" si="2"/>
        <v>1957</v>
      </c>
      <c r="I28" s="34" t="s">
        <v>57</v>
      </c>
      <c r="J28" s="31" t="str">
        <f t="shared" si="3"/>
        <v>C</v>
      </c>
      <c r="K28" s="31">
        <f>COUNTIF(J$9:J28,J28)</f>
        <v>5</v>
      </c>
      <c r="L28" s="9">
        <v>0.0421875</v>
      </c>
      <c r="M28" s="8" t="str">
        <f t="shared" si="4"/>
        <v>D</v>
      </c>
      <c r="N28" s="8">
        <f>COUNTIF(M$9:M28,M28)</f>
        <v>3</v>
      </c>
    </row>
    <row r="29" spans="1:14" ht="13.5" thickBot="1">
      <c r="A29" s="61">
        <v>21</v>
      </c>
      <c r="B29" s="90">
        <v>16</v>
      </c>
      <c r="C29" s="91" t="s">
        <v>40</v>
      </c>
      <c r="D29" s="90" t="s">
        <v>4</v>
      </c>
      <c r="E29" s="92">
        <v>18248</v>
      </c>
      <c r="F29" s="65">
        <f t="shared" si="0"/>
        <v>59</v>
      </c>
      <c r="G29" s="90">
        <f t="shared" si="1"/>
        <v>59</v>
      </c>
      <c r="H29" s="93">
        <f t="shared" si="2"/>
        <v>1949</v>
      </c>
      <c r="I29" s="94" t="s">
        <v>38</v>
      </c>
      <c r="J29" s="62" t="str">
        <f t="shared" si="3"/>
        <v>D</v>
      </c>
      <c r="K29" s="62">
        <f>COUNTIF(J$9:J29,J29)</f>
        <v>1</v>
      </c>
      <c r="L29" s="95">
        <v>0.04232638888888889</v>
      </c>
      <c r="M29" s="8" t="str">
        <f t="shared" si="4"/>
        <v>E</v>
      </c>
      <c r="N29" s="8">
        <f>COUNTIF(M$9:M29,M29)</f>
        <v>3</v>
      </c>
    </row>
    <row r="30" spans="1:14" ht="13.5" thickBot="1">
      <c r="A30" s="48">
        <v>22</v>
      </c>
      <c r="B30" s="32">
        <v>61</v>
      </c>
      <c r="C30" s="33" t="s">
        <v>109</v>
      </c>
      <c r="D30" s="32" t="s">
        <v>4</v>
      </c>
      <c r="E30" s="36">
        <v>20030</v>
      </c>
      <c r="F30" s="46">
        <f t="shared" si="0"/>
        <v>54</v>
      </c>
      <c r="G30" s="32">
        <f t="shared" si="1"/>
        <v>54</v>
      </c>
      <c r="H30" s="47">
        <f t="shared" si="2"/>
        <v>1954</v>
      </c>
      <c r="I30" s="34" t="s">
        <v>110</v>
      </c>
      <c r="J30" s="31" t="str">
        <f t="shared" si="3"/>
        <v>C</v>
      </c>
      <c r="K30" s="31">
        <f>COUNTIF(J$9:J30,J30)</f>
        <v>6</v>
      </c>
      <c r="L30" s="9">
        <v>0.04234953703703703</v>
      </c>
      <c r="M30" s="8" t="str">
        <f t="shared" si="4"/>
        <v>D</v>
      </c>
      <c r="N30" s="8">
        <f>COUNTIF(M$9:M30,M30)</f>
        <v>4</v>
      </c>
    </row>
    <row r="31" spans="1:14" ht="13.5" thickBot="1">
      <c r="A31" s="45">
        <v>23</v>
      </c>
      <c r="B31" s="32">
        <v>18</v>
      </c>
      <c r="C31" s="33" t="s">
        <v>43</v>
      </c>
      <c r="D31" s="32" t="s">
        <v>4</v>
      </c>
      <c r="E31" s="36">
        <v>21650</v>
      </c>
      <c r="F31" s="46">
        <f t="shared" si="0"/>
        <v>50</v>
      </c>
      <c r="G31" s="32">
        <f t="shared" si="1"/>
        <v>50</v>
      </c>
      <c r="H31" s="47">
        <f t="shared" si="2"/>
        <v>1959</v>
      </c>
      <c r="I31" s="34" t="s">
        <v>44</v>
      </c>
      <c r="J31" s="31" t="str">
        <f t="shared" si="3"/>
        <v>C</v>
      </c>
      <c r="K31" s="31">
        <f>COUNTIF(J$9:J31,J31)</f>
        <v>7</v>
      </c>
      <c r="L31" s="9">
        <v>0.04244212962962963</v>
      </c>
      <c r="M31" s="8" t="str">
        <f t="shared" si="4"/>
        <v>D</v>
      </c>
      <c r="N31" s="8">
        <f>COUNTIF(M$9:M31,M31)</f>
        <v>5</v>
      </c>
    </row>
    <row r="32" spans="1:14" ht="23.25" thickBot="1">
      <c r="A32" s="48">
        <v>24</v>
      </c>
      <c r="B32" s="32">
        <v>50</v>
      </c>
      <c r="C32" s="33" t="s">
        <v>93</v>
      </c>
      <c r="D32" s="32" t="s">
        <v>4</v>
      </c>
      <c r="E32" s="36">
        <v>23420</v>
      </c>
      <c r="F32" s="46">
        <f t="shared" si="0"/>
        <v>46</v>
      </c>
      <c r="G32" s="32">
        <f t="shared" si="1"/>
        <v>45</v>
      </c>
      <c r="H32" s="47">
        <f t="shared" si="2"/>
        <v>1964</v>
      </c>
      <c r="I32" s="35" t="s">
        <v>134</v>
      </c>
      <c r="J32" s="31" t="str">
        <f t="shared" si="3"/>
        <v>B</v>
      </c>
      <c r="K32" s="31">
        <f>COUNTIF(J$9:J32,J32)</f>
        <v>6</v>
      </c>
      <c r="L32" s="9">
        <v>0.0425462962962963</v>
      </c>
      <c r="M32" s="8" t="str">
        <f t="shared" si="4"/>
        <v>C</v>
      </c>
      <c r="N32" s="8">
        <f>COUNTIF(M$9:M32,M32)</f>
        <v>5</v>
      </c>
    </row>
    <row r="33" spans="1:14" ht="13.5" thickBot="1">
      <c r="A33" s="45">
        <v>25</v>
      </c>
      <c r="B33" s="32">
        <v>11</v>
      </c>
      <c r="C33" s="33" t="s">
        <v>18</v>
      </c>
      <c r="D33" s="32" t="s">
        <v>4</v>
      </c>
      <c r="E33" s="36">
        <v>24967</v>
      </c>
      <c r="F33" s="46">
        <f t="shared" si="0"/>
        <v>42</v>
      </c>
      <c r="G33" s="47">
        <f t="shared" si="1"/>
        <v>41</v>
      </c>
      <c r="H33" s="47">
        <f t="shared" si="2"/>
        <v>1968</v>
      </c>
      <c r="I33" s="41" t="s">
        <v>19</v>
      </c>
      <c r="J33" s="31" t="str">
        <f t="shared" si="3"/>
        <v>B</v>
      </c>
      <c r="K33" s="31">
        <f>COUNTIF(J$9:J33,J33)</f>
        <v>7</v>
      </c>
      <c r="L33" s="42">
        <v>0.04289351851851852</v>
      </c>
      <c r="M33" s="8" t="str">
        <f t="shared" si="4"/>
        <v>B</v>
      </c>
      <c r="N33" s="8">
        <f>COUNTIF(M$9:M33,M33)</f>
        <v>2</v>
      </c>
    </row>
    <row r="34" spans="1:14" ht="13.5" thickBot="1">
      <c r="A34" s="101">
        <v>26</v>
      </c>
      <c r="B34" s="90">
        <v>42</v>
      </c>
      <c r="C34" s="91" t="s">
        <v>83</v>
      </c>
      <c r="D34" s="90" t="s">
        <v>5</v>
      </c>
      <c r="E34" s="92">
        <v>26175</v>
      </c>
      <c r="F34" s="65">
        <f t="shared" si="0"/>
        <v>37</v>
      </c>
      <c r="G34" s="90">
        <f t="shared" si="1"/>
        <v>37</v>
      </c>
      <c r="H34" s="93">
        <f t="shared" si="2"/>
        <v>1971</v>
      </c>
      <c r="I34" s="94" t="s">
        <v>84</v>
      </c>
      <c r="J34" s="62" t="str">
        <f t="shared" si="3"/>
        <v>G</v>
      </c>
      <c r="K34" s="62">
        <f>COUNTIF(J$9:J34,J34)</f>
        <v>1</v>
      </c>
      <c r="L34" s="95">
        <v>0.04305555555555556</v>
      </c>
      <c r="M34" s="8" t="str">
        <f t="shared" si="4"/>
        <v>J</v>
      </c>
      <c r="N34" s="8">
        <f>COUNTIF(M$9:M34,M34)</f>
        <v>1</v>
      </c>
    </row>
    <row r="35" spans="1:14" ht="13.5" thickBot="1">
      <c r="A35" s="45">
        <v>27</v>
      </c>
      <c r="B35" s="32">
        <v>5</v>
      </c>
      <c r="C35" s="33" t="s">
        <v>20</v>
      </c>
      <c r="D35" s="32" t="s">
        <v>4</v>
      </c>
      <c r="E35" s="36">
        <v>27929</v>
      </c>
      <c r="F35" s="46">
        <f t="shared" si="0"/>
        <v>34</v>
      </c>
      <c r="G35" s="47">
        <f t="shared" si="1"/>
        <v>33</v>
      </c>
      <c r="H35" s="47">
        <f t="shared" si="2"/>
        <v>1976</v>
      </c>
      <c r="I35" s="34" t="s">
        <v>21</v>
      </c>
      <c r="J35" s="31" t="str">
        <f t="shared" si="3"/>
        <v>A</v>
      </c>
      <c r="K35" s="31">
        <f>COUNTIF(J$9:J35,J35)</f>
        <v>10</v>
      </c>
      <c r="L35" s="9">
        <v>0.0431712962962963</v>
      </c>
      <c r="M35" s="8" t="str">
        <f t="shared" si="4"/>
        <v>A</v>
      </c>
      <c r="N35" s="8">
        <f>COUNTIF(M$9:M35,M35)</f>
        <v>10</v>
      </c>
    </row>
    <row r="36" spans="1:14" ht="13.5" thickBot="1">
      <c r="A36" s="48">
        <v>28</v>
      </c>
      <c r="B36" s="32">
        <v>7</v>
      </c>
      <c r="C36" s="33" t="s">
        <v>28</v>
      </c>
      <c r="D36" s="32" t="s">
        <v>4</v>
      </c>
      <c r="E36" s="36">
        <v>19473</v>
      </c>
      <c r="F36" s="46">
        <f t="shared" si="0"/>
        <v>56</v>
      </c>
      <c r="G36" s="47">
        <f t="shared" si="1"/>
        <v>56</v>
      </c>
      <c r="H36" s="47">
        <f t="shared" si="2"/>
        <v>1953</v>
      </c>
      <c r="I36" s="34" t="s">
        <v>29</v>
      </c>
      <c r="J36" s="31" t="str">
        <f t="shared" si="3"/>
        <v>C</v>
      </c>
      <c r="K36" s="31">
        <f>COUNTIF(J$9:J36,J36)</f>
        <v>8</v>
      </c>
      <c r="L36" s="9">
        <v>0.04356481481481481</v>
      </c>
      <c r="M36" s="8" t="str">
        <f t="shared" si="4"/>
        <v>E</v>
      </c>
      <c r="N36" s="8">
        <f>COUNTIF(M$9:M36,M36)</f>
        <v>4</v>
      </c>
    </row>
    <row r="37" spans="1:14" ht="13.5" thickBot="1">
      <c r="A37" s="61">
        <v>29</v>
      </c>
      <c r="B37" s="90">
        <v>55</v>
      </c>
      <c r="C37" s="91" t="s">
        <v>99</v>
      </c>
      <c r="D37" s="90" t="s">
        <v>4</v>
      </c>
      <c r="E37" s="92">
        <v>33669</v>
      </c>
      <c r="F37" s="65">
        <f t="shared" si="0"/>
        <v>18</v>
      </c>
      <c r="G37" s="90">
        <f t="shared" si="1"/>
        <v>17</v>
      </c>
      <c r="H37" s="93">
        <f t="shared" si="2"/>
        <v>1992</v>
      </c>
      <c r="I37" s="94" t="s">
        <v>100</v>
      </c>
      <c r="J37" s="62" t="str">
        <f t="shared" si="3"/>
        <v>JM</v>
      </c>
      <c r="K37" s="62">
        <f>COUNTIF(J$9:J37,J37)</f>
        <v>1</v>
      </c>
      <c r="L37" s="95">
        <v>0.043599537037037034</v>
      </c>
      <c r="M37" s="8" t="str">
        <f t="shared" si="4"/>
        <v>A</v>
      </c>
      <c r="N37" s="8">
        <f>COUNTIF(M$9:M37,M37)</f>
        <v>11</v>
      </c>
    </row>
    <row r="38" spans="1:14" ht="13.5" thickBot="1">
      <c r="A38" s="82">
        <v>30</v>
      </c>
      <c r="B38" s="83">
        <v>60</v>
      </c>
      <c r="C38" s="84" t="s">
        <v>108</v>
      </c>
      <c r="D38" s="83" t="s">
        <v>5</v>
      </c>
      <c r="E38" s="85">
        <v>29137</v>
      </c>
      <c r="F38" s="99">
        <f t="shared" si="0"/>
        <v>29</v>
      </c>
      <c r="G38" s="83">
        <f t="shared" si="1"/>
        <v>29</v>
      </c>
      <c r="H38" s="86">
        <f t="shared" si="2"/>
        <v>1979</v>
      </c>
      <c r="I38" s="87" t="s">
        <v>57</v>
      </c>
      <c r="J38" s="100" t="str">
        <f t="shared" si="3"/>
        <v>F</v>
      </c>
      <c r="K38" s="100">
        <f>COUNTIF(J$9:J38,J38)</f>
        <v>2</v>
      </c>
      <c r="L38" s="88">
        <v>0.04384259259259259</v>
      </c>
      <c r="M38" s="8" t="str">
        <f t="shared" si="4"/>
        <v>I</v>
      </c>
      <c r="N38" s="8">
        <f>COUNTIF(M$9:M38,M38)</f>
        <v>2</v>
      </c>
    </row>
    <row r="39" spans="1:14" ht="13.5" thickBot="1">
      <c r="A39" s="45">
        <v>31</v>
      </c>
      <c r="B39" s="32">
        <v>51</v>
      </c>
      <c r="C39" s="33" t="s">
        <v>94</v>
      </c>
      <c r="D39" s="32" t="s">
        <v>4</v>
      </c>
      <c r="E39" s="36">
        <v>24300</v>
      </c>
      <c r="F39" s="46">
        <f t="shared" si="0"/>
        <v>43</v>
      </c>
      <c r="G39" s="32">
        <f t="shared" si="1"/>
        <v>43</v>
      </c>
      <c r="H39" s="47">
        <f t="shared" si="2"/>
        <v>1966</v>
      </c>
      <c r="I39" s="34" t="s">
        <v>136</v>
      </c>
      <c r="J39" s="31" t="str">
        <f t="shared" si="3"/>
        <v>B</v>
      </c>
      <c r="K39" s="31">
        <f>COUNTIF(J$9:J39,J39)</f>
        <v>8</v>
      </c>
      <c r="L39" s="9">
        <v>0.043912037037037034</v>
      </c>
      <c r="M39" s="8" t="str">
        <f t="shared" si="4"/>
        <v>B</v>
      </c>
      <c r="N39" s="8">
        <f>COUNTIF(M$9:M39,M39)</f>
        <v>3</v>
      </c>
    </row>
    <row r="40" spans="1:14" ht="13.5" thickBot="1">
      <c r="A40" s="48">
        <v>32</v>
      </c>
      <c r="B40" s="32">
        <v>72</v>
      </c>
      <c r="C40" s="33" t="s">
        <v>125</v>
      </c>
      <c r="D40" s="32" t="s">
        <v>4</v>
      </c>
      <c r="E40" s="36">
        <v>26908</v>
      </c>
      <c r="F40" s="46">
        <f t="shared" si="0"/>
        <v>35</v>
      </c>
      <c r="G40" s="32">
        <f t="shared" si="1"/>
        <v>35</v>
      </c>
      <c r="H40" s="47">
        <f t="shared" si="2"/>
        <v>1973</v>
      </c>
      <c r="I40" s="34" t="s">
        <v>29</v>
      </c>
      <c r="J40" s="31" t="str">
        <f t="shared" si="3"/>
        <v>A</v>
      </c>
      <c r="K40" s="31">
        <f>COUNTIF(J$9:J40,J40)</f>
        <v>11</v>
      </c>
      <c r="L40" s="9">
        <v>0.04396990740740741</v>
      </c>
      <c r="M40" s="8" t="str">
        <f t="shared" si="4"/>
        <v>A</v>
      </c>
      <c r="N40" s="8">
        <f>COUNTIF(M$9:M40,M40)</f>
        <v>12</v>
      </c>
    </row>
    <row r="41" spans="1:14" ht="13.5" thickBot="1">
      <c r="A41" s="98">
        <v>33</v>
      </c>
      <c r="B41" s="83">
        <v>66</v>
      </c>
      <c r="C41" s="84" t="s">
        <v>117</v>
      </c>
      <c r="D41" s="83" t="s">
        <v>4</v>
      </c>
      <c r="E41" s="85">
        <v>17822</v>
      </c>
      <c r="F41" s="99">
        <f aca="true" t="shared" si="5" ref="F41:F72">IF(MOD(H41,4)=0,G41+1,G41)</f>
        <v>61</v>
      </c>
      <c r="G41" s="83">
        <f aca="true" t="shared" si="6" ref="G41:G72">YEAR(E$1-E41)-1900</f>
        <v>60</v>
      </c>
      <c r="H41" s="86">
        <f aca="true" t="shared" si="7" ref="H41:H72">YEAR(E41)</f>
        <v>1948</v>
      </c>
      <c r="I41" s="87" t="s">
        <v>21</v>
      </c>
      <c r="J41" s="100" t="str">
        <f aca="true" t="shared" si="8" ref="J41:J72">IF($D41="m",IF($H$1-$H41&gt;17,IF($H$1-$H41&lt;40,"A",IF($H$1-$H41&gt;49,IF($H$1-$H41&gt;59,IF($H$1-$H41&gt;69,"E","D"),"C"),"B")),"JM"),IF($H$1-$H41&gt;19,IF($H$1-$H41&lt;35,"F",IF($H$1-$H41&lt;50,"G","H")),"JŽ"))</f>
        <v>D</v>
      </c>
      <c r="K41" s="100">
        <f>COUNTIF(J$9:J41,J41)</f>
        <v>2</v>
      </c>
      <c r="L41" s="88">
        <v>0.044085648148148145</v>
      </c>
      <c r="M41" s="8" t="str">
        <f aca="true" t="shared" si="9" ref="M41:M72">IF(D41="m",IF($F41&lt;=39,"A",IF($F41&lt;=44,"B",IF($F41&lt;=49,"C",IF($F41&lt;=54,"D",IF($F41&lt;=59,"E",IF($F41&lt;=64,"F",IF($F41&lt;=69,"G","H"))))))),IF($F41&lt;=34,"I",IF($F41&lt;=39,"J",IF($F41&lt;=44,"K",IF($F41&lt;=49,"L","M")))))</f>
        <v>F</v>
      </c>
      <c r="N41" s="8">
        <f>COUNTIF(M$9:M41,M41)</f>
        <v>1</v>
      </c>
    </row>
    <row r="42" spans="1:14" ht="13.5" thickBot="1">
      <c r="A42" s="48">
        <v>34</v>
      </c>
      <c r="B42" s="32">
        <v>26</v>
      </c>
      <c r="C42" s="33" t="s">
        <v>55</v>
      </c>
      <c r="D42" s="32" t="s">
        <v>4</v>
      </c>
      <c r="E42" s="36">
        <v>24306</v>
      </c>
      <c r="F42" s="46">
        <f t="shared" si="5"/>
        <v>43</v>
      </c>
      <c r="G42" s="32">
        <f t="shared" si="6"/>
        <v>43</v>
      </c>
      <c r="H42" s="47">
        <f t="shared" si="7"/>
        <v>1966</v>
      </c>
      <c r="I42" s="34" t="s">
        <v>29</v>
      </c>
      <c r="J42" s="31" t="str">
        <f t="shared" si="8"/>
        <v>B</v>
      </c>
      <c r="K42" s="31">
        <f>COUNTIF(J$9:J42,J42)</f>
        <v>9</v>
      </c>
      <c r="L42" s="9">
        <v>0.04431712962962963</v>
      </c>
      <c r="M42" s="8" t="str">
        <f t="shared" si="9"/>
        <v>B</v>
      </c>
      <c r="N42" s="8">
        <f>COUNTIF(M$9:M42,M42)</f>
        <v>4</v>
      </c>
    </row>
    <row r="43" spans="1:14" ht="13.5" thickBot="1">
      <c r="A43" s="89">
        <v>35</v>
      </c>
      <c r="B43" s="69">
        <v>47</v>
      </c>
      <c r="C43" s="70" t="s">
        <v>89</v>
      </c>
      <c r="D43" s="69" t="s">
        <v>5</v>
      </c>
      <c r="E43" s="71">
        <v>31894</v>
      </c>
      <c r="F43" s="96">
        <f t="shared" si="5"/>
        <v>22</v>
      </c>
      <c r="G43" s="69">
        <f t="shared" si="6"/>
        <v>22</v>
      </c>
      <c r="H43" s="72">
        <f t="shared" si="7"/>
        <v>1987</v>
      </c>
      <c r="I43" s="73" t="s">
        <v>65</v>
      </c>
      <c r="J43" s="97" t="str">
        <f t="shared" si="8"/>
        <v>F</v>
      </c>
      <c r="K43" s="97">
        <f>COUNTIF(J$9:J43,J43)</f>
        <v>3</v>
      </c>
      <c r="L43" s="74">
        <v>0.044375</v>
      </c>
      <c r="M43" s="8" t="str">
        <f t="shared" si="9"/>
        <v>I</v>
      </c>
      <c r="N43" s="8">
        <f>COUNTIF(M$9:M43,M43)</f>
        <v>3</v>
      </c>
    </row>
    <row r="44" spans="1:14" ht="13.5" thickBot="1">
      <c r="A44" s="48">
        <v>36</v>
      </c>
      <c r="B44" s="32">
        <v>74</v>
      </c>
      <c r="C44" s="33" t="s">
        <v>128</v>
      </c>
      <c r="D44" s="32" t="s">
        <v>4</v>
      </c>
      <c r="E44" s="36">
        <v>29390</v>
      </c>
      <c r="F44" s="46">
        <f t="shared" si="5"/>
        <v>30</v>
      </c>
      <c r="G44" s="32">
        <f t="shared" si="6"/>
        <v>29</v>
      </c>
      <c r="H44" s="47">
        <f t="shared" si="7"/>
        <v>1980</v>
      </c>
      <c r="I44" s="34" t="s">
        <v>129</v>
      </c>
      <c r="J44" s="31" t="str">
        <f t="shared" si="8"/>
        <v>A</v>
      </c>
      <c r="K44" s="31">
        <f>COUNTIF(J$9:J44,J44)</f>
        <v>12</v>
      </c>
      <c r="L44" s="9">
        <v>0.04446759259259259</v>
      </c>
      <c r="M44" s="8" t="str">
        <f t="shared" si="9"/>
        <v>A</v>
      </c>
      <c r="N44" s="8">
        <f>COUNTIF(M$9:M44,M44)</f>
        <v>13</v>
      </c>
    </row>
    <row r="45" spans="1:14" ht="13.5" thickBot="1">
      <c r="A45" s="45">
        <v>37</v>
      </c>
      <c r="B45" s="32">
        <v>75</v>
      </c>
      <c r="C45" s="33" t="s">
        <v>130</v>
      </c>
      <c r="D45" s="32" t="s">
        <v>4</v>
      </c>
      <c r="E45" s="36">
        <v>20860</v>
      </c>
      <c r="F45" s="46">
        <f t="shared" si="5"/>
        <v>52</v>
      </c>
      <c r="G45" s="32">
        <f t="shared" si="6"/>
        <v>52</v>
      </c>
      <c r="H45" s="47">
        <f t="shared" si="7"/>
        <v>1957</v>
      </c>
      <c r="I45" s="34" t="s">
        <v>129</v>
      </c>
      <c r="J45" s="31" t="str">
        <f t="shared" si="8"/>
        <v>C</v>
      </c>
      <c r="K45" s="31">
        <f>COUNTIF(J$9:J45,J45)</f>
        <v>9</v>
      </c>
      <c r="L45" s="9">
        <v>0.04472222222222222</v>
      </c>
      <c r="M45" s="8" t="str">
        <f t="shared" si="9"/>
        <v>D</v>
      </c>
      <c r="N45" s="8">
        <f>COUNTIF(M$9:M45,M45)</f>
        <v>6</v>
      </c>
    </row>
    <row r="46" spans="1:14" ht="13.5" thickBot="1">
      <c r="A46" s="48">
        <v>38</v>
      </c>
      <c r="B46" s="32">
        <v>46</v>
      </c>
      <c r="C46" s="33" t="s">
        <v>88</v>
      </c>
      <c r="D46" s="32" t="s">
        <v>5</v>
      </c>
      <c r="E46" s="36">
        <v>31134</v>
      </c>
      <c r="F46" s="46">
        <f t="shared" si="5"/>
        <v>24</v>
      </c>
      <c r="G46" s="32">
        <f t="shared" si="6"/>
        <v>24</v>
      </c>
      <c r="H46" s="47">
        <f t="shared" si="7"/>
        <v>1985</v>
      </c>
      <c r="I46" s="34" t="s">
        <v>21</v>
      </c>
      <c r="J46" s="31" t="str">
        <f t="shared" si="8"/>
        <v>F</v>
      </c>
      <c r="K46" s="31">
        <f>COUNTIF(J$9:J46,J46)</f>
        <v>4</v>
      </c>
      <c r="L46" s="9">
        <v>0.04489583333333333</v>
      </c>
      <c r="M46" s="8" t="str">
        <f t="shared" si="9"/>
        <v>I</v>
      </c>
      <c r="N46" s="8">
        <f>COUNTIF(M$9:M46,M46)</f>
        <v>4</v>
      </c>
    </row>
    <row r="47" spans="1:14" ht="13.5" thickBot="1">
      <c r="A47" s="45">
        <v>39</v>
      </c>
      <c r="B47" s="32">
        <v>21</v>
      </c>
      <c r="C47" s="33" t="s">
        <v>47</v>
      </c>
      <c r="D47" s="32" t="s">
        <v>4</v>
      </c>
      <c r="E47" s="36">
        <v>30964</v>
      </c>
      <c r="F47" s="46">
        <f t="shared" si="5"/>
        <v>25</v>
      </c>
      <c r="G47" s="32">
        <f t="shared" si="6"/>
        <v>24</v>
      </c>
      <c r="H47" s="47">
        <f t="shared" si="7"/>
        <v>1984</v>
      </c>
      <c r="I47" s="34" t="s">
        <v>48</v>
      </c>
      <c r="J47" s="31" t="str">
        <f t="shared" si="8"/>
        <v>A</v>
      </c>
      <c r="K47" s="31">
        <f>COUNTIF(J$9:J47,J47)</f>
        <v>13</v>
      </c>
      <c r="L47" s="9">
        <v>0.04515046296296296</v>
      </c>
      <c r="M47" s="8" t="str">
        <f t="shared" si="9"/>
        <v>A</v>
      </c>
      <c r="N47" s="8">
        <f>COUNTIF(M$9:M47,M47)</f>
        <v>14</v>
      </c>
    </row>
    <row r="48" spans="1:14" ht="13.5" thickBot="1">
      <c r="A48" s="48">
        <v>40</v>
      </c>
      <c r="B48" s="32">
        <v>36</v>
      </c>
      <c r="C48" s="33" t="s">
        <v>71</v>
      </c>
      <c r="D48" s="32" t="s">
        <v>4</v>
      </c>
      <c r="E48" s="36">
        <v>22375</v>
      </c>
      <c r="F48" s="46">
        <f t="shared" si="5"/>
        <v>48</v>
      </c>
      <c r="G48" s="32">
        <f t="shared" si="6"/>
        <v>48</v>
      </c>
      <c r="H48" s="47">
        <f t="shared" si="7"/>
        <v>1961</v>
      </c>
      <c r="I48" s="34" t="s">
        <v>72</v>
      </c>
      <c r="J48" s="31" t="str">
        <f t="shared" si="8"/>
        <v>B</v>
      </c>
      <c r="K48" s="31">
        <f>COUNTIF(J$9:J48,J48)</f>
        <v>10</v>
      </c>
      <c r="L48" s="9">
        <v>0.04539351851851852</v>
      </c>
      <c r="M48" s="8" t="str">
        <f t="shared" si="9"/>
        <v>C</v>
      </c>
      <c r="N48" s="8">
        <f>COUNTIF(M$9:M48,M48)</f>
        <v>6</v>
      </c>
    </row>
    <row r="49" spans="1:14" ht="13.5" thickBot="1">
      <c r="A49" s="45">
        <v>41</v>
      </c>
      <c r="B49" s="32">
        <v>23</v>
      </c>
      <c r="C49" s="33" t="s">
        <v>51</v>
      </c>
      <c r="D49" s="32" t="s">
        <v>4</v>
      </c>
      <c r="E49" s="36">
        <v>24464</v>
      </c>
      <c r="F49" s="46">
        <f t="shared" si="5"/>
        <v>42</v>
      </c>
      <c r="G49" s="32">
        <f t="shared" si="6"/>
        <v>42</v>
      </c>
      <c r="H49" s="47">
        <f t="shared" si="7"/>
        <v>1966</v>
      </c>
      <c r="I49" s="34" t="s">
        <v>29</v>
      </c>
      <c r="J49" s="31" t="str">
        <f t="shared" si="8"/>
        <v>B</v>
      </c>
      <c r="K49" s="31">
        <f>COUNTIF(J$9:J49,J49)</f>
        <v>11</v>
      </c>
      <c r="L49" s="9">
        <v>0.04582175925925926</v>
      </c>
      <c r="M49" s="8" t="str">
        <f t="shared" si="9"/>
        <v>B</v>
      </c>
      <c r="N49" s="8">
        <f>COUNTIF(M$9:M49,M49)</f>
        <v>5</v>
      </c>
    </row>
    <row r="50" spans="1:14" ht="13.5" thickBot="1">
      <c r="A50" s="48">
        <v>42</v>
      </c>
      <c r="B50" s="32">
        <v>77</v>
      </c>
      <c r="C50" s="33" t="s">
        <v>132</v>
      </c>
      <c r="D50" s="32" t="s">
        <v>4</v>
      </c>
      <c r="E50" s="36">
        <v>20623</v>
      </c>
      <c r="F50" s="46">
        <f t="shared" si="5"/>
        <v>54</v>
      </c>
      <c r="G50" s="32">
        <f t="shared" si="6"/>
        <v>53</v>
      </c>
      <c r="H50" s="47">
        <f t="shared" si="7"/>
        <v>1956</v>
      </c>
      <c r="I50" s="34" t="s">
        <v>78</v>
      </c>
      <c r="J50" s="31" t="str">
        <f t="shared" si="8"/>
        <v>C</v>
      </c>
      <c r="K50" s="31">
        <f>COUNTIF(J$9:J50,J50)</f>
        <v>10</v>
      </c>
      <c r="L50" s="9">
        <v>0.046018518518518514</v>
      </c>
      <c r="M50" s="8" t="str">
        <f t="shared" si="9"/>
        <v>D</v>
      </c>
      <c r="N50" s="8">
        <f>COUNTIF(M$9:M50,M50)</f>
        <v>7</v>
      </c>
    </row>
    <row r="51" spans="1:14" ht="13.5" thickBot="1">
      <c r="A51" s="45">
        <v>43</v>
      </c>
      <c r="B51" s="32">
        <v>45</v>
      </c>
      <c r="C51" s="33" t="s">
        <v>87</v>
      </c>
      <c r="D51" s="32" t="s">
        <v>5</v>
      </c>
      <c r="E51" s="36">
        <v>30958</v>
      </c>
      <c r="F51" s="46">
        <f t="shared" si="5"/>
        <v>25</v>
      </c>
      <c r="G51" s="32">
        <f t="shared" si="6"/>
        <v>24</v>
      </c>
      <c r="H51" s="47">
        <f t="shared" si="7"/>
        <v>1984</v>
      </c>
      <c r="I51" s="34" t="s">
        <v>21</v>
      </c>
      <c r="J51" s="31" t="str">
        <f t="shared" si="8"/>
        <v>F</v>
      </c>
      <c r="K51" s="31">
        <f>COUNTIF(J$9:J51,J51)</f>
        <v>5</v>
      </c>
      <c r="L51" s="9">
        <v>0.046064814814814815</v>
      </c>
      <c r="M51" s="8" t="str">
        <f t="shared" si="9"/>
        <v>I</v>
      </c>
      <c r="N51" s="8">
        <f>COUNTIF(M$9:M51,M51)</f>
        <v>5</v>
      </c>
    </row>
    <row r="52" spans="1:14" ht="13.5" thickBot="1">
      <c r="A52" s="48">
        <v>44</v>
      </c>
      <c r="B52" s="32">
        <v>2</v>
      </c>
      <c r="C52" s="33" t="s">
        <v>24</v>
      </c>
      <c r="D52" s="32" t="s">
        <v>4</v>
      </c>
      <c r="E52" s="36">
        <v>22423</v>
      </c>
      <c r="F52" s="46">
        <f t="shared" si="5"/>
        <v>48</v>
      </c>
      <c r="G52" s="47">
        <f t="shared" si="6"/>
        <v>48</v>
      </c>
      <c r="H52" s="47">
        <f t="shared" si="7"/>
        <v>1961</v>
      </c>
      <c r="I52" s="34" t="s">
        <v>25</v>
      </c>
      <c r="J52" s="31" t="str">
        <f t="shared" si="8"/>
        <v>B</v>
      </c>
      <c r="K52" s="31">
        <f>COUNTIF(J$9:J52,J52)</f>
        <v>12</v>
      </c>
      <c r="L52" s="10">
        <v>0.04663194444444444</v>
      </c>
      <c r="M52" s="8" t="str">
        <f t="shared" si="9"/>
        <v>C</v>
      </c>
      <c r="N52" s="8">
        <f>COUNTIF(M$9:M52,M52)</f>
        <v>7</v>
      </c>
    </row>
    <row r="53" spans="1:14" ht="13.5" thickBot="1">
      <c r="A53" s="45">
        <v>45</v>
      </c>
      <c r="B53" s="32">
        <v>52</v>
      </c>
      <c r="C53" s="33" t="s">
        <v>95</v>
      </c>
      <c r="D53" s="32" t="s">
        <v>5</v>
      </c>
      <c r="E53" s="36">
        <v>29944</v>
      </c>
      <c r="F53" s="46">
        <f t="shared" si="5"/>
        <v>27</v>
      </c>
      <c r="G53" s="32">
        <f t="shared" si="6"/>
        <v>27</v>
      </c>
      <c r="H53" s="47">
        <f t="shared" si="7"/>
        <v>1981</v>
      </c>
      <c r="I53" s="34" t="s">
        <v>96</v>
      </c>
      <c r="J53" s="31" t="str">
        <f t="shared" si="8"/>
        <v>F</v>
      </c>
      <c r="K53" s="31">
        <f>COUNTIF(J$9:J53,J53)</f>
        <v>6</v>
      </c>
      <c r="L53" s="9">
        <v>0.046678240740740735</v>
      </c>
      <c r="M53" s="8" t="str">
        <f t="shared" si="9"/>
        <v>I</v>
      </c>
      <c r="N53" s="8">
        <f>COUNTIF(M$9:M53,M53)</f>
        <v>6</v>
      </c>
    </row>
    <row r="54" spans="1:14" ht="13.5" thickBot="1">
      <c r="A54" s="48">
        <v>46</v>
      </c>
      <c r="B54" s="32">
        <v>53</v>
      </c>
      <c r="C54" s="33" t="s">
        <v>97</v>
      </c>
      <c r="D54" s="32" t="s">
        <v>4</v>
      </c>
      <c r="E54" s="36">
        <v>24852</v>
      </c>
      <c r="F54" s="46">
        <f t="shared" si="5"/>
        <v>42</v>
      </c>
      <c r="G54" s="32">
        <f t="shared" si="6"/>
        <v>41</v>
      </c>
      <c r="H54" s="47">
        <f t="shared" si="7"/>
        <v>1968</v>
      </c>
      <c r="I54" s="34" t="s">
        <v>137</v>
      </c>
      <c r="J54" s="31" t="str">
        <f t="shared" si="8"/>
        <v>B</v>
      </c>
      <c r="K54" s="31">
        <f>COUNTIF(J$9:J54,J54)</f>
        <v>13</v>
      </c>
      <c r="L54" s="9">
        <v>0.046747685185185184</v>
      </c>
      <c r="M54" s="8" t="str">
        <f t="shared" si="9"/>
        <v>B</v>
      </c>
      <c r="N54" s="8">
        <f>COUNTIF(M$9:M54,M54)</f>
        <v>6</v>
      </c>
    </row>
    <row r="55" spans="1:14" ht="13.5" thickBot="1">
      <c r="A55" s="45">
        <v>47</v>
      </c>
      <c r="B55" s="32">
        <v>71</v>
      </c>
      <c r="C55" s="33" t="s">
        <v>123</v>
      </c>
      <c r="D55" s="32" t="s">
        <v>4</v>
      </c>
      <c r="E55" s="36">
        <v>19618</v>
      </c>
      <c r="F55" s="46">
        <f t="shared" si="5"/>
        <v>55</v>
      </c>
      <c r="G55" s="32">
        <f t="shared" si="6"/>
        <v>55</v>
      </c>
      <c r="H55" s="47">
        <f t="shared" si="7"/>
        <v>1953</v>
      </c>
      <c r="I55" s="34" t="s">
        <v>124</v>
      </c>
      <c r="J55" s="31" t="str">
        <f t="shared" si="8"/>
        <v>C</v>
      </c>
      <c r="K55" s="31">
        <f>COUNTIF(J$9:J55,J55)</f>
        <v>11</v>
      </c>
      <c r="L55" s="9">
        <v>0.04703703703703704</v>
      </c>
      <c r="M55" s="8" t="str">
        <f t="shared" si="9"/>
        <v>E</v>
      </c>
      <c r="N55" s="8">
        <f>COUNTIF(M$9:M55,M55)</f>
        <v>5</v>
      </c>
    </row>
    <row r="56" spans="1:14" ht="13.5" thickBot="1">
      <c r="A56" s="48">
        <v>48</v>
      </c>
      <c r="B56" s="32">
        <v>12</v>
      </c>
      <c r="C56" s="33" t="s">
        <v>33</v>
      </c>
      <c r="D56" s="32" t="s">
        <v>4</v>
      </c>
      <c r="E56" s="36">
        <v>22857</v>
      </c>
      <c r="F56" s="46">
        <f t="shared" si="5"/>
        <v>46</v>
      </c>
      <c r="G56" s="47">
        <f t="shared" si="6"/>
        <v>46</v>
      </c>
      <c r="H56" s="47">
        <f t="shared" si="7"/>
        <v>1962</v>
      </c>
      <c r="I56" s="34" t="s">
        <v>34</v>
      </c>
      <c r="J56" s="31" t="str">
        <f t="shared" si="8"/>
        <v>B</v>
      </c>
      <c r="K56" s="31">
        <f>COUNTIF(J$9:J56,J56)</f>
        <v>14</v>
      </c>
      <c r="L56" s="9">
        <v>0.04721064814814815</v>
      </c>
      <c r="M56" s="8" t="str">
        <f t="shared" si="9"/>
        <v>C</v>
      </c>
      <c r="N56" s="8">
        <f>COUNTIF(M$9:M56,M56)</f>
        <v>8</v>
      </c>
    </row>
    <row r="57" spans="1:14" ht="13.5" thickBot="1">
      <c r="A57" s="45">
        <v>49</v>
      </c>
      <c r="B57" s="32">
        <v>9</v>
      </c>
      <c r="C57" s="33" t="s">
        <v>31</v>
      </c>
      <c r="D57" s="32" t="s">
        <v>4</v>
      </c>
      <c r="E57" s="36">
        <v>26347</v>
      </c>
      <c r="F57" s="46">
        <f t="shared" si="5"/>
        <v>38</v>
      </c>
      <c r="G57" s="47">
        <f t="shared" si="6"/>
        <v>37</v>
      </c>
      <c r="H57" s="47">
        <f t="shared" si="7"/>
        <v>1972</v>
      </c>
      <c r="I57" s="34" t="s">
        <v>32</v>
      </c>
      <c r="J57" s="31" t="str">
        <f t="shared" si="8"/>
        <v>A</v>
      </c>
      <c r="K57" s="31">
        <f>COUNTIF(J$9:J57,J57)</f>
        <v>14</v>
      </c>
      <c r="L57" s="9">
        <v>0.047407407407407405</v>
      </c>
      <c r="M57" s="8" t="str">
        <f t="shared" si="9"/>
        <v>A</v>
      </c>
      <c r="N57" s="8">
        <f>COUNTIF(M$9:M57,M57)</f>
        <v>15</v>
      </c>
    </row>
    <row r="58" spans="1:14" ht="13.5" thickBot="1">
      <c r="A58" s="48">
        <v>50</v>
      </c>
      <c r="B58" s="32">
        <v>39</v>
      </c>
      <c r="C58" s="33" t="s">
        <v>77</v>
      </c>
      <c r="D58" s="32" t="s">
        <v>4</v>
      </c>
      <c r="E58" s="36">
        <v>24478</v>
      </c>
      <c r="F58" s="46">
        <f t="shared" si="5"/>
        <v>42</v>
      </c>
      <c r="G58" s="32">
        <f t="shared" si="6"/>
        <v>42</v>
      </c>
      <c r="H58" s="47">
        <f t="shared" si="7"/>
        <v>1967</v>
      </c>
      <c r="I58" s="34" t="s">
        <v>78</v>
      </c>
      <c r="J58" s="31" t="str">
        <f t="shared" si="8"/>
        <v>B</v>
      </c>
      <c r="K58" s="31">
        <f>COUNTIF(J$9:J58,J58)</f>
        <v>15</v>
      </c>
      <c r="L58" s="9">
        <v>0.047511574074074074</v>
      </c>
      <c r="M58" s="8" t="str">
        <f t="shared" si="9"/>
        <v>B</v>
      </c>
      <c r="N58" s="8">
        <f>COUNTIF(M$9:M58,M58)</f>
        <v>7</v>
      </c>
    </row>
    <row r="59" spans="1:14" ht="13.5" thickBot="1">
      <c r="A59" s="45">
        <v>51</v>
      </c>
      <c r="B59" s="32">
        <v>8</v>
      </c>
      <c r="C59" s="33" t="s">
        <v>30</v>
      </c>
      <c r="D59" s="32" t="s">
        <v>4</v>
      </c>
      <c r="E59" s="36">
        <v>24807</v>
      </c>
      <c r="F59" s="46">
        <f t="shared" si="5"/>
        <v>41</v>
      </c>
      <c r="G59" s="47">
        <f t="shared" si="6"/>
        <v>41</v>
      </c>
      <c r="H59" s="47">
        <f t="shared" si="7"/>
        <v>1967</v>
      </c>
      <c r="I59" s="34" t="s">
        <v>29</v>
      </c>
      <c r="J59" s="31" t="str">
        <f t="shared" si="8"/>
        <v>B</v>
      </c>
      <c r="K59" s="31">
        <f>COUNTIF(J$9:J59,J59)</f>
        <v>16</v>
      </c>
      <c r="L59" s="9">
        <v>0.047685185185185185</v>
      </c>
      <c r="M59" s="8" t="str">
        <f t="shared" si="9"/>
        <v>B</v>
      </c>
      <c r="N59" s="8">
        <f>COUNTIF(M$9:M59,M59)</f>
        <v>8</v>
      </c>
    </row>
    <row r="60" spans="1:14" ht="13.5" thickBot="1">
      <c r="A60" s="48">
        <v>52</v>
      </c>
      <c r="B60" s="32">
        <v>37</v>
      </c>
      <c r="C60" s="33" t="s">
        <v>73</v>
      </c>
      <c r="D60" s="32" t="s">
        <v>4</v>
      </c>
      <c r="E60" s="36">
        <v>22309</v>
      </c>
      <c r="F60" s="46">
        <f t="shared" si="5"/>
        <v>48</v>
      </c>
      <c r="G60" s="32">
        <f t="shared" si="6"/>
        <v>48</v>
      </c>
      <c r="H60" s="47">
        <f t="shared" si="7"/>
        <v>1961</v>
      </c>
      <c r="I60" s="34" t="s">
        <v>74</v>
      </c>
      <c r="J60" s="31" t="str">
        <f t="shared" si="8"/>
        <v>B</v>
      </c>
      <c r="K60" s="31">
        <f>COUNTIF(J$9:J60,J60)</f>
        <v>17</v>
      </c>
      <c r="L60" s="9">
        <v>0.048240740740740744</v>
      </c>
      <c r="M60" s="8" t="str">
        <f t="shared" si="9"/>
        <v>C</v>
      </c>
      <c r="N60" s="8">
        <f>COUNTIF(M$9:M60,M60)</f>
        <v>9</v>
      </c>
    </row>
    <row r="61" spans="1:14" ht="13.5" thickBot="1">
      <c r="A61" s="45">
        <v>53</v>
      </c>
      <c r="B61" s="32">
        <v>43</v>
      </c>
      <c r="C61" s="33" t="s">
        <v>85</v>
      </c>
      <c r="D61" s="32" t="s">
        <v>4</v>
      </c>
      <c r="E61" s="36">
        <v>22222</v>
      </c>
      <c r="F61" s="46">
        <f t="shared" si="5"/>
        <v>49</v>
      </c>
      <c r="G61" s="32">
        <f t="shared" si="6"/>
        <v>48</v>
      </c>
      <c r="H61" s="47">
        <f t="shared" si="7"/>
        <v>1960</v>
      </c>
      <c r="I61" s="34" t="s">
        <v>21</v>
      </c>
      <c r="J61" s="31" t="str">
        <f t="shared" si="8"/>
        <v>B</v>
      </c>
      <c r="K61" s="31">
        <f>COUNTIF(J$9:J61,J61)</f>
        <v>18</v>
      </c>
      <c r="L61" s="9">
        <v>0.048483796296296296</v>
      </c>
      <c r="M61" s="8" t="str">
        <f t="shared" si="9"/>
        <v>C</v>
      </c>
      <c r="N61" s="8">
        <f>COUNTIF(M$9:M61,M61)</f>
        <v>10</v>
      </c>
    </row>
    <row r="62" spans="1:14" ht="13.5" thickBot="1">
      <c r="A62" s="48">
        <v>54</v>
      </c>
      <c r="B62" s="32">
        <v>56</v>
      </c>
      <c r="C62" s="33" t="s">
        <v>101</v>
      </c>
      <c r="D62" s="32" t="s">
        <v>4</v>
      </c>
      <c r="E62" s="36">
        <v>24797</v>
      </c>
      <c r="F62" s="46">
        <f t="shared" si="5"/>
        <v>41</v>
      </c>
      <c r="G62" s="32">
        <f t="shared" si="6"/>
        <v>41</v>
      </c>
      <c r="H62" s="47">
        <f t="shared" si="7"/>
        <v>1967</v>
      </c>
      <c r="I62" s="34" t="s">
        <v>102</v>
      </c>
      <c r="J62" s="31" t="str">
        <f t="shared" si="8"/>
        <v>B</v>
      </c>
      <c r="K62" s="31">
        <f>COUNTIF(J$9:J62,J62)</f>
        <v>19</v>
      </c>
      <c r="L62" s="9">
        <v>0.048587962962962965</v>
      </c>
      <c r="M62" s="8" t="str">
        <f t="shared" si="9"/>
        <v>B</v>
      </c>
      <c r="N62" s="8">
        <f>COUNTIF(M$9:M62,M62)</f>
        <v>9</v>
      </c>
    </row>
    <row r="63" spans="1:14" ht="13.5" thickBot="1">
      <c r="A63" s="89">
        <v>55</v>
      </c>
      <c r="B63" s="69">
        <v>76</v>
      </c>
      <c r="C63" s="70" t="s">
        <v>131</v>
      </c>
      <c r="D63" s="69" t="s">
        <v>4</v>
      </c>
      <c r="E63" s="71">
        <v>16792</v>
      </c>
      <c r="F63" s="96">
        <f t="shared" si="5"/>
        <v>63</v>
      </c>
      <c r="G63" s="69">
        <f t="shared" si="6"/>
        <v>63</v>
      </c>
      <c r="H63" s="72">
        <f t="shared" si="7"/>
        <v>1945</v>
      </c>
      <c r="I63" s="73" t="s">
        <v>78</v>
      </c>
      <c r="J63" s="97" t="str">
        <f t="shared" si="8"/>
        <v>D</v>
      </c>
      <c r="K63" s="97">
        <f>COUNTIF(J$9:J63,J63)</f>
        <v>3</v>
      </c>
      <c r="L63" s="74">
        <v>0.048993055555555554</v>
      </c>
      <c r="M63" s="8" t="str">
        <f t="shared" si="9"/>
        <v>F</v>
      </c>
      <c r="N63" s="8">
        <f>COUNTIF(M$9:M63,M63)</f>
        <v>2</v>
      </c>
    </row>
    <row r="64" spans="1:14" ht="13.5" thickBot="1">
      <c r="A64" s="48">
        <v>56</v>
      </c>
      <c r="B64" s="32">
        <v>20</v>
      </c>
      <c r="C64" s="33" t="s">
        <v>45</v>
      </c>
      <c r="D64" s="32" t="s">
        <v>4</v>
      </c>
      <c r="E64" s="36">
        <v>21559</v>
      </c>
      <c r="F64" s="46">
        <f t="shared" si="5"/>
        <v>50</v>
      </c>
      <c r="G64" s="32">
        <f t="shared" si="6"/>
        <v>50</v>
      </c>
      <c r="H64" s="47">
        <f t="shared" si="7"/>
        <v>1959</v>
      </c>
      <c r="I64" s="34" t="s">
        <v>46</v>
      </c>
      <c r="J64" s="31" t="str">
        <f t="shared" si="8"/>
        <v>C</v>
      </c>
      <c r="K64" s="31">
        <f>COUNTIF(J$9:J64,J64)</f>
        <v>12</v>
      </c>
      <c r="L64" s="9">
        <v>0.04908564814814815</v>
      </c>
      <c r="M64" s="8" t="str">
        <f t="shared" si="9"/>
        <v>D</v>
      </c>
      <c r="N64" s="8">
        <f>COUNTIF(M$9:M64,M64)</f>
        <v>8</v>
      </c>
    </row>
    <row r="65" spans="1:14" ht="13.5" thickBot="1">
      <c r="A65" s="98">
        <v>57</v>
      </c>
      <c r="B65" s="83">
        <v>27</v>
      </c>
      <c r="C65" s="84" t="s">
        <v>56</v>
      </c>
      <c r="D65" s="83" t="s">
        <v>5</v>
      </c>
      <c r="E65" s="85">
        <v>23109</v>
      </c>
      <c r="F65" s="99">
        <f t="shared" si="5"/>
        <v>46</v>
      </c>
      <c r="G65" s="83">
        <f t="shared" si="6"/>
        <v>46</v>
      </c>
      <c r="H65" s="86">
        <f t="shared" si="7"/>
        <v>1963</v>
      </c>
      <c r="I65" s="87" t="s">
        <v>57</v>
      </c>
      <c r="J65" s="100" t="str">
        <f t="shared" si="8"/>
        <v>G</v>
      </c>
      <c r="K65" s="100">
        <f>COUNTIF(J$9:J65,J65)</f>
        <v>2</v>
      </c>
      <c r="L65" s="88">
        <v>0.04935185185185185</v>
      </c>
      <c r="M65" s="8" t="str">
        <f t="shared" si="9"/>
        <v>L</v>
      </c>
      <c r="N65" s="8">
        <f>COUNTIF(M$9:M65,M65)</f>
        <v>1</v>
      </c>
    </row>
    <row r="66" spans="1:14" ht="13.5" thickBot="1">
      <c r="A66" s="101">
        <v>58</v>
      </c>
      <c r="B66" s="90">
        <v>30</v>
      </c>
      <c r="C66" s="91" t="s">
        <v>61</v>
      </c>
      <c r="D66" s="90" t="s">
        <v>5</v>
      </c>
      <c r="E66" s="92">
        <v>21483</v>
      </c>
      <c r="F66" s="65">
        <f t="shared" si="5"/>
        <v>50</v>
      </c>
      <c r="G66" s="90">
        <f t="shared" si="6"/>
        <v>50</v>
      </c>
      <c r="H66" s="93">
        <f t="shared" si="7"/>
        <v>1958</v>
      </c>
      <c r="I66" s="94" t="s">
        <v>62</v>
      </c>
      <c r="J66" s="62" t="str">
        <f t="shared" si="8"/>
        <v>H</v>
      </c>
      <c r="K66" s="62">
        <f>COUNTIF(J$9:J66,J66)</f>
        <v>1</v>
      </c>
      <c r="L66" s="95">
        <v>0.04936342592592593</v>
      </c>
      <c r="M66" s="8" t="str">
        <f t="shared" si="9"/>
        <v>M</v>
      </c>
      <c r="N66" s="8">
        <f>COUNTIF(M$9:M66,M66)</f>
        <v>1</v>
      </c>
    </row>
    <row r="67" spans="1:14" ht="13.5" thickBot="1">
      <c r="A67" s="45">
        <v>59</v>
      </c>
      <c r="B67" s="32">
        <v>31</v>
      </c>
      <c r="C67" s="33" t="s">
        <v>63</v>
      </c>
      <c r="D67" s="32" t="s">
        <v>4</v>
      </c>
      <c r="E67" s="36">
        <v>19639</v>
      </c>
      <c r="F67" s="46">
        <f t="shared" si="5"/>
        <v>55</v>
      </c>
      <c r="G67" s="32">
        <f t="shared" si="6"/>
        <v>55</v>
      </c>
      <c r="H67" s="47">
        <f t="shared" si="7"/>
        <v>1953</v>
      </c>
      <c r="I67" s="34" t="s">
        <v>62</v>
      </c>
      <c r="J67" s="31" t="str">
        <f t="shared" si="8"/>
        <v>C</v>
      </c>
      <c r="K67" s="31">
        <f>COUNTIF(J$9:J67,J67)</f>
        <v>13</v>
      </c>
      <c r="L67" s="9">
        <v>0.049375</v>
      </c>
      <c r="M67" s="8" t="str">
        <f t="shared" si="9"/>
        <v>E</v>
      </c>
      <c r="N67" s="8">
        <f>COUNTIF(M$9:M67,M67)</f>
        <v>6</v>
      </c>
    </row>
    <row r="68" spans="1:14" ht="13.5" thickBot="1">
      <c r="A68" s="48">
        <v>60</v>
      </c>
      <c r="B68" s="32">
        <v>70</v>
      </c>
      <c r="C68" s="33" t="s">
        <v>122</v>
      </c>
      <c r="D68" s="32" t="s">
        <v>4</v>
      </c>
      <c r="E68" s="36">
        <v>24367</v>
      </c>
      <c r="F68" s="46">
        <f t="shared" si="5"/>
        <v>42</v>
      </c>
      <c r="G68" s="32">
        <f t="shared" si="6"/>
        <v>42</v>
      </c>
      <c r="H68" s="47">
        <f t="shared" si="7"/>
        <v>1966</v>
      </c>
      <c r="I68" s="35" t="s">
        <v>138</v>
      </c>
      <c r="J68" s="31" t="str">
        <f t="shared" si="8"/>
        <v>B</v>
      </c>
      <c r="K68" s="31">
        <f>COUNTIF(J$9:J68,J68)</f>
        <v>20</v>
      </c>
      <c r="L68" s="9">
        <v>0.04981481481481481</v>
      </c>
      <c r="M68" s="8" t="str">
        <f t="shared" si="9"/>
        <v>B</v>
      </c>
      <c r="N68" s="8">
        <f>COUNTIF(M$9:M68,M68)</f>
        <v>10</v>
      </c>
    </row>
    <row r="69" spans="1:14" ht="13.5" thickBot="1">
      <c r="A69" s="61">
        <v>61</v>
      </c>
      <c r="B69" s="90">
        <v>100</v>
      </c>
      <c r="C69" s="91" t="s">
        <v>133</v>
      </c>
      <c r="D69" s="90" t="s">
        <v>4</v>
      </c>
      <c r="E69" s="92">
        <v>14536</v>
      </c>
      <c r="F69" s="65">
        <f t="shared" si="5"/>
        <v>69</v>
      </c>
      <c r="G69" s="90">
        <f t="shared" si="6"/>
        <v>69</v>
      </c>
      <c r="H69" s="93">
        <f t="shared" si="7"/>
        <v>1939</v>
      </c>
      <c r="I69" s="94" t="s">
        <v>29</v>
      </c>
      <c r="J69" s="62" t="str">
        <f t="shared" si="8"/>
        <v>E</v>
      </c>
      <c r="K69" s="62">
        <f>COUNTIF(J$9:J69,J69)</f>
        <v>1</v>
      </c>
      <c r="L69" s="95">
        <v>0.04998842592592592</v>
      </c>
      <c r="M69" s="8" t="str">
        <f t="shared" si="9"/>
        <v>G</v>
      </c>
      <c r="N69" s="8">
        <f>COUNTIF(M$9:M69,M69)</f>
        <v>1</v>
      </c>
    </row>
    <row r="70" spans="1:14" ht="23.25" thickBot="1">
      <c r="A70" s="48">
        <v>62</v>
      </c>
      <c r="B70" s="32">
        <v>44</v>
      </c>
      <c r="C70" s="33" t="s">
        <v>86</v>
      </c>
      <c r="D70" s="32" t="s">
        <v>4</v>
      </c>
      <c r="E70" s="36">
        <v>19599</v>
      </c>
      <c r="F70" s="46">
        <f t="shared" si="5"/>
        <v>55</v>
      </c>
      <c r="G70" s="32">
        <f t="shared" si="6"/>
        <v>55</v>
      </c>
      <c r="H70" s="47">
        <f t="shared" si="7"/>
        <v>1953</v>
      </c>
      <c r="I70" s="35" t="s">
        <v>135</v>
      </c>
      <c r="J70" s="31" t="str">
        <f t="shared" si="8"/>
        <v>C</v>
      </c>
      <c r="K70" s="31">
        <f>COUNTIF(J$9:J70,J70)</f>
        <v>14</v>
      </c>
      <c r="L70" s="9">
        <v>0.050069444444444444</v>
      </c>
      <c r="M70" s="8" t="str">
        <f t="shared" si="9"/>
        <v>E</v>
      </c>
      <c r="N70" s="8">
        <f>COUNTIF(M$9:M70,M70)</f>
        <v>7</v>
      </c>
    </row>
    <row r="71" spans="1:14" ht="13.5" thickBot="1">
      <c r="A71" s="45">
        <v>63</v>
      </c>
      <c r="B71" s="32">
        <v>41</v>
      </c>
      <c r="C71" s="33" t="s">
        <v>81</v>
      </c>
      <c r="D71" s="32" t="s">
        <v>4</v>
      </c>
      <c r="E71" s="36">
        <v>20798</v>
      </c>
      <c r="F71" s="46">
        <f t="shared" si="5"/>
        <v>53</v>
      </c>
      <c r="G71" s="32">
        <f t="shared" si="6"/>
        <v>52</v>
      </c>
      <c r="H71" s="47">
        <f t="shared" si="7"/>
        <v>1956</v>
      </c>
      <c r="I71" s="34" t="s">
        <v>82</v>
      </c>
      <c r="J71" s="31" t="str">
        <f t="shared" si="8"/>
        <v>C</v>
      </c>
      <c r="K71" s="31">
        <f>COUNTIF(J$9:J71,J71)</f>
        <v>15</v>
      </c>
      <c r="L71" s="9">
        <v>0.050729166666666665</v>
      </c>
      <c r="M71" s="8" t="str">
        <f t="shared" si="9"/>
        <v>D</v>
      </c>
      <c r="N71" s="8">
        <f>COUNTIF(M$9:M71,M71)</f>
        <v>9</v>
      </c>
    </row>
    <row r="72" spans="1:14" ht="13.5" thickBot="1">
      <c r="A72" s="48">
        <v>64</v>
      </c>
      <c r="B72" s="32">
        <v>63</v>
      </c>
      <c r="C72" s="33" t="s">
        <v>112</v>
      </c>
      <c r="D72" s="32" t="s">
        <v>5</v>
      </c>
      <c r="E72" s="36">
        <v>29381</v>
      </c>
      <c r="F72" s="46">
        <f t="shared" si="5"/>
        <v>30</v>
      </c>
      <c r="G72" s="32">
        <f t="shared" si="6"/>
        <v>29</v>
      </c>
      <c r="H72" s="47">
        <f t="shared" si="7"/>
        <v>1980</v>
      </c>
      <c r="I72" s="34" t="s">
        <v>113</v>
      </c>
      <c r="J72" s="31" t="str">
        <f t="shared" si="8"/>
        <v>F</v>
      </c>
      <c r="K72" s="31">
        <f>COUNTIF(J$9:J72,J72)</f>
        <v>7</v>
      </c>
      <c r="L72" s="9">
        <v>0.05133101851851852</v>
      </c>
      <c r="M72" s="8" t="str">
        <f t="shared" si="9"/>
        <v>I</v>
      </c>
      <c r="N72" s="8">
        <f>COUNTIF(M$9:M72,M72)</f>
        <v>7</v>
      </c>
    </row>
    <row r="73" spans="1:14" ht="13.5" thickBot="1">
      <c r="A73" s="45">
        <v>65</v>
      </c>
      <c r="B73" s="32">
        <v>40</v>
      </c>
      <c r="C73" s="33" t="s">
        <v>79</v>
      </c>
      <c r="D73" s="32" t="s">
        <v>4</v>
      </c>
      <c r="E73" s="36">
        <v>27338</v>
      </c>
      <c r="F73" s="46">
        <f aca="true" t="shared" si="10" ref="F73:F82">IF(MOD(H73,4)=0,G73+1,G73)</f>
        <v>34</v>
      </c>
      <c r="G73" s="32">
        <f aca="true" t="shared" si="11" ref="G73:G82">YEAR(E$1-E73)-1900</f>
        <v>34</v>
      </c>
      <c r="H73" s="47">
        <f aca="true" t="shared" si="12" ref="H73:H82">YEAR(E73)</f>
        <v>1974</v>
      </c>
      <c r="I73" s="34" t="s">
        <v>80</v>
      </c>
      <c r="J73" s="31" t="str">
        <f aca="true" t="shared" si="13" ref="J73:J82">IF($D73="m",IF($H$1-$H73&gt;17,IF($H$1-$H73&lt;40,"A",IF($H$1-$H73&gt;49,IF($H$1-$H73&gt;59,IF($H$1-$H73&gt;69,"E","D"),"C"),"B")),"JM"),IF($H$1-$H73&gt;19,IF($H$1-$H73&lt;35,"F",IF($H$1-$H73&lt;50,"G","H")),"JŽ"))</f>
        <v>A</v>
      </c>
      <c r="K73" s="31">
        <f>COUNTIF(J$9:J73,J73)</f>
        <v>15</v>
      </c>
      <c r="L73" s="9">
        <v>0.05143518518518519</v>
      </c>
      <c r="M73" s="8" t="str">
        <f aca="true" t="shared" si="14" ref="M73:M82">IF(D73="m",IF($F73&lt;=39,"A",IF($F73&lt;=44,"B",IF($F73&lt;=49,"C",IF($F73&lt;=54,"D",IF($F73&lt;=59,"E",IF($F73&lt;=64,"F",IF($F73&lt;=69,"G","H"))))))),IF($F73&lt;=34,"I",IF($F73&lt;=39,"J",IF($F73&lt;=44,"K",IF($F73&lt;=49,"L","M")))))</f>
        <v>A</v>
      </c>
      <c r="N73" s="8">
        <f>COUNTIF(M$9:M73,M73)</f>
        <v>16</v>
      </c>
    </row>
    <row r="74" spans="1:14" ht="13.5" thickBot="1">
      <c r="A74" s="48">
        <v>66</v>
      </c>
      <c r="B74" s="32">
        <v>15</v>
      </c>
      <c r="C74" s="33" t="s">
        <v>39</v>
      </c>
      <c r="D74" s="32" t="s">
        <v>4</v>
      </c>
      <c r="E74" s="36">
        <v>24032</v>
      </c>
      <c r="F74" s="46">
        <f t="shared" si="10"/>
        <v>43</v>
      </c>
      <c r="G74" s="32">
        <f t="shared" si="11"/>
        <v>43</v>
      </c>
      <c r="H74" s="47">
        <f t="shared" si="12"/>
        <v>1965</v>
      </c>
      <c r="I74" s="34" t="s">
        <v>38</v>
      </c>
      <c r="J74" s="31" t="str">
        <f t="shared" si="13"/>
        <v>B</v>
      </c>
      <c r="K74" s="31">
        <f>COUNTIF(J$9:J74,J74)</f>
        <v>21</v>
      </c>
      <c r="L74" s="9">
        <v>0.05199074074074075</v>
      </c>
      <c r="M74" s="8" t="str">
        <f t="shared" si="14"/>
        <v>B</v>
      </c>
      <c r="N74" s="8">
        <f>COUNTIF(M$9:M74,M74)</f>
        <v>11</v>
      </c>
    </row>
    <row r="75" spans="1:14" ht="13.5" thickBot="1">
      <c r="A75" s="45">
        <v>67</v>
      </c>
      <c r="B75" s="32">
        <v>67</v>
      </c>
      <c r="C75" s="33" t="s">
        <v>118</v>
      </c>
      <c r="D75" s="32" t="s">
        <v>4</v>
      </c>
      <c r="E75" s="36">
        <v>22728</v>
      </c>
      <c r="F75" s="46">
        <f t="shared" si="10"/>
        <v>47</v>
      </c>
      <c r="G75" s="32">
        <f t="shared" si="11"/>
        <v>47</v>
      </c>
      <c r="H75" s="47">
        <f t="shared" si="12"/>
        <v>1962</v>
      </c>
      <c r="I75" s="34" t="s">
        <v>119</v>
      </c>
      <c r="J75" s="31" t="str">
        <f t="shared" si="13"/>
        <v>B</v>
      </c>
      <c r="K75" s="31">
        <f>COUNTIF(J$9:J75,J75)</f>
        <v>22</v>
      </c>
      <c r="L75" s="9">
        <v>0.05282407407407408</v>
      </c>
      <c r="M75" s="8" t="str">
        <f t="shared" si="14"/>
        <v>C</v>
      </c>
      <c r="N75" s="8">
        <f>COUNTIF(M$9:M75,M75)</f>
        <v>11</v>
      </c>
    </row>
    <row r="76" spans="1:14" ht="13.5" thickBot="1">
      <c r="A76" s="48">
        <v>68</v>
      </c>
      <c r="B76" s="32">
        <v>22</v>
      </c>
      <c r="C76" s="33" t="s">
        <v>49</v>
      </c>
      <c r="D76" s="32" t="s">
        <v>4</v>
      </c>
      <c r="E76" s="36">
        <v>28347</v>
      </c>
      <c r="F76" s="46">
        <f t="shared" si="10"/>
        <v>31</v>
      </c>
      <c r="G76" s="32">
        <f t="shared" si="11"/>
        <v>31</v>
      </c>
      <c r="H76" s="47">
        <f t="shared" si="12"/>
        <v>1977</v>
      </c>
      <c r="I76" s="34" t="s">
        <v>50</v>
      </c>
      <c r="J76" s="31" t="str">
        <f t="shared" si="13"/>
        <v>A</v>
      </c>
      <c r="K76" s="31">
        <f>COUNTIF(J$9:J76,J76)</f>
        <v>16</v>
      </c>
      <c r="L76" s="9">
        <v>0.053888888888888896</v>
      </c>
      <c r="M76" s="8" t="str">
        <f t="shared" si="14"/>
        <v>A</v>
      </c>
      <c r="N76" s="8">
        <f>COUNTIF(M$9:M76,M76)</f>
        <v>17</v>
      </c>
    </row>
    <row r="77" spans="1:14" ht="13.5" thickBot="1">
      <c r="A77" s="45">
        <v>69</v>
      </c>
      <c r="B77" s="32">
        <v>4</v>
      </c>
      <c r="C77" s="33" t="s">
        <v>26</v>
      </c>
      <c r="D77" s="32" t="s">
        <v>4</v>
      </c>
      <c r="E77" s="36">
        <v>24008</v>
      </c>
      <c r="F77" s="46">
        <f t="shared" si="10"/>
        <v>43</v>
      </c>
      <c r="G77" s="47">
        <f t="shared" si="11"/>
        <v>43</v>
      </c>
      <c r="H77" s="47">
        <f t="shared" si="12"/>
        <v>1965</v>
      </c>
      <c r="I77" s="35" t="s">
        <v>27</v>
      </c>
      <c r="J77" s="31" t="str">
        <f t="shared" si="13"/>
        <v>B</v>
      </c>
      <c r="K77" s="31">
        <f>COUNTIF(J$9:J77,J77)</f>
        <v>23</v>
      </c>
      <c r="L77" s="9">
        <v>0.05445601851851852</v>
      </c>
      <c r="M77" s="8" t="str">
        <f t="shared" si="14"/>
        <v>B</v>
      </c>
      <c r="N77" s="8">
        <f>COUNTIF(M$9:M77,M77)</f>
        <v>12</v>
      </c>
    </row>
    <row r="78" spans="1:14" ht="13.5" thickBot="1">
      <c r="A78" s="82">
        <v>70</v>
      </c>
      <c r="B78" s="83">
        <v>58</v>
      </c>
      <c r="C78" s="84" t="s">
        <v>105</v>
      </c>
      <c r="D78" s="83" t="s">
        <v>5</v>
      </c>
      <c r="E78" s="85">
        <v>21133</v>
      </c>
      <c r="F78" s="99">
        <f t="shared" si="10"/>
        <v>51</v>
      </c>
      <c r="G78" s="83">
        <f t="shared" si="11"/>
        <v>51</v>
      </c>
      <c r="H78" s="86">
        <f t="shared" si="12"/>
        <v>1957</v>
      </c>
      <c r="I78" s="87" t="s">
        <v>106</v>
      </c>
      <c r="J78" s="100" t="str">
        <f t="shared" si="13"/>
        <v>H</v>
      </c>
      <c r="K78" s="100">
        <f>COUNTIF(J$9:J78,J78)</f>
        <v>2</v>
      </c>
      <c r="L78" s="88">
        <v>0.055</v>
      </c>
      <c r="M78" s="8" t="str">
        <f t="shared" si="14"/>
        <v>M</v>
      </c>
      <c r="N78" s="8">
        <f>COUNTIF(M$9:M78,M78)</f>
        <v>2</v>
      </c>
    </row>
    <row r="79" spans="1:14" ht="23.25" thickBot="1">
      <c r="A79" s="45">
        <v>71</v>
      </c>
      <c r="B79" s="32">
        <v>57</v>
      </c>
      <c r="C79" s="33" t="s">
        <v>103</v>
      </c>
      <c r="D79" s="32" t="s">
        <v>4</v>
      </c>
      <c r="E79" s="36">
        <v>25046</v>
      </c>
      <c r="F79" s="46">
        <f t="shared" si="10"/>
        <v>41</v>
      </c>
      <c r="G79" s="32">
        <f t="shared" si="11"/>
        <v>40</v>
      </c>
      <c r="H79" s="47">
        <f t="shared" si="12"/>
        <v>1968</v>
      </c>
      <c r="I79" s="35" t="s">
        <v>104</v>
      </c>
      <c r="J79" s="31" t="str">
        <f t="shared" si="13"/>
        <v>B</v>
      </c>
      <c r="K79" s="31">
        <f>COUNTIF(J$9:J79,J79)</f>
        <v>24</v>
      </c>
      <c r="L79" s="9">
        <v>0.060717592592592594</v>
      </c>
      <c r="M79" s="8" t="str">
        <f t="shared" si="14"/>
        <v>B</v>
      </c>
      <c r="N79" s="8">
        <f>COUNTIF(M$9:M79,M79)</f>
        <v>13</v>
      </c>
    </row>
    <row r="80" spans="1:14" ht="13.5" thickBot="1">
      <c r="A80" s="68">
        <v>72</v>
      </c>
      <c r="B80" s="69">
        <v>33</v>
      </c>
      <c r="C80" s="70" t="s">
        <v>66</v>
      </c>
      <c r="D80" s="69" t="s">
        <v>5</v>
      </c>
      <c r="E80" s="71">
        <v>23207</v>
      </c>
      <c r="F80" s="96">
        <f t="shared" si="10"/>
        <v>46</v>
      </c>
      <c r="G80" s="69">
        <f t="shared" si="11"/>
        <v>46</v>
      </c>
      <c r="H80" s="72">
        <f t="shared" si="12"/>
        <v>1963</v>
      </c>
      <c r="I80" s="73" t="s">
        <v>67</v>
      </c>
      <c r="J80" s="97" t="str">
        <f t="shared" si="13"/>
        <v>G</v>
      </c>
      <c r="K80" s="97">
        <f>COUNTIF(J$9:J80,J80)</f>
        <v>3</v>
      </c>
      <c r="L80" s="74">
        <v>0.06788194444444444</v>
      </c>
      <c r="M80" s="8" t="str">
        <f t="shared" si="14"/>
        <v>L</v>
      </c>
      <c r="N80" s="8">
        <f>COUNTIF(M$9:M80,M80)</f>
        <v>2</v>
      </c>
    </row>
    <row r="81" spans="1:14" ht="13.5" thickBot="1">
      <c r="A81" s="45">
        <v>73</v>
      </c>
      <c r="B81" s="32">
        <v>69</v>
      </c>
      <c r="C81" s="33" t="s">
        <v>121</v>
      </c>
      <c r="D81" s="32" t="s">
        <v>5</v>
      </c>
      <c r="E81" s="36">
        <v>23788</v>
      </c>
      <c r="F81" s="46">
        <f t="shared" si="10"/>
        <v>44</v>
      </c>
      <c r="G81" s="32">
        <f t="shared" si="11"/>
        <v>44</v>
      </c>
      <c r="H81" s="47">
        <f t="shared" si="12"/>
        <v>1965</v>
      </c>
      <c r="I81" s="34" t="s">
        <v>57</v>
      </c>
      <c r="J81" s="31" t="str">
        <f t="shared" si="13"/>
        <v>G</v>
      </c>
      <c r="K81" s="31">
        <f>COUNTIF(J$9:J81,J81)</f>
        <v>4</v>
      </c>
      <c r="L81" s="42">
        <v>0.08001157407407407</v>
      </c>
      <c r="M81" s="8" t="str">
        <f t="shared" si="14"/>
        <v>K</v>
      </c>
      <c r="N81" s="8">
        <f>COUNTIF(M$9:M81,M81)</f>
        <v>1</v>
      </c>
    </row>
    <row r="82" spans="1:14" ht="12.75">
      <c r="A82" s="48">
        <v>74</v>
      </c>
      <c r="B82" s="32">
        <v>48</v>
      </c>
      <c r="C82" s="33" t="s">
        <v>90</v>
      </c>
      <c r="D82" s="32" t="s">
        <v>5</v>
      </c>
      <c r="E82" s="36">
        <v>26201</v>
      </c>
      <c r="F82" s="46">
        <f t="shared" si="10"/>
        <v>37</v>
      </c>
      <c r="G82" s="32">
        <f t="shared" si="11"/>
        <v>37</v>
      </c>
      <c r="H82" s="47">
        <f t="shared" si="12"/>
        <v>1971</v>
      </c>
      <c r="I82" s="34" t="s">
        <v>57</v>
      </c>
      <c r="J82" s="31" t="str">
        <f t="shared" si="13"/>
        <v>G</v>
      </c>
      <c r="K82" s="31">
        <f>COUNTIF(J$9:J82,J82)</f>
        <v>5</v>
      </c>
      <c r="L82" s="39" t="s">
        <v>140</v>
      </c>
      <c r="M82" s="8" t="str">
        <f t="shared" si="14"/>
        <v>J</v>
      </c>
      <c r="N82" s="8">
        <f>COUNTIF(M$9:M82,M82)</f>
        <v>2</v>
      </c>
    </row>
    <row r="86" spans="1:3" ht="12.75">
      <c r="A86" s="192" t="s">
        <v>141</v>
      </c>
      <c r="B86" s="192"/>
      <c r="C86" s="192"/>
    </row>
    <row r="89" spans="1:3" ht="12.75">
      <c r="A89" s="60" t="s">
        <v>142</v>
      </c>
      <c r="B89" s="60"/>
      <c r="C89" s="60"/>
    </row>
  </sheetData>
  <sheetProtection/>
  <autoFilter ref="A8:N82"/>
  <mergeCells count="2">
    <mergeCell ref="A86:C86"/>
    <mergeCell ref="A5:J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0">
      <selection activeCell="T89" sqref="T89"/>
    </sheetView>
  </sheetViews>
  <sheetFormatPr defaultColWidth="9.140625" defaultRowHeight="12.75"/>
  <cols>
    <col min="1" max="1" width="4.8515625" style="1" customWidth="1"/>
    <col min="2" max="2" width="6.57421875" style="17" customWidth="1"/>
    <col min="3" max="3" width="19.8515625" style="12" customWidth="1"/>
    <col min="4" max="4" width="4.8515625" style="13" customWidth="1"/>
    <col min="5" max="5" width="10.8515625" style="13" customWidth="1"/>
    <col min="6" max="6" width="5.140625" style="13" hidden="1" customWidth="1"/>
    <col min="7" max="7" width="4.8515625" style="13" hidden="1" customWidth="1"/>
    <col min="8" max="8" width="10.00390625" style="22" hidden="1" customWidth="1"/>
    <col min="9" max="9" width="17.57421875" style="20" customWidth="1"/>
    <col min="10" max="10" width="7.421875" style="17" hidden="1" customWidth="1"/>
    <col min="11" max="11" width="9.00390625" style="17" hidden="1" customWidth="1"/>
    <col min="12" max="12" width="9.140625" style="1" customWidth="1"/>
    <col min="13" max="13" width="6.7109375" style="1" customWidth="1"/>
    <col min="14" max="14" width="6.8515625" style="1" customWidth="1"/>
    <col min="15" max="15" width="9.140625" style="1" customWidth="1"/>
  </cols>
  <sheetData>
    <row r="1" spans="4:8" ht="2.25" customHeight="1">
      <c r="D1" s="13" t="s">
        <v>11</v>
      </c>
      <c r="E1" s="14">
        <v>40020</v>
      </c>
      <c r="F1" s="14"/>
      <c r="G1" s="14" t="s">
        <v>7</v>
      </c>
      <c r="H1" s="22">
        <f>YEAR(E1)</f>
        <v>2009</v>
      </c>
    </row>
    <row r="2" spans="5:7" ht="12.75">
      <c r="E2" s="14"/>
      <c r="F2" s="14"/>
      <c r="G2" s="14"/>
    </row>
    <row r="3" spans="5:7" ht="12.75">
      <c r="E3" s="14"/>
      <c r="F3" s="14"/>
      <c r="G3" s="14"/>
    </row>
    <row r="4" spans="1:15" s="4" customFormat="1" ht="15">
      <c r="A4" s="51" t="s">
        <v>17</v>
      </c>
      <c r="B4" s="17"/>
      <c r="C4" s="15"/>
      <c r="D4" s="11"/>
      <c r="E4" s="11"/>
      <c r="F4" s="11"/>
      <c r="G4" s="11"/>
      <c r="H4" s="23"/>
      <c r="I4" s="21"/>
      <c r="J4" s="17"/>
      <c r="K4" s="17"/>
      <c r="L4" s="3"/>
      <c r="M4" s="3" t="s">
        <v>166</v>
      </c>
      <c r="N4" s="3"/>
      <c r="O4" s="3"/>
    </row>
    <row r="5" ht="13.5" thickBot="1"/>
    <row r="6" spans="1:15" ht="34.5" thickBot="1">
      <c r="A6" s="52" t="s">
        <v>0</v>
      </c>
      <c r="B6" s="24" t="s">
        <v>16</v>
      </c>
      <c r="C6" s="53" t="s">
        <v>1</v>
      </c>
      <c r="D6" s="54" t="s">
        <v>6</v>
      </c>
      <c r="E6" s="55" t="s">
        <v>9</v>
      </c>
      <c r="F6" s="56" t="s">
        <v>10</v>
      </c>
      <c r="G6" s="55" t="s">
        <v>12</v>
      </c>
      <c r="H6" s="57" t="s">
        <v>15</v>
      </c>
      <c r="I6" s="58" t="s">
        <v>2</v>
      </c>
      <c r="J6" s="49" t="s">
        <v>13</v>
      </c>
      <c r="K6" s="50" t="s">
        <v>14</v>
      </c>
      <c r="L6" s="59" t="s">
        <v>3</v>
      </c>
      <c r="M6" s="44" t="s">
        <v>139</v>
      </c>
      <c r="N6" s="44" t="s">
        <v>8</v>
      </c>
      <c r="O6" s="19"/>
    </row>
    <row r="7" spans="1:14" ht="12.75">
      <c r="A7" s="61">
        <v>1</v>
      </c>
      <c r="B7" s="62">
        <v>34</v>
      </c>
      <c r="C7" s="63" t="s">
        <v>68</v>
      </c>
      <c r="D7" s="62" t="s">
        <v>4</v>
      </c>
      <c r="E7" s="64">
        <v>32173</v>
      </c>
      <c r="F7" s="65">
        <f aca="true" t="shared" si="0" ref="F7:F39">IF(MOD(H7,4)=0,G7+1,G7)</f>
        <v>22</v>
      </c>
      <c r="G7" s="62">
        <f aca="true" t="shared" si="1" ref="G7:G39">YEAR(E$1-E7)-1900</f>
        <v>21</v>
      </c>
      <c r="H7" s="65">
        <f aca="true" t="shared" si="2" ref="H7:H39">YEAR(E7)</f>
        <v>1988</v>
      </c>
      <c r="I7" s="66" t="s">
        <v>65</v>
      </c>
      <c r="J7" s="62" t="str">
        <f aca="true" t="shared" si="3" ref="J7:J39">IF($D7="m",IF($H$1-$H7&gt;17,IF($H$1-$H7&lt;40,"A",IF($H$1-$H7&gt;49,IF($H$1-$H7&gt;59,IF($H$1-$H7&gt;69,"E","D"),"C"),"B")),"JM"),IF($H$1-$H7&gt;19,IF($H$1-$H7&lt;35,"F",IF($H$1-$H7&lt;50,"G","H")),"JŽ"))</f>
        <v>A</v>
      </c>
      <c r="K7" s="62">
        <f>COUNTIF(J$7:J7,J7)</f>
        <v>1</v>
      </c>
      <c r="L7" s="67">
        <v>0.03581018518518519</v>
      </c>
      <c r="M7" s="102" t="str">
        <f aca="true" t="shared" si="4" ref="M7:M39">IF(D7="m",IF($F7&lt;=39,"A",IF($F7&lt;=44,"B",IF($F7&lt;=49,"C",IF($F7&lt;=54,"D",IF($F7&lt;=59,"E",IF($F7&lt;=64,"F",IF($F7&lt;=69,"G","H"))))))),IF($F7&lt;=34,"I",IF($F7&lt;=39,"J",IF($F7&lt;=44,"K",IF($F7&lt;=49,"L","M")))))</f>
        <v>A</v>
      </c>
      <c r="N7" s="102">
        <f>COUNTIF(M$7:M7,M7)</f>
        <v>1</v>
      </c>
    </row>
    <row r="8" spans="1:14" ht="13.5" thickBot="1">
      <c r="A8" s="75">
        <v>2</v>
      </c>
      <c r="B8" s="76">
        <v>64</v>
      </c>
      <c r="C8" s="77" t="s">
        <v>114</v>
      </c>
      <c r="D8" s="76" t="s">
        <v>4</v>
      </c>
      <c r="E8" s="78">
        <v>25850</v>
      </c>
      <c r="F8" s="79">
        <f t="shared" si="0"/>
        <v>38</v>
      </c>
      <c r="G8" s="76">
        <f t="shared" si="1"/>
        <v>38</v>
      </c>
      <c r="H8" s="79">
        <f t="shared" si="2"/>
        <v>1970</v>
      </c>
      <c r="I8" s="80" t="s">
        <v>115</v>
      </c>
      <c r="J8" s="76" t="str">
        <f t="shared" si="3"/>
        <v>A</v>
      </c>
      <c r="K8" s="76">
        <f>COUNTIF(J$7:J8,J8)</f>
        <v>2</v>
      </c>
      <c r="L8" s="81">
        <v>0.036273148148148145</v>
      </c>
      <c r="M8" s="106" t="str">
        <f t="shared" si="4"/>
        <v>A</v>
      </c>
      <c r="N8" s="106">
        <f>COUNTIF(M$7:M8,M8)</f>
        <v>2</v>
      </c>
    </row>
    <row r="9" spans="1:14" ht="12.75">
      <c r="A9" s="89">
        <v>3</v>
      </c>
      <c r="B9" s="69">
        <v>24</v>
      </c>
      <c r="C9" s="70" t="s">
        <v>52</v>
      </c>
      <c r="D9" s="69" t="s">
        <v>4</v>
      </c>
      <c r="E9" s="71">
        <v>29285</v>
      </c>
      <c r="F9" s="72">
        <f t="shared" si="0"/>
        <v>30</v>
      </c>
      <c r="G9" s="69">
        <f t="shared" si="1"/>
        <v>29</v>
      </c>
      <c r="H9" s="72">
        <f t="shared" si="2"/>
        <v>1980</v>
      </c>
      <c r="I9" s="73" t="s">
        <v>50</v>
      </c>
      <c r="J9" s="69" t="str">
        <f t="shared" si="3"/>
        <v>A</v>
      </c>
      <c r="K9" s="69">
        <f>COUNTIF(J$7:J9,J9)</f>
        <v>3</v>
      </c>
      <c r="L9" s="74">
        <v>0.03652777777777778</v>
      </c>
      <c r="M9" s="105" t="str">
        <f t="shared" si="4"/>
        <v>A</v>
      </c>
      <c r="N9" s="105">
        <f>COUNTIF(M$7:M9,M9)</f>
        <v>3</v>
      </c>
    </row>
    <row r="10" spans="1:14" ht="13.5" thickBot="1">
      <c r="A10" s="48">
        <v>4</v>
      </c>
      <c r="B10" s="32">
        <v>25</v>
      </c>
      <c r="C10" s="33" t="s">
        <v>53</v>
      </c>
      <c r="D10" s="32" t="s">
        <v>4</v>
      </c>
      <c r="E10" s="36">
        <v>27702</v>
      </c>
      <c r="F10" s="47">
        <f t="shared" si="0"/>
        <v>33</v>
      </c>
      <c r="G10" s="32">
        <f t="shared" si="1"/>
        <v>33</v>
      </c>
      <c r="H10" s="47">
        <f t="shared" si="2"/>
        <v>1975</v>
      </c>
      <c r="I10" s="34" t="s">
        <v>54</v>
      </c>
      <c r="J10" s="32" t="str">
        <f t="shared" si="3"/>
        <v>A</v>
      </c>
      <c r="K10" s="32">
        <f>COUNTIF(J$7:J10,J10)</f>
        <v>4</v>
      </c>
      <c r="L10" s="9">
        <v>0.03719907407407407</v>
      </c>
      <c r="M10" s="2" t="str">
        <f t="shared" si="4"/>
        <v>A</v>
      </c>
      <c r="N10" s="2">
        <f>COUNTIF(M$7:M10,M10)</f>
        <v>4</v>
      </c>
    </row>
    <row r="11" spans="1:14" ht="12.75">
      <c r="A11" s="45">
        <v>5</v>
      </c>
      <c r="B11" s="32">
        <v>1</v>
      </c>
      <c r="C11" s="33" t="s">
        <v>22</v>
      </c>
      <c r="D11" s="32" t="s">
        <v>4</v>
      </c>
      <c r="E11" s="36">
        <v>27876</v>
      </c>
      <c r="F11" s="47">
        <f t="shared" si="0"/>
        <v>34</v>
      </c>
      <c r="G11" s="47">
        <f t="shared" si="1"/>
        <v>33</v>
      </c>
      <c r="H11" s="47">
        <f t="shared" si="2"/>
        <v>1976</v>
      </c>
      <c r="I11" s="34" t="s">
        <v>23</v>
      </c>
      <c r="J11" s="32" t="str">
        <f t="shared" si="3"/>
        <v>A</v>
      </c>
      <c r="K11" s="32">
        <f>COUNTIF(J$7:J11,J11)</f>
        <v>5</v>
      </c>
      <c r="L11" s="9">
        <v>0.03741898148148148</v>
      </c>
      <c r="M11" s="2" t="str">
        <f t="shared" si="4"/>
        <v>A</v>
      </c>
      <c r="N11" s="2">
        <f>COUNTIF(M$7:M11,M11)</f>
        <v>5</v>
      </c>
    </row>
    <row r="12" spans="1:14" ht="13.5" thickBot="1">
      <c r="A12" s="48">
        <v>6</v>
      </c>
      <c r="B12" s="32">
        <v>32</v>
      </c>
      <c r="C12" s="33" t="s">
        <v>64</v>
      </c>
      <c r="D12" s="32" t="s">
        <v>4</v>
      </c>
      <c r="E12" s="36">
        <v>31127</v>
      </c>
      <c r="F12" s="47">
        <f t="shared" si="0"/>
        <v>24</v>
      </c>
      <c r="G12" s="32">
        <f t="shared" si="1"/>
        <v>24</v>
      </c>
      <c r="H12" s="47">
        <f t="shared" si="2"/>
        <v>1985</v>
      </c>
      <c r="I12" s="34" t="s">
        <v>65</v>
      </c>
      <c r="J12" s="32" t="str">
        <f t="shared" si="3"/>
        <v>A</v>
      </c>
      <c r="K12" s="32">
        <f>COUNTIF(J$7:J12,J12)</f>
        <v>6</v>
      </c>
      <c r="L12" s="9">
        <v>0.03800925925925926</v>
      </c>
      <c r="M12" s="2" t="str">
        <f t="shared" si="4"/>
        <v>A</v>
      </c>
      <c r="N12" s="2">
        <f>COUNTIF(M$7:M12,M12)</f>
        <v>6</v>
      </c>
    </row>
    <row r="13" spans="1:14" ht="12.75">
      <c r="A13" s="45">
        <v>7</v>
      </c>
      <c r="B13" s="32">
        <v>35</v>
      </c>
      <c r="C13" s="33" t="s">
        <v>69</v>
      </c>
      <c r="D13" s="32" t="s">
        <v>4</v>
      </c>
      <c r="E13" s="36">
        <v>30776</v>
      </c>
      <c r="F13" s="47">
        <f t="shared" si="0"/>
        <v>26</v>
      </c>
      <c r="G13" s="32">
        <f t="shared" si="1"/>
        <v>25</v>
      </c>
      <c r="H13" s="47">
        <f t="shared" si="2"/>
        <v>1984</v>
      </c>
      <c r="I13" s="34" t="s">
        <v>70</v>
      </c>
      <c r="J13" s="32" t="str">
        <f t="shared" si="3"/>
        <v>A</v>
      </c>
      <c r="K13" s="32">
        <f>COUNTIF(J$7:J13,J13)</f>
        <v>7</v>
      </c>
      <c r="L13" s="9">
        <v>0.03958333333333333</v>
      </c>
      <c r="M13" s="2" t="str">
        <f t="shared" si="4"/>
        <v>A</v>
      </c>
      <c r="N13" s="2">
        <f>COUNTIF(M$7:M13,M13)</f>
        <v>7</v>
      </c>
    </row>
    <row r="14" spans="1:14" ht="13.5" thickBot="1">
      <c r="A14" s="48">
        <v>8</v>
      </c>
      <c r="B14" s="32">
        <v>54</v>
      </c>
      <c r="C14" s="33" t="s">
        <v>98</v>
      </c>
      <c r="D14" s="32" t="s">
        <v>4</v>
      </c>
      <c r="E14" s="36">
        <v>29699</v>
      </c>
      <c r="F14" s="47">
        <f t="shared" si="0"/>
        <v>28</v>
      </c>
      <c r="G14" s="32">
        <f t="shared" si="1"/>
        <v>28</v>
      </c>
      <c r="H14" s="47">
        <f t="shared" si="2"/>
        <v>1981</v>
      </c>
      <c r="I14" s="34" t="s">
        <v>62</v>
      </c>
      <c r="J14" s="32" t="str">
        <f t="shared" si="3"/>
        <v>A</v>
      </c>
      <c r="K14" s="32">
        <f>COUNTIF(J$7:J14,J14)</f>
        <v>8</v>
      </c>
      <c r="L14" s="9">
        <v>0.039641203703703706</v>
      </c>
      <c r="M14" s="2" t="str">
        <f t="shared" si="4"/>
        <v>A</v>
      </c>
      <c r="N14" s="2">
        <f>COUNTIF(M$7:M14,M14)</f>
        <v>8</v>
      </c>
    </row>
    <row r="15" spans="1:14" ht="13.5" thickBot="1">
      <c r="A15" s="45">
        <v>9</v>
      </c>
      <c r="B15" s="32">
        <v>13</v>
      </c>
      <c r="C15" s="33" t="s">
        <v>35</v>
      </c>
      <c r="D15" s="32" t="s">
        <v>4</v>
      </c>
      <c r="E15" s="36">
        <v>30667</v>
      </c>
      <c r="F15" s="47">
        <f t="shared" si="0"/>
        <v>25</v>
      </c>
      <c r="G15" s="47">
        <f t="shared" si="1"/>
        <v>25</v>
      </c>
      <c r="H15" s="47">
        <f t="shared" si="2"/>
        <v>1983</v>
      </c>
      <c r="I15" s="34" t="s">
        <v>36</v>
      </c>
      <c r="J15" s="32" t="str">
        <f t="shared" si="3"/>
        <v>A</v>
      </c>
      <c r="K15" s="32">
        <f>COUNTIF(J$7:J15,J15)</f>
        <v>9</v>
      </c>
      <c r="L15" s="9">
        <v>0.042118055555555554</v>
      </c>
      <c r="M15" s="2" t="str">
        <f t="shared" si="4"/>
        <v>A</v>
      </c>
      <c r="N15" s="2">
        <f>COUNTIF(M$7:M15,M15)</f>
        <v>9</v>
      </c>
    </row>
    <row r="16" spans="1:14" ht="13.5" thickBot="1">
      <c r="A16" s="48">
        <v>10</v>
      </c>
      <c r="B16" s="32">
        <v>5</v>
      </c>
      <c r="C16" s="33" t="s">
        <v>20</v>
      </c>
      <c r="D16" s="32" t="s">
        <v>4</v>
      </c>
      <c r="E16" s="36">
        <v>27929</v>
      </c>
      <c r="F16" s="46">
        <f t="shared" si="0"/>
        <v>34</v>
      </c>
      <c r="G16" s="47">
        <f t="shared" si="1"/>
        <v>33</v>
      </c>
      <c r="H16" s="47">
        <f t="shared" si="2"/>
        <v>1976</v>
      </c>
      <c r="I16" s="34" t="s">
        <v>21</v>
      </c>
      <c r="J16" s="32" t="str">
        <f t="shared" si="3"/>
        <v>A</v>
      </c>
      <c r="K16" s="31">
        <f>COUNTIF(J$7:J16,J16)</f>
        <v>10</v>
      </c>
      <c r="L16" s="40">
        <v>0.0431712962962963</v>
      </c>
      <c r="M16" s="8" t="str">
        <f t="shared" si="4"/>
        <v>A</v>
      </c>
      <c r="N16" s="8">
        <f>COUNTIF(M$7:M16,M16)</f>
        <v>10</v>
      </c>
    </row>
    <row r="17" spans="1:15" ht="13.5" thickBot="1">
      <c r="A17" s="48">
        <v>11</v>
      </c>
      <c r="B17" s="32">
        <v>72</v>
      </c>
      <c r="C17" s="33" t="s">
        <v>125</v>
      </c>
      <c r="D17" s="32" t="s">
        <v>4</v>
      </c>
      <c r="E17" s="36">
        <v>26908</v>
      </c>
      <c r="F17" s="46">
        <f t="shared" si="0"/>
        <v>35</v>
      </c>
      <c r="G17" s="32">
        <f t="shared" si="1"/>
        <v>35</v>
      </c>
      <c r="H17" s="47">
        <f t="shared" si="2"/>
        <v>1973</v>
      </c>
      <c r="I17" s="34" t="s">
        <v>29</v>
      </c>
      <c r="J17" s="32" t="str">
        <f t="shared" si="3"/>
        <v>A</v>
      </c>
      <c r="K17" s="31">
        <f>COUNTIF(J$7:J17,J17)</f>
        <v>11</v>
      </c>
      <c r="L17" s="9">
        <v>0.04396990740740741</v>
      </c>
      <c r="M17" s="8" t="str">
        <f t="shared" si="4"/>
        <v>A</v>
      </c>
      <c r="N17" s="8">
        <f>COUNTIF(M$7:M17,M17)</f>
        <v>11</v>
      </c>
      <c r="O17" s="18"/>
    </row>
    <row r="18" spans="1:14" ht="13.5" thickBot="1">
      <c r="A18" s="45">
        <v>12</v>
      </c>
      <c r="B18" s="32">
        <v>74</v>
      </c>
      <c r="C18" s="33" t="s">
        <v>128</v>
      </c>
      <c r="D18" s="32" t="s">
        <v>4</v>
      </c>
      <c r="E18" s="36">
        <v>29390</v>
      </c>
      <c r="F18" s="46">
        <f t="shared" si="0"/>
        <v>30</v>
      </c>
      <c r="G18" s="32">
        <f t="shared" si="1"/>
        <v>29</v>
      </c>
      <c r="H18" s="47">
        <f t="shared" si="2"/>
        <v>1980</v>
      </c>
      <c r="I18" s="34" t="s">
        <v>129</v>
      </c>
      <c r="J18" s="32" t="str">
        <f t="shared" si="3"/>
        <v>A</v>
      </c>
      <c r="K18" s="31">
        <f>COUNTIF(J$7:J18,J18)</f>
        <v>12</v>
      </c>
      <c r="L18" s="9">
        <v>0.04446759259259259</v>
      </c>
      <c r="M18" s="8" t="str">
        <f t="shared" si="4"/>
        <v>A</v>
      </c>
      <c r="N18" s="8">
        <f>COUNTIF(M$7:M18,M18)</f>
        <v>12</v>
      </c>
    </row>
    <row r="19" spans="1:14" ht="13.5" thickBot="1">
      <c r="A19" s="48">
        <v>13</v>
      </c>
      <c r="B19" s="32">
        <v>21</v>
      </c>
      <c r="C19" s="33" t="s">
        <v>47</v>
      </c>
      <c r="D19" s="32" t="s">
        <v>4</v>
      </c>
      <c r="E19" s="36">
        <v>30964</v>
      </c>
      <c r="F19" s="46">
        <f t="shared" si="0"/>
        <v>25</v>
      </c>
      <c r="G19" s="32">
        <f t="shared" si="1"/>
        <v>24</v>
      </c>
      <c r="H19" s="47">
        <f t="shared" si="2"/>
        <v>1984</v>
      </c>
      <c r="I19" s="34" t="s">
        <v>48</v>
      </c>
      <c r="J19" s="32" t="str">
        <f t="shared" si="3"/>
        <v>A</v>
      </c>
      <c r="K19" s="31">
        <f>COUNTIF(J$7:J19,J19)</f>
        <v>13</v>
      </c>
      <c r="L19" s="9">
        <v>0.04515046296296296</v>
      </c>
      <c r="M19" s="8" t="str">
        <f t="shared" si="4"/>
        <v>A</v>
      </c>
      <c r="N19" s="8">
        <f>COUNTIF(M$7:M19,M19)</f>
        <v>13</v>
      </c>
    </row>
    <row r="20" spans="1:14" ht="13.5" thickBot="1">
      <c r="A20" s="45">
        <v>14</v>
      </c>
      <c r="B20" s="32">
        <v>9</v>
      </c>
      <c r="C20" s="33" t="s">
        <v>31</v>
      </c>
      <c r="D20" s="32" t="s">
        <v>4</v>
      </c>
      <c r="E20" s="36">
        <v>26347</v>
      </c>
      <c r="F20" s="46">
        <f t="shared" si="0"/>
        <v>38</v>
      </c>
      <c r="G20" s="47">
        <f t="shared" si="1"/>
        <v>37</v>
      </c>
      <c r="H20" s="47">
        <f t="shared" si="2"/>
        <v>1972</v>
      </c>
      <c r="I20" s="34" t="s">
        <v>32</v>
      </c>
      <c r="J20" s="31" t="str">
        <f t="shared" si="3"/>
        <v>A</v>
      </c>
      <c r="K20" s="31">
        <f>COUNTIF(J$7:J20,J20)</f>
        <v>14</v>
      </c>
      <c r="L20" s="9">
        <v>0.047407407407407405</v>
      </c>
      <c r="M20" s="8" t="str">
        <f t="shared" si="4"/>
        <v>A</v>
      </c>
      <c r="N20" s="8">
        <f>COUNTIF(M$7:M20,M20)</f>
        <v>14</v>
      </c>
    </row>
    <row r="21" spans="1:14" ht="13.5" thickBot="1">
      <c r="A21" s="48">
        <v>15</v>
      </c>
      <c r="B21" s="32">
        <v>40</v>
      </c>
      <c r="C21" s="33" t="s">
        <v>79</v>
      </c>
      <c r="D21" s="32" t="s">
        <v>4</v>
      </c>
      <c r="E21" s="36">
        <v>27338</v>
      </c>
      <c r="F21" s="46">
        <f t="shared" si="0"/>
        <v>34</v>
      </c>
      <c r="G21" s="32">
        <f t="shared" si="1"/>
        <v>34</v>
      </c>
      <c r="H21" s="47">
        <f t="shared" si="2"/>
        <v>1974</v>
      </c>
      <c r="I21" s="34" t="s">
        <v>80</v>
      </c>
      <c r="J21" s="31" t="str">
        <f t="shared" si="3"/>
        <v>A</v>
      </c>
      <c r="K21" s="31">
        <f>COUNTIF(J$7:J21,J21)</f>
        <v>15</v>
      </c>
      <c r="L21" s="9">
        <v>0.05143518518518519</v>
      </c>
      <c r="M21" s="8" t="str">
        <f t="shared" si="4"/>
        <v>A</v>
      </c>
      <c r="N21" s="8">
        <f>COUNTIF(M$7:M21,M21)</f>
        <v>15</v>
      </c>
    </row>
    <row r="22" spans="1:14" ht="13.5" thickBot="1">
      <c r="A22" s="45">
        <v>16</v>
      </c>
      <c r="B22" s="32">
        <v>22</v>
      </c>
      <c r="C22" s="33" t="s">
        <v>49</v>
      </c>
      <c r="D22" s="32" t="s">
        <v>4</v>
      </c>
      <c r="E22" s="36">
        <v>28347</v>
      </c>
      <c r="F22" s="46">
        <f t="shared" si="0"/>
        <v>31</v>
      </c>
      <c r="G22" s="32">
        <f t="shared" si="1"/>
        <v>31</v>
      </c>
      <c r="H22" s="47">
        <f t="shared" si="2"/>
        <v>1977</v>
      </c>
      <c r="I22" s="34" t="s">
        <v>50</v>
      </c>
      <c r="J22" s="31" t="str">
        <f t="shared" si="3"/>
        <v>A</v>
      </c>
      <c r="K22" s="31">
        <f>COUNTIF(J$7:J22,J22)</f>
        <v>16</v>
      </c>
      <c r="L22" s="9">
        <v>0.053888888888888896</v>
      </c>
      <c r="M22" s="8" t="str">
        <f t="shared" si="4"/>
        <v>A</v>
      </c>
      <c r="N22" s="8">
        <f>COUNTIF(M$7:M22,M22)</f>
        <v>16</v>
      </c>
    </row>
    <row r="23" spans="1:14" ht="13.5" thickBot="1">
      <c r="A23" s="115"/>
      <c r="B23" s="116"/>
      <c r="C23" s="117"/>
      <c r="D23" s="116"/>
      <c r="E23" s="118"/>
      <c r="F23" s="119"/>
      <c r="G23" s="116"/>
      <c r="H23" s="120"/>
      <c r="I23" s="121"/>
      <c r="J23" s="122"/>
      <c r="K23" s="122"/>
      <c r="L23" s="123"/>
      <c r="M23" s="124"/>
      <c r="N23" s="124"/>
    </row>
    <row r="24" spans="1:14" ht="13.5" thickBot="1">
      <c r="A24" s="101">
        <v>1</v>
      </c>
      <c r="B24" s="90">
        <v>38</v>
      </c>
      <c r="C24" s="91" t="s">
        <v>75</v>
      </c>
      <c r="D24" s="90" t="s">
        <v>4</v>
      </c>
      <c r="E24" s="92">
        <v>24061</v>
      </c>
      <c r="F24" s="65">
        <f t="shared" si="0"/>
        <v>43</v>
      </c>
      <c r="G24" s="90">
        <f t="shared" si="1"/>
        <v>43</v>
      </c>
      <c r="H24" s="93">
        <f t="shared" si="2"/>
        <v>1965</v>
      </c>
      <c r="I24" s="94" t="s">
        <v>76</v>
      </c>
      <c r="J24" s="62" t="str">
        <f t="shared" si="3"/>
        <v>B</v>
      </c>
      <c r="K24" s="62">
        <f>COUNTIF(J$7:J24,J24)</f>
        <v>1</v>
      </c>
      <c r="L24" s="95">
        <v>0.038969907407407404</v>
      </c>
      <c r="M24" s="102" t="str">
        <f t="shared" si="4"/>
        <v>B</v>
      </c>
      <c r="N24" s="102">
        <f>COUNTIF(M$7:M24,M24)</f>
        <v>1</v>
      </c>
    </row>
    <row r="25" spans="1:14" ht="13.5" thickBot="1">
      <c r="A25" s="98">
        <v>2</v>
      </c>
      <c r="B25" s="83">
        <v>11</v>
      </c>
      <c r="C25" s="84" t="s">
        <v>18</v>
      </c>
      <c r="D25" s="83" t="s">
        <v>4</v>
      </c>
      <c r="E25" s="85">
        <v>24967</v>
      </c>
      <c r="F25" s="99">
        <f t="shared" si="0"/>
        <v>42</v>
      </c>
      <c r="G25" s="86">
        <f t="shared" si="1"/>
        <v>41</v>
      </c>
      <c r="H25" s="86">
        <f t="shared" si="2"/>
        <v>1968</v>
      </c>
      <c r="I25" s="171" t="s">
        <v>19</v>
      </c>
      <c r="J25" s="100" t="str">
        <f t="shared" si="3"/>
        <v>B</v>
      </c>
      <c r="K25" s="100">
        <f>COUNTIF(J$7:J25,J25)</f>
        <v>2</v>
      </c>
      <c r="L25" s="88">
        <v>0.04289351851851852</v>
      </c>
      <c r="M25" s="104" t="str">
        <f t="shared" si="4"/>
        <v>B</v>
      </c>
      <c r="N25" s="104">
        <f>COUNTIF(M$7:M25,M25)</f>
        <v>2</v>
      </c>
    </row>
    <row r="26" spans="1:14" ht="13.5" thickBot="1">
      <c r="A26" s="68">
        <v>3</v>
      </c>
      <c r="B26" s="69">
        <v>51</v>
      </c>
      <c r="C26" s="70" t="s">
        <v>94</v>
      </c>
      <c r="D26" s="69" t="s">
        <v>4</v>
      </c>
      <c r="E26" s="71">
        <v>24300</v>
      </c>
      <c r="F26" s="96">
        <f t="shared" si="0"/>
        <v>43</v>
      </c>
      <c r="G26" s="69">
        <f t="shared" si="1"/>
        <v>43</v>
      </c>
      <c r="H26" s="72">
        <f t="shared" si="2"/>
        <v>1966</v>
      </c>
      <c r="I26" s="73" t="s">
        <v>136</v>
      </c>
      <c r="J26" s="97" t="str">
        <f t="shared" si="3"/>
        <v>B</v>
      </c>
      <c r="K26" s="97">
        <f>COUNTIF(J$7:J26,J26)</f>
        <v>3</v>
      </c>
      <c r="L26" s="74">
        <v>0.043912037037037034</v>
      </c>
      <c r="M26" s="103" t="str">
        <f t="shared" si="4"/>
        <v>B</v>
      </c>
      <c r="N26" s="103">
        <f>COUNTIF(M$7:M26,M26)</f>
        <v>3</v>
      </c>
    </row>
    <row r="27" spans="1:14" ht="13.5" thickBot="1">
      <c r="A27" s="45">
        <v>4</v>
      </c>
      <c r="B27" s="32">
        <v>26</v>
      </c>
      <c r="C27" s="33" t="s">
        <v>55</v>
      </c>
      <c r="D27" s="32" t="s">
        <v>4</v>
      </c>
      <c r="E27" s="36">
        <v>24306</v>
      </c>
      <c r="F27" s="46">
        <f t="shared" si="0"/>
        <v>43</v>
      </c>
      <c r="G27" s="32">
        <f t="shared" si="1"/>
        <v>43</v>
      </c>
      <c r="H27" s="47">
        <f t="shared" si="2"/>
        <v>1966</v>
      </c>
      <c r="I27" s="34" t="s">
        <v>29</v>
      </c>
      <c r="J27" s="31" t="str">
        <f t="shared" si="3"/>
        <v>B</v>
      </c>
      <c r="K27" s="31">
        <f>COUNTIF(J$7:J27,J27)</f>
        <v>4</v>
      </c>
      <c r="L27" s="9">
        <v>0.04431712962962963</v>
      </c>
      <c r="M27" s="8" t="str">
        <f t="shared" si="4"/>
        <v>B</v>
      </c>
      <c r="N27" s="8">
        <f>COUNTIF(M$7:M27,M27)</f>
        <v>4</v>
      </c>
    </row>
    <row r="28" spans="1:14" ht="13.5" thickBot="1">
      <c r="A28" s="48">
        <v>5</v>
      </c>
      <c r="B28" s="32">
        <v>23</v>
      </c>
      <c r="C28" s="33" t="s">
        <v>51</v>
      </c>
      <c r="D28" s="32" t="s">
        <v>4</v>
      </c>
      <c r="E28" s="36">
        <v>24464</v>
      </c>
      <c r="F28" s="46">
        <f t="shared" si="0"/>
        <v>42</v>
      </c>
      <c r="G28" s="32">
        <f t="shared" si="1"/>
        <v>42</v>
      </c>
      <c r="H28" s="47">
        <f t="shared" si="2"/>
        <v>1966</v>
      </c>
      <c r="I28" s="34" t="s">
        <v>29</v>
      </c>
      <c r="J28" s="31" t="str">
        <f t="shared" si="3"/>
        <v>B</v>
      </c>
      <c r="K28" s="31">
        <f>COUNTIF(J$7:J28,J28)</f>
        <v>5</v>
      </c>
      <c r="L28" s="9">
        <v>0.04582175925925926</v>
      </c>
      <c r="M28" s="8" t="str">
        <f t="shared" si="4"/>
        <v>B</v>
      </c>
      <c r="N28" s="8">
        <f>COUNTIF(M$7:M28,M28)</f>
        <v>5</v>
      </c>
    </row>
    <row r="29" spans="1:14" ht="13.5" thickBot="1">
      <c r="A29" s="45">
        <v>6</v>
      </c>
      <c r="B29" s="32">
        <v>53</v>
      </c>
      <c r="C29" s="33" t="s">
        <v>97</v>
      </c>
      <c r="D29" s="32" t="s">
        <v>4</v>
      </c>
      <c r="E29" s="36">
        <v>24852</v>
      </c>
      <c r="F29" s="46">
        <f t="shared" si="0"/>
        <v>42</v>
      </c>
      <c r="G29" s="32">
        <f t="shared" si="1"/>
        <v>41</v>
      </c>
      <c r="H29" s="47">
        <f t="shared" si="2"/>
        <v>1968</v>
      </c>
      <c r="I29" s="34" t="s">
        <v>137</v>
      </c>
      <c r="J29" s="31" t="str">
        <f t="shared" si="3"/>
        <v>B</v>
      </c>
      <c r="K29" s="31">
        <f>COUNTIF(J$7:J29,J29)</f>
        <v>6</v>
      </c>
      <c r="L29" s="9">
        <v>0.046747685185185184</v>
      </c>
      <c r="M29" s="8" t="str">
        <f t="shared" si="4"/>
        <v>B</v>
      </c>
      <c r="N29" s="8">
        <f>COUNTIF(M$7:M29,M29)</f>
        <v>6</v>
      </c>
    </row>
    <row r="30" spans="1:14" ht="13.5" thickBot="1">
      <c r="A30" s="48">
        <v>7</v>
      </c>
      <c r="B30" s="32">
        <v>39</v>
      </c>
      <c r="C30" s="33" t="s">
        <v>77</v>
      </c>
      <c r="D30" s="32" t="s">
        <v>4</v>
      </c>
      <c r="E30" s="36">
        <v>24478</v>
      </c>
      <c r="F30" s="46">
        <f t="shared" si="0"/>
        <v>42</v>
      </c>
      <c r="G30" s="32">
        <f t="shared" si="1"/>
        <v>42</v>
      </c>
      <c r="H30" s="47">
        <f t="shared" si="2"/>
        <v>1967</v>
      </c>
      <c r="I30" s="34" t="s">
        <v>78</v>
      </c>
      <c r="J30" s="31" t="str">
        <f t="shared" si="3"/>
        <v>B</v>
      </c>
      <c r="K30" s="31">
        <f>COUNTIF(J$7:J30,J30)</f>
        <v>7</v>
      </c>
      <c r="L30" s="9">
        <v>0.047511574074074074</v>
      </c>
      <c r="M30" s="8" t="str">
        <f t="shared" si="4"/>
        <v>B</v>
      </c>
      <c r="N30" s="8">
        <f>COUNTIF(M$7:M30,M30)</f>
        <v>7</v>
      </c>
    </row>
    <row r="31" spans="1:14" ht="13.5" thickBot="1">
      <c r="A31" s="45">
        <v>8</v>
      </c>
      <c r="B31" s="32">
        <v>8</v>
      </c>
      <c r="C31" s="33" t="s">
        <v>30</v>
      </c>
      <c r="D31" s="32" t="s">
        <v>4</v>
      </c>
      <c r="E31" s="36">
        <v>24807</v>
      </c>
      <c r="F31" s="46">
        <f t="shared" si="0"/>
        <v>41</v>
      </c>
      <c r="G31" s="47">
        <f t="shared" si="1"/>
        <v>41</v>
      </c>
      <c r="H31" s="47">
        <f t="shared" si="2"/>
        <v>1967</v>
      </c>
      <c r="I31" s="34" t="s">
        <v>29</v>
      </c>
      <c r="J31" s="31" t="str">
        <f t="shared" si="3"/>
        <v>B</v>
      </c>
      <c r="K31" s="31">
        <f>COUNTIF(J$7:J31,J31)</f>
        <v>8</v>
      </c>
      <c r="L31" s="9">
        <v>0.047685185185185185</v>
      </c>
      <c r="M31" s="8" t="str">
        <f t="shared" si="4"/>
        <v>B</v>
      </c>
      <c r="N31" s="8">
        <f>COUNTIF(M$7:M31,M31)</f>
        <v>8</v>
      </c>
    </row>
    <row r="32" spans="1:14" ht="13.5" thickBot="1">
      <c r="A32" s="48">
        <v>9</v>
      </c>
      <c r="B32" s="32">
        <v>56</v>
      </c>
      <c r="C32" s="33" t="s">
        <v>101</v>
      </c>
      <c r="D32" s="32" t="s">
        <v>4</v>
      </c>
      <c r="E32" s="36">
        <v>24797</v>
      </c>
      <c r="F32" s="46">
        <f t="shared" si="0"/>
        <v>41</v>
      </c>
      <c r="G32" s="32">
        <f t="shared" si="1"/>
        <v>41</v>
      </c>
      <c r="H32" s="47">
        <f t="shared" si="2"/>
        <v>1967</v>
      </c>
      <c r="I32" s="34" t="s">
        <v>102</v>
      </c>
      <c r="J32" s="31" t="str">
        <f t="shared" si="3"/>
        <v>B</v>
      </c>
      <c r="K32" s="31">
        <f>COUNTIF(J$7:J32,J32)</f>
        <v>9</v>
      </c>
      <c r="L32" s="9">
        <v>0.048587962962962965</v>
      </c>
      <c r="M32" s="8" t="str">
        <f t="shared" si="4"/>
        <v>B</v>
      </c>
      <c r="N32" s="8">
        <f>COUNTIF(M$7:M32,M32)</f>
        <v>9</v>
      </c>
    </row>
    <row r="33" spans="1:14" ht="13.5" thickBot="1">
      <c r="A33" s="45">
        <v>10</v>
      </c>
      <c r="B33" s="32">
        <v>70</v>
      </c>
      <c r="C33" s="33" t="s">
        <v>122</v>
      </c>
      <c r="D33" s="32" t="s">
        <v>4</v>
      </c>
      <c r="E33" s="36">
        <v>24367</v>
      </c>
      <c r="F33" s="46">
        <f t="shared" si="0"/>
        <v>42</v>
      </c>
      <c r="G33" s="32">
        <f t="shared" si="1"/>
        <v>42</v>
      </c>
      <c r="H33" s="47">
        <f t="shared" si="2"/>
        <v>1966</v>
      </c>
      <c r="I33" s="35" t="s">
        <v>138</v>
      </c>
      <c r="J33" s="31" t="str">
        <f t="shared" si="3"/>
        <v>B</v>
      </c>
      <c r="K33" s="31">
        <f>COUNTIF(J$7:J33,J33)</f>
        <v>10</v>
      </c>
      <c r="L33" s="9">
        <v>0.04981481481481481</v>
      </c>
      <c r="M33" s="8" t="str">
        <f t="shared" si="4"/>
        <v>B</v>
      </c>
      <c r="N33" s="8">
        <f>COUNTIF(M$7:M33,M33)</f>
        <v>10</v>
      </c>
    </row>
    <row r="34" spans="1:14" ht="13.5" thickBot="1">
      <c r="A34" s="48">
        <v>11</v>
      </c>
      <c r="B34" s="32">
        <v>15</v>
      </c>
      <c r="C34" s="33" t="s">
        <v>39</v>
      </c>
      <c r="D34" s="32" t="s">
        <v>4</v>
      </c>
      <c r="E34" s="36">
        <v>24032</v>
      </c>
      <c r="F34" s="46">
        <f t="shared" si="0"/>
        <v>43</v>
      </c>
      <c r="G34" s="32">
        <f t="shared" si="1"/>
        <v>43</v>
      </c>
      <c r="H34" s="47">
        <f t="shared" si="2"/>
        <v>1965</v>
      </c>
      <c r="I34" s="34" t="s">
        <v>38</v>
      </c>
      <c r="J34" s="31" t="str">
        <f t="shared" si="3"/>
        <v>B</v>
      </c>
      <c r="K34" s="31">
        <f>COUNTIF(J$7:J34,J34)</f>
        <v>11</v>
      </c>
      <c r="L34" s="9">
        <v>0.05199074074074075</v>
      </c>
      <c r="M34" s="8" t="str">
        <f t="shared" si="4"/>
        <v>B</v>
      </c>
      <c r="N34" s="8">
        <f>COUNTIF(M$7:M34,M34)</f>
        <v>11</v>
      </c>
    </row>
    <row r="35" spans="1:14" ht="23.25" thickBot="1">
      <c r="A35" s="45">
        <v>12</v>
      </c>
      <c r="B35" s="32">
        <v>57</v>
      </c>
      <c r="C35" s="33" t="s">
        <v>103</v>
      </c>
      <c r="D35" s="32" t="s">
        <v>4</v>
      </c>
      <c r="E35" s="36">
        <v>25046</v>
      </c>
      <c r="F35" s="46">
        <f t="shared" si="0"/>
        <v>41</v>
      </c>
      <c r="G35" s="32">
        <f t="shared" si="1"/>
        <v>40</v>
      </c>
      <c r="H35" s="47">
        <f t="shared" si="2"/>
        <v>1968</v>
      </c>
      <c r="I35" s="35" t="s">
        <v>104</v>
      </c>
      <c r="J35" s="31" t="str">
        <f t="shared" si="3"/>
        <v>B</v>
      </c>
      <c r="K35" s="31">
        <f>COUNTIF(J$7:J35,J35)</f>
        <v>12</v>
      </c>
      <c r="L35" s="9">
        <v>0.060717592592592594</v>
      </c>
      <c r="M35" s="8" t="str">
        <f t="shared" si="4"/>
        <v>B</v>
      </c>
      <c r="N35" s="8">
        <f>COUNTIF(M$7:M35,M35)</f>
        <v>12</v>
      </c>
    </row>
    <row r="36" spans="1:14" ht="13.5" thickBot="1">
      <c r="A36" s="115"/>
      <c r="B36" s="116"/>
      <c r="C36" s="117"/>
      <c r="D36" s="116"/>
      <c r="E36" s="118"/>
      <c r="F36" s="119"/>
      <c r="G36" s="116"/>
      <c r="H36" s="120"/>
      <c r="I36" s="126"/>
      <c r="J36" s="122"/>
      <c r="K36" s="122"/>
      <c r="L36" s="123"/>
      <c r="M36" s="124"/>
      <c r="N36" s="124"/>
    </row>
    <row r="37" spans="1:14" ht="13.5" thickBot="1">
      <c r="A37" s="101">
        <v>1</v>
      </c>
      <c r="B37" s="90">
        <v>17</v>
      </c>
      <c r="C37" s="91" t="s">
        <v>41</v>
      </c>
      <c r="D37" s="90" t="s">
        <v>4</v>
      </c>
      <c r="E37" s="92">
        <v>22641</v>
      </c>
      <c r="F37" s="65">
        <f t="shared" si="0"/>
        <v>47</v>
      </c>
      <c r="G37" s="90">
        <f t="shared" si="1"/>
        <v>47</v>
      </c>
      <c r="H37" s="93">
        <f t="shared" si="2"/>
        <v>1961</v>
      </c>
      <c r="I37" s="94" t="s">
        <v>42</v>
      </c>
      <c r="J37" s="62" t="str">
        <f t="shared" si="3"/>
        <v>B</v>
      </c>
      <c r="K37" s="62">
        <f>COUNTIF(J$7:J37,J37)</f>
        <v>13</v>
      </c>
      <c r="L37" s="95">
        <v>0.03806712962962963</v>
      </c>
      <c r="M37" s="102" t="str">
        <f t="shared" si="4"/>
        <v>C</v>
      </c>
      <c r="N37" s="102">
        <f>COUNTIF(M$7:M37,M37)</f>
        <v>1</v>
      </c>
    </row>
    <row r="38" spans="1:14" ht="13.5" thickBot="1">
      <c r="A38" s="98">
        <v>2</v>
      </c>
      <c r="B38" s="83">
        <v>49</v>
      </c>
      <c r="C38" s="84" t="s">
        <v>91</v>
      </c>
      <c r="D38" s="83" t="s">
        <v>4</v>
      </c>
      <c r="E38" s="85">
        <v>22676</v>
      </c>
      <c r="F38" s="99">
        <f t="shared" si="0"/>
        <v>47</v>
      </c>
      <c r="G38" s="83">
        <f t="shared" si="1"/>
        <v>47</v>
      </c>
      <c r="H38" s="86">
        <f t="shared" si="2"/>
        <v>1962</v>
      </c>
      <c r="I38" s="87" t="s">
        <v>92</v>
      </c>
      <c r="J38" s="100" t="str">
        <f t="shared" si="3"/>
        <v>B</v>
      </c>
      <c r="K38" s="100">
        <f>COUNTIF(J$7:J38,J38)</f>
        <v>14</v>
      </c>
      <c r="L38" s="88">
        <v>0.03866898148148148</v>
      </c>
      <c r="M38" s="104" t="str">
        <f t="shared" si="4"/>
        <v>C</v>
      </c>
      <c r="N38" s="104">
        <f>COUNTIF(M$7:M38,M38)</f>
        <v>2</v>
      </c>
    </row>
    <row r="39" spans="1:14" ht="13.5" thickBot="1">
      <c r="A39" s="68">
        <v>3</v>
      </c>
      <c r="B39" s="69">
        <v>29</v>
      </c>
      <c r="C39" s="70" t="s">
        <v>59</v>
      </c>
      <c r="D39" s="69" t="s">
        <v>4</v>
      </c>
      <c r="E39" s="71">
        <v>23299</v>
      </c>
      <c r="F39" s="96">
        <f t="shared" si="0"/>
        <v>45</v>
      </c>
      <c r="G39" s="69">
        <f t="shared" si="1"/>
        <v>45</v>
      </c>
      <c r="H39" s="72">
        <f t="shared" si="2"/>
        <v>1963</v>
      </c>
      <c r="I39" s="73" t="s">
        <v>60</v>
      </c>
      <c r="J39" s="97" t="str">
        <f t="shared" si="3"/>
        <v>B</v>
      </c>
      <c r="K39" s="97">
        <f>COUNTIF(J$7:J39,J39)</f>
        <v>15</v>
      </c>
      <c r="L39" s="74">
        <v>0.04019675925925926</v>
      </c>
      <c r="M39" s="103" t="str">
        <f t="shared" si="4"/>
        <v>C</v>
      </c>
      <c r="N39" s="103">
        <f>COUNTIF(M$7:M39,M39)</f>
        <v>3</v>
      </c>
    </row>
    <row r="40" spans="1:14" ht="23.25" thickBot="1">
      <c r="A40" s="45">
        <v>4</v>
      </c>
      <c r="B40" s="32">
        <v>50</v>
      </c>
      <c r="C40" s="33" t="s">
        <v>93</v>
      </c>
      <c r="D40" s="32" t="s">
        <v>4</v>
      </c>
      <c r="E40" s="36">
        <v>23420</v>
      </c>
      <c r="F40" s="46">
        <f aca="true" t="shared" si="5" ref="F40:F76">IF(MOD(H40,4)=0,G40+1,G40)</f>
        <v>46</v>
      </c>
      <c r="G40" s="32">
        <f aca="true" t="shared" si="6" ref="G40:G76">YEAR(E$1-E40)-1900</f>
        <v>45</v>
      </c>
      <c r="H40" s="47">
        <f aca="true" t="shared" si="7" ref="H40:H76">YEAR(E40)</f>
        <v>1964</v>
      </c>
      <c r="I40" s="35" t="s">
        <v>134</v>
      </c>
      <c r="J40" s="31" t="str">
        <f aca="true" t="shared" si="8" ref="J40:J76">IF($D40="m",IF($H$1-$H40&gt;17,IF($H$1-$H40&lt;40,"A",IF($H$1-$H40&gt;49,IF($H$1-$H40&gt;59,IF($H$1-$H40&gt;69,"E","D"),"C"),"B")),"JM"),IF($H$1-$H40&gt;19,IF($H$1-$H40&lt;35,"F",IF($H$1-$H40&lt;50,"G","H")),"JŽ"))</f>
        <v>B</v>
      </c>
      <c r="K40" s="31">
        <f>COUNTIF(J$7:J40,J40)</f>
        <v>16</v>
      </c>
      <c r="L40" s="9">
        <v>0.0425462962962963</v>
      </c>
      <c r="M40" s="8" t="str">
        <f aca="true" t="shared" si="9" ref="M40:M76">IF(D40="m",IF($F40&lt;=39,"A",IF($F40&lt;=44,"B",IF($F40&lt;=49,"C",IF($F40&lt;=54,"D",IF($F40&lt;=59,"E",IF($F40&lt;=64,"F",IF($F40&lt;=69,"G","H"))))))),IF($F40&lt;=34,"I",IF($F40&lt;=39,"J",IF($F40&lt;=44,"K",IF($F40&lt;=49,"L","M")))))</f>
        <v>C</v>
      </c>
      <c r="N40" s="8">
        <f>COUNTIF(M$7:M40,M40)</f>
        <v>4</v>
      </c>
    </row>
    <row r="41" spans="1:14" ht="13.5" thickBot="1">
      <c r="A41" s="48">
        <v>5</v>
      </c>
      <c r="B41" s="32">
        <v>36</v>
      </c>
      <c r="C41" s="33" t="s">
        <v>71</v>
      </c>
      <c r="D41" s="32" t="s">
        <v>4</v>
      </c>
      <c r="E41" s="36">
        <v>22375</v>
      </c>
      <c r="F41" s="46">
        <f t="shared" si="5"/>
        <v>48</v>
      </c>
      <c r="G41" s="32">
        <f t="shared" si="6"/>
        <v>48</v>
      </c>
      <c r="H41" s="47">
        <f t="shared" si="7"/>
        <v>1961</v>
      </c>
      <c r="I41" s="34" t="s">
        <v>72</v>
      </c>
      <c r="J41" s="31" t="str">
        <f t="shared" si="8"/>
        <v>B</v>
      </c>
      <c r="K41" s="31">
        <f>COUNTIF(J$7:J41,J41)</f>
        <v>17</v>
      </c>
      <c r="L41" s="9">
        <v>0.04539351851851852</v>
      </c>
      <c r="M41" s="8" t="str">
        <f t="shared" si="9"/>
        <v>C</v>
      </c>
      <c r="N41" s="8">
        <f>COUNTIF(M$7:M41,M41)</f>
        <v>5</v>
      </c>
    </row>
    <row r="42" spans="1:14" ht="13.5" thickBot="1">
      <c r="A42" s="45">
        <v>6</v>
      </c>
      <c r="B42" s="32">
        <v>2</v>
      </c>
      <c r="C42" s="33" t="s">
        <v>24</v>
      </c>
      <c r="D42" s="32" t="s">
        <v>4</v>
      </c>
      <c r="E42" s="36">
        <v>22423</v>
      </c>
      <c r="F42" s="46">
        <f t="shared" si="5"/>
        <v>48</v>
      </c>
      <c r="G42" s="47">
        <f t="shared" si="6"/>
        <v>48</v>
      </c>
      <c r="H42" s="47">
        <f t="shared" si="7"/>
        <v>1961</v>
      </c>
      <c r="I42" s="34" t="s">
        <v>25</v>
      </c>
      <c r="J42" s="31" t="str">
        <f t="shared" si="8"/>
        <v>B</v>
      </c>
      <c r="K42" s="31">
        <f>COUNTIF(J$7:J42,J42)</f>
        <v>18</v>
      </c>
      <c r="L42" s="10">
        <v>0.04663194444444444</v>
      </c>
      <c r="M42" s="8" t="str">
        <f t="shared" si="9"/>
        <v>C</v>
      </c>
      <c r="N42" s="8">
        <f>COUNTIF(M$7:M42,M42)</f>
        <v>6</v>
      </c>
    </row>
    <row r="43" spans="1:14" ht="13.5" thickBot="1">
      <c r="A43" s="48">
        <v>7</v>
      </c>
      <c r="B43" s="32">
        <v>12</v>
      </c>
      <c r="C43" s="33" t="s">
        <v>33</v>
      </c>
      <c r="D43" s="32" t="s">
        <v>4</v>
      </c>
      <c r="E43" s="36">
        <v>22857</v>
      </c>
      <c r="F43" s="46">
        <f t="shared" si="5"/>
        <v>46</v>
      </c>
      <c r="G43" s="47">
        <f t="shared" si="6"/>
        <v>46</v>
      </c>
      <c r="H43" s="47">
        <f t="shared" si="7"/>
        <v>1962</v>
      </c>
      <c r="I43" s="34" t="s">
        <v>34</v>
      </c>
      <c r="J43" s="31" t="str">
        <f t="shared" si="8"/>
        <v>B</v>
      </c>
      <c r="K43" s="31">
        <f>COUNTIF(J$7:J43,J43)</f>
        <v>19</v>
      </c>
      <c r="L43" s="9">
        <v>0.04721064814814815</v>
      </c>
      <c r="M43" s="8" t="str">
        <f t="shared" si="9"/>
        <v>C</v>
      </c>
      <c r="N43" s="8">
        <f>COUNTIF(M$7:M43,M43)</f>
        <v>7</v>
      </c>
    </row>
    <row r="44" spans="1:14" ht="13.5" thickBot="1">
      <c r="A44" s="45">
        <v>8</v>
      </c>
      <c r="B44" s="32">
        <v>37</v>
      </c>
      <c r="C44" s="33" t="s">
        <v>73</v>
      </c>
      <c r="D44" s="32" t="s">
        <v>4</v>
      </c>
      <c r="E44" s="36">
        <v>22309</v>
      </c>
      <c r="F44" s="46">
        <f t="shared" si="5"/>
        <v>48</v>
      </c>
      <c r="G44" s="32">
        <f t="shared" si="6"/>
        <v>48</v>
      </c>
      <c r="H44" s="47">
        <f t="shared" si="7"/>
        <v>1961</v>
      </c>
      <c r="I44" s="34" t="s">
        <v>74</v>
      </c>
      <c r="J44" s="31" t="str">
        <f t="shared" si="8"/>
        <v>B</v>
      </c>
      <c r="K44" s="31">
        <f>COUNTIF(J$7:J44,J44)</f>
        <v>20</v>
      </c>
      <c r="L44" s="9">
        <v>0.048240740740740744</v>
      </c>
      <c r="M44" s="8" t="str">
        <f t="shared" si="9"/>
        <v>C</v>
      </c>
      <c r="N44" s="8">
        <f>COUNTIF(M$7:M44,M44)</f>
        <v>8</v>
      </c>
    </row>
    <row r="45" spans="1:14" ht="13.5" thickBot="1">
      <c r="A45" s="48">
        <v>9</v>
      </c>
      <c r="B45" s="32">
        <v>43</v>
      </c>
      <c r="C45" s="33" t="s">
        <v>85</v>
      </c>
      <c r="D45" s="32" t="s">
        <v>4</v>
      </c>
      <c r="E45" s="36">
        <v>22222</v>
      </c>
      <c r="F45" s="46">
        <f t="shared" si="5"/>
        <v>49</v>
      </c>
      <c r="G45" s="32">
        <f t="shared" si="6"/>
        <v>48</v>
      </c>
      <c r="H45" s="47">
        <f t="shared" si="7"/>
        <v>1960</v>
      </c>
      <c r="I45" s="34" t="s">
        <v>21</v>
      </c>
      <c r="J45" s="31" t="str">
        <f t="shared" si="8"/>
        <v>B</v>
      </c>
      <c r="K45" s="31">
        <f>COUNTIF(J$7:J45,J45)</f>
        <v>21</v>
      </c>
      <c r="L45" s="9">
        <v>0.048483796296296296</v>
      </c>
      <c r="M45" s="8" t="str">
        <f t="shared" si="9"/>
        <v>C</v>
      </c>
      <c r="N45" s="8">
        <f>COUNTIF(M$7:M45,M45)</f>
        <v>9</v>
      </c>
    </row>
    <row r="46" spans="1:14" ht="13.5" thickBot="1">
      <c r="A46" s="45">
        <v>10</v>
      </c>
      <c r="B46" s="32">
        <v>67</v>
      </c>
      <c r="C46" s="33" t="s">
        <v>118</v>
      </c>
      <c r="D46" s="32" t="s">
        <v>4</v>
      </c>
      <c r="E46" s="36">
        <v>22728</v>
      </c>
      <c r="F46" s="46">
        <f t="shared" si="5"/>
        <v>47</v>
      </c>
      <c r="G46" s="32">
        <f t="shared" si="6"/>
        <v>47</v>
      </c>
      <c r="H46" s="47">
        <f t="shared" si="7"/>
        <v>1962</v>
      </c>
      <c r="I46" s="34" t="s">
        <v>119</v>
      </c>
      <c r="J46" s="31" t="str">
        <f t="shared" si="8"/>
        <v>B</v>
      </c>
      <c r="K46" s="31">
        <f>COUNTIF(J$7:J46,J46)</f>
        <v>22</v>
      </c>
      <c r="L46" s="9">
        <v>0.05282407407407408</v>
      </c>
      <c r="M46" s="8" t="str">
        <f t="shared" si="9"/>
        <v>C</v>
      </c>
      <c r="N46" s="8">
        <f>COUNTIF(M$7:M46,M46)</f>
        <v>10</v>
      </c>
    </row>
    <row r="47" spans="1:14" ht="13.5" thickBot="1">
      <c r="A47" s="115"/>
      <c r="B47" s="116"/>
      <c r="C47" s="117"/>
      <c r="D47" s="116"/>
      <c r="E47" s="118"/>
      <c r="F47" s="119"/>
      <c r="G47" s="116"/>
      <c r="H47" s="120"/>
      <c r="I47" s="121"/>
      <c r="J47" s="122"/>
      <c r="K47" s="122"/>
      <c r="L47" s="123"/>
      <c r="M47" s="124"/>
      <c r="N47" s="124"/>
    </row>
    <row r="48" spans="1:14" ht="13.5" thickBot="1">
      <c r="A48" s="101">
        <v>1</v>
      </c>
      <c r="B48" s="90">
        <v>73</v>
      </c>
      <c r="C48" s="91" t="s">
        <v>126</v>
      </c>
      <c r="D48" s="90" t="s">
        <v>4</v>
      </c>
      <c r="E48" s="92">
        <v>21289</v>
      </c>
      <c r="F48" s="65">
        <f t="shared" si="5"/>
        <v>51</v>
      </c>
      <c r="G48" s="90">
        <f t="shared" si="6"/>
        <v>51</v>
      </c>
      <c r="H48" s="93">
        <f t="shared" si="7"/>
        <v>1958</v>
      </c>
      <c r="I48" s="94" t="s">
        <v>127</v>
      </c>
      <c r="J48" s="62" t="str">
        <f t="shared" si="8"/>
        <v>C</v>
      </c>
      <c r="K48" s="62">
        <f>COUNTIF(J$7:J48,J48)</f>
        <v>1</v>
      </c>
      <c r="L48" s="95">
        <v>0.040324074074074075</v>
      </c>
      <c r="M48" s="102" t="str">
        <f t="shared" si="9"/>
        <v>D</v>
      </c>
      <c r="N48" s="102">
        <f>COUNTIF(M$7:M48,M48)</f>
        <v>1</v>
      </c>
    </row>
    <row r="49" spans="1:14" ht="13.5" thickBot="1">
      <c r="A49" s="98">
        <v>2</v>
      </c>
      <c r="B49" s="83">
        <v>14</v>
      </c>
      <c r="C49" s="84" t="s">
        <v>37</v>
      </c>
      <c r="D49" s="83" t="s">
        <v>4</v>
      </c>
      <c r="E49" s="85">
        <v>20140</v>
      </c>
      <c r="F49" s="99">
        <f t="shared" si="5"/>
        <v>54</v>
      </c>
      <c r="G49" s="83">
        <f t="shared" si="6"/>
        <v>54</v>
      </c>
      <c r="H49" s="86">
        <f t="shared" si="7"/>
        <v>1955</v>
      </c>
      <c r="I49" s="87" t="s">
        <v>38</v>
      </c>
      <c r="J49" s="100" t="str">
        <f t="shared" si="8"/>
        <v>C</v>
      </c>
      <c r="K49" s="100">
        <f>COUNTIF(J$7:J49,J49)</f>
        <v>2</v>
      </c>
      <c r="L49" s="88">
        <v>0.041527777777777775</v>
      </c>
      <c r="M49" s="104" t="str">
        <f t="shared" si="9"/>
        <v>D</v>
      </c>
      <c r="N49" s="104">
        <f>COUNTIF(M$7:M49,M49)</f>
        <v>2</v>
      </c>
    </row>
    <row r="50" spans="1:14" ht="13.5" thickBot="1">
      <c r="A50" s="68">
        <v>3</v>
      </c>
      <c r="B50" s="69">
        <v>59</v>
      </c>
      <c r="C50" s="70" t="s">
        <v>107</v>
      </c>
      <c r="D50" s="69" t="s">
        <v>4</v>
      </c>
      <c r="E50" s="71">
        <v>20996</v>
      </c>
      <c r="F50" s="96">
        <f t="shared" si="5"/>
        <v>52</v>
      </c>
      <c r="G50" s="69">
        <f t="shared" si="6"/>
        <v>52</v>
      </c>
      <c r="H50" s="72">
        <f t="shared" si="7"/>
        <v>1957</v>
      </c>
      <c r="I50" s="73" t="s">
        <v>57</v>
      </c>
      <c r="J50" s="97" t="str">
        <f t="shared" si="8"/>
        <v>C</v>
      </c>
      <c r="K50" s="97">
        <f>COUNTIF(J$7:J50,J50)</f>
        <v>3</v>
      </c>
      <c r="L50" s="74">
        <v>0.0421875</v>
      </c>
      <c r="M50" s="103" t="str">
        <f t="shared" si="9"/>
        <v>D</v>
      </c>
      <c r="N50" s="103">
        <f>COUNTIF(M$7:M50,M50)</f>
        <v>3</v>
      </c>
    </row>
    <row r="51" spans="1:14" ht="13.5" thickBot="1">
      <c r="A51" s="45">
        <v>4</v>
      </c>
      <c r="B51" s="32">
        <v>61</v>
      </c>
      <c r="C51" s="33" t="s">
        <v>109</v>
      </c>
      <c r="D51" s="32" t="s">
        <v>4</v>
      </c>
      <c r="E51" s="36">
        <v>20030</v>
      </c>
      <c r="F51" s="46">
        <f t="shared" si="5"/>
        <v>54</v>
      </c>
      <c r="G51" s="32">
        <f t="shared" si="6"/>
        <v>54</v>
      </c>
      <c r="H51" s="47">
        <f t="shared" si="7"/>
        <v>1954</v>
      </c>
      <c r="I51" s="34" t="s">
        <v>110</v>
      </c>
      <c r="J51" s="31" t="str">
        <f t="shared" si="8"/>
        <v>C</v>
      </c>
      <c r="K51" s="31">
        <f>COUNTIF(J$7:J51,J51)</f>
        <v>4</v>
      </c>
      <c r="L51" s="9">
        <v>0.04234953703703703</v>
      </c>
      <c r="M51" s="8" t="str">
        <f t="shared" si="9"/>
        <v>D</v>
      </c>
      <c r="N51" s="8">
        <f>COUNTIF(M$7:M51,M51)</f>
        <v>4</v>
      </c>
    </row>
    <row r="52" spans="1:14" ht="13.5" thickBot="1">
      <c r="A52" s="48">
        <v>5</v>
      </c>
      <c r="B52" s="32">
        <v>18</v>
      </c>
      <c r="C52" s="33" t="s">
        <v>43</v>
      </c>
      <c r="D52" s="32" t="s">
        <v>4</v>
      </c>
      <c r="E52" s="36">
        <v>21650</v>
      </c>
      <c r="F52" s="46">
        <f t="shared" si="5"/>
        <v>50</v>
      </c>
      <c r="G52" s="32">
        <f t="shared" si="6"/>
        <v>50</v>
      </c>
      <c r="H52" s="47">
        <f t="shared" si="7"/>
        <v>1959</v>
      </c>
      <c r="I52" s="34" t="s">
        <v>44</v>
      </c>
      <c r="J52" s="31" t="str">
        <f t="shared" si="8"/>
        <v>C</v>
      </c>
      <c r="K52" s="31">
        <f>COUNTIF(J$7:J52,J52)</f>
        <v>5</v>
      </c>
      <c r="L52" s="9">
        <v>0.04244212962962963</v>
      </c>
      <c r="M52" s="8" t="str">
        <f t="shared" si="9"/>
        <v>D</v>
      </c>
      <c r="N52" s="8">
        <f>COUNTIF(M$7:M52,M52)</f>
        <v>5</v>
      </c>
    </row>
    <row r="53" spans="1:14" ht="13.5" thickBot="1">
      <c r="A53" s="45">
        <v>6</v>
      </c>
      <c r="B53" s="32">
        <v>75</v>
      </c>
      <c r="C53" s="33" t="s">
        <v>130</v>
      </c>
      <c r="D53" s="32" t="s">
        <v>4</v>
      </c>
      <c r="E53" s="36">
        <v>20860</v>
      </c>
      <c r="F53" s="46">
        <f t="shared" si="5"/>
        <v>52</v>
      </c>
      <c r="G53" s="32">
        <f t="shared" si="6"/>
        <v>52</v>
      </c>
      <c r="H53" s="47">
        <f t="shared" si="7"/>
        <v>1957</v>
      </c>
      <c r="I53" s="34" t="s">
        <v>129</v>
      </c>
      <c r="J53" s="31" t="str">
        <f t="shared" si="8"/>
        <v>C</v>
      </c>
      <c r="K53" s="31">
        <f>COUNTIF(J$7:J53,J53)</f>
        <v>6</v>
      </c>
      <c r="L53" s="9">
        <v>0.04472222222222222</v>
      </c>
      <c r="M53" s="8" t="str">
        <f t="shared" si="9"/>
        <v>D</v>
      </c>
      <c r="N53" s="8">
        <f>COUNTIF(M$7:M53,M53)</f>
        <v>6</v>
      </c>
    </row>
    <row r="54" spans="1:14" ht="13.5" thickBot="1">
      <c r="A54" s="48">
        <v>7</v>
      </c>
      <c r="B54" s="32">
        <v>77</v>
      </c>
      <c r="C54" s="33" t="s">
        <v>132</v>
      </c>
      <c r="D54" s="32" t="s">
        <v>4</v>
      </c>
      <c r="E54" s="36">
        <v>20623</v>
      </c>
      <c r="F54" s="46">
        <f t="shared" si="5"/>
        <v>54</v>
      </c>
      <c r="G54" s="32">
        <f t="shared" si="6"/>
        <v>53</v>
      </c>
      <c r="H54" s="47">
        <f t="shared" si="7"/>
        <v>1956</v>
      </c>
      <c r="I54" s="34" t="s">
        <v>78</v>
      </c>
      <c r="J54" s="31" t="str">
        <f t="shared" si="8"/>
        <v>C</v>
      </c>
      <c r="K54" s="31">
        <f>COUNTIF(J$7:J54,J54)</f>
        <v>7</v>
      </c>
      <c r="L54" s="9">
        <v>0.046018518518518514</v>
      </c>
      <c r="M54" s="8" t="str">
        <f t="shared" si="9"/>
        <v>D</v>
      </c>
      <c r="N54" s="8">
        <f>COUNTIF(M$7:M54,M54)</f>
        <v>7</v>
      </c>
    </row>
    <row r="55" spans="1:14" ht="13.5" thickBot="1">
      <c r="A55" s="45">
        <v>8</v>
      </c>
      <c r="B55" s="32">
        <v>20</v>
      </c>
      <c r="C55" s="33" t="s">
        <v>45</v>
      </c>
      <c r="D55" s="32" t="s">
        <v>4</v>
      </c>
      <c r="E55" s="36">
        <v>21559</v>
      </c>
      <c r="F55" s="46">
        <f t="shared" si="5"/>
        <v>50</v>
      </c>
      <c r="G55" s="32">
        <f t="shared" si="6"/>
        <v>50</v>
      </c>
      <c r="H55" s="47">
        <f t="shared" si="7"/>
        <v>1959</v>
      </c>
      <c r="I55" s="34" t="s">
        <v>46</v>
      </c>
      <c r="J55" s="31" t="str">
        <f t="shared" si="8"/>
        <v>C</v>
      </c>
      <c r="K55" s="31">
        <f>COUNTIF(J$7:J55,J55)</f>
        <v>8</v>
      </c>
      <c r="L55" s="9">
        <v>0.04908564814814815</v>
      </c>
      <c r="M55" s="8" t="str">
        <f t="shared" si="9"/>
        <v>D</v>
      </c>
      <c r="N55" s="8">
        <f>COUNTIF(M$7:M55,M55)</f>
        <v>8</v>
      </c>
    </row>
    <row r="56" spans="1:14" ht="13.5" thickBot="1">
      <c r="A56" s="48">
        <v>9</v>
      </c>
      <c r="B56" s="32">
        <v>41</v>
      </c>
      <c r="C56" s="33" t="s">
        <v>81</v>
      </c>
      <c r="D56" s="32" t="s">
        <v>4</v>
      </c>
      <c r="E56" s="36">
        <v>20798</v>
      </c>
      <c r="F56" s="46">
        <f t="shared" si="5"/>
        <v>53</v>
      </c>
      <c r="G56" s="32">
        <f t="shared" si="6"/>
        <v>52</v>
      </c>
      <c r="H56" s="47">
        <f t="shared" si="7"/>
        <v>1956</v>
      </c>
      <c r="I56" s="34" t="s">
        <v>82</v>
      </c>
      <c r="J56" s="31" t="str">
        <f t="shared" si="8"/>
        <v>C</v>
      </c>
      <c r="K56" s="31">
        <f>COUNTIF(J$7:J56,J56)</f>
        <v>9</v>
      </c>
      <c r="L56" s="9">
        <v>0.050729166666666665</v>
      </c>
      <c r="M56" s="8" t="str">
        <f t="shared" si="9"/>
        <v>D</v>
      </c>
      <c r="N56" s="8">
        <f>COUNTIF(M$7:M56,M56)</f>
        <v>9</v>
      </c>
    </row>
    <row r="57" spans="1:14" ht="13.5" thickBot="1">
      <c r="A57" s="115"/>
      <c r="B57" s="116"/>
      <c r="C57" s="117"/>
      <c r="D57" s="116"/>
      <c r="E57" s="118"/>
      <c r="F57" s="119"/>
      <c r="G57" s="116"/>
      <c r="H57" s="120"/>
      <c r="I57" s="121"/>
      <c r="J57" s="122"/>
      <c r="K57" s="122"/>
      <c r="L57" s="123"/>
      <c r="M57" s="124"/>
      <c r="N57" s="124"/>
    </row>
    <row r="58" spans="1:14" ht="13.5" thickBot="1">
      <c r="A58" s="61">
        <v>1</v>
      </c>
      <c r="B58" s="90">
        <v>28</v>
      </c>
      <c r="C58" s="91" t="s">
        <v>58</v>
      </c>
      <c r="D58" s="90" t="s">
        <v>4</v>
      </c>
      <c r="E58" s="92">
        <v>19579</v>
      </c>
      <c r="F58" s="65">
        <f t="shared" si="5"/>
        <v>55</v>
      </c>
      <c r="G58" s="90">
        <f t="shared" si="6"/>
        <v>55</v>
      </c>
      <c r="H58" s="93">
        <f t="shared" si="7"/>
        <v>1953</v>
      </c>
      <c r="I58" s="94" t="s">
        <v>57</v>
      </c>
      <c r="J58" s="62" t="str">
        <f t="shared" si="8"/>
        <v>C</v>
      </c>
      <c r="K58" s="62">
        <f>COUNTIF(J$7:J58,J58)</f>
        <v>10</v>
      </c>
      <c r="L58" s="95">
        <v>0.04</v>
      </c>
      <c r="M58" s="102" t="str">
        <f t="shared" si="9"/>
        <v>E</v>
      </c>
      <c r="N58" s="102">
        <f>COUNTIF(M$7:M58,M58)</f>
        <v>1</v>
      </c>
    </row>
    <row r="59" spans="1:14" ht="13.5" thickBot="1">
      <c r="A59" s="82">
        <v>2</v>
      </c>
      <c r="B59" s="83">
        <v>65</v>
      </c>
      <c r="C59" s="84" t="s">
        <v>116</v>
      </c>
      <c r="D59" s="83" t="s">
        <v>4</v>
      </c>
      <c r="E59" s="85">
        <v>19597</v>
      </c>
      <c r="F59" s="99">
        <f t="shared" si="5"/>
        <v>55</v>
      </c>
      <c r="G59" s="83">
        <f t="shared" si="6"/>
        <v>55</v>
      </c>
      <c r="H59" s="86">
        <f t="shared" si="7"/>
        <v>1953</v>
      </c>
      <c r="I59" s="87" t="s">
        <v>29</v>
      </c>
      <c r="J59" s="100" t="str">
        <f t="shared" si="8"/>
        <v>C</v>
      </c>
      <c r="K59" s="100">
        <f>COUNTIF(J$7:J59,J59)</f>
        <v>11</v>
      </c>
      <c r="L59" s="88">
        <v>0.042025462962962966</v>
      </c>
      <c r="M59" s="104" t="str">
        <f t="shared" si="9"/>
        <v>E</v>
      </c>
      <c r="N59" s="104">
        <f>COUNTIF(M$7:M59,M59)</f>
        <v>2</v>
      </c>
    </row>
    <row r="60" spans="1:14" ht="13.5" thickBot="1">
      <c r="A60" s="89">
        <v>3</v>
      </c>
      <c r="B60" s="69">
        <v>16</v>
      </c>
      <c r="C60" s="70" t="s">
        <v>40</v>
      </c>
      <c r="D60" s="69" t="s">
        <v>4</v>
      </c>
      <c r="E60" s="71">
        <v>18248</v>
      </c>
      <c r="F60" s="96">
        <f t="shared" si="5"/>
        <v>59</v>
      </c>
      <c r="G60" s="69">
        <f t="shared" si="6"/>
        <v>59</v>
      </c>
      <c r="H60" s="72">
        <f t="shared" si="7"/>
        <v>1949</v>
      </c>
      <c r="I60" s="73" t="s">
        <v>38</v>
      </c>
      <c r="J60" s="97" t="str">
        <f t="shared" si="8"/>
        <v>D</v>
      </c>
      <c r="K60" s="97">
        <f>COUNTIF(J$7:J60,J60)</f>
        <v>1</v>
      </c>
      <c r="L60" s="74">
        <v>0.04232638888888889</v>
      </c>
      <c r="M60" s="103" t="str">
        <f t="shared" si="9"/>
        <v>E</v>
      </c>
      <c r="N60" s="103">
        <f>COUNTIF(M$7:M60,M60)</f>
        <v>3</v>
      </c>
    </row>
    <row r="61" spans="1:14" ht="13.5" thickBot="1">
      <c r="A61" s="48">
        <v>4</v>
      </c>
      <c r="B61" s="32">
        <v>7</v>
      </c>
      <c r="C61" s="33" t="s">
        <v>28</v>
      </c>
      <c r="D61" s="32" t="s">
        <v>4</v>
      </c>
      <c r="E61" s="36">
        <v>19473</v>
      </c>
      <c r="F61" s="46">
        <f t="shared" si="5"/>
        <v>56</v>
      </c>
      <c r="G61" s="47">
        <f t="shared" si="6"/>
        <v>56</v>
      </c>
      <c r="H61" s="47">
        <f t="shared" si="7"/>
        <v>1953</v>
      </c>
      <c r="I61" s="34" t="s">
        <v>29</v>
      </c>
      <c r="J61" s="31" t="str">
        <f t="shared" si="8"/>
        <v>C</v>
      </c>
      <c r="K61" s="31">
        <f>COUNTIF(J$7:J61,J61)</f>
        <v>12</v>
      </c>
      <c r="L61" s="9">
        <v>0.04356481481481481</v>
      </c>
      <c r="M61" s="8" t="str">
        <f t="shared" si="9"/>
        <v>E</v>
      </c>
      <c r="N61" s="8">
        <f>COUNTIF(M$7:M61,M61)</f>
        <v>4</v>
      </c>
    </row>
    <row r="62" spans="1:14" ht="13.5" thickBot="1">
      <c r="A62" s="45">
        <v>5</v>
      </c>
      <c r="B62" s="32">
        <v>71</v>
      </c>
      <c r="C62" s="33" t="s">
        <v>123</v>
      </c>
      <c r="D62" s="32" t="s">
        <v>4</v>
      </c>
      <c r="E62" s="36">
        <v>19618</v>
      </c>
      <c r="F62" s="46">
        <f t="shared" si="5"/>
        <v>55</v>
      </c>
      <c r="G62" s="32">
        <f t="shared" si="6"/>
        <v>55</v>
      </c>
      <c r="H62" s="47">
        <f t="shared" si="7"/>
        <v>1953</v>
      </c>
      <c r="I62" s="34" t="s">
        <v>124</v>
      </c>
      <c r="J62" s="31" t="str">
        <f t="shared" si="8"/>
        <v>C</v>
      </c>
      <c r="K62" s="31">
        <f>COUNTIF(J$7:J62,J62)</f>
        <v>13</v>
      </c>
      <c r="L62" s="9">
        <v>0.04703703703703704</v>
      </c>
      <c r="M62" s="8" t="str">
        <f t="shared" si="9"/>
        <v>E</v>
      </c>
      <c r="N62" s="8">
        <f>COUNTIF(M$7:M62,M62)</f>
        <v>5</v>
      </c>
    </row>
    <row r="63" spans="1:14" ht="13.5" thickBot="1">
      <c r="A63" s="48">
        <v>6</v>
      </c>
      <c r="B63" s="32">
        <v>31</v>
      </c>
      <c r="C63" s="33" t="s">
        <v>63</v>
      </c>
      <c r="D63" s="32" t="s">
        <v>4</v>
      </c>
      <c r="E63" s="36">
        <v>19639</v>
      </c>
      <c r="F63" s="46">
        <f t="shared" si="5"/>
        <v>55</v>
      </c>
      <c r="G63" s="32">
        <f t="shared" si="6"/>
        <v>55</v>
      </c>
      <c r="H63" s="47">
        <f t="shared" si="7"/>
        <v>1953</v>
      </c>
      <c r="I63" s="34" t="s">
        <v>62</v>
      </c>
      <c r="J63" s="31" t="str">
        <f t="shared" si="8"/>
        <v>C</v>
      </c>
      <c r="K63" s="31">
        <f>COUNTIF(J$7:J63,J63)</f>
        <v>14</v>
      </c>
      <c r="L63" s="9">
        <v>0.049375</v>
      </c>
      <c r="M63" s="8" t="str">
        <f t="shared" si="9"/>
        <v>E</v>
      </c>
      <c r="N63" s="8">
        <f>COUNTIF(M$7:M63,M63)</f>
        <v>6</v>
      </c>
    </row>
    <row r="64" spans="1:14" ht="23.25" thickBot="1">
      <c r="A64" s="45">
        <v>7</v>
      </c>
      <c r="B64" s="32">
        <v>44</v>
      </c>
      <c r="C64" s="33" t="s">
        <v>86</v>
      </c>
      <c r="D64" s="32" t="s">
        <v>4</v>
      </c>
      <c r="E64" s="36">
        <v>19599</v>
      </c>
      <c r="F64" s="46">
        <f t="shared" si="5"/>
        <v>55</v>
      </c>
      <c r="G64" s="32">
        <f t="shared" si="6"/>
        <v>55</v>
      </c>
      <c r="H64" s="47">
        <f t="shared" si="7"/>
        <v>1953</v>
      </c>
      <c r="I64" s="35" t="s">
        <v>135</v>
      </c>
      <c r="J64" s="31" t="str">
        <f t="shared" si="8"/>
        <v>C</v>
      </c>
      <c r="K64" s="31">
        <f>COUNTIF(J$7:J64,J64)</f>
        <v>15</v>
      </c>
      <c r="L64" s="9">
        <v>0.050069444444444444</v>
      </c>
      <c r="M64" s="8" t="str">
        <f t="shared" si="9"/>
        <v>E</v>
      </c>
      <c r="N64" s="8">
        <f>COUNTIF(M$7:M64,M64)</f>
        <v>7</v>
      </c>
    </row>
    <row r="65" spans="1:14" ht="13.5" thickBot="1">
      <c r="A65" s="115"/>
      <c r="B65" s="116"/>
      <c r="C65" s="117"/>
      <c r="D65" s="116"/>
      <c r="E65" s="118"/>
      <c r="F65" s="119"/>
      <c r="G65" s="116"/>
      <c r="H65" s="120"/>
      <c r="I65" s="126"/>
      <c r="J65" s="122"/>
      <c r="K65" s="122"/>
      <c r="L65" s="123"/>
      <c r="M65" s="124"/>
      <c r="N65" s="124"/>
    </row>
    <row r="66" spans="1:14" ht="13.5" thickBot="1">
      <c r="A66" s="101">
        <v>1</v>
      </c>
      <c r="B66" s="90">
        <v>66</v>
      </c>
      <c r="C66" s="91" t="s">
        <v>117</v>
      </c>
      <c r="D66" s="90" t="s">
        <v>4</v>
      </c>
      <c r="E66" s="92">
        <v>17822</v>
      </c>
      <c r="F66" s="65">
        <f t="shared" si="5"/>
        <v>61</v>
      </c>
      <c r="G66" s="90">
        <f t="shared" si="6"/>
        <v>60</v>
      </c>
      <c r="H66" s="93">
        <f t="shared" si="7"/>
        <v>1948</v>
      </c>
      <c r="I66" s="94" t="s">
        <v>21</v>
      </c>
      <c r="J66" s="62" t="str">
        <f t="shared" si="8"/>
        <v>D</v>
      </c>
      <c r="K66" s="62">
        <f>COUNTIF(J$7:J66,J66)</f>
        <v>2</v>
      </c>
      <c r="L66" s="95">
        <v>0.044085648148148145</v>
      </c>
      <c r="M66" s="102" t="str">
        <f t="shared" si="9"/>
        <v>F</v>
      </c>
      <c r="N66" s="102">
        <f>COUNTIF(M$7:M66,M66)</f>
        <v>1</v>
      </c>
    </row>
    <row r="67" spans="1:14" ht="13.5" thickBot="1">
      <c r="A67" s="98">
        <v>2</v>
      </c>
      <c r="B67" s="83">
        <v>76</v>
      </c>
      <c r="C67" s="84" t="s">
        <v>131</v>
      </c>
      <c r="D67" s="83" t="s">
        <v>4</v>
      </c>
      <c r="E67" s="85">
        <v>16792</v>
      </c>
      <c r="F67" s="99">
        <f t="shared" si="5"/>
        <v>63</v>
      </c>
      <c r="G67" s="83">
        <f t="shared" si="6"/>
        <v>63</v>
      </c>
      <c r="H67" s="86">
        <f t="shared" si="7"/>
        <v>1945</v>
      </c>
      <c r="I67" s="87" t="s">
        <v>78</v>
      </c>
      <c r="J67" s="100" t="str">
        <f t="shared" si="8"/>
        <v>D</v>
      </c>
      <c r="K67" s="100">
        <f>COUNTIF(J$7:J67,J67)</f>
        <v>3</v>
      </c>
      <c r="L67" s="88">
        <v>0.048993055555555554</v>
      </c>
      <c r="M67" s="104" t="str">
        <f t="shared" si="9"/>
        <v>F</v>
      </c>
      <c r="N67" s="104">
        <f>COUNTIF(M$7:M67,M67)</f>
        <v>2</v>
      </c>
    </row>
    <row r="68" spans="1:14" ht="13.5" thickBot="1">
      <c r="A68" s="115"/>
      <c r="B68" s="116"/>
      <c r="C68" s="117"/>
      <c r="D68" s="116"/>
      <c r="E68" s="118"/>
      <c r="F68" s="119"/>
      <c r="G68" s="116"/>
      <c r="H68" s="120"/>
      <c r="I68" s="121"/>
      <c r="J68" s="122"/>
      <c r="K68" s="122"/>
      <c r="L68" s="123"/>
      <c r="M68" s="124"/>
      <c r="N68" s="124"/>
    </row>
    <row r="69" spans="1:14" ht="13.5" thickBot="1">
      <c r="A69" s="101">
        <v>1</v>
      </c>
      <c r="B69" s="90">
        <v>100</v>
      </c>
      <c r="C69" s="91" t="s">
        <v>133</v>
      </c>
      <c r="D69" s="90" t="s">
        <v>4</v>
      </c>
      <c r="E69" s="92">
        <v>14536</v>
      </c>
      <c r="F69" s="65">
        <f t="shared" si="5"/>
        <v>69</v>
      </c>
      <c r="G69" s="90">
        <f t="shared" si="6"/>
        <v>69</v>
      </c>
      <c r="H69" s="93">
        <f t="shared" si="7"/>
        <v>1939</v>
      </c>
      <c r="I69" s="94" t="s">
        <v>29</v>
      </c>
      <c r="J69" s="62" t="str">
        <f t="shared" si="8"/>
        <v>E</v>
      </c>
      <c r="K69" s="62">
        <f>COUNTIF(J$7:J69,J69)</f>
        <v>1</v>
      </c>
      <c r="L69" s="95">
        <v>0.04998842592592592</v>
      </c>
      <c r="M69" s="102" t="str">
        <f t="shared" si="9"/>
        <v>G</v>
      </c>
      <c r="N69" s="102">
        <f>COUNTIF(M$7:M69,M69)</f>
        <v>1</v>
      </c>
    </row>
    <row r="70" spans="1:14" ht="13.5" thickBot="1">
      <c r="A70" s="163"/>
      <c r="B70" s="164"/>
      <c r="C70" s="165"/>
      <c r="D70" s="164"/>
      <c r="E70" s="166"/>
      <c r="F70" s="167"/>
      <c r="G70" s="164"/>
      <c r="H70" s="168"/>
      <c r="I70" s="169"/>
      <c r="J70" s="127"/>
      <c r="K70" s="127"/>
      <c r="L70" s="170"/>
      <c r="M70" s="127"/>
      <c r="N70" s="127"/>
    </row>
    <row r="71" spans="1:14" ht="13.5" thickBot="1">
      <c r="A71" s="61">
        <v>1</v>
      </c>
      <c r="B71" s="90">
        <v>62</v>
      </c>
      <c r="C71" s="91" t="s">
        <v>111</v>
      </c>
      <c r="D71" s="90" t="s">
        <v>5</v>
      </c>
      <c r="E71" s="92">
        <v>30332</v>
      </c>
      <c r="F71" s="65">
        <f t="shared" si="5"/>
        <v>26</v>
      </c>
      <c r="G71" s="90">
        <f t="shared" si="6"/>
        <v>26</v>
      </c>
      <c r="H71" s="93">
        <f t="shared" si="7"/>
        <v>1983</v>
      </c>
      <c r="I71" s="94" t="s">
        <v>70</v>
      </c>
      <c r="J71" s="62" t="str">
        <f t="shared" si="8"/>
        <v>F</v>
      </c>
      <c r="K71" s="62">
        <f>COUNTIF(J$7:J71,J71)</f>
        <v>1</v>
      </c>
      <c r="L71" s="95">
        <v>0.04171296296296296</v>
      </c>
      <c r="M71" s="102" t="str">
        <f t="shared" si="9"/>
        <v>I</v>
      </c>
      <c r="N71" s="102">
        <f>COUNTIF(M$7:M71,M71)</f>
        <v>1</v>
      </c>
    </row>
    <row r="72" spans="1:14" ht="13.5" thickBot="1">
      <c r="A72" s="82">
        <v>2</v>
      </c>
      <c r="B72" s="83">
        <v>60</v>
      </c>
      <c r="C72" s="84" t="s">
        <v>108</v>
      </c>
      <c r="D72" s="83" t="s">
        <v>5</v>
      </c>
      <c r="E72" s="85">
        <v>29137</v>
      </c>
      <c r="F72" s="99">
        <f t="shared" si="5"/>
        <v>29</v>
      </c>
      <c r="G72" s="83">
        <f t="shared" si="6"/>
        <v>29</v>
      </c>
      <c r="H72" s="86">
        <f t="shared" si="7"/>
        <v>1979</v>
      </c>
      <c r="I72" s="87" t="s">
        <v>57</v>
      </c>
      <c r="J72" s="100" t="str">
        <f t="shared" si="8"/>
        <v>F</v>
      </c>
      <c r="K72" s="100">
        <f>COUNTIF(J$7:J72,J72)</f>
        <v>2</v>
      </c>
      <c r="L72" s="88">
        <v>0.04384259259259259</v>
      </c>
      <c r="M72" s="104" t="str">
        <f t="shared" si="9"/>
        <v>I</v>
      </c>
      <c r="N72" s="104">
        <f>COUNTIF(M$7:M72,M72)</f>
        <v>2</v>
      </c>
    </row>
    <row r="73" spans="1:14" ht="13.5" thickBot="1">
      <c r="A73" s="89">
        <v>3</v>
      </c>
      <c r="B73" s="69">
        <v>47</v>
      </c>
      <c r="C73" s="70" t="s">
        <v>89</v>
      </c>
      <c r="D73" s="69" t="s">
        <v>5</v>
      </c>
      <c r="E73" s="71">
        <v>31894</v>
      </c>
      <c r="F73" s="96">
        <f t="shared" si="5"/>
        <v>22</v>
      </c>
      <c r="G73" s="69">
        <f t="shared" si="6"/>
        <v>22</v>
      </c>
      <c r="H73" s="72">
        <f t="shared" si="7"/>
        <v>1987</v>
      </c>
      <c r="I73" s="73" t="s">
        <v>65</v>
      </c>
      <c r="J73" s="97" t="str">
        <f t="shared" si="8"/>
        <v>F</v>
      </c>
      <c r="K73" s="97">
        <f>COUNTIF(J$7:J73,J73)</f>
        <v>3</v>
      </c>
      <c r="L73" s="74">
        <v>0.044375</v>
      </c>
      <c r="M73" s="103" t="str">
        <f t="shared" si="9"/>
        <v>I</v>
      </c>
      <c r="N73" s="103">
        <f>COUNTIF(M$7:M73,M73)</f>
        <v>3</v>
      </c>
    </row>
    <row r="74" spans="1:14" ht="13.5" thickBot="1">
      <c r="A74" s="48">
        <v>4</v>
      </c>
      <c r="B74" s="32">
        <v>46</v>
      </c>
      <c r="C74" s="33" t="s">
        <v>88</v>
      </c>
      <c r="D74" s="32" t="s">
        <v>5</v>
      </c>
      <c r="E74" s="36">
        <v>31134</v>
      </c>
      <c r="F74" s="46">
        <f t="shared" si="5"/>
        <v>24</v>
      </c>
      <c r="G74" s="32">
        <f t="shared" si="6"/>
        <v>24</v>
      </c>
      <c r="H74" s="47">
        <f t="shared" si="7"/>
        <v>1985</v>
      </c>
      <c r="I74" s="34" t="s">
        <v>21</v>
      </c>
      <c r="J74" s="31" t="str">
        <f t="shared" si="8"/>
        <v>F</v>
      </c>
      <c r="K74" s="31">
        <f>COUNTIF(J$7:J74,J74)</f>
        <v>4</v>
      </c>
      <c r="L74" s="9">
        <v>0.04489583333333333</v>
      </c>
      <c r="M74" s="8" t="str">
        <f t="shared" si="9"/>
        <v>I</v>
      </c>
      <c r="N74" s="8">
        <f>COUNTIF(M$7:M74,M74)</f>
        <v>4</v>
      </c>
    </row>
    <row r="75" spans="1:14" ht="13.5" thickBot="1">
      <c r="A75" s="45">
        <v>5</v>
      </c>
      <c r="B75" s="32">
        <v>45</v>
      </c>
      <c r="C75" s="33" t="s">
        <v>87</v>
      </c>
      <c r="D75" s="32" t="s">
        <v>5</v>
      </c>
      <c r="E75" s="36">
        <v>30958</v>
      </c>
      <c r="F75" s="46">
        <f t="shared" si="5"/>
        <v>25</v>
      </c>
      <c r="G75" s="32">
        <f t="shared" si="6"/>
        <v>24</v>
      </c>
      <c r="H75" s="47">
        <f t="shared" si="7"/>
        <v>1984</v>
      </c>
      <c r="I75" s="34" t="s">
        <v>21</v>
      </c>
      <c r="J75" s="31" t="str">
        <f t="shared" si="8"/>
        <v>F</v>
      </c>
      <c r="K75" s="31">
        <f>COUNTIF(J$7:J75,J75)</f>
        <v>5</v>
      </c>
      <c r="L75" s="9">
        <v>0.046064814814814815</v>
      </c>
      <c r="M75" s="8" t="str">
        <f t="shared" si="9"/>
        <v>I</v>
      </c>
      <c r="N75" s="8">
        <f>COUNTIF(M$7:M75,M75)</f>
        <v>5</v>
      </c>
    </row>
    <row r="76" spans="1:14" ht="13.5" thickBot="1">
      <c r="A76" s="48">
        <v>6</v>
      </c>
      <c r="B76" s="32">
        <v>52</v>
      </c>
      <c r="C76" s="33" t="s">
        <v>95</v>
      </c>
      <c r="D76" s="32" t="s">
        <v>5</v>
      </c>
      <c r="E76" s="36">
        <v>29944</v>
      </c>
      <c r="F76" s="46">
        <f t="shared" si="5"/>
        <v>27</v>
      </c>
      <c r="G76" s="32">
        <f t="shared" si="6"/>
        <v>27</v>
      </c>
      <c r="H76" s="47">
        <f t="shared" si="7"/>
        <v>1981</v>
      </c>
      <c r="I76" s="34" t="s">
        <v>96</v>
      </c>
      <c r="J76" s="31" t="str">
        <f t="shared" si="8"/>
        <v>F</v>
      </c>
      <c r="K76" s="31">
        <f>COUNTIF(J$7:J76,J76)</f>
        <v>6</v>
      </c>
      <c r="L76" s="9">
        <v>0.046678240740740735</v>
      </c>
      <c r="M76" s="8" t="str">
        <f t="shared" si="9"/>
        <v>I</v>
      </c>
      <c r="N76" s="8">
        <f>COUNTIF(M$7:M76,M76)</f>
        <v>6</v>
      </c>
    </row>
    <row r="77" spans="1:14" ht="13.5" thickBot="1">
      <c r="A77" s="45">
        <v>7</v>
      </c>
      <c r="B77" s="32">
        <v>63</v>
      </c>
      <c r="C77" s="33" t="s">
        <v>112</v>
      </c>
      <c r="D77" s="32" t="s">
        <v>5</v>
      </c>
      <c r="E77" s="36">
        <v>29381</v>
      </c>
      <c r="F77" s="46">
        <f aca="true" t="shared" si="10" ref="F77:F88">IF(MOD(H77,4)=0,G77+1,G77)</f>
        <v>30</v>
      </c>
      <c r="G77" s="32">
        <f aca="true" t="shared" si="11" ref="G77:G88">YEAR(E$1-E77)-1900</f>
        <v>29</v>
      </c>
      <c r="H77" s="47">
        <f aca="true" t="shared" si="12" ref="H77:H88">YEAR(E77)</f>
        <v>1980</v>
      </c>
      <c r="I77" s="34" t="s">
        <v>113</v>
      </c>
      <c r="J77" s="31" t="str">
        <f aca="true" t="shared" si="13" ref="J77:J88">IF($D77="m",IF($H$1-$H77&gt;17,IF($H$1-$H77&lt;40,"A",IF($H$1-$H77&gt;49,IF($H$1-$H77&gt;59,IF($H$1-$H77&gt;69,"E","D"),"C"),"B")),"JM"),IF($H$1-$H77&gt;19,IF($H$1-$H77&lt;35,"F",IF($H$1-$H77&lt;50,"G","H")),"JŽ"))</f>
        <v>F</v>
      </c>
      <c r="K77" s="31">
        <f>COUNTIF(J$7:J77,J77)</f>
        <v>7</v>
      </c>
      <c r="L77" s="9">
        <v>0.05133101851851852</v>
      </c>
      <c r="M77" s="8" t="str">
        <f aca="true" t="shared" si="14" ref="M77:M88">IF(D77="m",IF($F77&lt;=39,"A",IF($F77&lt;=44,"B",IF($F77&lt;=49,"C",IF($F77&lt;=54,"D",IF($F77&lt;=59,"E",IF($F77&lt;=64,"F",IF($F77&lt;=69,"G","H"))))))),IF($F77&lt;=34,"I",IF($F77&lt;=39,"J",IF($F77&lt;=44,"K",IF($F77&lt;=49,"L","M")))))</f>
        <v>I</v>
      </c>
      <c r="N77" s="8">
        <f>COUNTIF(M$7:M77,M77)</f>
        <v>7</v>
      </c>
    </row>
    <row r="78" spans="1:14" ht="13.5" thickBot="1">
      <c r="A78" s="115"/>
      <c r="B78" s="116"/>
      <c r="C78" s="117"/>
      <c r="D78" s="116"/>
      <c r="E78" s="118"/>
      <c r="F78" s="119"/>
      <c r="G78" s="116"/>
      <c r="H78" s="120"/>
      <c r="I78" s="121"/>
      <c r="J78" s="122"/>
      <c r="K78" s="122"/>
      <c r="L78" s="123"/>
      <c r="M78" s="124"/>
      <c r="N78" s="124"/>
    </row>
    <row r="79" spans="1:15" ht="13.5" thickBot="1">
      <c r="A79" s="101">
        <v>1</v>
      </c>
      <c r="B79" s="90">
        <v>42</v>
      </c>
      <c r="C79" s="91" t="s">
        <v>83</v>
      </c>
      <c r="D79" s="90" t="s">
        <v>5</v>
      </c>
      <c r="E79" s="92">
        <v>26175</v>
      </c>
      <c r="F79" s="65">
        <f t="shared" si="10"/>
        <v>37</v>
      </c>
      <c r="G79" s="90">
        <f t="shared" si="11"/>
        <v>37</v>
      </c>
      <c r="H79" s="93">
        <f t="shared" si="12"/>
        <v>1971</v>
      </c>
      <c r="I79" s="94" t="s">
        <v>84</v>
      </c>
      <c r="J79" s="62" t="str">
        <f t="shared" si="13"/>
        <v>G</v>
      </c>
      <c r="K79" s="62">
        <f>COUNTIF(J$7:J79,J79)</f>
        <v>1</v>
      </c>
      <c r="L79" s="95">
        <v>0.04305555555555556</v>
      </c>
      <c r="M79" s="102" t="str">
        <f t="shared" si="14"/>
        <v>J</v>
      </c>
      <c r="N79" s="102">
        <f>COUNTIF(M$7:M79,M79)</f>
        <v>1</v>
      </c>
      <c r="O79" s="172"/>
    </row>
    <row r="80" spans="1:14" ht="13.5" thickBot="1">
      <c r="A80" s="45">
        <v>2</v>
      </c>
      <c r="B80" s="32">
        <v>48</v>
      </c>
      <c r="C80" s="33" t="s">
        <v>90</v>
      </c>
      <c r="D80" s="32" t="s">
        <v>5</v>
      </c>
      <c r="E80" s="36">
        <v>26201</v>
      </c>
      <c r="F80" s="46">
        <f t="shared" si="10"/>
        <v>37</v>
      </c>
      <c r="G80" s="32">
        <f t="shared" si="11"/>
        <v>37</v>
      </c>
      <c r="H80" s="47">
        <f t="shared" si="12"/>
        <v>1971</v>
      </c>
      <c r="I80" s="34" t="s">
        <v>57</v>
      </c>
      <c r="J80" s="31" t="str">
        <f t="shared" si="13"/>
        <v>G</v>
      </c>
      <c r="K80" s="31">
        <f>COUNTIF(J$7:J80,J80)</f>
        <v>2</v>
      </c>
      <c r="L80" s="39" t="s">
        <v>140</v>
      </c>
      <c r="M80" s="109" t="str">
        <f t="shared" si="14"/>
        <v>J</v>
      </c>
      <c r="N80" s="109">
        <f>COUNTIF(M$7:M80,M80)</f>
        <v>2</v>
      </c>
    </row>
    <row r="81" spans="1:14" ht="13.5" thickBot="1">
      <c r="A81" s="115"/>
      <c r="B81" s="116"/>
      <c r="C81" s="117"/>
      <c r="D81" s="116"/>
      <c r="E81" s="118"/>
      <c r="F81" s="119"/>
      <c r="G81" s="116"/>
      <c r="H81" s="120"/>
      <c r="I81" s="121"/>
      <c r="J81" s="122"/>
      <c r="K81" s="122"/>
      <c r="L81" s="125"/>
      <c r="M81" s="124"/>
      <c r="N81" s="124"/>
    </row>
    <row r="82" spans="1:14" ht="13.5" thickBot="1">
      <c r="A82" s="101">
        <v>1</v>
      </c>
      <c r="B82" s="90">
        <v>69</v>
      </c>
      <c r="C82" s="91" t="s">
        <v>121</v>
      </c>
      <c r="D82" s="90" t="s">
        <v>5</v>
      </c>
      <c r="E82" s="92">
        <v>23788</v>
      </c>
      <c r="F82" s="65">
        <f t="shared" si="10"/>
        <v>44</v>
      </c>
      <c r="G82" s="90">
        <f t="shared" si="11"/>
        <v>44</v>
      </c>
      <c r="H82" s="93">
        <f t="shared" si="12"/>
        <v>1965</v>
      </c>
      <c r="I82" s="94" t="s">
        <v>57</v>
      </c>
      <c r="J82" s="62" t="str">
        <f t="shared" si="13"/>
        <v>G</v>
      </c>
      <c r="K82" s="62">
        <f>COUNTIF(J$7:J82,J82)</f>
        <v>3</v>
      </c>
      <c r="L82" s="95">
        <v>0.08001157407407407</v>
      </c>
      <c r="M82" s="102" t="str">
        <f t="shared" si="14"/>
        <v>K</v>
      </c>
      <c r="N82" s="102">
        <f>COUNTIF(M$7:M82,M82)</f>
        <v>1</v>
      </c>
    </row>
    <row r="83" spans="1:14" ht="13.5" thickBot="1">
      <c r="A83" s="174"/>
      <c r="B83" s="175"/>
      <c r="C83" s="176"/>
      <c r="D83" s="175"/>
      <c r="E83" s="177"/>
      <c r="F83" s="178"/>
      <c r="G83" s="175"/>
      <c r="H83" s="179"/>
      <c r="I83" s="180"/>
      <c r="J83" s="181"/>
      <c r="K83" s="181"/>
      <c r="L83" s="182"/>
      <c r="M83" s="181"/>
      <c r="N83" s="181"/>
    </row>
    <row r="84" spans="1:15" ht="13.5" thickBot="1">
      <c r="A84" s="61">
        <v>1</v>
      </c>
      <c r="B84" s="90">
        <v>27</v>
      </c>
      <c r="C84" s="91" t="s">
        <v>56</v>
      </c>
      <c r="D84" s="90" t="s">
        <v>5</v>
      </c>
      <c r="E84" s="92">
        <v>23109</v>
      </c>
      <c r="F84" s="65">
        <f t="shared" si="10"/>
        <v>46</v>
      </c>
      <c r="G84" s="90">
        <f t="shared" si="11"/>
        <v>46</v>
      </c>
      <c r="H84" s="93">
        <f t="shared" si="12"/>
        <v>1963</v>
      </c>
      <c r="I84" s="94" t="s">
        <v>57</v>
      </c>
      <c r="J84" s="62" t="str">
        <f t="shared" si="13"/>
        <v>G</v>
      </c>
      <c r="K84" s="62">
        <f>COUNTIF(J$7:J84,J84)</f>
        <v>4</v>
      </c>
      <c r="L84" s="95">
        <v>0.04935185185185185</v>
      </c>
      <c r="M84" s="102" t="str">
        <f t="shared" si="14"/>
        <v>L</v>
      </c>
      <c r="N84" s="102">
        <f>COUNTIF(M$7:M84,M84)</f>
        <v>1</v>
      </c>
      <c r="O84" s="173"/>
    </row>
    <row r="85" spans="1:14" ht="13.5" thickBot="1">
      <c r="A85" s="82">
        <v>2</v>
      </c>
      <c r="B85" s="83">
        <v>33</v>
      </c>
      <c r="C85" s="84" t="s">
        <v>66</v>
      </c>
      <c r="D85" s="83" t="s">
        <v>5</v>
      </c>
      <c r="E85" s="85">
        <v>23207</v>
      </c>
      <c r="F85" s="99">
        <f t="shared" si="10"/>
        <v>46</v>
      </c>
      <c r="G85" s="83">
        <f t="shared" si="11"/>
        <v>46</v>
      </c>
      <c r="H85" s="86">
        <f t="shared" si="12"/>
        <v>1963</v>
      </c>
      <c r="I85" s="87" t="s">
        <v>67</v>
      </c>
      <c r="J85" s="100" t="str">
        <f t="shared" si="13"/>
        <v>G</v>
      </c>
      <c r="K85" s="100">
        <f>COUNTIF(J$7:J85,J85)</f>
        <v>5</v>
      </c>
      <c r="L85" s="88">
        <v>0.06788194444444444</v>
      </c>
      <c r="M85" s="104" t="str">
        <f t="shared" si="14"/>
        <v>L</v>
      </c>
      <c r="N85" s="104">
        <f>COUNTIF(M$7:M85,M85)</f>
        <v>2</v>
      </c>
    </row>
    <row r="86" spans="1:14" ht="13.5" thickBot="1">
      <c r="A86" s="183"/>
      <c r="B86" s="184"/>
      <c r="C86" s="185"/>
      <c r="D86" s="184"/>
      <c r="E86" s="186"/>
      <c r="F86" s="187"/>
      <c r="G86" s="184"/>
      <c r="H86" s="188"/>
      <c r="I86" s="189"/>
      <c r="J86" s="190"/>
      <c r="K86" s="190"/>
      <c r="L86" s="191"/>
      <c r="M86" s="190"/>
      <c r="N86" s="190"/>
    </row>
    <row r="87" spans="1:15" ht="13.5" thickBot="1">
      <c r="A87" s="61">
        <v>1</v>
      </c>
      <c r="B87" s="90">
        <v>30</v>
      </c>
      <c r="C87" s="91" t="s">
        <v>61</v>
      </c>
      <c r="D87" s="90" t="s">
        <v>5</v>
      </c>
      <c r="E87" s="92">
        <v>21483</v>
      </c>
      <c r="F87" s="65">
        <f t="shared" si="10"/>
        <v>50</v>
      </c>
      <c r="G87" s="90">
        <f t="shared" si="11"/>
        <v>50</v>
      </c>
      <c r="H87" s="93">
        <f t="shared" si="12"/>
        <v>1958</v>
      </c>
      <c r="I87" s="94" t="s">
        <v>62</v>
      </c>
      <c r="J87" s="62" t="str">
        <f t="shared" si="13"/>
        <v>H</v>
      </c>
      <c r="K87" s="62">
        <f>COUNTIF(J$7:J87,J87)</f>
        <v>1</v>
      </c>
      <c r="L87" s="95">
        <v>0.04936342592592593</v>
      </c>
      <c r="M87" s="102" t="str">
        <f t="shared" si="14"/>
        <v>M</v>
      </c>
      <c r="N87" s="102">
        <f>COUNTIF(M$7:M87,M87)</f>
        <v>1</v>
      </c>
      <c r="O87" s="173"/>
    </row>
    <row r="88" spans="1:14" ht="12.75">
      <c r="A88" s="82">
        <v>2</v>
      </c>
      <c r="B88" s="83">
        <v>58</v>
      </c>
      <c r="C88" s="84" t="s">
        <v>105</v>
      </c>
      <c r="D88" s="83" t="s">
        <v>5</v>
      </c>
      <c r="E88" s="85">
        <v>21133</v>
      </c>
      <c r="F88" s="99">
        <f t="shared" si="10"/>
        <v>51</v>
      </c>
      <c r="G88" s="83">
        <f t="shared" si="11"/>
        <v>51</v>
      </c>
      <c r="H88" s="86">
        <f t="shared" si="12"/>
        <v>1957</v>
      </c>
      <c r="I88" s="87" t="s">
        <v>106</v>
      </c>
      <c r="J88" s="100" t="str">
        <f t="shared" si="13"/>
        <v>H</v>
      </c>
      <c r="K88" s="100">
        <f>COUNTIF(J$7:J88,J88)</f>
        <v>2</v>
      </c>
      <c r="L88" s="88">
        <v>0.055</v>
      </c>
      <c r="M88" s="104" t="str">
        <f t="shared" si="14"/>
        <v>M</v>
      </c>
      <c r="N88" s="104">
        <f>COUNTIF(M$7:M88,M88)</f>
        <v>2</v>
      </c>
    </row>
    <row r="89" spans="1:14" ht="13.5" thickBot="1">
      <c r="A89" s="110"/>
      <c r="B89" s="111"/>
      <c r="C89" s="112"/>
      <c r="D89" s="110"/>
      <c r="E89" s="110"/>
      <c r="F89" s="110"/>
      <c r="G89" s="110"/>
      <c r="H89" s="113"/>
      <c r="I89" s="114"/>
      <c r="J89" s="111"/>
      <c r="K89" s="111"/>
      <c r="L89" s="110"/>
      <c r="M89" s="110"/>
      <c r="N89" s="110"/>
    </row>
    <row r="90" spans="1:14" ht="12.75">
      <c r="A90" s="61">
        <v>1</v>
      </c>
      <c r="B90" s="90">
        <v>55</v>
      </c>
      <c r="C90" s="91" t="s">
        <v>99</v>
      </c>
      <c r="D90" s="90" t="s">
        <v>4</v>
      </c>
      <c r="E90" s="92">
        <v>33669</v>
      </c>
      <c r="F90" s="65">
        <f>IF(MOD(H90,4)=0,G90+1,G90)</f>
        <v>18</v>
      </c>
      <c r="G90" s="90">
        <f>YEAR(E$1-E90)-1900</f>
        <v>17</v>
      </c>
      <c r="H90" s="93">
        <f>YEAR(E90)</f>
        <v>1992</v>
      </c>
      <c r="I90" s="94" t="s">
        <v>100</v>
      </c>
      <c r="J90" s="90" t="str">
        <f>IF($D90="m",IF($H$1-$H90&gt;17,IF($H$1-$H90&lt;40,"A",IF($H$1-$H90&gt;49,IF($H$1-$H90&gt;59,IF($H$1-$H90&gt;69,"E","D"),"C"),"B")),"JM"),IF($H$1-$H90&gt;19,IF($H$1-$H90&lt;35,"F",IF($H$1-$H90&lt;50,"G","H")),"JŽ"))</f>
        <v>JM</v>
      </c>
      <c r="K90" s="62">
        <f>COUNTIF(J$7:J90,J90)</f>
        <v>1</v>
      </c>
      <c r="L90" s="95">
        <v>0.043599537037037034</v>
      </c>
      <c r="M90" s="102" t="s">
        <v>144</v>
      </c>
      <c r="N90" s="102">
        <f>COUNTIF(M$7:M90,M90)</f>
        <v>1</v>
      </c>
    </row>
    <row r="92" spans="1:15" ht="12.75">
      <c r="A92" s="192" t="s">
        <v>141</v>
      </c>
      <c r="B92" s="192"/>
      <c r="C92" s="192"/>
      <c r="L92" s="18" t="s">
        <v>145</v>
      </c>
      <c r="M92" s="18" t="s">
        <v>146</v>
      </c>
      <c r="N92" s="18" t="s">
        <v>147</v>
      </c>
      <c r="O92" s="18" t="s">
        <v>154</v>
      </c>
    </row>
    <row r="93" spans="12:15" ht="12.75">
      <c r="L93" s="18" t="s">
        <v>157</v>
      </c>
      <c r="M93" s="18" t="s">
        <v>148</v>
      </c>
      <c r="N93" s="1">
        <v>40</v>
      </c>
      <c r="O93" s="1">
        <v>44</v>
      </c>
    </row>
    <row r="94" spans="13:15" ht="12.75">
      <c r="M94" s="18" t="s">
        <v>149</v>
      </c>
      <c r="N94" s="1">
        <v>45</v>
      </c>
      <c r="O94" s="1">
        <v>49</v>
      </c>
    </row>
    <row r="95" spans="1:15" ht="12.75">
      <c r="A95" s="60" t="s">
        <v>142</v>
      </c>
      <c r="B95" s="60"/>
      <c r="C95" s="60"/>
      <c r="M95" s="18" t="s">
        <v>150</v>
      </c>
      <c r="N95" s="1">
        <v>50</v>
      </c>
      <c r="O95" s="1">
        <v>54</v>
      </c>
    </row>
    <row r="96" spans="13:15" ht="12.75">
      <c r="M96" s="18" t="s">
        <v>151</v>
      </c>
      <c r="N96" s="1">
        <v>55</v>
      </c>
      <c r="O96" s="1">
        <v>59</v>
      </c>
    </row>
    <row r="97" spans="13:15" ht="12.75">
      <c r="M97" s="18" t="s">
        <v>152</v>
      </c>
      <c r="N97" s="1">
        <v>60</v>
      </c>
      <c r="O97" s="1">
        <v>64</v>
      </c>
    </row>
    <row r="98" spans="13:15" ht="12.75">
      <c r="M98" s="18" t="s">
        <v>153</v>
      </c>
      <c r="N98" s="1">
        <v>65</v>
      </c>
      <c r="O98" s="1">
        <v>69</v>
      </c>
    </row>
    <row r="99" spans="13:15" ht="12.75">
      <c r="M99" s="18" t="s">
        <v>155</v>
      </c>
      <c r="N99" s="1">
        <v>70</v>
      </c>
      <c r="O99" s="18" t="s">
        <v>156</v>
      </c>
    </row>
    <row r="100" spans="13:15" ht="12.75">
      <c r="M100" s="18" t="s">
        <v>144</v>
      </c>
      <c r="N100" s="1">
        <v>16</v>
      </c>
      <c r="O100" s="1">
        <v>17</v>
      </c>
    </row>
    <row r="101" ht="12.75">
      <c r="L101" s="18" t="s">
        <v>145</v>
      </c>
    </row>
    <row r="102" spans="12:15" ht="12.75">
      <c r="L102" s="18" t="s">
        <v>158</v>
      </c>
      <c r="M102" s="18" t="s">
        <v>159</v>
      </c>
      <c r="N102" s="18" t="s">
        <v>160</v>
      </c>
      <c r="O102" s="18" t="s">
        <v>154</v>
      </c>
    </row>
    <row r="103" spans="13:15" ht="12.75">
      <c r="M103" s="18" t="s">
        <v>161</v>
      </c>
      <c r="N103" s="1">
        <v>35</v>
      </c>
      <c r="O103" s="1">
        <v>39</v>
      </c>
    </row>
    <row r="104" spans="13:15" ht="12.75">
      <c r="M104" s="18" t="s">
        <v>162</v>
      </c>
      <c r="N104" s="1">
        <v>40</v>
      </c>
      <c r="O104" s="1">
        <v>44</v>
      </c>
    </row>
    <row r="105" spans="13:15" ht="12.75">
      <c r="M105" s="18" t="s">
        <v>163</v>
      </c>
      <c r="N105" s="1">
        <v>45</v>
      </c>
      <c r="O105" s="1">
        <v>49</v>
      </c>
    </row>
    <row r="106" spans="13:15" ht="12.75">
      <c r="M106" s="18" t="s">
        <v>164</v>
      </c>
      <c r="N106" s="1">
        <v>50</v>
      </c>
      <c r="O106" s="18" t="s">
        <v>156</v>
      </c>
    </row>
    <row r="107" spans="13:15" ht="12.75">
      <c r="M107" s="18" t="s">
        <v>165</v>
      </c>
      <c r="N107" s="1">
        <v>16</v>
      </c>
      <c r="O107" s="1">
        <v>17</v>
      </c>
    </row>
  </sheetData>
  <sheetProtection/>
  <autoFilter ref="A6:N88">
    <sortState ref="A7:N107">
      <sortCondition sortBy="value" ref="M7:M107"/>
    </sortState>
  </autoFilter>
  <mergeCells count="1">
    <mergeCell ref="A92:C9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uzivatel</cp:lastModifiedBy>
  <cp:lastPrinted>2009-07-26T15:25:28Z</cp:lastPrinted>
  <dcterms:created xsi:type="dcterms:W3CDTF">2006-08-10T15:02:00Z</dcterms:created>
  <dcterms:modified xsi:type="dcterms:W3CDTF">2009-07-26T21:08:35Z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