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65344" windowWidth="15876" windowHeight="6528" activeTab="1"/>
  </bookViews>
  <sheets>
    <sheet name="08.kolo prezentácia" sheetId="1" r:id="rId1"/>
    <sheet name="08.kolo výsledky " sheetId="2" r:id="rId2"/>
    <sheet name="8.kolo vysledky KAT" sheetId="3" r:id="rId3"/>
    <sheet name="08.kolo stopky" sheetId="4" r:id="rId4"/>
    <sheet name="Hárok1" sheetId="5" r:id="rId5"/>
  </sheets>
  <definedNames>
    <definedName name="_xlnm._FilterDatabase" localSheetId="0" hidden="1">'08.kolo prezentácia'!$A$1:$I$104</definedName>
    <definedName name="_xlnm._FilterDatabase" localSheetId="3" hidden="1">'08.kolo stopky'!$H$1:$K$36</definedName>
    <definedName name="_xlnm._FilterDatabase" localSheetId="4" hidden="1">'Hárok1'!$A$1:$C$151</definedName>
    <definedName name="Klub" localSheetId="3">#REF!</definedName>
    <definedName name="Klub">#REF!</definedName>
    <definedName name="Meno" localSheetId="3">#REF!</definedName>
    <definedName name="Meno">#REF!</definedName>
    <definedName name="_xlnm.Print_Area" localSheetId="0">'08.kolo prezentácia'!$A$1:$E$195</definedName>
    <definedName name="_xlnm.Print_Area" localSheetId="1">'08.kolo výsledky '!$A$1:$W$116</definedName>
    <definedName name="Priezvisko" localSheetId="3">#REF!</definedName>
    <definedName name="Priezvisko">#REF!</definedName>
  </definedNames>
  <calcPr fullCalcOnLoad="1"/>
</workbook>
</file>

<file path=xl/sharedStrings.xml><?xml version="1.0" encoding="utf-8"?>
<sst xmlns="http://schemas.openxmlformats.org/spreadsheetml/2006/main" count="957" uniqueCount="505">
  <si>
    <t>štartovné číslo</t>
  </si>
  <si>
    <t>meno</t>
  </si>
  <si>
    <t>priezvisko</t>
  </si>
  <si>
    <t>ročník</t>
  </si>
  <si>
    <t>KAT</t>
  </si>
  <si>
    <t>Dušan</t>
  </si>
  <si>
    <t>Ján</t>
  </si>
  <si>
    <t>Miroslav</t>
  </si>
  <si>
    <t>čas v cieli</t>
  </si>
  <si>
    <t>klub/mesto</t>
  </si>
  <si>
    <t>strata na víťaza</t>
  </si>
  <si>
    <t>body 1.kolo</t>
  </si>
  <si>
    <t>body BBL</t>
  </si>
  <si>
    <t>celkové poradie</t>
  </si>
  <si>
    <t>poradie v KAT</t>
  </si>
  <si>
    <t>body 2.kolo</t>
  </si>
  <si>
    <t>Trenčín</t>
  </si>
  <si>
    <t>body 5.kolo</t>
  </si>
  <si>
    <t>body 4.kolo</t>
  </si>
  <si>
    <t>body 3.kolo</t>
  </si>
  <si>
    <t>body 6.kolo</t>
  </si>
  <si>
    <t>body 7.kolo</t>
  </si>
  <si>
    <t>Marián</t>
  </si>
  <si>
    <t>Pavol</t>
  </si>
  <si>
    <t>body 8.kolo</t>
  </si>
  <si>
    <t>poradie</t>
  </si>
  <si>
    <t>body 9.kolo</t>
  </si>
  <si>
    <t>Andrej</t>
  </si>
  <si>
    <t>Milan</t>
  </si>
  <si>
    <t>body 10.kolo</t>
  </si>
  <si>
    <t>Tomáš</t>
  </si>
  <si>
    <t>Makiš</t>
  </si>
  <si>
    <t>Peter</t>
  </si>
  <si>
    <t>ᴓ čas na 1000m</t>
  </si>
  <si>
    <t>* vlož hodnoty zo súboru "vysledky 01,kolo,txt"</t>
  </si>
  <si>
    <t>Martin</t>
  </si>
  <si>
    <t>Juraj</t>
  </si>
  <si>
    <t>Trenčianska Teplá</t>
  </si>
  <si>
    <t>Kategórie</t>
  </si>
  <si>
    <t>Muži A</t>
  </si>
  <si>
    <t xml:space="preserve">Od </t>
  </si>
  <si>
    <t>Do</t>
  </si>
  <si>
    <t>Muži B</t>
  </si>
  <si>
    <t>Muži C</t>
  </si>
  <si>
    <t>Muži D</t>
  </si>
  <si>
    <t>Muži E</t>
  </si>
  <si>
    <t>Ženy A</t>
  </si>
  <si>
    <t>Ženy B</t>
  </si>
  <si>
    <t>Poradie</t>
  </si>
  <si>
    <t>pohlavie</t>
  </si>
  <si>
    <t>Čas v cieli</t>
  </si>
  <si>
    <t>Štartovné číslo</t>
  </si>
  <si>
    <t>Čas na predchádzajúceho</t>
  </si>
  <si>
    <t>klub</t>
  </si>
  <si>
    <t>mesto</t>
  </si>
  <si>
    <t>Michaela</t>
  </si>
  <si>
    <t>Letko</t>
  </si>
  <si>
    <t>Jaroslav</t>
  </si>
  <si>
    <t>Nová Dubnica</t>
  </si>
  <si>
    <t>Helena</t>
  </si>
  <si>
    <t>Ondřej</t>
  </si>
  <si>
    <t>Tluka</t>
  </si>
  <si>
    <t>Ilava</t>
  </si>
  <si>
    <t>Drietoma</t>
  </si>
  <si>
    <t>Drahoslav</t>
  </si>
  <si>
    <t>Ivan</t>
  </si>
  <si>
    <t>M</t>
  </si>
  <si>
    <t>Z</t>
  </si>
  <si>
    <t>Blanka</t>
  </si>
  <si>
    <t>Chromeková</t>
  </si>
  <si>
    <t>Slawex runners / Slavičín</t>
  </si>
  <si>
    <t>Faltus</t>
  </si>
  <si>
    <t>Buď lepší / Trenčín</t>
  </si>
  <si>
    <t>Miloš</t>
  </si>
  <si>
    <t>Humera</t>
  </si>
  <si>
    <t>František</t>
  </si>
  <si>
    <t>Jackulík</t>
  </si>
  <si>
    <t>Jankech</t>
  </si>
  <si>
    <t>Dalibor</t>
  </si>
  <si>
    <t>Luprich</t>
  </si>
  <si>
    <t>bez me na / Trenčín</t>
  </si>
  <si>
    <t>Eva</t>
  </si>
  <si>
    <t>Masarik</t>
  </si>
  <si>
    <t>Radek</t>
  </si>
  <si>
    <t>Daniel</t>
  </si>
  <si>
    <t>Jana</t>
  </si>
  <si>
    <t>Pálešová</t>
  </si>
  <si>
    <t>Ivana</t>
  </si>
  <si>
    <t>Schiller</t>
  </si>
  <si>
    <t>Struhar</t>
  </si>
  <si>
    <t>Vertfein</t>
  </si>
  <si>
    <t>Printhouse.a.s / Bobot</t>
  </si>
  <si>
    <t>Žilková</t>
  </si>
  <si>
    <t>Trenčianske Teplice</t>
  </si>
  <si>
    <t>Ondrejičková</t>
  </si>
  <si>
    <t>Liešťany</t>
  </si>
  <si>
    <t>Jakal</t>
  </si>
  <si>
    <t>Ženy C</t>
  </si>
  <si>
    <t xml:space="preserve">Meno </t>
  </si>
  <si>
    <t>Balaščáková</t>
  </si>
  <si>
    <t>Chudý</t>
  </si>
  <si>
    <t>Zuzana</t>
  </si>
  <si>
    <t>Martiš</t>
  </si>
  <si>
    <t>Prekop</t>
  </si>
  <si>
    <t>Šimko</t>
  </si>
  <si>
    <t>Bez me na / Trencin</t>
  </si>
  <si>
    <t>Trencin / Trencin</t>
  </si>
  <si>
    <t>Patricia</t>
  </si>
  <si>
    <t>Struharova</t>
  </si>
  <si>
    <t>Zlocha</t>
  </si>
  <si>
    <t>Lesaj</t>
  </si>
  <si>
    <t>Lesajová</t>
  </si>
  <si>
    <t>Ľubomír</t>
  </si>
  <si>
    <t>Vavruš</t>
  </si>
  <si>
    <t>Dubnica nad Váhom</t>
  </si>
  <si>
    <t>Stiksa</t>
  </si>
  <si>
    <t>Vanek</t>
  </si>
  <si>
    <t>m</t>
  </si>
  <si>
    <t>Marian</t>
  </si>
  <si>
    <t>Adamkovic</t>
  </si>
  <si>
    <t>Petra</t>
  </si>
  <si>
    <t>Balaščák</t>
  </si>
  <si>
    <t>Čelko</t>
  </si>
  <si>
    <t>Adam</t>
  </si>
  <si>
    <t>Cyprian</t>
  </si>
  <si>
    <t>Ilavský</t>
  </si>
  <si>
    <t>Bežci Svinná / Svinná</t>
  </si>
  <si>
    <t>Jakal st.</t>
  </si>
  <si>
    <t>Kaňovský</t>
  </si>
  <si>
    <t>HoryZonty / Trenčín</t>
  </si>
  <si>
    <t>Trenč. Stankovce</t>
  </si>
  <si>
    <t>Chocholná</t>
  </si>
  <si>
    <t>00:00:00.31</t>
  </si>
  <si>
    <t>00:00:04.75</t>
  </si>
  <si>
    <t>00:00:01.68</t>
  </si>
  <si>
    <t>Bahelka</t>
  </si>
  <si>
    <t>Gekon / Trenčín</t>
  </si>
  <si>
    <t>Roman</t>
  </si>
  <si>
    <t>Guričan</t>
  </si>
  <si>
    <t>Denisa</t>
  </si>
  <si>
    <t>Ilavský st</t>
  </si>
  <si>
    <t>dušan</t>
  </si>
  <si>
    <t>jančo</t>
  </si>
  <si>
    <t>trenčín</t>
  </si>
  <si>
    <t>Kadák</t>
  </si>
  <si>
    <t>Veľké Bierovce</t>
  </si>
  <si>
    <t>Anna</t>
  </si>
  <si>
    <t>Malá</t>
  </si>
  <si>
    <t>Vladimír</t>
  </si>
  <si>
    <t>Malý</t>
  </si>
  <si>
    <t>Marcinát</t>
  </si>
  <si>
    <t>Mareková</t>
  </si>
  <si>
    <t>Buď lepší / Soblahov</t>
  </si>
  <si>
    <t>Mišák</t>
  </si>
  <si>
    <t>Samzaseba / Selec</t>
  </si>
  <si>
    <t>Alica</t>
  </si>
  <si>
    <t>Otavová</t>
  </si>
  <si>
    <t>Sobek</t>
  </si>
  <si>
    <t>00:00:07.75</t>
  </si>
  <si>
    <t>00:00:02.37</t>
  </si>
  <si>
    <t>00:00:01.89</t>
  </si>
  <si>
    <t>00:00:08.12</t>
  </si>
  <si>
    <t>00:00:03.26</t>
  </si>
  <si>
    <t>Michal</t>
  </si>
  <si>
    <t>Štefan</t>
  </si>
  <si>
    <t>Huláková</t>
  </si>
  <si>
    <t>Kováč</t>
  </si>
  <si>
    <t>Červenka</t>
  </si>
  <si>
    <t>Jogging klub DCA / Dubnica nad Váhom</t>
  </si>
  <si>
    <t>MAC DCA / Dubnica nad Vahom</t>
  </si>
  <si>
    <r>
      <rPr>
        <b/>
        <sz val="18"/>
        <color indexed="10"/>
        <rFont val="Calibri"/>
        <family val="2"/>
      </rPr>
      <t>T</t>
    </r>
    <r>
      <rPr>
        <b/>
        <sz val="18"/>
        <color indexed="8"/>
        <rFont val="Calibri"/>
        <family val="2"/>
      </rPr>
      <t xml:space="preserve">renčianska </t>
    </r>
    <r>
      <rPr>
        <b/>
        <sz val="18"/>
        <color indexed="10"/>
        <rFont val="Calibri"/>
        <family val="2"/>
      </rPr>
      <t>B</t>
    </r>
    <r>
      <rPr>
        <b/>
        <sz val="18"/>
        <color indexed="8"/>
        <rFont val="Calibri"/>
        <family val="2"/>
      </rPr>
      <t xml:space="preserve">ežecká </t>
    </r>
    <r>
      <rPr>
        <b/>
        <sz val="18"/>
        <color indexed="10"/>
        <rFont val="Calibri"/>
        <family val="2"/>
      </rPr>
      <t>L</t>
    </r>
    <r>
      <rPr>
        <b/>
        <sz val="18"/>
        <color indexed="8"/>
        <rFont val="Calibri"/>
        <family val="2"/>
      </rPr>
      <t xml:space="preserve">iga </t>
    </r>
    <r>
      <rPr>
        <b/>
        <sz val="18"/>
        <color indexed="10"/>
        <rFont val="Calibri"/>
        <family val="2"/>
      </rPr>
      <t>08.kolo</t>
    </r>
    <r>
      <rPr>
        <b/>
        <sz val="18"/>
        <color indexed="8"/>
        <rFont val="Calibri"/>
        <family val="2"/>
      </rPr>
      <t xml:space="preserve">, 13.10.2019, 9.200 m, </t>
    </r>
    <r>
      <rPr>
        <b/>
        <sz val="18"/>
        <color indexed="10"/>
        <rFont val="Calibri"/>
        <family val="2"/>
      </rPr>
      <t>Trenčianske Teplice</t>
    </r>
  </si>
  <si>
    <t>Gekon šport / Bánovce nad Bebravou</t>
  </si>
  <si>
    <t>Adamkovicova</t>
  </si>
  <si>
    <t>Gekon / Bánovce nad Bebravou</t>
  </si>
  <si>
    <t>Bloudek</t>
  </si>
  <si>
    <t>Trstie</t>
  </si>
  <si>
    <t>Gizka</t>
  </si>
  <si>
    <t>Chrenková</t>
  </si>
  <si>
    <t>Luke</t>
  </si>
  <si>
    <t>Farrugia</t>
  </si>
  <si>
    <t>Ziadny / Púchov</t>
  </si>
  <si>
    <t>Tomas</t>
  </si>
  <si>
    <t>Grajcari</t>
  </si>
  <si>
    <t>Atletika NMnV / NMnV</t>
  </si>
  <si>
    <t>Marek</t>
  </si>
  <si>
    <t>Grajcarik</t>
  </si>
  <si>
    <t>Radoslav</t>
  </si>
  <si>
    <t>Harčarik</t>
  </si>
  <si>
    <t>Prešov</t>
  </si>
  <si>
    <t>Tadeas</t>
  </si>
  <si>
    <t>Hiadlovsky</t>
  </si>
  <si>
    <t>Ľadové medvede Ostratice / Bánovce</t>
  </si>
  <si>
    <t>Richard</t>
  </si>
  <si>
    <t>Hulman</t>
  </si>
  <si>
    <t>Jogging klub Dubnica n/V / Dubnica n/V</t>
  </si>
  <si>
    <t>Jogging klub Dubnica n/v / Dubnica n/v</t>
  </si>
  <si>
    <t>Brúsne / Drietoma</t>
  </si>
  <si>
    <t>KBPŠ / Púchov</t>
  </si>
  <si>
    <t>Igor</t>
  </si>
  <si>
    <t>Karas</t>
  </si>
  <si>
    <t>Kuchar</t>
  </si>
  <si>
    <t>Trenčín Inline / Trenčín</t>
  </si>
  <si>
    <t>Jan</t>
  </si>
  <si>
    <t>Kucharik</t>
  </si>
  <si>
    <t>Durikam team Trencin / Trencin</t>
  </si>
  <si>
    <t>Kucharovic</t>
  </si>
  <si>
    <t>Ľubušký</t>
  </si>
  <si>
    <t>ŠKP BRATISLAVA / TRNAVA</t>
  </si>
  <si>
    <t>Bez me na / Skalka nad Váhom</t>
  </si>
  <si>
    <t>Makva</t>
  </si>
  <si>
    <t>Makvovci / Trenčianska Teplá</t>
  </si>
  <si>
    <t>Málková</t>
  </si>
  <si>
    <t>Natália</t>
  </si>
  <si>
    <t>Marková</t>
  </si>
  <si>
    <t>Štvorlístok / Trenčín</t>
  </si>
  <si>
    <t>Masariková</t>
  </si>
  <si>
    <t>Milička</t>
  </si>
  <si>
    <t>Mojto</t>
  </si>
  <si>
    <t>Buď lepší / Bohunice</t>
  </si>
  <si>
    <t>Nemčeková</t>
  </si>
  <si>
    <t>Buď Lepší / Trenčín</t>
  </si>
  <si>
    <t>Tibor</t>
  </si>
  <si>
    <t>Šír</t>
  </si>
  <si>
    <t>Trenčianska Teplá / Trenčianska Teplá</t>
  </si>
  <si>
    <t>Staňáková</t>
  </si>
  <si>
    <t>Matky na úteku / Trenčín</t>
  </si>
  <si>
    <t>Švec</t>
  </si>
  <si>
    <t>LEZECKÉ CENTRUM Trenčín / Trenčín</t>
  </si>
  <si>
    <t>Katarina</t>
  </si>
  <si>
    <t>Svrcekova</t>
  </si>
  <si>
    <t>SaS / Bratislava</t>
  </si>
  <si>
    <t>Daniela</t>
  </si>
  <si>
    <t>Sýkorová</t>
  </si>
  <si>
    <t>Motešice</t>
  </si>
  <si>
    <t>GEKONsport / Trenčín</t>
  </si>
  <si>
    <t>Vaculík</t>
  </si>
  <si>
    <t>Štítná nad Vláří / Štítná nad Vláří</t>
  </si>
  <si>
    <t>Zubo</t>
  </si>
  <si>
    <t>Jogging klub / Dubnica n/V</t>
  </si>
  <si>
    <t>Trail run TN Teplice / Trenčianske Teplice</t>
  </si>
  <si>
    <t>Jitka</t>
  </si>
  <si>
    <t>Jozef</t>
  </si>
  <si>
    <t>Ferdinand</t>
  </si>
  <si>
    <t>Barbora</t>
  </si>
  <si>
    <t>Dajana</t>
  </si>
  <si>
    <t>Sofán</t>
  </si>
  <si>
    <t>Simona</t>
  </si>
  <si>
    <t>Pavel</t>
  </si>
  <si>
    <t>Hudáková</t>
  </si>
  <si>
    <t>Hertl</t>
  </si>
  <si>
    <t>Benčo</t>
  </si>
  <si>
    <t>Šišovský</t>
  </si>
  <si>
    <t>Káčer</t>
  </si>
  <si>
    <t>Hlávka</t>
  </si>
  <si>
    <t>Matejová</t>
  </si>
  <si>
    <t>Kasala</t>
  </si>
  <si>
    <t>Kopecký</t>
  </si>
  <si>
    <t>Trochan</t>
  </si>
  <si>
    <t>Radocha</t>
  </si>
  <si>
    <t>Daňo</t>
  </si>
  <si>
    <t>Kopčanová</t>
  </si>
  <si>
    <t>Makvová</t>
  </si>
  <si>
    <t>Ťapajna</t>
  </si>
  <si>
    <t>Šaray</t>
  </si>
  <si>
    <t>Repa</t>
  </si>
  <si>
    <t>Holička</t>
  </si>
  <si>
    <t>Zacharová</t>
  </si>
  <si>
    <t>Gavendová</t>
  </si>
  <si>
    <t>Garajová</t>
  </si>
  <si>
    <t>Čupalka</t>
  </si>
  <si>
    <t>Kutiš</t>
  </si>
  <si>
    <t>Adame</t>
  </si>
  <si>
    <t>Ondrejička</t>
  </si>
  <si>
    <t>Trebatický</t>
  </si>
  <si>
    <t>Samek</t>
  </si>
  <si>
    <t>Golian</t>
  </si>
  <si>
    <t>Spaček</t>
  </si>
  <si>
    <t>Pavlacký</t>
  </si>
  <si>
    <t>Ďurikam team / Trenčín</t>
  </si>
  <si>
    <t>Svinná</t>
  </si>
  <si>
    <t>Trenčianske Mitice</t>
  </si>
  <si>
    <t>Senec</t>
  </si>
  <si>
    <t>Bobot</t>
  </si>
  <si>
    <t>Ruskovce</t>
  </si>
  <si>
    <t>Sedmerovec</t>
  </si>
  <si>
    <t>Partizánske</t>
  </si>
  <si>
    <t>Bánovce nad Bebravou</t>
  </si>
  <si>
    <t>Slatina</t>
  </si>
  <si>
    <t>Prusy</t>
  </si>
  <si>
    <t>Kšinná</t>
  </si>
  <si>
    <t>Soblahov</t>
  </si>
  <si>
    <t>Kálnica</t>
  </si>
  <si>
    <t>00:00:47.15</t>
  </si>
  <si>
    <t>01:15:08.91</t>
  </si>
  <si>
    <t>00:01:07.90</t>
  </si>
  <si>
    <t>01:14:21.75</t>
  </si>
  <si>
    <t>01:13:13.84</t>
  </si>
  <si>
    <t>00:04:01.80</t>
  </si>
  <si>
    <t>00:00:00.43</t>
  </si>
  <si>
    <t>01:07:14.75</t>
  </si>
  <si>
    <t>00:00:59.02</t>
  </si>
  <si>
    <t>01:07:14.32</t>
  </si>
  <si>
    <t>00:00:12.92</t>
  </si>
  <si>
    <t>01:06:15.30</t>
  </si>
  <si>
    <t>00:00:58.41</t>
  </si>
  <si>
    <t>01:06:02.37</t>
  </si>
  <si>
    <t>00:01:49.93</t>
  </si>
  <si>
    <t>01:05:03.96</t>
  </si>
  <si>
    <t>01:03:14.02</t>
  </si>
  <si>
    <t>00:00:26.68</t>
  </si>
  <si>
    <t>01:03:06.27</t>
  </si>
  <si>
    <t>00:00:01.70</t>
  </si>
  <si>
    <t>01:02:39.58</t>
  </si>
  <si>
    <t>00:00:21.43</t>
  </si>
  <si>
    <t>01:02:37.88</t>
  </si>
  <si>
    <t>00:00:10.42</t>
  </si>
  <si>
    <t>01:02:16.44</t>
  </si>
  <si>
    <t>00:00:07.49</t>
  </si>
  <si>
    <t>01:02:06.01</t>
  </si>
  <si>
    <t>00:00:11.43</t>
  </si>
  <si>
    <t>01:01:58.52</t>
  </si>
  <si>
    <t>00:00:36.50</t>
  </si>
  <si>
    <t>01:01:47.08</t>
  </si>
  <si>
    <t>00:00:00.56</t>
  </si>
  <si>
    <t>01:01:10.58</t>
  </si>
  <si>
    <t>00:01:20.50</t>
  </si>
  <si>
    <t>01:01:10.02</t>
  </si>
  <si>
    <t>00:00:17.93</t>
  </si>
  <si>
    <t>00:59:49.52</t>
  </si>
  <si>
    <t>00:01:01.32</t>
  </si>
  <si>
    <t>00:59:31.58</t>
  </si>
  <si>
    <t>00:00:27.87</t>
  </si>
  <si>
    <t>00:58:30.25</t>
  </si>
  <si>
    <t>00:00:22.39</t>
  </si>
  <si>
    <t>00:58:02.37</t>
  </si>
  <si>
    <t>00:00:46.59</t>
  </si>
  <si>
    <t>00:57:39.98</t>
  </si>
  <si>
    <t>00:00:28.31</t>
  </si>
  <si>
    <t>00:56:53.39</t>
  </si>
  <si>
    <t>00:00:03.87</t>
  </si>
  <si>
    <t>00:56:25.08</t>
  </si>
  <si>
    <t>00:00:37.84</t>
  </si>
  <si>
    <t>00:56:21.20</t>
  </si>
  <si>
    <t>00:00:09.68</t>
  </si>
  <si>
    <t>00:55:43.36</t>
  </si>
  <si>
    <t>00:00:04.87</t>
  </si>
  <si>
    <t>00:55:33.67</t>
  </si>
  <si>
    <t>00:00:00.93</t>
  </si>
  <si>
    <t>00:55:28.80</t>
  </si>
  <si>
    <t>00:00:32.71</t>
  </si>
  <si>
    <t>00:55:27.86</t>
  </si>
  <si>
    <t>00:00:04.93</t>
  </si>
  <si>
    <t>00:54:55.15</t>
  </si>
  <si>
    <t>00:00:26.48</t>
  </si>
  <si>
    <t>00:54:50.21</t>
  </si>
  <si>
    <t>00:00:04.32</t>
  </si>
  <si>
    <t>00:54:23.73</t>
  </si>
  <si>
    <t>00:00:02.58</t>
  </si>
  <si>
    <t>00:54:19.40</t>
  </si>
  <si>
    <t>00:00:06.12</t>
  </si>
  <si>
    <t>00:54:16.81</t>
  </si>
  <si>
    <t>00:00:13.94</t>
  </si>
  <si>
    <t>00:54:10.69</t>
  </si>
  <si>
    <t>00:53:56.74</t>
  </si>
  <si>
    <t>00:53:55.05</t>
  </si>
  <si>
    <t>00:00:34.50</t>
  </si>
  <si>
    <t>00:53:54.74</t>
  </si>
  <si>
    <t>00:00:19.40</t>
  </si>
  <si>
    <t>00:53:20.24</t>
  </si>
  <si>
    <t>00:00:01.87</t>
  </si>
  <si>
    <t>00:53:00.84</t>
  </si>
  <si>
    <t>00:00:05.75</t>
  </si>
  <si>
    <t>00:52:58.96</t>
  </si>
  <si>
    <t>00:00:09.62</t>
  </si>
  <si>
    <t>00:52:53.21</t>
  </si>
  <si>
    <t>00:00:07.11</t>
  </si>
  <si>
    <t>00:52:43.59</t>
  </si>
  <si>
    <t>00:00:02.45</t>
  </si>
  <si>
    <t>00:52:36.47</t>
  </si>
  <si>
    <t>00:00:10.89</t>
  </si>
  <si>
    <t>00:52:34.02</t>
  </si>
  <si>
    <t>00:00:04.23</t>
  </si>
  <si>
    <t>00:52:23.12</t>
  </si>
  <si>
    <t>00:00:14.45</t>
  </si>
  <si>
    <t>00:52:18.89</t>
  </si>
  <si>
    <t>00:00:29.83</t>
  </si>
  <si>
    <t>00:52:04.44</t>
  </si>
  <si>
    <t>00:00:16.31</t>
  </si>
  <si>
    <t>00:51:34.60</t>
  </si>
  <si>
    <t>00:00:18.14</t>
  </si>
  <si>
    <t>00:51:18.29</t>
  </si>
  <si>
    <t>00:00:04.74</t>
  </si>
  <si>
    <t>00:51:00.14</t>
  </si>
  <si>
    <t>00:00:10.31</t>
  </si>
  <si>
    <t>00:50:55.39</t>
  </si>
  <si>
    <t>00:00:17.68</t>
  </si>
  <si>
    <t>00:50:45.08</t>
  </si>
  <si>
    <t>00:00:14.81</t>
  </si>
  <si>
    <t>00:50:27.39</t>
  </si>
  <si>
    <t>00:00:01.81</t>
  </si>
  <si>
    <t>00:50:12.58</t>
  </si>
  <si>
    <t>00:00:05.62</t>
  </si>
  <si>
    <t>00:50:10.77</t>
  </si>
  <si>
    <t>00:00:20.25</t>
  </si>
  <si>
    <t>00:50:05.14</t>
  </si>
  <si>
    <t>00:00:06.51</t>
  </si>
  <si>
    <t>00:49:44.89</t>
  </si>
  <si>
    <t>00:00:06.59</t>
  </si>
  <si>
    <t>00:49:38.37</t>
  </si>
  <si>
    <t>00:00:10.06</t>
  </si>
  <si>
    <t>00:49:31.78</t>
  </si>
  <si>
    <t>00:00:07.07</t>
  </si>
  <si>
    <t>00:49:21.72</t>
  </si>
  <si>
    <t>00:00:11.29</t>
  </si>
  <si>
    <t>00:49:14.64</t>
  </si>
  <si>
    <t>00:49:03.34</t>
  </si>
  <si>
    <t>00:00:19.31</t>
  </si>
  <si>
    <t>00:49:00.75</t>
  </si>
  <si>
    <t>00:00:02.50</t>
  </si>
  <si>
    <t>00:48:41.44</t>
  </si>
  <si>
    <t>00:00:07.56</t>
  </si>
  <si>
    <t>00:48:38.94</t>
  </si>
  <si>
    <t>00:00:21.23</t>
  </si>
  <si>
    <t>00:48:31.38</t>
  </si>
  <si>
    <t>00:00:06.26</t>
  </si>
  <si>
    <t>00:48:10.14</t>
  </si>
  <si>
    <t>00:00:03.21</t>
  </si>
  <si>
    <t>00:48:03.88</t>
  </si>
  <si>
    <t>00:00:35.25</t>
  </si>
  <si>
    <t>00:48:00.66</t>
  </si>
  <si>
    <t>00:00:02.89</t>
  </si>
  <si>
    <t>00:47:25.41</t>
  </si>
  <si>
    <t>00:00:05.06</t>
  </si>
  <si>
    <t>00:47:22.52</t>
  </si>
  <si>
    <t>00:47:17.45</t>
  </si>
  <si>
    <t>00:00:07.32</t>
  </si>
  <si>
    <t>00:47:12.70</t>
  </si>
  <si>
    <t>00:00:13.40</t>
  </si>
  <si>
    <t>00:47:05.38</t>
  </si>
  <si>
    <t>00:00:03.30</t>
  </si>
  <si>
    <t>00:46:51.98</t>
  </si>
  <si>
    <t>00:46:48.67</t>
  </si>
  <si>
    <t>00:00:08.57</t>
  </si>
  <si>
    <t>00:46:45.41</t>
  </si>
  <si>
    <t>00:46:36.83</t>
  </si>
  <si>
    <t>00:00:11.75</t>
  </si>
  <si>
    <t>00:46:35.89</t>
  </si>
  <si>
    <t>00:00:01.54</t>
  </si>
  <si>
    <t>00:46:24.14</t>
  </si>
  <si>
    <t>00:46:22.59</t>
  </si>
  <si>
    <t>00:46:20.22</t>
  </si>
  <si>
    <t>00:46:18.33</t>
  </si>
  <si>
    <t>00:00:17.34</t>
  </si>
  <si>
    <t>00:46:10.20</t>
  </si>
  <si>
    <t>00:00:08.17</t>
  </si>
  <si>
    <t>00:45:52.86</t>
  </si>
  <si>
    <t>00:00:07.89</t>
  </si>
  <si>
    <t>00:45:44.69</t>
  </si>
  <si>
    <t>00:00:15.64</t>
  </si>
  <si>
    <t>00:45:36.80</t>
  </si>
  <si>
    <t>00:00:32.08</t>
  </si>
  <si>
    <t>00:45:21.16</t>
  </si>
  <si>
    <t>00:00:03.00</t>
  </si>
  <si>
    <t>00:44:49.07</t>
  </si>
  <si>
    <t>00:00:08.50</t>
  </si>
  <si>
    <t>00:44:46.07</t>
  </si>
  <si>
    <t>00:00:13.56</t>
  </si>
  <si>
    <t>00:44:37.56</t>
  </si>
  <si>
    <t>00:00:14.56</t>
  </si>
  <si>
    <t>00:44:24.00</t>
  </si>
  <si>
    <t>00:00:17.90</t>
  </si>
  <si>
    <t>00:44:09.44</t>
  </si>
  <si>
    <t>00:43:51.53</t>
  </si>
  <si>
    <t>00:00:24.50</t>
  </si>
  <si>
    <t>00:43:41.84</t>
  </si>
  <si>
    <t>00:00:03.56</t>
  </si>
  <si>
    <t>00:43:17.34</t>
  </si>
  <si>
    <t>00:00:06.07</t>
  </si>
  <si>
    <t>00:43:13.78</t>
  </si>
  <si>
    <t>00:00:08.52</t>
  </si>
  <si>
    <t>00:43:07.70</t>
  </si>
  <si>
    <t>00:00:05.93</t>
  </si>
  <si>
    <t>00:42:59.17</t>
  </si>
  <si>
    <t>00:00:21.92</t>
  </si>
  <si>
    <t>00:42:53.24</t>
  </si>
  <si>
    <t>00:00:35.42</t>
  </si>
  <si>
    <t>00:42:31.31</t>
  </si>
  <si>
    <t>00:00:32.68</t>
  </si>
  <si>
    <t>00:41:55.89</t>
  </si>
  <si>
    <t>00:00:29.01</t>
  </si>
  <si>
    <t>00:41:23.20</t>
  </si>
  <si>
    <t>00:00:07.81</t>
  </si>
  <si>
    <t>00:40:54.19</t>
  </si>
  <si>
    <t>00:01:20.07</t>
  </si>
  <si>
    <t>00:40:46.37</t>
  </si>
  <si>
    <t>00:00:26.02</t>
  </si>
  <si>
    <t>00:39:26.29</t>
  </si>
  <si>
    <t>00:03:11.08</t>
  </si>
  <si>
    <t>00:39:00.27</t>
  </si>
  <si>
    <t>00:35:49.19</t>
  </si>
  <si>
    <t>dnf</t>
  </si>
  <si>
    <t>01:31:16.56</t>
  </si>
  <si>
    <t>00:04:57.28</t>
  </si>
  <si>
    <t>Východniarske Mangusty/UZOVSKY SALGOV</t>
  </si>
  <si>
    <t>DNF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</si>
</sst>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"/>
    <numFmt numFmtId="165" formatCode="hh:mm:ss.00"/>
    <numFmt numFmtId="166" formatCode="h:mm:ss.000"/>
    <numFmt numFmtId="167" formatCode="###&quot;. miesto&quot;"/>
    <numFmt numFmtId="168" formatCode="0.00;[Red]0.00"/>
    <numFmt numFmtId="169" formatCode="[$-F400]h:mm:ss\ AM/PM"/>
    <numFmt numFmtId="170" formatCode="&quot;Áno&quot;;&quot;Áno&quot;;&quot;Nie&quot;"/>
    <numFmt numFmtId="171" formatCode="&quot;Pravda&quot;;&quot;Pravda&quot;;&quot;Nepravda&quot;"/>
    <numFmt numFmtId="172" formatCode="&quot;Zapnuté&quot;;&quot;Zapnuté&quot;;&quot;Vypnuté&quot;"/>
    <numFmt numFmtId="173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4" fillId="0" borderId="10" xfId="0" applyNumberFormat="1" applyFont="1" applyFill="1" applyBorder="1" applyAlignment="1">
      <alignment/>
    </xf>
    <xf numFmtId="1" fontId="0" fillId="0" borderId="0" xfId="0" applyNumberForma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5" fontId="0" fillId="0" borderId="11" xfId="0" applyNumberFormat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4" fillId="8" borderId="16" xfId="0" applyFont="1" applyFill="1" applyBorder="1" applyAlignment="1">
      <alignment horizontal="center"/>
    </xf>
    <xf numFmtId="0" fontId="54" fillId="8" borderId="17" xfId="0" applyNumberFormat="1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/>
    </xf>
    <xf numFmtId="0" fontId="54" fillId="8" borderId="17" xfId="0" applyFont="1" applyFill="1" applyBorder="1" applyAlignment="1">
      <alignment horizontal="center" vertical="center" wrapText="1"/>
    </xf>
    <xf numFmtId="0" fontId="54" fillId="8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7.emf" /><Relationship Id="rId3" Type="http://schemas.openxmlformats.org/officeDocument/2006/relationships/image" Target="../media/image39.emf" /><Relationship Id="rId4" Type="http://schemas.openxmlformats.org/officeDocument/2006/relationships/image" Target="../media/image40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Relationship Id="rId7" Type="http://schemas.openxmlformats.org/officeDocument/2006/relationships/image" Target="../media/image43.emf" /><Relationship Id="rId8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561975</xdr:colOff>
      <xdr:row>17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963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14</xdr:col>
      <xdr:colOff>571500</xdr:colOff>
      <xdr:row>38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19500"/>
          <a:ext cx="91059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28575</xdr:rowOff>
    </xdr:from>
    <xdr:to>
      <xdr:col>14</xdr:col>
      <xdr:colOff>561975</xdr:colOff>
      <xdr:row>82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01575"/>
          <a:ext cx="9096375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14</xdr:col>
      <xdr:colOff>552450</xdr:colOff>
      <xdr:row>88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811500"/>
          <a:ext cx="9086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66675</xdr:rowOff>
    </xdr:from>
    <xdr:to>
      <xdr:col>14</xdr:col>
      <xdr:colOff>561975</xdr:colOff>
      <xdr:row>110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926175"/>
          <a:ext cx="90963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14</xdr:col>
      <xdr:colOff>533400</xdr:colOff>
      <xdr:row>121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1336000"/>
          <a:ext cx="9067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47625</xdr:rowOff>
    </xdr:from>
    <xdr:to>
      <xdr:col>14</xdr:col>
      <xdr:colOff>514350</xdr:colOff>
      <xdr:row>131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098125"/>
          <a:ext cx="90487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504825</xdr:colOff>
      <xdr:row>63</xdr:row>
      <xdr:rowOff>171450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620000"/>
          <a:ext cx="903922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uľka14" displayName="Tabuľka14" ref="K1:M9" totalsRowShown="0">
  <autoFilter ref="K1:M9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uľka145" displayName="Tabuľka145" ref="O1:Q4" totalsRowShown="0">
  <autoFilter ref="O1:Q4"/>
  <tableColumns count="3">
    <tableColumn id="1" name="Kategórie"/>
    <tableColumn id="2" name="Od "/>
    <tableColumn id="3" name="Do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uľka5" displayName="Tabuľka5" ref="A3:W153" totalsRowShown="0">
  <autoFilter ref="A3:W153"/>
  <tableColumns count="23">
    <tableColumn id="1" name="štartovné číslo"/>
    <tableColumn id="2" name="celkové poradie"/>
    <tableColumn id="3" name="poradie v KAT"/>
    <tableColumn id="4" name="meno"/>
    <tableColumn id="5" name="priezvisko"/>
    <tableColumn id="23" name="Meno "/>
    <tableColumn id="6" name="klub/mesto"/>
    <tableColumn id="7" name="ročník"/>
    <tableColumn id="8" name="KAT"/>
    <tableColumn id="9" name="čas v cieli"/>
    <tableColumn id="10" name="ᴓ čas na 1000m"/>
    <tableColumn id="11" name="strata na víťaza"/>
    <tableColumn id="12" name="body 1.kolo"/>
    <tableColumn id="13" name="body 2.kolo"/>
    <tableColumn id="14" name="body 3.kolo"/>
    <tableColumn id="15" name="body 4.kolo"/>
    <tableColumn id="16" name="body 5.kolo"/>
    <tableColumn id="17" name="body 6.kolo"/>
    <tableColumn id="18" name="body 7.kolo"/>
    <tableColumn id="19" name="body 8.kolo"/>
    <tableColumn id="20" name="body 9.kolo"/>
    <tableColumn id="21" name="body 10.kolo"/>
    <tableColumn id="22" name="body BBL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zoomScale="80" zoomScaleNormal="80" zoomScalePageLayoutView="0" workbookViewId="0" topLeftCell="A1">
      <pane ySplit="1" topLeftCell="A86" activePane="bottomLeft" state="frozen"/>
      <selection pane="topLeft" activeCell="A1" sqref="A1"/>
      <selection pane="bottomLeft" activeCell="B90" sqref="B90"/>
    </sheetView>
  </sheetViews>
  <sheetFormatPr defaultColWidth="9.140625" defaultRowHeight="15"/>
  <cols>
    <col min="1" max="1" width="9.7109375" style="3" customWidth="1"/>
    <col min="2" max="2" width="13.57421875" style="5" customWidth="1"/>
    <col min="3" max="3" width="22.00390625" style="5" bestFit="1" customWidth="1"/>
    <col min="4" max="4" width="46.7109375" style="5" customWidth="1"/>
    <col min="5" max="5" width="6.57421875" style="3" bestFit="1" customWidth="1"/>
    <col min="6" max="6" width="8.7109375" style="3" bestFit="1" customWidth="1"/>
    <col min="7" max="7" width="13.7109375" style="5" bestFit="1" customWidth="1"/>
    <col min="8" max="8" width="33.8515625" style="5" customWidth="1"/>
    <col min="9" max="9" width="23.7109375" style="5" bestFit="1" customWidth="1"/>
    <col min="10" max="10" width="9.140625" style="9" customWidth="1"/>
    <col min="11" max="11" width="15.140625" style="9" bestFit="1" customWidth="1"/>
    <col min="12" max="14" width="9.140625" style="9" customWidth="1"/>
    <col min="15" max="15" width="15.140625" style="9" bestFit="1" customWidth="1"/>
    <col min="16" max="16384" width="9.140625" style="9" customWidth="1"/>
  </cols>
  <sheetData>
    <row r="1" spans="1:17" s="8" customFormat="1" ht="39.75" customHeight="1">
      <c r="A1" s="42" t="s">
        <v>0</v>
      </c>
      <c r="B1" s="42" t="s">
        <v>1</v>
      </c>
      <c r="C1" s="42" t="s">
        <v>2</v>
      </c>
      <c r="D1" s="42" t="s">
        <v>9</v>
      </c>
      <c r="E1" s="42" t="s">
        <v>3</v>
      </c>
      <c r="F1" s="42" t="s">
        <v>49</v>
      </c>
      <c r="G1" s="42" t="s">
        <v>4</v>
      </c>
      <c r="H1" s="42" t="s">
        <v>53</v>
      </c>
      <c r="I1" s="42" t="s">
        <v>54</v>
      </c>
      <c r="K1" s="8" t="s">
        <v>38</v>
      </c>
      <c r="L1" s="8" t="s">
        <v>40</v>
      </c>
      <c r="M1" s="8" t="s">
        <v>41</v>
      </c>
      <c r="O1" s="8" t="s">
        <v>38</v>
      </c>
      <c r="P1" s="8" t="s">
        <v>40</v>
      </c>
      <c r="Q1" s="8" t="s">
        <v>41</v>
      </c>
    </row>
    <row r="2" spans="1:17" ht="15.75" customHeight="1">
      <c r="A2" s="52">
        <v>40</v>
      </c>
      <c r="B2" s="54" t="s">
        <v>22</v>
      </c>
      <c r="C2" s="54" t="s">
        <v>119</v>
      </c>
      <c r="D2" s="54" t="s">
        <v>171</v>
      </c>
      <c r="E2" s="52">
        <v>1964</v>
      </c>
      <c r="F2" s="3" t="s">
        <v>66</v>
      </c>
      <c r="G2" s="53" t="str">
        <f>IF(F2="m",LOOKUP(E2,'08.kolo prezentácia'!$L$2:$L$9,'08.kolo prezentácia'!$K$2:$K$9),LOOKUP(E2,'08.kolo prezentácia'!$P$2:$P$4,'08.kolo prezentácia'!$O$2:$O$4))</f>
        <v>Muži D</v>
      </c>
      <c r="H2" s="13"/>
      <c r="I2" s="13"/>
      <c r="K2" s="9" t="s">
        <v>45</v>
      </c>
      <c r="L2" s="9">
        <v>1900</v>
      </c>
      <c r="M2" s="9">
        <v>1959</v>
      </c>
      <c r="O2" s="44" t="s">
        <v>97</v>
      </c>
      <c r="P2" s="9">
        <v>1900</v>
      </c>
      <c r="Q2" s="9">
        <v>1973</v>
      </c>
    </row>
    <row r="3" spans="1:17" ht="15.75" customHeight="1">
      <c r="A3" s="52">
        <v>41</v>
      </c>
      <c r="B3" s="54" t="s">
        <v>120</v>
      </c>
      <c r="C3" s="54" t="s">
        <v>172</v>
      </c>
      <c r="D3" s="54" t="s">
        <v>173</v>
      </c>
      <c r="E3" s="52">
        <v>1978</v>
      </c>
      <c r="F3" s="3" t="s">
        <v>67</v>
      </c>
      <c r="G3" s="53" t="str">
        <f>IF(F3="m",LOOKUP(E3,'08.kolo prezentácia'!$L$2:$L$9,'08.kolo prezentácia'!$K$2:$K$9),LOOKUP(E3,'08.kolo prezentácia'!$P$2:$P$4,'08.kolo prezentácia'!$O$2:$O$4))</f>
        <v>Ženy B</v>
      </c>
      <c r="H3" s="13"/>
      <c r="I3" s="13"/>
      <c r="K3" s="9" t="s">
        <v>44</v>
      </c>
      <c r="L3" s="9">
        <v>1960</v>
      </c>
      <c r="M3" s="9">
        <v>1969</v>
      </c>
      <c r="O3" s="44" t="s">
        <v>47</v>
      </c>
      <c r="P3" s="9">
        <v>1974</v>
      </c>
      <c r="Q3" s="9">
        <v>1983</v>
      </c>
    </row>
    <row r="4" spans="1:17" ht="15.75" customHeight="1">
      <c r="A4" s="52">
        <v>298</v>
      </c>
      <c r="B4" s="54" t="s">
        <v>123</v>
      </c>
      <c r="C4" s="54" t="s">
        <v>135</v>
      </c>
      <c r="D4" s="54" t="s">
        <v>63</v>
      </c>
      <c r="E4" s="52">
        <v>2001</v>
      </c>
      <c r="F4" s="3" t="s">
        <v>66</v>
      </c>
      <c r="G4" s="53" t="str">
        <f>IF(F4="m",LOOKUP(E4,'08.kolo prezentácia'!$L$2:$L$9,'08.kolo prezentácia'!$K$2:$K$9),LOOKUP(E4,'08.kolo prezentácia'!$P$2:$P$4,'08.kolo prezentácia'!$O$2:$O$4))</f>
        <v>Muži A</v>
      </c>
      <c r="H4" s="13"/>
      <c r="I4" s="13"/>
      <c r="K4" s="9" t="s">
        <v>43</v>
      </c>
      <c r="L4" s="9">
        <v>1970</v>
      </c>
      <c r="M4" s="9">
        <v>1979</v>
      </c>
      <c r="O4" s="44" t="s">
        <v>46</v>
      </c>
      <c r="P4" s="9">
        <v>1984</v>
      </c>
      <c r="Q4" s="9">
        <v>2019</v>
      </c>
    </row>
    <row r="5" spans="1:13" ht="15.75" customHeight="1">
      <c r="A5" s="52">
        <v>151</v>
      </c>
      <c r="B5" s="54" t="s">
        <v>23</v>
      </c>
      <c r="C5" s="54" t="s">
        <v>121</v>
      </c>
      <c r="D5" s="54" t="s">
        <v>16</v>
      </c>
      <c r="E5" s="52">
        <v>1964</v>
      </c>
      <c r="F5" s="3" t="s">
        <v>66</v>
      </c>
      <c r="G5" s="53" t="str">
        <f>IF(F5="m",LOOKUP(E5,'08.kolo prezentácia'!$L$2:$L$9,'08.kolo prezentácia'!$K$2:$K$9),LOOKUP(E5,'08.kolo prezentácia'!$P$2:$P$4,'08.kolo prezentácia'!$O$2:$O$4))</f>
        <v>Muži D</v>
      </c>
      <c r="H5" s="13"/>
      <c r="K5" s="9" t="s">
        <v>42</v>
      </c>
      <c r="L5" s="9">
        <v>1980</v>
      </c>
      <c r="M5" s="9">
        <v>1989</v>
      </c>
    </row>
    <row r="6" spans="1:9" ht="15.75" customHeight="1">
      <c r="A6" s="52">
        <v>127</v>
      </c>
      <c r="B6" s="54" t="s">
        <v>68</v>
      </c>
      <c r="C6" s="54" t="s">
        <v>99</v>
      </c>
      <c r="D6" s="54" t="s">
        <v>136</v>
      </c>
      <c r="E6" s="52">
        <v>1966</v>
      </c>
      <c r="F6" s="3" t="s">
        <v>67</v>
      </c>
      <c r="G6" s="53" t="str">
        <f>IF(F6="m",LOOKUP(E6,'08.kolo prezentácia'!$L$2:$L$9,'08.kolo prezentácia'!$K$2:$K$9),LOOKUP(E6,'08.kolo prezentácia'!$P$2:$P$4,'08.kolo prezentácia'!$O$2:$O$4))</f>
        <v>Ženy C</v>
      </c>
      <c r="H6" s="13"/>
      <c r="I6" s="13"/>
    </row>
    <row r="7" spans="1:13" ht="15.75" customHeight="1">
      <c r="A7" s="52">
        <v>371</v>
      </c>
      <c r="B7" s="54" t="s">
        <v>5</v>
      </c>
      <c r="C7" s="54" t="s">
        <v>174</v>
      </c>
      <c r="D7" s="54" t="s">
        <v>239</v>
      </c>
      <c r="E7" s="52">
        <v>1985</v>
      </c>
      <c r="F7" s="3" t="s">
        <v>66</v>
      </c>
      <c r="G7" s="53" t="str">
        <f>IF(F7="m",LOOKUP(E7,'08.kolo prezentácia'!$L$2:$L$9,'08.kolo prezentácia'!$K$2:$K$9),LOOKUP(E7,'08.kolo prezentácia'!$P$2:$P$4,'08.kolo prezentácia'!$O$2:$O$4))</f>
        <v>Muži B</v>
      </c>
      <c r="H7" s="13"/>
      <c r="K7" s="9" t="s">
        <v>39</v>
      </c>
      <c r="L7" s="9">
        <v>1990</v>
      </c>
      <c r="M7" s="9">
        <v>2019</v>
      </c>
    </row>
    <row r="8" spans="1:13" ht="15.75" customHeight="1">
      <c r="A8" s="52">
        <v>209</v>
      </c>
      <c r="B8" s="54" t="s">
        <v>36</v>
      </c>
      <c r="C8" s="54" t="s">
        <v>122</v>
      </c>
      <c r="D8" s="54" t="s">
        <v>175</v>
      </c>
      <c r="E8" s="52">
        <v>1997</v>
      </c>
      <c r="F8" s="3" t="s">
        <v>66</v>
      </c>
      <c r="G8" s="53" t="str">
        <f>IF(F8="m",LOOKUP(E8,'08.kolo prezentácia'!$L$2:$L$9,'08.kolo prezentácia'!$K$2:$K$9),LOOKUP(E8,'08.kolo prezentácia'!$P$2:$P$4,'08.kolo prezentácia'!$O$2:$O$4))</f>
        <v>Muži A</v>
      </c>
      <c r="H8" s="13"/>
      <c r="K8" s="44"/>
      <c r="L8" s="44"/>
      <c r="M8" s="44"/>
    </row>
    <row r="9" spans="1:9" ht="15.75" customHeight="1">
      <c r="A9" s="52">
        <v>301</v>
      </c>
      <c r="B9" s="54" t="s">
        <v>123</v>
      </c>
      <c r="C9" s="54" t="s">
        <v>122</v>
      </c>
      <c r="D9" s="54" t="s">
        <v>175</v>
      </c>
      <c r="E9" s="52">
        <v>1999</v>
      </c>
      <c r="F9" s="3" t="s">
        <v>66</v>
      </c>
      <c r="G9" s="53" t="str">
        <f>IF(F9="m",LOOKUP(E9,'08.kolo prezentácia'!$L$2:$L$9,'08.kolo prezentácia'!$K$2:$K$9),LOOKUP(E9,'08.kolo prezentácia'!$P$2:$P$4,'08.kolo prezentácia'!$O$2:$O$4))</f>
        <v>Muži A</v>
      </c>
      <c r="H9" s="13"/>
      <c r="I9" s="13"/>
    </row>
    <row r="10" spans="1:8" ht="15.75" customHeight="1">
      <c r="A10" s="52">
        <v>90</v>
      </c>
      <c r="B10" s="54" t="s">
        <v>164</v>
      </c>
      <c r="C10" s="54" t="s">
        <v>167</v>
      </c>
      <c r="D10" s="54" t="s">
        <v>168</v>
      </c>
      <c r="E10" s="52">
        <v>1966</v>
      </c>
      <c r="F10" s="3" t="s">
        <v>66</v>
      </c>
      <c r="G10" s="53" t="str">
        <f>IF(F10="m",LOOKUP(E10,'08.kolo prezentácia'!$L$2:$L$9,'08.kolo prezentácia'!$K$2:$K$9),LOOKUP(E10,'08.kolo prezentácia'!$P$2:$P$4,'08.kolo prezentácia'!$O$2:$O$4))</f>
        <v>Muži D</v>
      </c>
      <c r="H10" s="13"/>
    </row>
    <row r="11" spans="1:9" s="44" customFormat="1" ht="15.75" customHeight="1">
      <c r="A11" s="52">
        <v>263</v>
      </c>
      <c r="B11" s="54" t="s">
        <v>176</v>
      </c>
      <c r="C11" s="54" t="s">
        <v>177</v>
      </c>
      <c r="D11" s="54" t="s">
        <v>168</v>
      </c>
      <c r="E11" s="52">
        <v>1954</v>
      </c>
      <c r="F11" s="3" t="s">
        <v>67</v>
      </c>
      <c r="G11" s="53" t="str">
        <f>IF(F11="m",LOOKUP(E11,'08.kolo prezentácia'!$L$2:$L$9,'08.kolo prezentácia'!$K$2:$K$9),LOOKUP(E11,'08.kolo prezentácia'!$P$2:$P$4,'08.kolo prezentácia'!$O$2:$O$4))</f>
        <v>Ženy C</v>
      </c>
      <c r="H11" s="13"/>
      <c r="I11" s="5"/>
    </row>
    <row r="12" spans="1:9" ht="15.75" customHeight="1">
      <c r="A12" s="52">
        <v>43</v>
      </c>
      <c r="B12" s="54" t="s">
        <v>59</v>
      </c>
      <c r="C12" s="54" t="s">
        <v>69</v>
      </c>
      <c r="D12" s="54" t="s">
        <v>70</v>
      </c>
      <c r="E12" s="52">
        <v>1986</v>
      </c>
      <c r="F12" s="3" t="s">
        <v>67</v>
      </c>
      <c r="G12" s="53" t="str">
        <f>IF(F12="m",LOOKUP(E12,'08.kolo prezentácia'!$L$2:$L$9,'08.kolo prezentácia'!$K$2:$K$9),LOOKUP(E12,'08.kolo prezentácia'!$P$2:$P$4,'08.kolo prezentácia'!$O$2:$O$4))</f>
        <v>Ženy A</v>
      </c>
      <c r="H12" s="13"/>
      <c r="I12" s="13"/>
    </row>
    <row r="13" spans="1:9" ht="15.75" customHeight="1">
      <c r="A13" s="52">
        <v>139</v>
      </c>
      <c r="B13" s="54" t="s">
        <v>35</v>
      </c>
      <c r="C13" s="54" t="s">
        <v>100</v>
      </c>
      <c r="D13" s="54" t="s">
        <v>16</v>
      </c>
      <c r="E13" s="52">
        <v>1980</v>
      </c>
      <c r="F13" s="3" t="s">
        <v>66</v>
      </c>
      <c r="G13" s="53" t="str">
        <f>IF(F13="m",LOOKUP(E13,'08.kolo prezentácia'!$L$2:$L$9,'08.kolo prezentácia'!$K$2:$K$9),LOOKUP(E13,'08.kolo prezentácia'!$P$2:$P$4,'08.kolo prezentácia'!$O$2:$O$4))</f>
        <v>Muži B</v>
      </c>
      <c r="H13" s="13"/>
      <c r="I13" s="13"/>
    </row>
    <row r="14" spans="1:9" ht="15.75" customHeight="1">
      <c r="A14" s="52">
        <v>2</v>
      </c>
      <c r="B14" s="54" t="s">
        <v>118</v>
      </c>
      <c r="C14" s="54" t="s">
        <v>124</v>
      </c>
      <c r="D14" s="54" t="s">
        <v>169</v>
      </c>
      <c r="E14" s="52">
        <v>1947</v>
      </c>
      <c r="F14" s="3" t="s">
        <v>66</v>
      </c>
      <c r="G14" s="53" t="str">
        <f>IF(F14="m",LOOKUP(E14,'08.kolo prezentácia'!$L$2:$L$9,'08.kolo prezentácia'!$K$2:$K$9),LOOKUP(E14,'08.kolo prezentácia'!$P$2:$P$4,'08.kolo prezentácia'!$O$2:$O$4))</f>
        <v>Muži E</v>
      </c>
      <c r="H14" s="13"/>
      <c r="I14" s="13"/>
    </row>
    <row r="15" spans="1:9" ht="15.75" customHeight="1">
      <c r="A15" s="52">
        <v>156</v>
      </c>
      <c r="B15" s="54" t="s">
        <v>6</v>
      </c>
      <c r="C15" s="54" t="s">
        <v>71</v>
      </c>
      <c r="D15" s="54" t="s">
        <v>62</v>
      </c>
      <c r="E15" s="52">
        <v>1988</v>
      </c>
      <c r="F15" s="3" t="s">
        <v>66</v>
      </c>
      <c r="G15" s="53" t="str">
        <f>IF(F15="m",LOOKUP(E15,'08.kolo prezentácia'!$L$2:$L$9,'08.kolo prezentácia'!$K$2:$K$9),LOOKUP(E15,'08.kolo prezentácia'!$P$2:$P$4,'08.kolo prezentácia'!$O$2:$O$4))</f>
        <v>Muži B</v>
      </c>
      <c r="H15" s="13"/>
      <c r="I15" s="50"/>
    </row>
    <row r="16" spans="1:9" ht="15.75" customHeight="1">
      <c r="A16" s="52">
        <v>299</v>
      </c>
      <c r="B16" s="54" t="s">
        <v>178</v>
      </c>
      <c r="C16" s="54" t="s">
        <v>179</v>
      </c>
      <c r="D16" s="54" t="s">
        <v>180</v>
      </c>
      <c r="E16" s="52">
        <v>1985</v>
      </c>
      <c r="F16" s="3" t="s">
        <v>66</v>
      </c>
      <c r="G16" s="53" t="str">
        <f>IF(F16="m",LOOKUP(E16,'08.kolo prezentácia'!$L$2:$L$9,'08.kolo prezentácia'!$K$2:$K$9),LOOKUP(E16,'08.kolo prezentácia'!$P$2:$P$4,'08.kolo prezentácia'!$O$2:$O$4))</f>
        <v>Muži B</v>
      </c>
      <c r="H16" s="13"/>
      <c r="I16" s="50"/>
    </row>
    <row r="17" spans="1:9" ht="15.75" customHeight="1">
      <c r="A17" s="52">
        <v>214</v>
      </c>
      <c r="B17" s="54" t="s">
        <v>181</v>
      </c>
      <c r="C17" s="54" t="s">
        <v>182</v>
      </c>
      <c r="D17" s="54" t="s">
        <v>183</v>
      </c>
      <c r="E17" s="52">
        <v>2004</v>
      </c>
      <c r="F17" s="3" t="s">
        <v>66</v>
      </c>
      <c r="G17" s="53" t="str">
        <f>IF(F17="m",LOOKUP(E17,'08.kolo prezentácia'!$L$2:$L$9,'08.kolo prezentácia'!$K$2:$K$9),LOOKUP(E17,'08.kolo prezentácia'!$P$2:$P$4,'08.kolo prezentácia'!$O$2:$O$4))</f>
        <v>Muži A</v>
      </c>
      <c r="H17" s="13"/>
      <c r="I17" s="13"/>
    </row>
    <row r="18" spans="1:9" ht="15.75" customHeight="1">
      <c r="A18" s="52">
        <v>262</v>
      </c>
      <c r="B18" s="54" t="s">
        <v>184</v>
      </c>
      <c r="C18" s="54" t="s">
        <v>185</v>
      </c>
      <c r="D18" s="54" t="s">
        <v>183</v>
      </c>
      <c r="E18" s="52">
        <v>1976</v>
      </c>
      <c r="F18" s="3" t="s">
        <v>66</v>
      </c>
      <c r="G18" s="53" t="str">
        <f>IF(F18="m",LOOKUP(E18,'08.kolo prezentácia'!$L$2:$L$9,'08.kolo prezentácia'!$K$2:$K$9),LOOKUP(E18,'08.kolo prezentácia'!$P$2:$P$4,'08.kolo prezentácia'!$O$2:$O$4))</f>
        <v>Muži C</v>
      </c>
      <c r="H18" s="13"/>
      <c r="I18" s="13"/>
    </row>
    <row r="19" spans="1:9" ht="15.75" customHeight="1">
      <c r="A19" s="52">
        <v>229</v>
      </c>
      <c r="B19" s="54" t="s">
        <v>137</v>
      </c>
      <c r="C19" s="54" t="s">
        <v>138</v>
      </c>
      <c r="D19" s="54" t="s">
        <v>126</v>
      </c>
      <c r="E19" s="52">
        <v>1980</v>
      </c>
      <c r="F19" s="3" t="s">
        <v>66</v>
      </c>
      <c r="G19" s="53" t="str">
        <f>IF(F19="m",LOOKUP(E19,'08.kolo prezentácia'!$L$2:$L$9,'08.kolo prezentácia'!$K$2:$K$9),LOOKUP(E19,'08.kolo prezentácia'!$P$2:$P$4,'08.kolo prezentácia'!$O$2:$O$4))</f>
        <v>Muži B</v>
      </c>
      <c r="H19" s="13"/>
      <c r="I19" s="13"/>
    </row>
    <row r="20" spans="1:9" ht="15.75" customHeight="1">
      <c r="A20" s="52">
        <v>358</v>
      </c>
      <c r="B20" s="54" t="s">
        <v>186</v>
      </c>
      <c r="C20" s="54" t="s">
        <v>187</v>
      </c>
      <c r="D20" s="54" t="s">
        <v>188</v>
      </c>
      <c r="E20" s="52">
        <v>1977</v>
      </c>
      <c r="F20" s="3" t="s">
        <v>66</v>
      </c>
      <c r="G20" s="53" t="str">
        <f>IF(F20="m",LOOKUP(E20,'08.kolo prezentácia'!$L$2:$L$9,'08.kolo prezentácia'!$K$2:$K$9),LOOKUP(E20,'08.kolo prezentácia'!$P$2:$P$4,'08.kolo prezentácia'!$O$2:$O$4))</f>
        <v>Muži C</v>
      </c>
      <c r="H20" s="13"/>
      <c r="I20" s="13"/>
    </row>
    <row r="21" spans="1:9" s="44" customFormat="1" ht="15.75" customHeight="1">
      <c r="A21" s="52">
        <v>269</v>
      </c>
      <c r="B21" s="54" t="s">
        <v>189</v>
      </c>
      <c r="C21" s="54" t="s">
        <v>190</v>
      </c>
      <c r="D21" s="54" t="s">
        <v>183</v>
      </c>
      <c r="E21" s="52">
        <v>2003</v>
      </c>
      <c r="F21" s="3" t="s">
        <v>66</v>
      </c>
      <c r="G21" s="53" t="str">
        <f>IF(F21="m",LOOKUP(E21,'08.kolo prezentácia'!$L$2:$L$9,'08.kolo prezentácia'!$K$2:$K$9),LOOKUP(E21,'08.kolo prezentácia'!$P$2:$P$4,'08.kolo prezentácia'!$O$2:$O$4))</f>
        <v>Muži A</v>
      </c>
      <c r="H21" s="13"/>
      <c r="I21" s="13"/>
    </row>
    <row r="22" spans="1:9" ht="15.75" customHeight="1">
      <c r="A22" s="52">
        <v>280</v>
      </c>
      <c r="B22" s="54" t="s">
        <v>139</v>
      </c>
      <c r="C22" s="54" t="s">
        <v>165</v>
      </c>
      <c r="D22" s="54" t="s">
        <v>191</v>
      </c>
      <c r="E22" s="52">
        <v>1979</v>
      </c>
      <c r="F22" s="3" t="s">
        <v>67</v>
      </c>
      <c r="G22" s="53" t="str">
        <f>IF(F22="m",LOOKUP(E22,'08.kolo prezentácia'!$L$2:$L$9,'08.kolo prezentácia'!$K$2:$K$9),LOOKUP(E22,'08.kolo prezentácia'!$P$2:$P$4,'08.kolo prezentácia'!$O$2:$O$4))</f>
        <v>Ženy B</v>
      </c>
      <c r="H22" s="13"/>
      <c r="I22" s="13"/>
    </row>
    <row r="23" spans="1:9" ht="15.75" customHeight="1">
      <c r="A23" s="3">
        <v>271</v>
      </c>
      <c r="B23" s="54" t="s">
        <v>192</v>
      </c>
      <c r="C23" s="54" t="s">
        <v>193</v>
      </c>
      <c r="D23" s="54" t="s">
        <v>16</v>
      </c>
      <c r="E23" s="52">
        <v>1997</v>
      </c>
      <c r="F23" s="3" t="s">
        <v>66</v>
      </c>
      <c r="G23" s="53" t="str">
        <f>IF(F23="m",LOOKUP(E23,'08.kolo prezentácia'!$L$2:$L$9,'08.kolo prezentácia'!$K$2:$K$9),LOOKUP(E23,'08.kolo prezentácia'!$P$2:$P$4,'08.kolo prezentácia'!$O$2:$O$4))</f>
        <v>Muži A</v>
      </c>
      <c r="H23" s="13"/>
      <c r="I23" s="50"/>
    </row>
    <row r="24" spans="1:9" ht="15.75" customHeight="1">
      <c r="A24" s="3">
        <v>350</v>
      </c>
      <c r="B24" s="54" t="s">
        <v>73</v>
      </c>
      <c r="C24" s="54" t="s">
        <v>74</v>
      </c>
      <c r="D24" s="54" t="s">
        <v>16</v>
      </c>
      <c r="E24" s="52">
        <v>1970</v>
      </c>
      <c r="F24" s="3" t="s">
        <v>66</v>
      </c>
      <c r="G24" s="53" t="str">
        <f>IF(F24="m",LOOKUP(E24,'08.kolo prezentácia'!$L$2:$L$9,'08.kolo prezentácia'!$K$2:$K$9),LOOKUP(E24,'08.kolo prezentácia'!$P$2:$P$4,'08.kolo prezentácia'!$O$2:$O$4))</f>
        <v>Muži C</v>
      </c>
      <c r="H24" s="13"/>
      <c r="I24" s="13"/>
    </row>
    <row r="25" spans="1:9" ht="15.75" customHeight="1">
      <c r="A25" s="3">
        <v>109</v>
      </c>
      <c r="B25" s="54" t="s">
        <v>7</v>
      </c>
      <c r="C25" s="54" t="s">
        <v>125</v>
      </c>
      <c r="D25" s="54" t="s">
        <v>194</v>
      </c>
      <c r="E25" s="52">
        <v>1987</v>
      </c>
      <c r="F25" s="3" t="s">
        <v>66</v>
      </c>
      <c r="G25" s="53" t="str">
        <f>IF(F25="m",LOOKUP(E25,'08.kolo prezentácia'!$L$2:$L$9,'08.kolo prezentácia'!$K$2:$K$9),LOOKUP(E25,'08.kolo prezentácia'!$P$2:$P$4,'08.kolo prezentácia'!$O$2:$O$4))</f>
        <v>Muži B</v>
      </c>
      <c r="H25" s="13"/>
      <c r="I25" s="13"/>
    </row>
    <row r="26" spans="1:9" ht="15.75" customHeight="1">
      <c r="A26" s="3">
        <v>33</v>
      </c>
      <c r="B26" s="54" t="s">
        <v>7</v>
      </c>
      <c r="C26" s="54" t="s">
        <v>140</v>
      </c>
      <c r="D26" s="54" t="s">
        <v>195</v>
      </c>
      <c r="E26" s="52">
        <v>1963</v>
      </c>
      <c r="F26" s="3" t="s">
        <v>66</v>
      </c>
      <c r="G26" s="53" t="str">
        <f>IF(F26="m",LOOKUP(E26,'08.kolo prezentácia'!$L$2:$L$9,'08.kolo prezentácia'!$K$2:$K$9),LOOKUP(E26,'08.kolo prezentácia'!$P$2:$P$4,'08.kolo prezentácia'!$O$2:$O$4))</f>
        <v>Muži D</v>
      </c>
      <c r="H26" s="13"/>
      <c r="I26" s="50"/>
    </row>
    <row r="27" spans="1:9" ht="15.75" customHeight="1">
      <c r="A27" s="3">
        <v>84</v>
      </c>
      <c r="B27" s="54" t="s">
        <v>75</v>
      </c>
      <c r="C27" s="54" t="s">
        <v>76</v>
      </c>
      <c r="D27" s="54" t="s">
        <v>196</v>
      </c>
      <c r="E27" s="52">
        <v>1978</v>
      </c>
      <c r="F27" s="3" t="s">
        <v>66</v>
      </c>
      <c r="G27" s="53" t="str">
        <f>IF(F27="m",LOOKUP(E27,'08.kolo prezentácia'!$L$2:$L$9,'08.kolo prezentácia'!$K$2:$K$9),LOOKUP(E27,'08.kolo prezentácia'!$P$2:$P$4,'08.kolo prezentácia'!$O$2:$O$4))</f>
        <v>Muži C</v>
      </c>
      <c r="H27" s="13"/>
      <c r="I27" s="13"/>
    </row>
    <row r="28" spans="1:9" ht="15.75" customHeight="1">
      <c r="A28" s="3">
        <v>56</v>
      </c>
      <c r="B28" s="54" t="s">
        <v>78</v>
      </c>
      <c r="C28" s="54" t="s">
        <v>96</v>
      </c>
      <c r="D28" s="54" t="s">
        <v>126</v>
      </c>
      <c r="E28" s="52">
        <v>2000</v>
      </c>
      <c r="F28" s="3" t="s">
        <v>66</v>
      </c>
      <c r="G28" s="53" t="str">
        <f>IF(F28="m",LOOKUP(E28,'08.kolo prezentácia'!$L$2:$L$9,'08.kolo prezentácia'!$K$2:$K$9),LOOKUP(E28,'08.kolo prezentácia'!$P$2:$P$4,'08.kolo prezentácia'!$O$2:$O$4))</f>
        <v>Muži A</v>
      </c>
      <c r="H28" s="13"/>
      <c r="I28" s="13"/>
    </row>
    <row r="29" spans="1:9" ht="15.75" customHeight="1">
      <c r="A29" s="3">
        <v>55</v>
      </c>
      <c r="B29" s="54" t="s">
        <v>78</v>
      </c>
      <c r="C29" s="54" t="s">
        <v>127</v>
      </c>
      <c r="D29" s="54" t="s">
        <v>126</v>
      </c>
      <c r="E29" s="52">
        <v>1975</v>
      </c>
      <c r="F29" s="3" t="s">
        <v>66</v>
      </c>
      <c r="G29" s="53" t="str">
        <f>IF(F29="m",LOOKUP(E29,'08.kolo prezentácia'!$L$2:$L$9,'08.kolo prezentácia'!$K$2:$K$9),LOOKUP(E29,'08.kolo prezentácia'!$P$2:$P$4,'08.kolo prezentácia'!$O$2:$O$4))</f>
        <v>Muži C</v>
      </c>
      <c r="H29" s="13"/>
      <c r="I29" s="13"/>
    </row>
    <row r="30" spans="1:9" ht="15.75" customHeight="1">
      <c r="A30" s="3">
        <v>28</v>
      </c>
      <c r="B30" s="54" t="s">
        <v>141</v>
      </c>
      <c r="C30" s="54" t="s">
        <v>142</v>
      </c>
      <c r="D30" s="54" t="s">
        <v>143</v>
      </c>
      <c r="E30" s="52">
        <v>1992</v>
      </c>
      <c r="F30" s="3" t="s">
        <v>66</v>
      </c>
      <c r="G30" s="53" t="str">
        <f>IF(F30="m",LOOKUP(E30,'08.kolo prezentácia'!$L$2:$L$9,'08.kolo prezentácia'!$K$2:$K$9),LOOKUP(E30,'08.kolo prezentácia'!$P$2:$P$4,'08.kolo prezentácia'!$O$2:$O$4))</f>
        <v>Muži A</v>
      </c>
      <c r="H30" s="13"/>
      <c r="I30" s="13"/>
    </row>
    <row r="31" spans="1:9" ht="15.75" customHeight="1">
      <c r="A31" s="3">
        <v>5</v>
      </c>
      <c r="B31" s="54" t="s">
        <v>23</v>
      </c>
      <c r="C31" s="54" t="s">
        <v>77</v>
      </c>
      <c r="D31" s="54" t="s">
        <v>197</v>
      </c>
      <c r="E31" s="52">
        <v>1957</v>
      </c>
      <c r="F31" s="3" t="s">
        <v>66</v>
      </c>
      <c r="G31" s="53" t="str">
        <f>IF(F31="m",LOOKUP(E31,'08.kolo prezentácia'!$L$2:$L$9,'08.kolo prezentácia'!$K$2:$K$9),LOOKUP(E31,'08.kolo prezentácia'!$P$2:$P$4,'08.kolo prezentácia'!$O$2:$O$4))</f>
        <v>Muži E</v>
      </c>
      <c r="H31" s="13"/>
      <c r="I31" s="13"/>
    </row>
    <row r="32" spans="1:9" ht="15.75" customHeight="1">
      <c r="A32" s="3">
        <v>248</v>
      </c>
      <c r="B32" s="54" t="s">
        <v>30</v>
      </c>
      <c r="C32" s="54" t="s">
        <v>144</v>
      </c>
      <c r="D32" s="54" t="s">
        <v>145</v>
      </c>
      <c r="E32" s="52">
        <v>2001</v>
      </c>
      <c r="F32" s="3" t="s">
        <v>66</v>
      </c>
      <c r="G32" s="53" t="str">
        <f>IF(F32="m",LOOKUP(E32,'08.kolo prezentácia'!$L$2:$L$9,'08.kolo prezentácia'!$K$2:$K$9),LOOKUP(E32,'08.kolo prezentácia'!$P$2:$P$4,'08.kolo prezentácia'!$O$2:$O$4))</f>
        <v>Muži A</v>
      </c>
      <c r="H32" s="13"/>
      <c r="I32" s="13"/>
    </row>
    <row r="33" spans="1:9" ht="15.75" customHeight="1">
      <c r="A33" s="3">
        <v>217</v>
      </c>
      <c r="B33" s="54" t="s">
        <v>32</v>
      </c>
      <c r="C33" s="54" t="s">
        <v>128</v>
      </c>
      <c r="D33" s="54" t="s">
        <v>63</v>
      </c>
      <c r="E33" s="52">
        <v>1978</v>
      </c>
      <c r="F33" s="3" t="s">
        <v>66</v>
      </c>
      <c r="G33" s="53" t="str">
        <f>IF(F33="m",LOOKUP(E33,'08.kolo prezentácia'!$L$2:$L$9,'08.kolo prezentácia'!$K$2:$K$9),LOOKUP(E33,'08.kolo prezentácia'!$P$2:$P$4,'08.kolo prezentácia'!$O$2:$O$4))</f>
        <v>Muži C</v>
      </c>
      <c r="H33" s="13"/>
      <c r="I33" s="13"/>
    </row>
    <row r="34" spans="1:9" ht="15.75" customHeight="1">
      <c r="A34" s="3">
        <v>300</v>
      </c>
      <c r="B34" s="54" t="s">
        <v>198</v>
      </c>
      <c r="C34" s="54" t="s">
        <v>199</v>
      </c>
      <c r="D34" s="54" t="s">
        <v>114</v>
      </c>
      <c r="E34" s="52">
        <v>1960</v>
      </c>
      <c r="F34" s="3" t="s">
        <v>66</v>
      </c>
      <c r="G34" s="53" t="str">
        <f>IF(F34="m",LOOKUP(E34,'08.kolo prezentácia'!$L$2:$L$9,'08.kolo prezentácia'!$K$2:$K$9),LOOKUP(E34,'08.kolo prezentácia'!$P$2:$P$4,'08.kolo prezentácia'!$O$2:$O$4))</f>
        <v>Muži D</v>
      </c>
      <c r="H34" s="13"/>
      <c r="I34" s="50"/>
    </row>
    <row r="35" spans="1:9" ht="15.75" customHeight="1">
      <c r="A35" s="3">
        <v>95</v>
      </c>
      <c r="B35" s="54" t="s">
        <v>7</v>
      </c>
      <c r="C35" s="54" t="s">
        <v>166</v>
      </c>
      <c r="D35" s="54" t="s">
        <v>16</v>
      </c>
      <c r="E35" s="52">
        <v>1952</v>
      </c>
      <c r="F35" s="3" t="s">
        <v>66</v>
      </c>
      <c r="G35" s="53" t="str">
        <f>IF(F35="m",LOOKUP(E35,'08.kolo prezentácia'!$L$2:$L$9,'08.kolo prezentácia'!$K$2:$K$9),LOOKUP(E35,'08.kolo prezentácia'!$P$2:$P$4,'08.kolo prezentácia'!$O$2:$O$4))</f>
        <v>Muži E</v>
      </c>
      <c r="H35" s="13"/>
      <c r="I35" s="13"/>
    </row>
    <row r="36" spans="1:9" ht="15.75" customHeight="1">
      <c r="A36" s="52">
        <v>308</v>
      </c>
      <c r="B36" s="54" t="s">
        <v>112</v>
      </c>
      <c r="C36" s="54" t="s">
        <v>200</v>
      </c>
      <c r="D36" s="54" t="s">
        <v>201</v>
      </c>
      <c r="E36" s="52">
        <v>1966</v>
      </c>
      <c r="F36" s="3" t="s">
        <v>66</v>
      </c>
      <c r="G36" s="53" t="str">
        <f>IF(F36="m",LOOKUP(E36,'08.kolo prezentácia'!$L$2:$L$9,'08.kolo prezentácia'!$K$2:$K$9),LOOKUP(E36,'08.kolo prezentácia'!$P$2:$P$4,'08.kolo prezentácia'!$O$2:$O$4))</f>
        <v>Muži D</v>
      </c>
      <c r="H36" s="13"/>
      <c r="I36" s="13"/>
    </row>
    <row r="37" spans="1:9" ht="15.75" customHeight="1">
      <c r="A37" s="3">
        <v>292</v>
      </c>
      <c r="B37" s="54" t="s">
        <v>202</v>
      </c>
      <c r="C37" s="54" t="s">
        <v>203</v>
      </c>
      <c r="D37" s="54" t="s">
        <v>204</v>
      </c>
      <c r="E37" s="52">
        <v>1965</v>
      </c>
      <c r="F37" s="3" t="s">
        <v>66</v>
      </c>
      <c r="G37" s="53" t="str">
        <f>IF(F37="m",LOOKUP(E37,'08.kolo prezentácia'!$L$2:$L$9,'08.kolo prezentácia'!$K$2:$K$9),LOOKUP(E37,'08.kolo prezentácia'!$P$2:$P$4,'08.kolo prezentácia'!$O$2:$O$4))</f>
        <v>Muži D</v>
      </c>
      <c r="H37" s="13"/>
      <c r="I37" s="13"/>
    </row>
    <row r="38" spans="1:9" ht="15.75" customHeight="1">
      <c r="A38" s="3">
        <v>259</v>
      </c>
      <c r="B38" s="54" t="s">
        <v>23</v>
      </c>
      <c r="C38" s="54" t="s">
        <v>205</v>
      </c>
      <c r="D38" s="54" t="s">
        <v>183</v>
      </c>
      <c r="E38" s="52">
        <v>1960</v>
      </c>
      <c r="F38" s="3" t="s">
        <v>66</v>
      </c>
      <c r="G38" s="53" t="str">
        <f>IF(F38="m",LOOKUP(E38,'08.kolo prezentácia'!$L$2:$L$9,'08.kolo prezentácia'!$K$2:$K$9),LOOKUP(E38,'08.kolo prezentácia'!$P$2:$P$4,'08.kolo prezentácia'!$O$2:$O$4))</f>
        <v>Muži D</v>
      </c>
      <c r="H38" s="13"/>
      <c r="I38" s="13"/>
    </row>
    <row r="39" spans="1:9" ht="15.75" customHeight="1">
      <c r="A39" s="3">
        <v>144</v>
      </c>
      <c r="B39" s="54" t="s">
        <v>35</v>
      </c>
      <c r="C39" s="54" t="s">
        <v>110</v>
      </c>
      <c r="D39" s="54" t="s">
        <v>129</v>
      </c>
      <c r="E39" s="52">
        <v>1975</v>
      </c>
      <c r="F39" s="3" t="s">
        <v>66</v>
      </c>
      <c r="G39" s="53" t="str">
        <f>IF(F39="m",LOOKUP(E39,'08.kolo prezentácia'!$L$2:$L$9,'08.kolo prezentácia'!$K$2:$K$9),LOOKUP(E39,'08.kolo prezentácia'!$P$2:$P$4,'08.kolo prezentácia'!$O$2:$O$4))</f>
        <v>Muži C</v>
      </c>
      <c r="H39" s="13"/>
      <c r="I39" s="13"/>
    </row>
    <row r="40" spans="1:9" ht="15.75" customHeight="1">
      <c r="A40" s="3">
        <v>143</v>
      </c>
      <c r="B40" s="54" t="s">
        <v>85</v>
      </c>
      <c r="C40" s="54" t="s">
        <v>111</v>
      </c>
      <c r="D40" s="54" t="s">
        <v>129</v>
      </c>
      <c r="E40" s="52">
        <v>1978</v>
      </c>
      <c r="F40" s="3" t="s">
        <v>67</v>
      </c>
      <c r="G40" s="53" t="str">
        <f>IF(F40="m",LOOKUP(E40,'08.kolo prezentácia'!$L$2:$L$9,'08.kolo prezentácia'!$K$2:$K$9),LOOKUP(E40,'08.kolo prezentácia'!$P$2:$P$4,'08.kolo prezentácia'!$O$2:$O$4))</f>
        <v>Ženy B</v>
      </c>
      <c r="H40" s="13"/>
      <c r="I40" s="13"/>
    </row>
    <row r="41" spans="1:9" ht="15.75" customHeight="1">
      <c r="A41" s="3">
        <v>285</v>
      </c>
      <c r="B41" s="54" t="s">
        <v>7</v>
      </c>
      <c r="C41" s="54" t="s">
        <v>56</v>
      </c>
      <c r="D41" s="54" t="s">
        <v>130</v>
      </c>
      <c r="E41" s="52">
        <v>1979</v>
      </c>
      <c r="F41" s="3" t="s">
        <v>66</v>
      </c>
      <c r="G41" s="53" t="str">
        <f>IF(F41="m",LOOKUP(E41,'08.kolo prezentácia'!$L$2:$L$9,'08.kolo prezentácia'!$K$2:$K$9),LOOKUP(E41,'08.kolo prezentácia'!$P$2:$P$4,'08.kolo prezentácia'!$O$2:$O$4))</f>
        <v>Muži C</v>
      </c>
      <c r="H41" s="13"/>
      <c r="I41" s="13"/>
    </row>
    <row r="42" spans="1:9" ht="15.75" customHeight="1">
      <c r="A42" s="3">
        <v>279</v>
      </c>
      <c r="B42" s="54" t="s">
        <v>32</v>
      </c>
      <c r="C42" s="54" t="s">
        <v>206</v>
      </c>
      <c r="D42" s="54" t="s">
        <v>207</v>
      </c>
      <c r="E42" s="52">
        <v>1990</v>
      </c>
      <c r="F42" s="3" t="s">
        <v>66</v>
      </c>
      <c r="G42" s="53" t="str">
        <f>IF(F42="m",LOOKUP(E42,'08.kolo prezentácia'!$L$2:$L$9,'08.kolo prezentácia'!$K$2:$K$9),LOOKUP(E42,'08.kolo prezentácia'!$P$2:$P$4,'08.kolo prezentácia'!$O$2:$O$4))</f>
        <v>Muži A</v>
      </c>
      <c r="H42" s="13"/>
      <c r="I42" s="13"/>
    </row>
    <row r="43" spans="1:9" ht="15.75" customHeight="1">
      <c r="A43" s="3">
        <v>22</v>
      </c>
      <c r="B43" s="54" t="s">
        <v>27</v>
      </c>
      <c r="C43" s="54" t="s">
        <v>79</v>
      </c>
      <c r="D43" s="54" t="s">
        <v>208</v>
      </c>
      <c r="E43" s="52">
        <v>1979</v>
      </c>
      <c r="F43" s="3" t="s">
        <v>66</v>
      </c>
      <c r="G43" s="53" t="str">
        <f>IF(F43="m",LOOKUP(E43,'08.kolo prezentácia'!$L$2:$L$9,'08.kolo prezentácia'!$K$2:$K$9),LOOKUP(E43,'08.kolo prezentácia'!$P$2:$P$4,'08.kolo prezentácia'!$O$2:$O$4))</f>
        <v>Muži C</v>
      </c>
      <c r="H43" s="13"/>
      <c r="I43" s="13"/>
    </row>
    <row r="44" spans="1:9" ht="15.75" customHeight="1">
      <c r="A44" s="3">
        <v>240</v>
      </c>
      <c r="B44" s="54" t="s">
        <v>28</v>
      </c>
      <c r="C44" s="54" t="s">
        <v>31</v>
      </c>
      <c r="D44" s="54" t="s">
        <v>80</v>
      </c>
      <c r="E44" s="52">
        <v>1983</v>
      </c>
      <c r="F44" s="3" t="s">
        <v>66</v>
      </c>
      <c r="G44" s="53" t="str">
        <f>IF(F44="m",LOOKUP(E44,'08.kolo prezentácia'!$L$2:$L$9,'08.kolo prezentácia'!$K$2:$K$9),LOOKUP(E44,'08.kolo prezentácia'!$P$2:$P$4,'08.kolo prezentácia'!$O$2:$O$4))</f>
        <v>Muži B</v>
      </c>
      <c r="H44" s="13"/>
      <c r="I44" s="50"/>
    </row>
    <row r="45" spans="1:9" ht="15.75" customHeight="1">
      <c r="A45" s="3">
        <v>272</v>
      </c>
      <c r="B45" s="54" t="s">
        <v>184</v>
      </c>
      <c r="C45" s="54" t="s">
        <v>209</v>
      </c>
      <c r="D45" s="54" t="s">
        <v>210</v>
      </c>
      <c r="E45" s="52">
        <v>1985</v>
      </c>
      <c r="F45" s="3" t="s">
        <v>66</v>
      </c>
      <c r="G45" s="53" t="str">
        <f>IF(F45="m",LOOKUP(E45,'08.kolo prezentácia'!$L$2:$L$9,'08.kolo prezentácia'!$K$2:$K$9),LOOKUP(E45,'08.kolo prezentácia'!$P$2:$P$4,'08.kolo prezentácia'!$O$2:$O$4))</f>
        <v>Muži B</v>
      </c>
      <c r="H45" s="13"/>
      <c r="I45" s="13"/>
    </row>
    <row r="46" spans="1:9" ht="15.75" customHeight="1">
      <c r="A46" s="3">
        <v>82</v>
      </c>
      <c r="B46" s="54" t="s">
        <v>146</v>
      </c>
      <c r="C46" s="54" t="s">
        <v>147</v>
      </c>
      <c r="D46" s="54" t="s">
        <v>37</v>
      </c>
      <c r="E46" s="52">
        <v>1986</v>
      </c>
      <c r="F46" s="3" t="s">
        <v>67</v>
      </c>
      <c r="G46" s="53" t="str">
        <f>IF(F46="m",LOOKUP(E46,'08.kolo prezentácia'!$L$2:$L$9,'08.kolo prezentácia'!$K$2:$K$9),LOOKUP(E46,'08.kolo prezentácia'!$P$2:$P$4,'08.kolo prezentácia'!$O$2:$O$4))</f>
        <v>Ženy A</v>
      </c>
      <c r="H46" s="13"/>
      <c r="I46" s="13"/>
    </row>
    <row r="47" spans="1:9" ht="15.75" customHeight="1">
      <c r="A47" s="3">
        <v>42</v>
      </c>
      <c r="B47" s="54" t="s">
        <v>81</v>
      </c>
      <c r="C47" s="54" t="s">
        <v>211</v>
      </c>
      <c r="D47" s="54" t="s">
        <v>70</v>
      </c>
      <c r="E47" s="52">
        <v>1982</v>
      </c>
      <c r="F47" s="3" t="s">
        <v>67</v>
      </c>
      <c r="G47" s="53" t="str">
        <f>IF(F47="m",LOOKUP(E47,'08.kolo prezentácia'!$L$2:$L$9,'08.kolo prezentácia'!$K$2:$K$9),LOOKUP(E47,'08.kolo prezentácia'!$P$2:$P$4,'08.kolo prezentácia'!$O$2:$O$4))</f>
        <v>Ženy B</v>
      </c>
      <c r="H47" s="13"/>
      <c r="I47" s="13"/>
    </row>
    <row r="48" spans="1:9" ht="15.75" customHeight="1">
      <c r="A48" s="3">
        <v>83</v>
      </c>
      <c r="B48" s="54" t="s">
        <v>148</v>
      </c>
      <c r="C48" s="54" t="s">
        <v>149</v>
      </c>
      <c r="D48" s="54" t="s">
        <v>37</v>
      </c>
      <c r="E48" s="52">
        <v>1977</v>
      </c>
      <c r="F48" s="3" t="s">
        <v>66</v>
      </c>
      <c r="G48" s="53" t="str">
        <f>IF(F48="m",LOOKUP(E48,'08.kolo prezentácia'!$L$2:$L$9,'08.kolo prezentácia'!$K$2:$K$9),LOOKUP(E48,'08.kolo prezentácia'!$P$2:$P$4,'08.kolo prezentácia'!$O$2:$O$4))</f>
        <v>Muži C</v>
      </c>
      <c r="H48" s="13"/>
      <c r="I48" s="13"/>
    </row>
    <row r="49" spans="1:9" ht="15.75" customHeight="1">
      <c r="A49" s="3">
        <v>223</v>
      </c>
      <c r="B49" s="54" t="s">
        <v>32</v>
      </c>
      <c r="C49" s="54" t="s">
        <v>150</v>
      </c>
      <c r="D49" s="54" t="s">
        <v>72</v>
      </c>
      <c r="E49" s="52">
        <v>1986</v>
      </c>
      <c r="F49" s="3" t="s">
        <v>66</v>
      </c>
      <c r="G49" s="53" t="str">
        <f>IF(F49="m",LOOKUP(E49,'08.kolo prezentácia'!$L$2:$L$9,'08.kolo prezentácia'!$K$2:$K$9),LOOKUP(E49,'08.kolo prezentácia'!$P$2:$P$4,'08.kolo prezentácia'!$O$2:$O$4))</f>
        <v>Muži B</v>
      </c>
      <c r="H49" s="13"/>
      <c r="I49" s="50"/>
    </row>
    <row r="50" spans="1:9" ht="15.75" customHeight="1">
      <c r="A50" s="3">
        <v>63</v>
      </c>
      <c r="B50" s="54" t="s">
        <v>81</v>
      </c>
      <c r="C50" s="54" t="s">
        <v>151</v>
      </c>
      <c r="D50" s="54" t="s">
        <v>152</v>
      </c>
      <c r="E50" s="52">
        <v>1982</v>
      </c>
      <c r="F50" s="3" t="s">
        <v>67</v>
      </c>
      <c r="G50" s="53" t="str">
        <f>IF(F50="m",LOOKUP(E50,'08.kolo prezentácia'!$L$2:$L$9,'08.kolo prezentácia'!$K$2:$K$9),LOOKUP(E50,'08.kolo prezentácia'!$P$2:$P$4,'08.kolo prezentácia'!$O$2:$O$4))</f>
        <v>Ženy B</v>
      </c>
      <c r="H50" s="13"/>
      <c r="I50" s="13"/>
    </row>
    <row r="51" spans="1:9" ht="15.75" customHeight="1">
      <c r="A51" s="3">
        <v>232</v>
      </c>
      <c r="B51" s="54" t="s">
        <v>212</v>
      </c>
      <c r="C51" s="54" t="s">
        <v>213</v>
      </c>
      <c r="D51" s="54" t="s">
        <v>503</v>
      </c>
      <c r="E51" s="52">
        <v>1993</v>
      </c>
      <c r="F51" s="3" t="s">
        <v>67</v>
      </c>
      <c r="G51" s="53" t="str">
        <f>IF(F51="m",LOOKUP(E51,'08.kolo prezentácia'!$L$2:$L$9,'08.kolo prezentácia'!$K$2:$K$9),LOOKUP(E51,'08.kolo prezentácia'!$P$2:$P$4,'08.kolo prezentácia'!$O$2:$O$4))</f>
        <v>Ženy A</v>
      </c>
      <c r="H51" s="13"/>
      <c r="I51" s="13"/>
    </row>
    <row r="52" spans="1:9" ht="15.75" customHeight="1">
      <c r="A52" s="3">
        <v>373</v>
      </c>
      <c r="B52" s="54" t="s">
        <v>23</v>
      </c>
      <c r="C52" s="54" t="s">
        <v>102</v>
      </c>
      <c r="D52" s="54" t="s">
        <v>16</v>
      </c>
      <c r="E52" s="52">
        <v>1994</v>
      </c>
      <c r="F52" s="3" t="s">
        <v>66</v>
      </c>
      <c r="G52" s="53" t="str">
        <f>IF(F52="m",LOOKUP(E52,'08.kolo prezentácia'!$L$2:$L$9,'08.kolo prezentácia'!$K$2:$K$9),LOOKUP(E52,'08.kolo prezentácia'!$P$2:$P$4,'08.kolo prezentácia'!$O$2:$O$4))</f>
        <v>Muži A</v>
      </c>
      <c r="H52" s="13"/>
      <c r="I52" s="13"/>
    </row>
    <row r="53" spans="1:9" ht="15.75" customHeight="1">
      <c r="A53" s="3">
        <v>153</v>
      </c>
      <c r="B53" s="54" t="s">
        <v>64</v>
      </c>
      <c r="C53" s="54" t="s">
        <v>82</v>
      </c>
      <c r="D53" s="54" t="s">
        <v>214</v>
      </c>
      <c r="E53" s="52">
        <v>1967</v>
      </c>
      <c r="F53" s="3" t="s">
        <v>66</v>
      </c>
      <c r="G53" s="53" t="str">
        <f>IF(F53="m",LOOKUP(E53,'08.kolo prezentácia'!$L$2:$L$9,'08.kolo prezentácia'!$K$2:$K$9),LOOKUP(E53,'08.kolo prezentácia'!$P$2:$P$4,'08.kolo prezentácia'!$O$2:$O$4))</f>
        <v>Muži D</v>
      </c>
      <c r="H53" s="13"/>
      <c r="I53" s="13"/>
    </row>
    <row r="54" spans="1:9" ht="15.75" customHeight="1">
      <c r="A54" s="3">
        <v>322</v>
      </c>
      <c r="B54" s="54" t="s">
        <v>85</v>
      </c>
      <c r="C54" s="54" t="s">
        <v>215</v>
      </c>
      <c r="D54" s="54" t="s">
        <v>214</v>
      </c>
      <c r="E54" s="52">
        <v>1968</v>
      </c>
      <c r="F54" s="3" t="s">
        <v>67</v>
      </c>
      <c r="G54" s="53" t="str">
        <f>IF(F54="m",LOOKUP(E54,'08.kolo prezentácia'!$L$2:$L$9,'08.kolo prezentácia'!$K$2:$K$9),LOOKUP(E54,'08.kolo prezentácia'!$P$2:$P$4,'08.kolo prezentácia'!$O$2:$O$4))</f>
        <v>Ženy C</v>
      </c>
      <c r="H54" s="13"/>
      <c r="I54" s="13"/>
    </row>
    <row r="55" spans="1:9" ht="15.75" customHeight="1">
      <c r="A55" s="3">
        <v>45</v>
      </c>
      <c r="B55" s="54" t="s">
        <v>83</v>
      </c>
      <c r="C55" s="54" t="s">
        <v>216</v>
      </c>
      <c r="D55" s="54" t="s">
        <v>70</v>
      </c>
      <c r="E55" s="52">
        <v>2000</v>
      </c>
      <c r="F55" s="3" t="s">
        <v>66</v>
      </c>
      <c r="G55" s="53" t="str">
        <f>IF(F55="m",LOOKUP(E55,'08.kolo prezentácia'!$L$2:$L$9,'08.kolo prezentácia'!$K$2:$K$9),LOOKUP(E55,'08.kolo prezentácia'!$P$2:$P$4,'08.kolo prezentácia'!$O$2:$O$4))</f>
        <v>Muži A</v>
      </c>
      <c r="H55" s="13"/>
      <c r="I55" s="13"/>
    </row>
    <row r="56" spans="1:9" ht="15.75" customHeight="1">
      <c r="A56" s="3">
        <v>270</v>
      </c>
      <c r="B56" s="54" t="s">
        <v>6</v>
      </c>
      <c r="C56" s="54" t="s">
        <v>153</v>
      </c>
      <c r="D56" s="54" t="s">
        <v>154</v>
      </c>
      <c r="E56" s="52">
        <v>1972</v>
      </c>
      <c r="F56" s="3" t="s">
        <v>66</v>
      </c>
      <c r="G56" s="53" t="str">
        <f>IF(F56="m",LOOKUP(E56,'08.kolo prezentácia'!$L$2:$L$9,'08.kolo prezentácia'!$K$2:$K$9),LOOKUP(E56,'08.kolo prezentácia'!$P$2:$P$4,'08.kolo prezentácia'!$O$2:$O$4))</f>
        <v>Muži C</v>
      </c>
      <c r="H56" s="13"/>
      <c r="I56" s="13"/>
    </row>
    <row r="57" spans="1:9" ht="15.75" customHeight="1">
      <c r="A57" s="3">
        <v>37</v>
      </c>
      <c r="B57" s="54" t="s">
        <v>65</v>
      </c>
      <c r="C57" s="54" t="s">
        <v>217</v>
      </c>
      <c r="D57" s="54" t="s">
        <v>218</v>
      </c>
      <c r="E57" s="52">
        <v>1989</v>
      </c>
      <c r="F57" s="3" t="s">
        <v>66</v>
      </c>
      <c r="G57" s="53" t="str">
        <f>IF(F57="m",LOOKUP(E57,'08.kolo prezentácia'!$L$2:$L$9,'08.kolo prezentácia'!$K$2:$K$9),LOOKUP(E57,'08.kolo prezentácia'!$P$2:$P$4,'08.kolo prezentácia'!$O$2:$O$4))</f>
        <v>Muži B</v>
      </c>
      <c r="H57" s="13"/>
      <c r="I57" s="13"/>
    </row>
    <row r="58" spans="1:9" ht="15.75" customHeight="1">
      <c r="A58" s="3">
        <v>295</v>
      </c>
      <c r="B58" s="54" t="s">
        <v>155</v>
      </c>
      <c r="C58" s="54" t="s">
        <v>219</v>
      </c>
      <c r="D58" s="54" t="s">
        <v>114</v>
      </c>
      <c r="E58" s="52">
        <v>1964</v>
      </c>
      <c r="F58" s="3" t="s">
        <v>67</v>
      </c>
      <c r="G58" s="53" t="str">
        <f>IF(F58="m",LOOKUP(E58,'08.kolo prezentácia'!$L$2:$L$9,'08.kolo prezentácia'!$K$2:$K$9),LOOKUP(E58,'08.kolo prezentácia'!$P$2:$P$4,'08.kolo prezentácia'!$O$2:$O$4))</f>
        <v>Ženy C</v>
      </c>
      <c r="H58" s="13"/>
      <c r="I58" s="13"/>
    </row>
    <row r="59" spans="1:9" ht="15.75" customHeight="1">
      <c r="A59" s="3">
        <v>51</v>
      </c>
      <c r="B59" s="54" t="s">
        <v>87</v>
      </c>
      <c r="C59" s="54" t="s">
        <v>94</v>
      </c>
      <c r="D59" s="54" t="s">
        <v>95</v>
      </c>
      <c r="E59" s="52">
        <v>1978</v>
      </c>
      <c r="F59" s="3" t="s">
        <v>67</v>
      </c>
      <c r="G59" s="53" t="str">
        <f>IF(F59="m",LOOKUP(E59,'08.kolo prezentácia'!$L$2:$L$9,'08.kolo prezentácia'!$K$2:$K$9),LOOKUP(E59,'08.kolo prezentácia'!$P$2:$P$4,'08.kolo prezentácia'!$O$2:$O$4))</f>
        <v>Ženy B</v>
      </c>
      <c r="H59" s="13"/>
      <c r="I59" s="13"/>
    </row>
    <row r="60" spans="1:9" ht="15.75" customHeight="1">
      <c r="A60" s="3">
        <v>297</v>
      </c>
      <c r="B60" s="54" t="s">
        <v>85</v>
      </c>
      <c r="C60" s="54" t="s">
        <v>156</v>
      </c>
      <c r="D60" s="54" t="s">
        <v>70</v>
      </c>
      <c r="E60" s="52">
        <v>1985</v>
      </c>
      <c r="F60" s="3" t="s">
        <v>67</v>
      </c>
      <c r="G60" s="53" t="str">
        <f>IF(F60="m",LOOKUP(E60,'08.kolo prezentácia'!$L$2:$L$9,'08.kolo prezentácia'!$K$2:$K$9),LOOKUP(E60,'08.kolo prezentácia'!$P$2:$P$4,'08.kolo prezentácia'!$O$2:$O$4))</f>
        <v>Ženy A</v>
      </c>
      <c r="H60" s="13"/>
      <c r="I60" s="13"/>
    </row>
    <row r="61" spans="1:9" ht="15.75" customHeight="1">
      <c r="A61" s="52">
        <v>165</v>
      </c>
      <c r="B61" s="54" t="s">
        <v>85</v>
      </c>
      <c r="C61" s="54" t="s">
        <v>86</v>
      </c>
      <c r="D61" s="54" t="s">
        <v>63</v>
      </c>
      <c r="E61" s="52">
        <v>1977</v>
      </c>
      <c r="F61" s="3" t="s">
        <v>67</v>
      </c>
      <c r="G61" s="53" t="str">
        <f>IF(F61="m",LOOKUP(E61,'08.kolo prezentácia'!$L$2:$L$9,'08.kolo prezentácia'!$K$2:$K$9),LOOKUP(E61,'08.kolo prezentácia'!$P$2:$P$4,'08.kolo prezentácia'!$O$2:$O$4))</f>
        <v>Ženy B</v>
      </c>
      <c r="H61" s="13"/>
      <c r="I61" s="13"/>
    </row>
    <row r="62" spans="1:9" ht="15.75" customHeight="1">
      <c r="A62" s="52">
        <v>36</v>
      </c>
      <c r="B62" s="54" t="s">
        <v>27</v>
      </c>
      <c r="C62" s="54" t="s">
        <v>103</v>
      </c>
      <c r="D62" s="54" t="s">
        <v>220</v>
      </c>
      <c r="E62" s="52">
        <v>1985</v>
      </c>
      <c r="F62" s="3" t="s">
        <v>66</v>
      </c>
      <c r="G62" s="53" t="str">
        <f>IF(F62="m",LOOKUP(E62,'08.kolo prezentácia'!$L$2:$L$9,'08.kolo prezentácia'!$K$2:$K$9),LOOKUP(E62,'08.kolo prezentácia'!$P$2:$P$4,'08.kolo prezentácia'!$O$2:$O$4))</f>
        <v>Muži B</v>
      </c>
      <c r="H62" s="13"/>
      <c r="I62" s="13"/>
    </row>
    <row r="63" spans="1:9" ht="15.75" customHeight="1">
      <c r="A63" s="52">
        <v>74</v>
      </c>
      <c r="B63" s="54" t="s">
        <v>36</v>
      </c>
      <c r="C63" s="54" t="s">
        <v>88</v>
      </c>
      <c r="D63" s="54" t="s">
        <v>58</v>
      </c>
      <c r="E63" s="52">
        <v>1977</v>
      </c>
      <c r="F63" s="3" t="s">
        <v>66</v>
      </c>
      <c r="G63" s="53" t="str">
        <f>IF(F63="m",LOOKUP(E63,'08.kolo prezentácia'!$L$2:$L$9,'08.kolo prezentácia'!$K$2:$K$9),LOOKUP(E63,'08.kolo prezentácia'!$P$2:$P$4,'08.kolo prezentácia'!$O$2:$O$4))</f>
        <v>Muži C</v>
      </c>
      <c r="H63" s="13"/>
      <c r="I63" s="13"/>
    </row>
    <row r="64" spans="1:9" ht="15.75" customHeight="1">
      <c r="A64" s="52">
        <v>3</v>
      </c>
      <c r="B64" s="54" t="s">
        <v>32</v>
      </c>
      <c r="C64" s="54" t="s">
        <v>104</v>
      </c>
      <c r="D64" s="54" t="s">
        <v>114</v>
      </c>
      <c r="E64" s="52">
        <v>1972</v>
      </c>
      <c r="F64" s="3" t="s">
        <v>66</v>
      </c>
      <c r="G64" s="53" t="str">
        <f>IF(F64="m",LOOKUP(E64,'08.kolo prezentácia'!$L$2:$L$9,'08.kolo prezentácia'!$K$2:$K$9),LOOKUP(E64,'08.kolo prezentácia'!$P$2:$P$4,'08.kolo prezentácia'!$O$2:$O$4))</f>
        <v>Muži C</v>
      </c>
      <c r="H64" s="13"/>
      <c r="I64" s="13"/>
    </row>
    <row r="65" spans="1:9" ht="15.75" customHeight="1">
      <c r="A65" s="52">
        <v>324</v>
      </c>
      <c r="B65" s="54" t="s">
        <v>221</v>
      </c>
      <c r="C65" s="54" t="s">
        <v>222</v>
      </c>
      <c r="D65" s="54" t="s">
        <v>223</v>
      </c>
      <c r="E65" s="52">
        <v>1966</v>
      </c>
      <c r="F65" s="3" t="s">
        <v>66</v>
      </c>
      <c r="G65" s="53" t="str">
        <f>IF(F65="m",LOOKUP(E65,'08.kolo prezentácia'!$L$2:$L$9,'08.kolo prezentácia'!$K$2:$K$9),LOOKUP(E65,'08.kolo prezentácia'!$P$2:$P$4,'08.kolo prezentácia'!$O$2:$O$4))</f>
        <v>Muži D</v>
      </c>
      <c r="H65" s="13"/>
      <c r="I65" s="13"/>
    </row>
    <row r="66" spans="1:9" ht="15.75" customHeight="1">
      <c r="A66" s="52">
        <v>111</v>
      </c>
      <c r="B66" s="54" t="s">
        <v>32</v>
      </c>
      <c r="C66" s="54" t="s">
        <v>157</v>
      </c>
      <c r="D66" s="54" t="s">
        <v>105</v>
      </c>
      <c r="E66" s="52">
        <v>1978</v>
      </c>
      <c r="F66" s="3" t="s">
        <v>66</v>
      </c>
      <c r="G66" s="53" t="str">
        <f>IF(F66="m",LOOKUP(E66,'08.kolo prezentácia'!$L$2:$L$9,'08.kolo prezentácia'!$K$2:$K$9),LOOKUP(E66,'08.kolo prezentácia'!$P$2:$P$4,'08.kolo prezentácia'!$O$2:$O$4))</f>
        <v>Muži C</v>
      </c>
      <c r="H66" s="13"/>
      <c r="I66" s="13"/>
    </row>
    <row r="67" spans="1:9" ht="15.75" customHeight="1">
      <c r="A67" s="52">
        <v>329</v>
      </c>
      <c r="B67" s="54" t="s">
        <v>101</v>
      </c>
      <c r="C67" s="54" t="s">
        <v>224</v>
      </c>
      <c r="D67" s="54" t="s">
        <v>225</v>
      </c>
      <c r="E67" s="52">
        <v>1986</v>
      </c>
      <c r="F67" s="3" t="s">
        <v>67</v>
      </c>
      <c r="G67" s="53" t="str">
        <f>IF(F67="m",LOOKUP(E67,'08.kolo prezentácia'!$L$2:$L$9,'08.kolo prezentácia'!$K$2:$K$9),LOOKUP(E67,'08.kolo prezentácia'!$P$2:$P$4,'08.kolo prezentácia'!$O$2:$O$4))</f>
        <v>Ženy A</v>
      </c>
      <c r="H67" s="13"/>
      <c r="I67" s="13"/>
    </row>
    <row r="68" spans="1:9" ht="15.75" customHeight="1">
      <c r="A68" s="52">
        <v>19</v>
      </c>
      <c r="B68" s="54" t="s">
        <v>30</v>
      </c>
      <c r="C68" s="54" t="s">
        <v>115</v>
      </c>
      <c r="D68" s="54" t="s">
        <v>93</v>
      </c>
      <c r="E68" s="52">
        <v>1983</v>
      </c>
      <c r="F68" s="3" t="s">
        <v>66</v>
      </c>
      <c r="G68" s="53" t="str">
        <f>IF(F68="m",LOOKUP(E68,'08.kolo prezentácia'!$L$2:$L$9,'08.kolo prezentácia'!$K$2:$K$9),LOOKUP(E68,'08.kolo prezentácia'!$P$2:$P$4,'08.kolo prezentácia'!$O$2:$O$4))</f>
        <v>Muži B</v>
      </c>
      <c r="H68" s="13"/>
      <c r="I68" s="13"/>
    </row>
    <row r="69" spans="1:9" ht="15.75" customHeight="1">
      <c r="A69" s="52">
        <v>169</v>
      </c>
      <c r="B69" s="54" t="s">
        <v>57</v>
      </c>
      <c r="C69" s="54" t="s">
        <v>89</v>
      </c>
      <c r="D69" s="54" t="s">
        <v>106</v>
      </c>
      <c r="E69" s="52">
        <v>1983</v>
      </c>
      <c r="F69" s="3" t="s">
        <v>66</v>
      </c>
      <c r="G69" s="53" t="str">
        <f>IF(F69="m",LOOKUP(E69,'08.kolo prezentácia'!$L$2:$L$9,'08.kolo prezentácia'!$K$2:$K$9),LOOKUP(E69,'08.kolo prezentácia'!$P$2:$P$4,'08.kolo prezentácia'!$O$2:$O$4))</f>
        <v>Muži B</v>
      </c>
      <c r="H69" s="13"/>
      <c r="I69" s="13"/>
    </row>
    <row r="70" spans="1:9" ht="15.75" customHeight="1">
      <c r="A70" s="52">
        <v>170</v>
      </c>
      <c r="B70" s="54" t="s">
        <v>107</v>
      </c>
      <c r="C70" s="54" t="s">
        <v>108</v>
      </c>
      <c r="D70" s="54" t="s">
        <v>106</v>
      </c>
      <c r="E70" s="52">
        <v>1987</v>
      </c>
      <c r="F70" s="3" t="s">
        <v>67</v>
      </c>
      <c r="G70" s="53" t="str">
        <f>IF(F70="m",LOOKUP(E70,'08.kolo prezentácia'!$L$2:$L$9,'08.kolo prezentácia'!$K$2:$K$9),LOOKUP(E70,'08.kolo prezentácia'!$P$2:$P$4,'08.kolo prezentácia'!$O$2:$O$4))</f>
        <v>Ženy A</v>
      </c>
      <c r="H70" s="13"/>
      <c r="I70" s="13"/>
    </row>
    <row r="71" spans="1:9" ht="15.75" customHeight="1">
      <c r="A71" s="52">
        <v>296</v>
      </c>
      <c r="B71" s="54" t="s">
        <v>36</v>
      </c>
      <c r="C71" s="54" t="s">
        <v>226</v>
      </c>
      <c r="D71" s="54" t="s">
        <v>227</v>
      </c>
      <c r="E71" s="52">
        <v>1969</v>
      </c>
      <c r="F71" s="3" t="s">
        <v>66</v>
      </c>
      <c r="G71" s="53" t="str">
        <f>IF(F71="m",LOOKUP(E71,'08.kolo prezentácia'!$L$2:$L$9,'08.kolo prezentácia'!$K$2:$K$9),LOOKUP(E71,'08.kolo prezentácia'!$P$2:$P$4,'08.kolo prezentácia'!$O$2:$O$4))</f>
        <v>Muži D</v>
      </c>
      <c r="H71" s="13"/>
      <c r="I71" s="13"/>
    </row>
    <row r="72" spans="1:9" ht="15.75" customHeight="1">
      <c r="A72" s="52">
        <v>372</v>
      </c>
      <c r="B72" s="54" t="s">
        <v>228</v>
      </c>
      <c r="C72" s="54" t="s">
        <v>229</v>
      </c>
      <c r="D72" s="54" t="s">
        <v>230</v>
      </c>
      <c r="E72" s="52">
        <v>1986</v>
      </c>
      <c r="F72" s="3" t="s">
        <v>67</v>
      </c>
      <c r="G72" s="53" t="str">
        <f>IF(F72="m",LOOKUP(E72,'08.kolo prezentácia'!$L$2:$L$9,'08.kolo prezentácia'!$K$2:$K$9),LOOKUP(E72,'08.kolo prezentácia'!$P$2:$P$4,'08.kolo prezentácia'!$O$2:$O$4))</f>
        <v>Ženy A</v>
      </c>
      <c r="H72" s="13"/>
      <c r="I72" s="13"/>
    </row>
    <row r="73" spans="1:9" ht="15.75" customHeight="1">
      <c r="A73" s="52">
        <v>244</v>
      </c>
      <c r="B73" s="54" t="s">
        <v>231</v>
      </c>
      <c r="C73" s="54" t="s">
        <v>232</v>
      </c>
      <c r="D73" s="54" t="s">
        <v>233</v>
      </c>
      <c r="E73" s="52">
        <v>1970</v>
      </c>
      <c r="F73" s="3" t="s">
        <v>67</v>
      </c>
      <c r="G73" s="53" t="str">
        <f>IF(F73="m",LOOKUP(E73,'08.kolo prezentácia'!$L$2:$L$9,'08.kolo prezentácia'!$K$2:$K$9),LOOKUP(E73,'08.kolo prezentácia'!$P$2:$P$4,'08.kolo prezentácia'!$O$2:$O$4))</f>
        <v>Ženy C</v>
      </c>
      <c r="H73" s="13"/>
      <c r="I73" s="13"/>
    </row>
    <row r="74" spans="1:9" ht="15.75" customHeight="1">
      <c r="A74" s="52">
        <v>267</v>
      </c>
      <c r="B74" s="54" t="s">
        <v>60</v>
      </c>
      <c r="C74" s="54" t="s">
        <v>61</v>
      </c>
      <c r="D74" s="54" t="s">
        <v>234</v>
      </c>
      <c r="E74" s="52">
        <v>1976</v>
      </c>
      <c r="F74" s="3" t="s">
        <v>66</v>
      </c>
      <c r="G74" s="53" t="str">
        <f>IF(F74="m",LOOKUP(E74,'08.kolo prezentácia'!$L$2:$L$9,'08.kolo prezentácia'!$K$2:$K$9),LOOKUP(E74,'08.kolo prezentácia'!$P$2:$P$4,'08.kolo prezentácia'!$O$2:$O$4))</f>
        <v>Muži C</v>
      </c>
      <c r="H74" s="13"/>
      <c r="I74" s="13"/>
    </row>
    <row r="75" spans="1:9" ht="15.75" customHeight="1">
      <c r="A75" s="52">
        <v>257</v>
      </c>
      <c r="B75" s="54" t="s">
        <v>163</v>
      </c>
      <c r="C75" s="54" t="s">
        <v>235</v>
      </c>
      <c r="D75" s="54" t="s">
        <v>236</v>
      </c>
      <c r="E75" s="52">
        <v>1982</v>
      </c>
      <c r="F75" s="3" t="s">
        <v>66</v>
      </c>
      <c r="G75" s="53" t="str">
        <f>IF(F75="m",LOOKUP(E75,'08.kolo prezentácia'!$L$2:$L$9,'08.kolo prezentácia'!$K$2:$K$9),LOOKUP(E75,'08.kolo prezentácia'!$P$2:$P$4,'08.kolo prezentácia'!$O$2:$O$4))</f>
        <v>Muži B</v>
      </c>
      <c r="H75" s="13"/>
      <c r="I75" s="13"/>
    </row>
    <row r="76" spans="1:9" ht="15.75" customHeight="1">
      <c r="A76" s="52">
        <v>26</v>
      </c>
      <c r="B76" s="54" t="s">
        <v>23</v>
      </c>
      <c r="C76" s="54" t="s">
        <v>116</v>
      </c>
      <c r="D76" s="54" t="s">
        <v>131</v>
      </c>
      <c r="E76" s="52">
        <v>1977</v>
      </c>
      <c r="F76" s="3" t="s">
        <v>66</v>
      </c>
      <c r="G76" s="53" t="str">
        <f>IF(F76="m",LOOKUP(E76,'08.kolo prezentácia'!$L$2:$L$9,'08.kolo prezentácia'!$K$2:$K$9),LOOKUP(E76,'08.kolo prezentácia'!$P$2:$P$4,'08.kolo prezentácia'!$O$2:$O$4))</f>
        <v>Muži C</v>
      </c>
      <c r="H76" s="13"/>
      <c r="I76" s="13"/>
    </row>
    <row r="77" spans="1:9" ht="15.75" customHeight="1">
      <c r="A77" s="52">
        <v>6</v>
      </c>
      <c r="B77" s="54" t="s">
        <v>112</v>
      </c>
      <c r="C77" s="54" t="s">
        <v>113</v>
      </c>
      <c r="D77" s="54" t="s">
        <v>16</v>
      </c>
      <c r="E77" s="52">
        <v>1974</v>
      </c>
      <c r="F77" s="3" t="s">
        <v>66</v>
      </c>
      <c r="G77" s="53" t="str">
        <f>IF(F77="m",LOOKUP(E77,'08.kolo prezentácia'!$L$2:$L$9,'08.kolo prezentácia'!$K$2:$K$9),LOOKUP(E77,'08.kolo prezentácia'!$P$2:$P$4,'08.kolo prezentácia'!$O$2:$O$4))</f>
        <v>Muži C</v>
      </c>
      <c r="H77" s="13"/>
      <c r="I77" s="13"/>
    </row>
    <row r="78" spans="1:9" ht="15.75" customHeight="1">
      <c r="A78" s="52">
        <v>85</v>
      </c>
      <c r="B78" s="54" t="s">
        <v>5</v>
      </c>
      <c r="C78" s="54" t="s">
        <v>90</v>
      </c>
      <c r="D78" s="54" t="s">
        <v>91</v>
      </c>
      <c r="E78" s="52">
        <v>1981</v>
      </c>
      <c r="F78" s="3" t="s">
        <v>66</v>
      </c>
      <c r="G78" s="53" t="str">
        <f>IF(F78="m",LOOKUP(E78,'08.kolo prezentácia'!$L$2:$L$9,'08.kolo prezentácia'!$K$2:$K$9),LOOKUP(E78,'08.kolo prezentácia'!$P$2:$P$4,'08.kolo prezentácia'!$O$2:$O$4))</f>
        <v>Muži B</v>
      </c>
      <c r="H78" s="13"/>
      <c r="I78" s="13"/>
    </row>
    <row r="79" spans="1:9" ht="15.75" customHeight="1">
      <c r="A79" s="52">
        <v>138</v>
      </c>
      <c r="B79" s="54" t="s">
        <v>55</v>
      </c>
      <c r="C79" s="54" t="s">
        <v>92</v>
      </c>
      <c r="D79" s="54" t="s">
        <v>168</v>
      </c>
      <c r="E79" s="52">
        <v>1972</v>
      </c>
      <c r="F79" s="3" t="s">
        <v>67</v>
      </c>
      <c r="G79" s="53" t="str">
        <f>IF(F79="m",LOOKUP(E79,'08.kolo prezentácia'!$L$2:$L$9,'08.kolo prezentácia'!$K$2:$K$9),LOOKUP(E79,'08.kolo prezentácia'!$P$2:$P$4,'08.kolo prezentácia'!$O$2:$O$4))</f>
        <v>Ženy C</v>
      </c>
      <c r="H79" s="13"/>
      <c r="I79" s="13"/>
    </row>
    <row r="80" spans="1:9" ht="15.75" customHeight="1">
      <c r="A80" s="52">
        <v>152</v>
      </c>
      <c r="B80" s="54" t="s">
        <v>7</v>
      </c>
      <c r="C80" s="54" t="s">
        <v>109</v>
      </c>
      <c r="D80" s="54" t="s">
        <v>16</v>
      </c>
      <c r="E80" s="52">
        <v>1989</v>
      </c>
      <c r="F80" s="3" t="s">
        <v>66</v>
      </c>
      <c r="G80" s="53" t="str">
        <f>IF(F80="m",LOOKUP(E80,'08.kolo prezentácia'!$L$2:$L$9,'08.kolo prezentácia'!$K$2:$K$9),LOOKUP(E80,'08.kolo prezentácia'!$P$2:$P$4,'08.kolo prezentácia'!$O$2:$O$4))</f>
        <v>Muži B</v>
      </c>
      <c r="H80" s="13"/>
      <c r="I80" s="13"/>
    </row>
    <row r="81" spans="1:9" ht="15.75" customHeight="1">
      <c r="A81" s="52">
        <v>50</v>
      </c>
      <c r="B81" s="54" t="s">
        <v>84</v>
      </c>
      <c r="C81" s="54" t="s">
        <v>237</v>
      </c>
      <c r="D81" s="54" t="s">
        <v>238</v>
      </c>
      <c r="E81" s="52">
        <v>1969</v>
      </c>
      <c r="F81" s="3" t="s">
        <v>66</v>
      </c>
      <c r="G81" s="53" t="str">
        <f>IF(F81="m",LOOKUP(E81,'08.kolo prezentácia'!$L$2:$L$9,'08.kolo prezentácia'!$K$2:$K$9),LOOKUP(E81,'08.kolo prezentácia'!$P$2:$P$4,'08.kolo prezentácia'!$O$2:$O$4))</f>
        <v>Muži D</v>
      </c>
      <c r="H81" s="13"/>
      <c r="I81" s="13"/>
    </row>
    <row r="82" spans="1:9" ht="15.75" customHeight="1">
      <c r="A82" s="3">
        <v>351</v>
      </c>
      <c r="B82" s="5" t="s">
        <v>240</v>
      </c>
      <c r="C82" s="5" t="s">
        <v>248</v>
      </c>
      <c r="D82" s="54" t="s">
        <v>278</v>
      </c>
      <c r="E82" s="3">
        <v>1971</v>
      </c>
      <c r="F82" s="3" t="s">
        <v>67</v>
      </c>
      <c r="G82" s="53" t="str">
        <f>IF(F82="m",LOOKUP(E82,'08.kolo prezentácia'!$L$2:$L$9,'08.kolo prezentácia'!$K$2:$K$9),LOOKUP(E82,'08.kolo prezentácia'!$P$2:$P$4,'08.kolo prezentácia'!$O$2:$O$4))</f>
        <v>Ženy C</v>
      </c>
      <c r="H82" s="13"/>
      <c r="I82" s="13"/>
    </row>
    <row r="83" spans="1:9" ht="15.75" customHeight="1">
      <c r="A83" s="3">
        <v>352</v>
      </c>
      <c r="B83" s="5" t="s">
        <v>28</v>
      </c>
      <c r="C83" s="5" t="s">
        <v>249</v>
      </c>
      <c r="D83" s="5" t="s">
        <v>279</v>
      </c>
      <c r="E83" s="3">
        <v>1974</v>
      </c>
      <c r="F83" s="3" t="s">
        <v>66</v>
      </c>
      <c r="G83" s="53" t="str">
        <f>IF(F83="m",LOOKUP(E83,'08.kolo prezentácia'!$L$2:$L$9,'08.kolo prezentácia'!$K$2:$K$9),LOOKUP(E83,'08.kolo prezentácia'!$P$2:$P$4,'08.kolo prezentácia'!$O$2:$O$4))</f>
        <v>Muži C</v>
      </c>
      <c r="H83" s="13"/>
      <c r="I83" s="13"/>
    </row>
    <row r="84" spans="1:9" ht="15.75" customHeight="1">
      <c r="A84" s="3">
        <v>353</v>
      </c>
      <c r="B84" s="5" t="s">
        <v>32</v>
      </c>
      <c r="C84" s="5" t="s">
        <v>250</v>
      </c>
      <c r="D84" s="5" t="s">
        <v>280</v>
      </c>
      <c r="E84" s="3">
        <v>1991</v>
      </c>
      <c r="F84" s="3" t="s">
        <v>66</v>
      </c>
      <c r="G84" s="53" t="str">
        <f>IF(F84="m",LOOKUP(E84,'08.kolo prezentácia'!$L$2:$L$9,'08.kolo prezentácia'!$K$2:$K$9),LOOKUP(E84,'08.kolo prezentácia'!$P$2:$P$4,'08.kolo prezentácia'!$O$2:$O$4))</f>
        <v>Muži A</v>
      </c>
      <c r="H84" s="13"/>
      <c r="I84" s="13"/>
    </row>
    <row r="85" spans="1:9" ht="15.75" customHeight="1">
      <c r="A85" s="3">
        <v>355</v>
      </c>
      <c r="B85" s="5" t="s">
        <v>22</v>
      </c>
      <c r="C85" s="5" t="s">
        <v>251</v>
      </c>
      <c r="D85" s="54" t="s">
        <v>281</v>
      </c>
      <c r="E85" s="3">
        <v>1968</v>
      </c>
      <c r="F85" s="3" t="s">
        <v>66</v>
      </c>
      <c r="G85" s="53" t="str">
        <f>IF(F85="m",LOOKUP(E85,'08.kolo prezentácia'!$L$2:$L$9,'08.kolo prezentácia'!$K$2:$K$9),LOOKUP(E85,'08.kolo prezentácia'!$P$2:$P$4,'08.kolo prezentácia'!$O$2:$O$4))</f>
        <v>Muži D</v>
      </c>
      <c r="H85" s="13"/>
      <c r="I85" s="13"/>
    </row>
    <row r="86" spans="1:9" ht="15.75" customHeight="1">
      <c r="A86" s="3">
        <v>237</v>
      </c>
      <c r="B86" s="5" t="s">
        <v>32</v>
      </c>
      <c r="C86" s="5" t="s">
        <v>252</v>
      </c>
      <c r="D86" s="5" t="s">
        <v>282</v>
      </c>
      <c r="E86" s="3">
        <v>1968</v>
      </c>
      <c r="F86" s="3" t="s">
        <v>66</v>
      </c>
      <c r="G86" s="53" t="str">
        <f>IF(F86="m",LOOKUP(E86,'08.kolo prezentácia'!$L$2:$L$9,'08.kolo prezentácia'!$K$2:$K$9),LOOKUP(E86,'08.kolo prezentácia'!$P$2:$P$4,'08.kolo prezentácia'!$O$2:$O$4))</f>
        <v>Muži D</v>
      </c>
      <c r="H86" s="13"/>
      <c r="I86" s="13"/>
    </row>
    <row r="87" spans="1:9" ht="15.75" customHeight="1">
      <c r="A87" s="3">
        <v>354</v>
      </c>
      <c r="B87" s="5" t="s">
        <v>241</v>
      </c>
      <c r="C87" s="5" t="s">
        <v>253</v>
      </c>
      <c r="D87" s="5" t="s">
        <v>62</v>
      </c>
      <c r="E87" s="3">
        <v>1951</v>
      </c>
      <c r="F87" s="3" t="s">
        <v>66</v>
      </c>
      <c r="G87" s="53" t="str">
        <f>IF(F87="m",LOOKUP(E87,'08.kolo prezentácia'!$L$2:$L$9,'08.kolo prezentácia'!$K$2:$K$9),LOOKUP(E87,'08.kolo prezentácia'!$P$2:$P$4,'08.kolo prezentácia'!$O$2:$O$4))</f>
        <v>Muži E</v>
      </c>
      <c r="H87" s="13"/>
      <c r="I87" s="13"/>
    </row>
    <row r="88" spans="1:9" ht="15.75" customHeight="1">
      <c r="A88" s="3">
        <v>356</v>
      </c>
      <c r="B88" s="5" t="s">
        <v>85</v>
      </c>
      <c r="C88" s="5" t="s">
        <v>254</v>
      </c>
      <c r="D88" s="5" t="s">
        <v>35</v>
      </c>
      <c r="E88" s="3">
        <v>1967</v>
      </c>
      <c r="F88" s="3" t="s">
        <v>67</v>
      </c>
      <c r="G88" s="53" t="str">
        <f>IF(F88="m",LOOKUP(E88,'08.kolo prezentácia'!$L$2:$L$9,'08.kolo prezentácia'!$K$2:$K$9),LOOKUP(E88,'08.kolo prezentácia'!$P$2:$P$4,'08.kolo prezentácia'!$O$2:$O$4))</f>
        <v>Ženy C</v>
      </c>
      <c r="H88" s="13"/>
      <c r="I88" s="13"/>
    </row>
    <row r="89" spans="1:9" ht="15.75" customHeight="1">
      <c r="A89" s="3">
        <v>357</v>
      </c>
      <c r="B89" s="5" t="s">
        <v>7</v>
      </c>
      <c r="C89" s="5" t="s">
        <v>255</v>
      </c>
      <c r="D89" s="5" t="s">
        <v>16</v>
      </c>
      <c r="E89" s="3">
        <v>1978</v>
      </c>
      <c r="F89" s="3" t="s">
        <v>66</v>
      </c>
      <c r="G89" s="53" t="str">
        <f>IF(F89="m",LOOKUP(E89,'08.kolo prezentácia'!$L$2:$L$9,'08.kolo prezentácia'!$K$2:$K$9),LOOKUP(E89,'08.kolo prezentácia'!$P$2:$P$4,'08.kolo prezentácia'!$O$2:$O$4))</f>
        <v>Muži C</v>
      </c>
      <c r="H89" s="13"/>
      <c r="I89" s="13"/>
    </row>
    <row r="90" spans="1:9" ht="15.75" customHeight="1">
      <c r="A90" s="3">
        <v>359</v>
      </c>
      <c r="B90" s="5" t="s">
        <v>32</v>
      </c>
      <c r="C90" s="5" t="s">
        <v>256</v>
      </c>
      <c r="D90" s="5" t="s">
        <v>283</v>
      </c>
      <c r="E90" s="3">
        <v>1989</v>
      </c>
      <c r="F90" s="3" t="s">
        <v>66</v>
      </c>
      <c r="G90" s="53" t="str">
        <f>IF(F90="m",LOOKUP(E90,'08.kolo prezentácia'!$L$2:$L$9,'08.kolo prezentácia'!$K$2:$K$9),LOOKUP(E90,'08.kolo prezentácia'!$P$2:$P$4,'08.kolo prezentácia'!$O$2:$O$4))</f>
        <v>Muži B</v>
      </c>
      <c r="H90" s="13"/>
      <c r="I90" s="13"/>
    </row>
    <row r="91" spans="1:9" ht="15.75" customHeight="1">
      <c r="A91" s="3">
        <v>360</v>
      </c>
      <c r="B91" s="5" t="s">
        <v>6</v>
      </c>
      <c r="C91" s="5" t="s">
        <v>257</v>
      </c>
      <c r="D91" s="5" t="s">
        <v>58</v>
      </c>
      <c r="E91" s="3">
        <v>1982</v>
      </c>
      <c r="F91" s="3" t="s">
        <v>66</v>
      </c>
      <c r="G91" s="53" t="str">
        <f>IF(F91="m",LOOKUP(E91,'08.kolo prezentácia'!$L$2:$L$9,'08.kolo prezentácia'!$K$2:$K$9),LOOKUP(E91,'08.kolo prezentácia'!$P$2:$P$4,'08.kolo prezentácia'!$O$2:$O$4))</f>
        <v>Muži B</v>
      </c>
      <c r="H91" s="13"/>
      <c r="I91" s="13"/>
    </row>
    <row r="92" spans="1:9" ht="15.75" customHeight="1">
      <c r="A92" s="3">
        <v>333</v>
      </c>
      <c r="B92" s="5" t="s">
        <v>6</v>
      </c>
      <c r="C92" s="5" t="s">
        <v>258</v>
      </c>
      <c r="D92" s="5" t="s">
        <v>16</v>
      </c>
      <c r="E92" s="3">
        <v>1976</v>
      </c>
      <c r="F92" s="3" t="s">
        <v>66</v>
      </c>
      <c r="G92" s="53" t="str">
        <f>IF(F92="m",LOOKUP(E92,'08.kolo prezentácia'!$L$2:$L$9,'08.kolo prezentácia'!$K$2:$K$9),LOOKUP(E92,'08.kolo prezentácia'!$P$2:$P$4,'08.kolo prezentácia'!$O$2:$O$4))</f>
        <v>Muži C</v>
      </c>
      <c r="H92" s="13"/>
      <c r="I92" s="13"/>
    </row>
    <row r="93" spans="1:9" ht="15.75" customHeight="1">
      <c r="A93" s="3">
        <v>361</v>
      </c>
      <c r="B93" s="5" t="s">
        <v>242</v>
      </c>
      <c r="C93" s="5" t="s">
        <v>259</v>
      </c>
      <c r="D93" s="5" t="s">
        <v>284</v>
      </c>
      <c r="E93" s="3">
        <v>1963</v>
      </c>
      <c r="F93" s="3" t="s">
        <v>66</v>
      </c>
      <c r="G93" s="53" t="str">
        <f>IF(F93="m",LOOKUP(E93,'08.kolo prezentácia'!$L$2:$L$9,'08.kolo prezentácia'!$K$2:$K$9),LOOKUP(E93,'08.kolo prezentácia'!$P$2:$P$4,'08.kolo prezentácia'!$O$2:$O$4))</f>
        <v>Muži D</v>
      </c>
      <c r="H93" s="13"/>
      <c r="I93" s="13"/>
    </row>
    <row r="94" spans="1:9" ht="15.75" customHeight="1">
      <c r="A94" s="3">
        <v>362</v>
      </c>
      <c r="B94" s="5" t="s">
        <v>35</v>
      </c>
      <c r="C94" s="5" t="s">
        <v>259</v>
      </c>
      <c r="D94" s="5" t="s">
        <v>284</v>
      </c>
      <c r="E94" s="3">
        <v>2002</v>
      </c>
      <c r="F94" s="3" t="s">
        <v>66</v>
      </c>
      <c r="G94" s="53" t="str">
        <f>IF(F94="m",LOOKUP(E94,'08.kolo prezentácia'!$L$2:$L$9,'08.kolo prezentácia'!$K$2:$K$9),LOOKUP(E94,'08.kolo prezentácia'!$P$2:$P$4,'08.kolo prezentácia'!$O$2:$O$4))</f>
        <v>Muži A</v>
      </c>
      <c r="H94" s="13"/>
      <c r="I94" s="13"/>
    </row>
    <row r="95" spans="1:9" ht="15.75" customHeight="1">
      <c r="A95" s="3">
        <v>363</v>
      </c>
      <c r="B95" s="5" t="s">
        <v>243</v>
      </c>
      <c r="C95" s="5" t="s">
        <v>260</v>
      </c>
      <c r="D95" s="5" t="s">
        <v>93</v>
      </c>
      <c r="E95" s="3">
        <v>1999</v>
      </c>
      <c r="F95" s="3" t="s">
        <v>67</v>
      </c>
      <c r="G95" s="53" t="str">
        <f>IF(F95="m",LOOKUP(E95,'08.kolo prezentácia'!$L$2:$L$9,'08.kolo prezentácia'!$K$2:$K$9),LOOKUP(E95,'08.kolo prezentácia'!$P$2:$P$4,'08.kolo prezentácia'!$O$2:$O$4))</f>
        <v>Ženy A</v>
      </c>
      <c r="H95" s="13"/>
      <c r="I95" s="13"/>
    </row>
    <row r="96" spans="1:9" ht="15.75" customHeight="1">
      <c r="A96" s="3">
        <v>364</v>
      </c>
      <c r="B96" s="5" t="s">
        <v>244</v>
      </c>
      <c r="C96" s="5" t="s">
        <v>261</v>
      </c>
      <c r="D96" s="5" t="s">
        <v>285</v>
      </c>
      <c r="E96" s="3">
        <v>1999</v>
      </c>
      <c r="F96" s="3" t="s">
        <v>67</v>
      </c>
      <c r="G96" s="53" t="str">
        <f>IF(F96="m",LOOKUP(E96,'08.kolo prezentácia'!$L$2:$L$9,'08.kolo prezentácia'!$K$2:$K$9),LOOKUP(E96,'08.kolo prezentácia'!$P$2:$P$4,'08.kolo prezentácia'!$O$2:$O$4))</f>
        <v>Ženy A</v>
      </c>
      <c r="H96" s="13"/>
      <c r="I96" s="13"/>
    </row>
    <row r="97" spans="1:9" ht="15.75" customHeight="1">
      <c r="A97" s="3">
        <v>65</v>
      </c>
      <c r="B97" s="5" t="s">
        <v>32</v>
      </c>
      <c r="C97" s="5" t="s">
        <v>262</v>
      </c>
      <c r="D97" s="5" t="s">
        <v>286</v>
      </c>
      <c r="E97" s="3">
        <v>1986</v>
      </c>
      <c r="F97" s="3" t="s">
        <v>66</v>
      </c>
      <c r="G97" s="53" t="str">
        <f>IF(F97="m",LOOKUP(E97,'08.kolo prezentácia'!$L$2:$L$9,'08.kolo prezentácia'!$K$2:$K$9),LOOKUP(E97,'08.kolo prezentácia'!$P$2:$P$4,'08.kolo prezentácia'!$O$2:$O$4))</f>
        <v>Muži B</v>
      </c>
      <c r="H97" s="13"/>
      <c r="I97" s="13"/>
    </row>
    <row r="98" spans="1:9" ht="15.75" customHeight="1">
      <c r="A98" s="3">
        <v>365</v>
      </c>
      <c r="B98" s="5" t="s">
        <v>28</v>
      </c>
      <c r="C98" s="5" t="s">
        <v>263</v>
      </c>
      <c r="D98" s="5" t="s">
        <v>286</v>
      </c>
      <c r="E98" s="3">
        <v>1989</v>
      </c>
      <c r="F98" s="3" t="s">
        <v>66</v>
      </c>
      <c r="G98" s="53" t="str">
        <f>IF(F98="m",LOOKUP(E98,'08.kolo prezentácia'!$L$2:$L$9,'08.kolo prezentácia'!$K$2:$K$9),LOOKUP(E98,'08.kolo prezentácia'!$P$2:$P$4,'08.kolo prezentácia'!$O$2:$O$4))</f>
        <v>Muži B</v>
      </c>
      <c r="H98" s="13"/>
      <c r="I98" s="13"/>
    </row>
    <row r="99" spans="1:9" ht="15.75" customHeight="1">
      <c r="A99" s="3">
        <v>366</v>
      </c>
      <c r="B99" s="5" t="s">
        <v>245</v>
      </c>
      <c r="C99" s="5" t="s">
        <v>264</v>
      </c>
      <c r="D99" s="5" t="s">
        <v>286</v>
      </c>
      <c r="E99" s="3">
        <v>2005</v>
      </c>
      <c r="F99" s="3" t="s">
        <v>66</v>
      </c>
      <c r="G99" s="53" t="str">
        <f>IF(F99="m",LOOKUP(E99,'08.kolo prezentácia'!$L$2:$L$9,'08.kolo prezentácia'!$K$2:$K$9),LOOKUP(E99,'08.kolo prezentácia'!$P$2:$P$4,'08.kolo prezentácia'!$O$2:$O$4))</f>
        <v>Muži A</v>
      </c>
      <c r="H99" s="13"/>
      <c r="I99" s="13"/>
    </row>
    <row r="100" spans="1:9" ht="15.75" customHeight="1">
      <c r="A100" s="3">
        <v>68</v>
      </c>
      <c r="B100" s="5" t="s">
        <v>28</v>
      </c>
      <c r="C100" s="5" t="s">
        <v>265</v>
      </c>
      <c r="D100" s="5" t="s">
        <v>286</v>
      </c>
      <c r="E100" s="3">
        <v>1962</v>
      </c>
      <c r="F100" s="3" t="s">
        <v>66</v>
      </c>
      <c r="G100" s="53" t="str">
        <f>IF(F100="m",LOOKUP(E100,'08.kolo prezentácia'!$L$2:$L$9,'08.kolo prezentácia'!$K$2:$K$9),LOOKUP(E100,'08.kolo prezentácia'!$P$2:$P$4,'08.kolo prezentácia'!$O$2:$O$4))</f>
        <v>Muži D</v>
      </c>
      <c r="H100" s="13"/>
      <c r="I100" s="13"/>
    </row>
    <row r="101" spans="1:9" ht="15.75" customHeight="1">
      <c r="A101" s="3">
        <v>17</v>
      </c>
      <c r="B101" s="5" t="s">
        <v>246</v>
      </c>
      <c r="C101" s="5" t="s">
        <v>266</v>
      </c>
      <c r="D101" s="5" t="s">
        <v>37</v>
      </c>
      <c r="E101" s="3">
        <v>1990</v>
      </c>
      <c r="F101" s="3" t="s">
        <v>67</v>
      </c>
      <c r="G101" s="53" t="str">
        <f>IF(F101="m",LOOKUP(E101,'08.kolo prezentácia'!$L$2:$L$9,'08.kolo prezentácia'!$K$2:$K$9),LOOKUP(E101,'08.kolo prezentácia'!$P$2:$P$4,'08.kolo prezentácia'!$O$2:$O$4))</f>
        <v>Ženy A</v>
      </c>
      <c r="H101" s="13"/>
      <c r="I101" s="13"/>
    </row>
    <row r="102" spans="1:9" ht="15.75" customHeight="1">
      <c r="A102" s="3">
        <v>18</v>
      </c>
      <c r="B102" s="5" t="s">
        <v>243</v>
      </c>
      <c r="C102" s="5" t="s">
        <v>267</v>
      </c>
      <c r="D102" s="5" t="s">
        <v>16</v>
      </c>
      <c r="E102" s="3">
        <v>1999</v>
      </c>
      <c r="F102" s="3" t="s">
        <v>67</v>
      </c>
      <c r="G102" s="53" t="str">
        <f>IF(F102="m",LOOKUP(E102,'08.kolo prezentácia'!$L$2:$L$9,'08.kolo prezentácia'!$K$2:$K$9),LOOKUP(E102,'08.kolo prezentácia'!$P$2:$P$4,'08.kolo prezentácia'!$O$2:$O$4))</f>
        <v>Ženy A</v>
      </c>
      <c r="H102" s="13"/>
      <c r="I102" s="13"/>
    </row>
    <row r="103" spans="1:9" ht="15.75" customHeight="1">
      <c r="A103" s="3">
        <v>128</v>
      </c>
      <c r="B103" s="5" t="s">
        <v>81</v>
      </c>
      <c r="C103" s="5" t="s">
        <v>267</v>
      </c>
      <c r="D103" s="5" t="s">
        <v>16</v>
      </c>
      <c r="E103" s="3">
        <v>1963</v>
      </c>
      <c r="F103" s="3" t="s">
        <v>67</v>
      </c>
      <c r="G103" s="53" t="str">
        <f>IF(F103="m",LOOKUP(E103,'08.kolo prezentácia'!$L$2:$L$9,'08.kolo prezentácia'!$K$2:$K$9),LOOKUP(E103,'08.kolo prezentácia'!$P$2:$P$4,'08.kolo prezentácia'!$O$2:$O$4))</f>
        <v>Ženy C</v>
      </c>
      <c r="H103" s="13"/>
      <c r="I103" s="13"/>
    </row>
    <row r="104" spans="1:9" ht="15.75" customHeight="1">
      <c r="A104" s="3">
        <v>142</v>
      </c>
      <c r="B104" s="5" t="s">
        <v>228</v>
      </c>
      <c r="C104" s="5" t="s">
        <v>268</v>
      </c>
      <c r="D104" s="5" t="s">
        <v>80</v>
      </c>
      <c r="E104" s="3">
        <v>1979</v>
      </c>
      <c r="F104" s="3" t="s">
        <v>67</v>
      </c>
      <c r="G104" s="53" t="str">
        <f>IF(F104="m",LOOKUP(E104,'08.kolo prezentácia'!$L$2:$L$9,'08.kolo prezentácia'!$K$2:$K$9),LOOKUP(E104,'08.kolo prezentácia'!$P$2:$P$4,'08.kolo prezentácia'!$O$2:$O$4))</f>
        <v>Ženy B</v>
      </c>
      <c r="H104" s="13"/>
      <c r="I104" s="13"/>
    </row>
    <row r="105" spans="1:7" ht="15.75" customHeight="1">
      <c r="A105" s="3">
        <v>367</v>
      </c>
      <c r="B105" s="5" t="s">
        <v>148</v>
      </c>
      <c r="C105" s="5" t="s">
        <v>269</v>
      </c>
      <c r="D105" s="5" t="s">
        <v>287</v>
      </c>
      <c r="E105" s="3">
        <v>1974</v>
      </c>
      <c r="F105" s="3" t="s">
        <v>66</v>
      </c>
      <c r="G105" s="53" t="str">
        <f>IF(F105="m",LOOKUP(E105,'08.kolo prezentácia'!$L$2:$L$9,'08.kolo prezentácia'!$K$2:$K$9),LOOKUP(E105,'08.kolo prezentácia'!$P$2:$P$4,'08.kolo prezentácia'!$O$2:$O$4))</f>
        <v>Muži C</v>
      </c>
    </row>
    <row r="106" spans="1:7" ht="15.75" customHeight="1">
      <c r="A106" s="3">
        <v>368</v>
      </c>
      <c r="B106" s="5" t="s">
        <v>6</v>
      </c>
      <c r="C106" s="5" t="s">
        <v>270</v>
      </c>
      <c r="D106" s="5" t="s">
        <v>288</v>
      </c>
      <c r="E106" s="3">
        <v>1976</v>
      </c>
      <c r="F106" s="3" t="s">
        <v>66</v>
      </c>
      <c r="G106" s="53" t="str">
        <f>IF(F106="m",LOOKUP(E106,'08.kolo prezentácia'!$L$2:$L$9,'08.kolo prezentácia'!$K$2:$K$9),LOOKUP(E106,'08.kolo prezentácia'!$P$2:$P$4,'08.kolo prezentácia'!$O$2:$O$4))</f>
        <v>Muži C</v>
      </c>
    </row>
    <row r="107" spans="1:7" ht="15.75" customHeight="1">
      <c r="A107" s="3">
        <v>369</v>
      </c>
      <c r="B107" s="5" t="s">
        <v>112</v>
      </c>
      <c r="C107" s="5" t="s">
        <v>271</v>
      </c>
      <c r="D107" s="5" t="s">
        <v>289</v>
      </c>
      <c r="E107" s="3">
        <v>1980</v>
      </c>
      <c r="F107" s="3" t="s">
        <v>66</v>
      </c>
      <c r="G107" s="53" t="str">
        <f>IF(F107="m",LOOKUP(E107,'08.kolo prezentácia'!$L$2:$L$9,'08.kolo prezentácia'!$K$2:$K$9),LOOKUP(E107,'08.kolo prezentácia'!$P$2:$P$4,'08.kolo prezentácia'!$O$2:$O$4))</f>
        <v>Muži B</v>
      </c>
    </row>
    <row r="108" spans="1:7" ht="15.75" customHeight="1">
      <c r="A108" s="3">
        <v>52</v>
      </c>
      <c r="B108" s="5" t="s">
        <v>84</v>
      </c>
      <c r="C108" s="5" t="s">
        <v>272</v>
      </c>
      <c r="D108" s="5" t="s">
        <v>95</v>
      </c>
      <c r="E108" s="3">
        <v>1974</v>
      </c>
      <c r="F108" s="3" t="s">
        <v>66</v>
      </c>
      <c r="G108" s="53" t="str">
        <f>IF(F108="m",LOOKUP(E108,'08.kolo prezentácia'!$L$2:$L$9,'08.kolo prezentácia'!$K$2:$K$9),LOOKUP(E108,'08.kolo prezentácia'!$P$2:$P$4,'08.kolo prezentácia'!$O$2:$O$4))</f>
        <v>Muži C</v>
      </c>
    </row>
    <row r="109" spans="1:7" ht="15.75" customHeight="1">
      <c r="A109" s="3">
        <v>370</v>
      </c>
      <c r="B109" s="5" t="s">
        <v>163</v>
      </c>
      <c r="C109" s="5" t="s">
        <v>273</v>
      </c>
      <c r="D109" s="5" t="s">
        <v>290</v>
      </c>
      <c r="E109" s="3">
        <v>1978</v>
      </c>
      <c r="F109" s="3" t="s">
        <v>66</v>
      </c>
      <c r="G109" s="53" t="str">
        <f>IF(F109="m",LOOKUP(E109,'08.kolo prezentácia'!$L$2:$L$9,'08.kolo prezentácia'!$K$2:$K$9),LOOKUP(E109,'08.kolo prezentácia'!$P$2:$P$4,'08.kolo prezentácia'!$O$2:$O$4))</f>
        <v>Muži C</v>
      </c>
    </row>
    <row r="110" spans="1:7" ht="15.75" customHeight="1">
      <c r="A110" s="3">
        <v>374</v>
      </c>
      <c r="B110" s="5" t="s">
        <v>112</v>
      </c>
      <c r="C110" s="5" t="s">
        <v>274</v>
      </c>
      <c r="D110" s="5" t="s">
        <v>291</v>
      </c>
      <c r="E110" s="3">
        <v>2003</v>
      </c>
      <c r="F110" s="3" t="s">
        <v>66</v>
      </c>
      <c r="G110" s="53" t="str">
        <f>IF(F110="m",LOOKUP(E110,'08.kolo prezentácia'!$L$2:$L$9,'08.kolo prezentácia'!$K$2:$K$9),LOOKUP(E110,'08.kolo prezentácia'!$P$2:$P$4,'08.kolo prezentácia'!$O$2:$O$4))</f>
        <v>Muži A</v>
      </c>
    </row>
    <row r="111" spans="1:7" ht="15.75" customHeight="1">
      <c r="A111" s="3">
        <v>375</v>
      </c>
      <c r="B111" s="5" t="s">
        <v>32</v>
      </c>
      <c r="C111" s="5" t="s">
        <v>275</v>
      </c>
      <c r="D111" s="5" t="s">
        <v>16</v>
      </c>
      <c r="E111" s="3">
        <v>1976</v>
      </c>
      <c r="F111" s="3" t="s">
        <v>66</v>
      </c>
      <c r="G111" s="53" t="str">
        <f>IF(F111="m",LOOKUP(E111,'08.kolo prezentácia'!$L$2:$L$9,'08.kolo prezentácia'!$K$2:$K$9),LOOKUP(E111,'08.kolo prezentácia'!$P$2:$P$4,'08.kolo prezentácia'!$O$2:$O$4))</f>
        <v>Muži C</v>
      </c>
    </row>
    <row r="112" spans="1:7" ht="15.75" customHeight="1">
      <c r="A112" s="3">
        <v>376</v>
      </c>
      <c r="B112" s="5" t="s">
        <v>247</v>
      </c>
      <c r="C112" s="5" t="s">
        <v>276</v>
      </c>
      <c r="D112" s="5" t="s">
        <v>37</v>
      </c>
      <c r="E112" s="3">
        <v>1971</v>
      </c>
      <c r="F112" s="3" t="s">
        <v>66</v>
      </c>
      <c r="G112" s="53" t="str">
        <f>IF(F112="m",LOOKUP(E112,'08.kolo prezentácia'!$L$2:$L$9,'08.kolo prezentácia'!$K$2:$K$9),LOOKUP(E112,'08.kolo prezentácia'!$P$2:$P$4,'08.kolo prezentácia'!$O$2:$O$4))</f>
        <v>Muži C</v>
      </c>
    </row>
    <row r="113" spans="1:7" ht="15.75" customHeight="1">
      <c r="A113" s="3">
        <v>377</v>
      </c>
      <c r="B113" s="5" t="s">
        <v>57</v>
      </c>
      <c r="C113" s="5" t="s">
        <v>277</v>
      </c>
      <c r="D113" s="5" t="s">
        <v>93</v>
      </c>
      <c r="E113" s="3">
        <v>1962</v>
      </c>
      <c r="F113" s="3" t="s">
        <v>66</v>
      </c>
      <c r="G113" s="53" t="str">
        <f>IF(F113="m",LOOKUP(E113,'08.kolo prezentácia'!$L$2:$L$9,'08.kolo prezentácia'!$K$2:$K$9),LOOKUP(E113,'08.kolo prezentácia'!$P$2:$P$4,'08.kolo prezentácia'!$O$2:$O$4))</f>
        <v>Muži D</v>
      </c>
    </row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</sheetData>
  <sheetProtection/>
  <autoFilter ref="A1:I104">
    <sortState ref="A2:I113">
      <sortCondition sortBy="value" ref="C2:C113"/>
    </sortState>
  </autoFilter>
  <printOptions/>
  <pageMargins left="0" right="0" top="0.3937007874015748" bottom="0.3937007874015748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3"/>
  <sheetViews>
    <sheetView showGridLines="0" tabSelected="1" zoomScale="80" zoomScaleNormal="80" zoomScalePageLayoutView="0" workbookViewId="0" topLeftCell="B1">
      <pane ySplit="3" topLeftCell="A4" activePane="bottomLeft" state="frozen"/>
      <selection pane="topLeft" activeCell="A1" sqref="A1"/>
      <selection pane="bottomLeft" activeCell="X15" sqref="X15"/>
    </sheetView>
  </sheetViews>
  <sheetFormatPr defaultColWidth="9.140625" defaultRowHeight="15"/>
  <cols>
    <col min="1" max="1" width="15.8515625" style="1" customWidth="1"/>
    <col min="2" max="2" width="13.7109375" style="19" customWidth="1"/>
    <col min="3" max="3" width="8.140625" style="19" customWidth="1"/>
    <col min="4" max="4" width="10.421875" style="7" hidden="1" customWidth="1"/>
    <col min="5" max="5" width="15.28125" style="0" hidden="1" customWidth="1"/>
    <col min="6" max="6" width="22.00390625" style="0" customWidth="1"/>
    <col min="7" max="7" width="38.7109375" style="0" customWidth="1"/>
    <col min="8" max="8" width="8.421875" style="1" customWidth="1"/>
    <col min="9" max="9" width="8.28125" style="0" customWidth="1"/>
    <col min="10" max="10" width="11.28125" style="12" customWidth="1"/>
    <col min="11" max="11" width="16.140625" style="4" customWidth="1"/>
    <col min="12" max="12" width="15.8515625" style="4" customWidth="1"/>
    <col min="13" max="13" width="6.7109375" style="23" hidden="1" customWidth="1"/>
    <col min="14" max="21" width="6.7109375" style="2" hidden="1" customWidth="1"/>
    <col min="22" max="22" width="8.7109375" style="2" hidden="1" customWidth="1"/>
    <col min="23" max="23" width="10.7109375" style="14" hidden="1" customWidth="1"/>
    <col min="24" max="24" width="13.7109375" style="0" customWidth="1"/>
    <col min="25" max="25" width="20.8515625" style="47" customWidth="1"/>
    <col min="26" max="26" width="12.140625" style="0" bestFit="1" customWidth="1"/>
    <col min="27" max="27" width="11.421875" style="0" bestFit="1" customWidth="1"/>
  </cols>
  <sheetData>
    <row r="1" spans="1:23" ht="24" thickBot="1">
      <c r="A1" s="57" t="s">
        <v>170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</row>
    <row r="2" spans="1:23" ht="14.25">
      <c r="A2"/>
      <c r="B2" s="20"/>
      <c r="C2" s="20"/>
      <c r="D2"/>
      <c r="H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5" s="15" customFormat="1" ht="39.75" customHeight="1">
      <c r="A3" s="11" t="s">
        <v>0</v>
      </c>
      <c r="B3" s="36" t="s">
        <v>13</v>
      </c>
      <c r="C3" s="36" t="s">
        <v>14</v>
      </c>
      <c r="D3" s="37" t="s">
        <v>1</v>
      </c>
      <c r="E3" s="11" t="s">
        <v>2</v>
      </c>
      <c r="F3" s="11" t="s">
        <v>98</v>
      </c>
      <c r="G3" s="11" t="s">
        <v>9</v>
      </c>
      <c r="H3" s="11" t="s">
        <v>3</v>
      </c>
      <c r="I3" s="11" t="s">
        <v>4</v>
      </c>
      <c r="J3" s="38" t="s">
        <v>8</v>
      </c>
      <c r="K3" s="39" t="s">
        <v>33</v>
      </c>
      <c r="L3" s="40" t="s">
        <v>10</v>
      </c>
      <c r="M3" s="28" t="s">
        <v>11</v>
      </c>
      <c r="N3" s="28" t="s">
        <v>15</v>
      </c>
      <c r="O3" s="28" t="s">
        <v>19</v>
      </c>
      <c r="P3" s="28" t="s">
        <v>18</v>
      </c>
      <c r="Q3" s="28" t="s">
        <v>17</v>
      </c>
      <c r="R3" s="28" t="s">
        <v>20</v>
      </c>
      <c r="S3" s="28" t="s">
        <v>21</v>
      </c>
      <c r="T3" s="28" t="s">
        <v>24</v>
      </c>
      <c r="U3" s="28" t="s">
        <v>26</v>
      </c>
      <c r="V3" s="28" t="s">
        <v>29</v>
      </c>
      <c r="W3" s="29" t="s">
        <v>12</v>
      </c>
      <c r="X3" s="11">
        <v>9.2</v>
      </c>
      <c r="Y3" s="43">
        <v>0.024874884259259263</v>
      </c>
    </row>
    <row r="4" spans="1:23" s="2" customFormat="1" ht="14.25">
      <c r="A4" s="22">
        <v>109</v>
      </c>
      <c r="B4" s="49">
        <v>1</v>
      </c>
      <c r="C4" s="49">
        <v>1</v>
      </c>
      <c r="D4" s="6" t="str">
        <f>VLOOKUP(A4,'08.kolo prezentácia'!$A$2:$G$200,2,FALSE)</f>
        <v>Miroslav</v>
      </c>
      <c r="E4" s="6" t="str">
        <f>VLOOKUP(A4,'08.kolo prezentácia'!$A$2:$G$200,3,FALSE)</f>
        <v>Ilavský</v>
      </c>
      <c r="F4" s="6" t="str">
        <f>CONCATENATE('08.kolo výsledky '!$D4," ",'08.kolo výsledky '!$E4)</f>
        <v>Miroslav Ilavský</v>
      </c>
      <c r="G4" s="6" t="str">
        <f>VLOOKUP(A4,'08.kolo prezentácia'!$A$2:$G$200,4,FALSE)</f>
        <v>Jogging klub Dubnica n/V / Dubnica n/V</v>
      </c>
      <c r="H4" s="31">
        <f>VLOOKUP(A4,'08.kolo prezentácia'!$A$2:$G$200,5,FALSE)</f>
        <v>1987</v>
      </c>
      <c r="I4" s="32" t="str">
        <f>VLOOKUP(A4,'08.kolo prezentácia'!$A$2:$G$200,7,FALSE)</f>
        <v>Muži B</v>
      </c>
      <c r="J4" s="33" t="str">
        <f>VLOOKUP('08.kolo výsledky '!$A4,'08.kolo stopky'!A:C,3,FALSE)</f>
        <v>00:35:49,19</v>
      </c>
      <c r="K4" s="33">
        <f aca="true" t="shared" si="0" ref="K4:K35">J4/$X$3</f>
        <v>0.0027037917673107897</v>
      </c>
      <c r="L4" s="33">
        <f aca="true" t="shared" si="1" ref="L4:L35">J4-$Y$3</f>
        <v>0</v>
      </c>
      <c r="M4" s="22"/>
      <c r="N4" s="3"/>
      <c r="O4" s="3"/>
      <c r="P4" s="3"/>
      <c r="Q4" s="3"/>
      <c r="R4" s="3"/>
      <c r="S4" s="3"/>
      <c r="T4" s="3"/>
      <c r="U4" s="3"/>
      <c r="V4" s="3"/>
      <c r="W4" s="27">
        <f aca="true" t="shared" si="2" ref="W4:W35">SUM(M4:V4)</f>
        <v>0</v>
      </c>
    </row>
    <row r="5" spans="1:23" s="2" customFormat="1" ht="14.25">
      <c r="A5" s="22">
        <v>56</v>
      </c>
      <c r="B5" s="49">
        <v>2</v>
      </c>
      <c r="C5" s="49">
        <v>1</v>
      </c>
      <c r="D5" s="6" t="str">
        <f>VLOOKUP(A5,'08.kolo prezentácia'!$A$2:$G$200,2,FALSE)</f>
        <v>Dalibor</v>
      </c>
      <c r="E5" s="6" t="str">
        <f>VLOOKUP(A5,'08.kolo prezentácia'!$A$2:$G$200,3,FALSE)</f>
        <v>Jakal</v>
      </c>
      <c r="F5" s="5" t="str">
        <f>CONCATENATE('08.kolo výsledky '!$D5," ",'08.kolo výsledky '!$E5)</f>
        <v>Dalibor Jakal</v>
      </c>
      <c r="G5" s="6" t="str">
        <f>VLOOKUP(A5,'08.kolo prezentácia'!$A$2:$G$200,4,FALSE)</f>
        <v>Bežci Svinná / Svinná</v>
      </c>
      <c r="H5" s="31">
        <f>VLOOKUP(A5,'08.kolo prezentácia'!$A$2:$G$200,5,FALSE)</f>
        <v>2000</v>
      </c>
      <c r="I5" s="32" t="str">
        <f>VLOOKUP(A5,'08.kolo prezentácia'!$A$2:$G$200,7,FALSE)</f>
        <v>Muži A</v>
      </c>
      <c r="J5" s="21" t="str">
        <f>VLOOKUP('08.kolo výsledky '!$A5,'08.kolo stopky'!A:C,3,FALSE)</f>
        <v>00:39:00,27</v>
      </c>
      <c r="K5" s="21">
        <f t="shared" si="0"/>
        <v>0.0029441802536231882</v>
      </c>
      <c r="L5" s="21">
        <f t="shared" si="1"/>
        <v>0.002211574074074067</v>
      </c>
      <c r="M5" s="22"/>
      <c r="N5" s="3"/>
      <c r="O5" s="3"/>
      <c r="P5" s="3"/>
      <c r="Q5" s="3"/>
      <c r="R5" s="3"/>
      <c r="S5" s="3"/>
      <c r="T5" s="3"/>
      <c r="U5" s="3"/>
      <c r="V5" s="3"/>
      <c r="W5" s="27">
        <f t="shared" si="2"/>
        <v>0</v>
      </c>
    </row>
    <row r="6" spans="1:23" s="2" customFormat="1" ht="14.25">
      <c r="A6" s="22">
        <v>285</v>
      </c>
      <c r="B6" s="49">
        <v>3</v>
      </c>
      <c r="C6" s="49">
        <v>1</v>
      </c>
      <c r="D6" s="6" t="str">
        <f>VLOOKUP(A6,'08.kolo prezentácia'!$A$2:$G$200,2,FALSE)</f>
        <v>Miroslav</v>
      </c>
      <c r="E6" s="6" t="str">
        <f>VLOOKUP(A6,'08.kolo prezentácia'!$A$2:$G$200,3,FALSE)</f>
        <v>Letko</v>
      </c>
      <c r="F6" s="5" t="str">
        <f>CONCATENATE('08.kolo výsledky '!$D6," ",'08.kolo výsledky '!$E6)</f>
        <v>Miroslav Letko</v>
      </c>
      <c r="G6" s="6" t="str">
        <f>VLOOKUP(A6,'08.kolo prezentácia'!$A$2:$G$200,4,FALSE)</f>
        <v>Trenč. Stankovce</v>
      </c>
      <c r="H6" s="31">
        <f>VLOOKUP(A6,'08.kolo prezentácia'!$A$2:$G$200,5,FALSE)</f>
        <v>1979</v>
      </c>
      <c r="I6" s="32" t="str">
        <f>VLOOKUP(A6,'08.kolo prezentácia'!$A$2:$G$200,7,FALSE)</f>
        <v>Muži C</v>
      </c>
      <c r="J6" s="21" t="str">
        <f>VLOOKUP('08.kolo výsledky '!$A6,'08.kolo stopky'!A:C,3,FALSE)</f>
        <v>00:39:26,29</v>
      </c>
      <c r="K6" s="21">
        <f t="shared" si="0"/>
        <v>0.0029769147544283416</v>
      </c>
      <c r="L6" s="21">
        <f t="shared" si="1"/>
        <v>0.002512731481481477</v>
      </c>
      <c r="M6" s="22"/>
      <c r="N6" s="3"/>
      <c r="O6" s="3"/>
      <c r="P6" s="3"/>
      <c r="Q6" s="3"/>
      <c r="R6" s="3"/>
      <c r="S6" s="3"/>
      <c r="T6" s="3"/>
      <c r="U6" s="3"/>
      <c r="V6" s="3"/>
      <c r="W6" s="27">
        <f t="shared" si="2"/>
        <v>0</v>
      </c>
    </row>
    <row r="7" spans="1:23" s="2" customFormat="1" ht="14.25">
      <c r="A7" s="22">
        <v>257</v>
      </c>
      <c r="B7" s="48">
        <v>4</v>
      </c>
      <c r="C7" s="49">
        <v>2</v>
      </c>
      <c r="D7" s="6" t="str">
        <f>VLOOKUP(A7,'08.kolo prezentácia'!$A$2:$G$200,2,FALSE)</f>
        <v>Michal</v>
      </c>
      <c r="E7" s="6" t="str">
        <f>VLOOKUP(A7,'08.kolo prezentácia'!$A$2:$G$200,3,FALSE)</f>
        <v>Vaculík</v>
      </c>
      <c r="F7" s="5" t="str">
        <f>CONCATENATE('08.kolo výsledky '!$D7," ",'08.kolo výsledky '!$E7)</f>
        <v>Michal Vaculík</v>
      </c>
      <c r="G7" s="6" t="str">
        <f>VLOOKUP(A7,'08.kolo prezentácia'!$A$2:$G$200,4,FALSE)</f>
        <v>Štítná nad Vláří / Štítná nad Vláří</v>
      </c>
      <c r="H7" s="31">
        <f>VLOOKUP(A7,'08.kolo prezentácia'!$A$2:$G$200,5,FALSE)</f>
        <v>1982</v>
      </c>
      <c r="I7" s="32" t="str">
        <f>VLOOKUP(A7,'08.kolo prezentácia'!$A$2:$G$200,7,FALSE)</f>
        <v>Muži B</v>
      </c>
      <c r="J7" s="21" t="str">
        <f>VLOOKUP('08.kolo výsledky '!$A7,'08.kolo stopky'!A:C,3,FALSE)</f>
        <v>00:40:46,37</v>
      </c>
      <c r="K7" s="21">
        <f t="shared" si="0"/>
        <v>0.0030776595209339778</v>
      </c>
      <c r="L7" s="21">
        <f t="shared" si="1"/>
        <v>0.0034395833333333292</v>
      </c>
      <c r="M7" s="22"/>
      <c r="N7" s="3"/>
      <c r="O7" s="3"/>
      <c r="P7" s="3"/>
      <c r="Q7" s="3"/>
      <c r="R7" s="3"/>
      <c r="S7" s="3"/>
      <c r="T7" s="3"/>
      <c r="U7" s="3"/>
      <c r="V7" s="3"/>
      <c r="W7" s="27">
        <f t="shared" si="2"/>
        <v>0</v>
      </c>
    </row>
    <row r="8" spans="1:23" s="2" customFormat="1" ht="14.25">
      <c r="A8" s="22">
        <v>111</v>
      </c>
      <c r="B8" s="48">
        <v>5</v>
      </c>
      <c r="C8" s="49">
        <v>2</v>
      </c>
      <c r="D8" s="6" t="str">
        <f>VLOOKUP(A8,'08.kolo prezentácia'!$A$2:$G$200,2,FALSE)</f>
        <v>Peter</v>
      </c>
      <c r="E8" s="6" t="str">
        <f>VLOOKUP(A8,'08.kolo prezentácia'!$A$2:$G$200,3,FALSE)</f>
        <v>Sobek</v>
      </c>
      <c r="F8" s="5" t="str">
        <f>CONCATENATE('08.kolo výsledky '!$D8," ",'08.kolo výsledky '!$E8)</f>
        <v>Peter Sobek</v>
      </c>
      <c r="G8" s="6" t="str">
        <f>VLOOKUP(A8,'08.kolo prezentácia'!$A$2:$G$200,4,FALSE)</f>
        <v>Bez me na / Trencin</v>
      </c>
      <c r="H8" s="31">
        <f>VLOOKUP(A8,'08.kolo prezentácia'!$A$2:$G$200,5,FALSE)</f>
        <v>1978</v>
      </c>
      <c r="I8" s="32" t="str">
        <f>VLOOKUP(A8,'08.kolo prezentácia'!$A$2:$G$200,7,FALSE)</f>
        <v>Muži C</v>
      </c>
      <c r="J8" s="21" t="str">
        <f>VLOOKUP('08.kolo výsledky '!$A8,'08.kolo stopky'!A:C,3,FALSE)</f>
        <v>00:40:54,19</v>
      </c>
      <c r="K8" s="21">
        <f t="shared" si="0"/>
        <v>0.0030874974838969406</v>
      </c>
      <c r="L8" s="21">
        <f t="shared" si="1"/>
        <v>0.003530092592592588</v>
      </c>
      <c r="M8" s="22"/>
      <c r="N8" s="3"/>
      <c r="O8" s="3"/>
      <c r="P8" s="3"/>
      <c r="Q8" s="3"/>
      <c r="R8" s="3"/>
      <c r="S8" s="3"/>
      <c r="T8" s="3"/>
      <c r="U8" s="3"/>
      <c r="V8" s="3"/>
      <c r="W8" s="27">
        <f t="shared" si="2"/>
        <v>0</v>
      </c>
    </row>
    <row r="9" spans="1:25" ht="14.25">
      <c r="A9" s="22">
        <v>240</v>
      </c>
      <c r="B9" s="48">
        <v>6</v>
      </c>
      <c r="C9" s="49">
        <v>3</v>
      </c>
      <c r="D9" s="6" t="str">
        <f>VLOOKUP(A9,'08.kolo prezentácia'!$A$2:$G$200,2,FALSE)</f>
        <v>Milan</v>
      </c>
      <c r="E9" s="6" t="str">
        <f>VLOOKUP(A9,'08.kolo prezentácia'!$A$2:$G$200,3,FALSE)</f>
        <v>Makiš</v>
      </c>
      <c r="F9" s="5" t="str">
        <f>CONCATENATE('08.kolo výsledky '!$D9," ",'08.kolo výsledky '!$E9)</f>
        <v>Milan Makiš</v>
      </c>
      <c r="G9" s="6" t="str">
        <f>VLOOKUP(A9,'08.kolo prezentácia'!$A$2:$G$200,4,FALSE)</f>
        <v>bez me na / Trenčín</v>
      </c>
      <c r="H9" s="31">
        <f>VLOOKUP(A9,'08.kolo prezentácia'!$A$2:$G$200,5,FALSE)</f>
        <v>1983</v>
      </c>
      <c r="I9" s="32" t="str">
        <f>VLOOKUP(A9,'08.kolo prezentácia'!$A$2:$G$200,7,FALSE)</f>
        <v>Muži B</v>
      </c>
      <c r="J9" s="21" t="str">
        <f>VLOOKUP('08.kolo výsledky '!$A9,'08.kolo stopky'!A:C,3,FALSE)</f>
        <v>00:41:23,20</v>
      </c>
      <c r="K9" s="21">
        <f t="shared" si="0"/>
        <v>0.003123993558776167</v>
      </c>
      <c r="L9" s="21">
        <f t="shared" si="1"/>
        <v>0.0038658564814814736</v>
      </c>
      <c r="M9" s="22"/>
      <c r="N9" s="3"/>
      <c r="O9" s="3"/>
      <c r="P9" s="3"/>
      <c r="Q9" s="3"/>
      <c r="R9" s="3"/>
      <c r="S9" s="3"/>
      <c r="T9" s="3"/>
      <c r="U9" s="3"/>
      <c r="V9" s="3"/>
      <c r="W9" s="27">
        <f t="shared" si="2"/>
        <v>0</v>
      </c>
      <c r="Y9"/>
    </row>
    <row r="10" spans="1:25" ht="14.25">
      <c r="A10" s="22">
        <v>269</v>
      </c>
      <c r="B10" s="48">
        <v>7</v>
      </c>
      <c r="C10" s="49">
        <v>2</v>
      </c>
      <c r="D10" s="6" t="str">
        <f>VLOOKUP(A10,'08.kolo prezentácia'!$A$2:$G$200,2,FALSE)</f>
        <v>Tadeas</v>
      </c>
      <c r="E10" s="6" t="str">
        <f>VLOOKUP(A10,'08.kolo prezentácia'!$A$2:$G$200,3,FALSE)</f>
        <v>Hiadlovsky</v>
      </c>
      <c r="F10" s="5" t="str">
        <f>CONCATENATE('08.kolo výsledky '!$D10," ",'08.kolo výsledky '!$E10)</f>
        <v>Tadeas Hiadlovsky</v>
      </c>
      <c r="G10" s="6" t="str">
        <f>VLOOKUP(A10,'08.kolo prezentácia'!$A$2:$G$200,4,FALSE)</f>
        <v>Atletika NMnV / NMnV</v>
      </c>
      <c r="H10" s="31">
        <f>VLOOKUP(A10,'08.kolo prezentácia'!$A$2:$G$200,5,FALSE)</f>
        <v>2003</v>
      </c>
      <c r="I10" s="32" t="str">
        <f>VLOOKUP(A10,'08.kolo prezentácia'!$A$2:$G$200,7,FALSE)</f>
        <v>Muži A</v>
      </c>
      <c r="J10" s="21" t="str">
        <f>VLOOKUP('08.kolo výsledky '!$A10,'08.kolo stopky'!A:C,3,FALSE)</f>
        <v>00:41:55,89</v>
      </c>
      <c r="K10" s="21">
        <f t="shared" si="0"/>
        <v>0.0031651192632850245</v>
      </c>
      <c r="L10" s="21">
        <f t="shared" si="1"/>
        <v>0.00424421296296296</v>
      </c>
      <c r="M10" s="22"/>
      <c r="N10" s="3"/>
      <c r="O10" s="3"/>
      <c r="P10" s="3"/>
      <c r="Q10" s="3"/>
      <c r="R10" s="3"/>
      <c r="S10" s="3"/>
      <c r="T10" s="3"/>
      <c r="U10" s="3"/>
      <c r="V10" s="3"/>
      <c r="W10" s="27">
        <f t="shared" si="2"/>
        <v>0</v>
      </c>
      <c r="Y10"/>
    </row>
    <row r="11" spans="1:25" ht="14.25">
      <c r="A11" s="22">
        <v>156</v>
      </c>
      <c r="B11" s="48">
        <v>8</v>
      </c>
      <c r="C11" s="55">
        <v>4</v>
      </c>
      <c r="D11" s="6" t="str">
        <f>VLOOKUP(A11,'08.kolo prezentácia'!$A$2:$G$200,2,FALSE)</f>
        <v>Ján</v>
      </c>
      <c r="E11" s="6" t="str">
        <f>VLOOKUP(A11,'08.kolo prezentácia'!$A$2:$G$200,3,FALSE)</f>
        <v>Faltus</v>
      </c>
      <c r="F11" s="5" t="str">
        <f>CONCATENATE('08.kolo výsledky '!$D11," ",'08.kolo výsledky '!$E11)</f>
        <v>Ján Faltus</v>
      </c>
      <c r="G11" s="6" t="str">
        <f>VLOOKUP(A11,'08.kolo prezentácia'!$A$2:$G$200,4,FALSE)</f>
        <v>Ilava</v>
      </c>
      <c r="H11" s="31">
        <f>VLOOKUP(A11,'08.kolo prezentácia'!$A$2:$G$200,5,FALSE)</f>
        <v>1988</v>
      </c>
      <c r="I11" s="32" t="str">
        <f>VLOOKUP(A11,'08.kolo prezentácia'!$A$2:$G$200,7,FALSE)</f>
        <v>Muži B</v>
      </c>
      <c r="J11" s="21" t="str">
        <f>VLOOKUP('08.kolo výsledky '!$A11,'08.kolo stopky'!A:C,3,FALSE)</f>
        <v>00:42:31,31</v>
      </c>
      <c r="K11" s="21">
        <f t="shared" si="0"/>
        <v>0.0032096794484702093</v>
      </c>
      <c r="L11" s="21">
        <f t="shared" si="1"/>
        <v>0.004654166666666661</v>
      </c>
      <c r="M11" s="22"/>
      <c r="N11" s="45"/>
      <c r="O11" s="45"/>
      <c r="P11" s="45"/>
      <c r="Q11" s="45"/>
      <c r="R11" s="45"/>
      <c r="S11" s="45"/>
      <c r="T11" s="45"/>
      <c r="U11" s="45"/>
      <c r="V11" s="45"/>
      <c r="W11" s="27">
        <f t="shared" si="2"/>
        <v>0</v>
      </c>
      <c r="X11" s="46"/>
      <c r="Y11"/>
    </row>
    <row r="12" spans="1:25" ht="14.25">
      <c r="A12" s="22">
        <v>22</v>
      </c>
      <c r="B12" s="48">
        <v>9</v>
      </c>
      <c r="C12" s="49">
        <v>3</v>
      </c>
      <c r="D12" s="6" t="str">
        <f>VLOOKUP(A12,'08.kolo prezentácia'!$A$2:$G$200,2,FALSE)</f>
        <v>Andrej</v>
      </c>
      <c r="E12" s="6" t="str">
        <f>VLOOKUP(A12,'08.kolo prezentácia'!$A$2:$G$200,3,FALSE)</f>
        <v>Luprich</v>
      </c>
      <c r="F12" s="5" t="str">
        <f>CONCATENATE('08.kolo výsledky '!$D12," ",'08.kolo výsledky '!$E12)</f>
        <v>Andrej Luprich</v>
      </c>
      <c r="G12" s="6" t="str">
        <f>VLOOKUP(A12,'08.kolo prezentácia'!$A$2:$G$200,4,FALSE)</f>
        <v>Bez me na / Skalka nad Váhom</v>
      </c>
      <c r="H12" s="31">
        <f>VLOOKUP(A12,'08.kolo prezentácia'!$A$2:$G$200,5,FALSE)</f>
        <v>1979</v>
      </c>
      <c r="I12" s="32" t="str">
        <f>VLOOKUP(A12,'08.kolo prezentácia'!$A$2:$G$200,7,FALSE)</f>
        <v>Muži C</v>
      </c>
      <c r="J12" s="21" t="str">
        <f>VLOOKUP('08.kolo výsledky '!$A12,'08.kolo stopky'!A:C,3,FALSE)</f>
        <v>00:42:53,24</v>
      </c>
      <c r="K12" s="21">
        <f t="shared" si="0"/>
        <v>0.0032372685185185182</v>
      </c>
      <c r="L12" s="21">
        <f t="shared" si="1"/>
        <v>0.0049079861111111026</v>
      </c>
      <c r="M12" s="22"/>
      <c r="N12" s="3"/>
      <c r="O12" s="3"/>
      <c r="P12" s="3"/>
      <c r="Q12" s="3"/>
      <c r="R12" s="3"/>
      <c r="S12" s="3"/>
      <c r="T12" s="3"/>
      <c r="U12" s="3"/>
      <c r="V12" s="3"/>
      <c r="W12" s="27">
        <f t="shared" si="2"/>
        <v>0</v>
      </c>
      <c r="Y12"/>
    </row>
    <row r="13" spans="1:25" ht="14.25">
      <c r="A13" s="22">
        <v>370</v>
      </c>
      <c r="B13" s="48">
        <v>10</v>
      </c>
      <c r="C13" s="55">
        <v>4</v>
      </c>
      <c r="D13" s="6" t="str">
        <f>VLOOKUP(A13,'08.kolo prezentácia'!$A$2:$G$200,2,FALSE)</f>
        <v>Michal</v>
      </c>
      <c r="E13" s="6" t="str">
        <f>VLOOKUP(A13,'08.kolo prezentácia'!$A$2:$G$200,3,FALSE)</f>
        <v>Trebatický</v>
      </c>
      <c r="F13" s="5" t="str">
        <f>CONCATENATE('08.kolo výsledky '!$D13," ",'08.kolo výsledky '!$E13)</f>
        <v>Michal Trebatický</v>
      </c>
      <c r="G13" s="6" t="str">
        <f>VLOOKUP(A13,'08.kolo prezentácia'!$A$2:$G$200,4,FALSE)</f>
        <v>Soblahov</v>
      </c>
      <c r="H13" s="31">
        <f>VLOOKUP(A13,'08.kolo prezentácia'!$A$2:$G$200,5,FALSE)</f>
        <v>1978</v>
      </c>
      <c r="I13" s="32" t="str">
        <f>VLOOKUP(A13,'08.kolo prezentácia'!$A$2:$G$200,7,FALSE)</f>
        <v>Muži C</v>
      </c>
      <c r="J13" s="21" t="str">
        <f>VLOOKUP('08.kolo výsledky '!$A13,'08.kolo stopky'!A:C,3,FALSE)</f>
        <v>00:42:59,17</v>
      </c>
      <c r="K13" s="21">
        <f t="shared" si="0"/>
        <v>0.0032447287640901775</v>
      </c>
      <c r="L13" s="21">
        <f t="shared" si="1"/>
        <v>0.004976620370370367</v>
      </c>
      <c r="M13" s="22"/>
      <c r="N13" s="3"/>
      <c r="O13" s="3"/>
      <c r="P13" s="3"/>
      <c r="Q13" s="3"/>
      <c r="R13" s="3"/>
      <c r="S13" s="3"/>
      <c r="T13" s="3"/>
      <c r="U13" s="3"/>
      <c r="V13" s="3"/>
      <c r="W13" s="27">
        <f t="shared" si="2"/>
        <v>0</v>
      </c>
      <c r="Y13"/>
    </row>
    <row r="14" spans="1:25" ht="14.25">
      <c r="A14" s="22">
        <v>85</v>
      </c>
      <c r="B14" s="48">
        <v>11</v>
      </c>
      <c r="C14" s="55">
        <v>5</v>
      </c>
      <c r="D14" s="6" t="str">
        <f>VLOOKUP(A14,'08.kolo prezentácia'!$A$2:$G$200,2,FALSE)</f>
        <v>Dušan</v>
      </c>
      <c r="E14" s="6" t="str">
        <f>VLOOKUP(A14,'08.kolo prezentácia'!$A$2:$G$200,3,FALSE)</f>
        <v>Vertfein</v>
      </c>
      <c r="F14" s="5" t="str">
        <f>CONCATENATE('08.kolo výsledky '!$D14," ",'08.kolo výsledky '!$E14)</f>
        <v>Dušan Vertfein</v>
      </c>
      <c r="G14" s="6" t="str">
        <f>VLOOKUP(A14,'08.kolo prezentácia'!$A$2:$G$200,4,FALSE)</f>
        <v>Printhouse.a.s / Bobot</v>
      </c>
      <c r="H14" s="31">
        <f>VLOOKUP(A14,'08.kolo prezentácia'!$A$2:$G$200,5,FALSE)</f>
        <v>1981</v>
      </c>
      <c r="I14" s="32" t="str">
        <f>VLOOKUP(A14,'08.kolo prezentácia'!$A$2:$G$200,7,FALSE)</f>
        <v>Muži B</v>
      </c>
      <c r="J14" s="21" t="str">
        <f>VLOOKUP('08.kolo výsledky '!$A14,'08.kolo stopky'!A:C,3,FALSE)</f>
        <v>00:43:07,70</v>
      </c>
      <c r="K14" s="21">
        <f t="shared" si="0"/>
        <v>0.0032554599436392913</v>
      </c>
      <c r="L14" s="21">
        <f t="shared" si="1"/>
        <v>0.005075347222222214</v>
      </c>
      <c r="M14" s="22"/>
      <c r="N14" s="3"/>
      <c r="O14" s="3"/>
      <c r="P14" s="3"/>
      <c r="Q14" s="3"/>
      <c r="R14" s="3"/>
      <c r="S14" s="3"/>
      <c r="T14" s="3"/>
      <c r="U14" s="3"/>
      <c r="V14" s="3"/>
      <c r="W14" s="27">
        <f t="shared" si="2"/>
        <v>0</v>
      </c>
      <c r="Y14"/>
    </row>
    <row r="15" spans="1:25" ht="14.25">
      <c r="A15" s="22">
        <v>362</v>
      </c>
      <c r="B15" s="48">
        <v>12</v>
      </c>
      <c r="C15" s="49">
        <v>3</v>
      </c>
      <c r="D15" s="6" t="str">
        <f>VLOOKUP(A15,'08.kolo prezentácia'!$A$2:$G$200,2,FALSE)</f>
        <v>Martin</v>
      </c>
      <c r="E15" s="6" t="str">
        <f>VLOOKUP(A15,'08.kolo prezentácia'!$A$2:$G$200,3,FALSE)</f>
        <v>Daňo</v>
      </c>
      <c r="F15" s="5" t="str">
        <f>CONCATENATE('08.kolo výsledky '!$D15," ",'08.kolo výsledky '!$E15)</f>
        <v>Martin Daňo</v>
      </c>
      <c r="G15" s="6" t="str">
        <f>VLOOKUP(A15,'08.kolo prezentácia'!$A$2:$G$200,4,FALSE)</f>
        <v>Sedmerovec</v>
      </c>
      <c r="H15" s="31">
        <f>VLOOKUP(A15,'08.kolo prezentácia'!$A$2:$G$200,5,FALSE)</f>
        <v>2002</v>
      </c>
      <c r="I15" s="32" t="str">
        <f>VLOOKUP(A15,'08.kolo prezentácia'!$A$2:$G$200,7,FALSE)</f>
        <v>Muži A</v>
      </c>
      <c r="J15" s="21" t="str">
        <f>VLOOKUP('08.kolo výsledky '!$A15,'08.kolo stopky'!A:C,3,FALSE)</f>
        <v>00:43:13,78</v>
      </c>
      <c r="K15" s="21">
        <f t="shared" si="0"/>
        <v>0.003263108896940419</v>
      </c>
      <c r="L15" s="21">
        <f t="shared" si="1"/>
        <v>0.005145717592592587</v>
      </c>
      <c r="M15" s="22"/>
      <c r="N15" s="3"/>
      <c r="O15" s="3"/>
      <c r="P15" s="3"/>
      <c r="Q15" s="3"/>
      <c r="R15" s="3"/>
      <c r="S15" s="3"/>
      <c r="T15" s="3"/>
      <c r="U15" s="3"/>
      <c r="V15" s="3"/>
      <c r="W15" s="27">
        <f t="shared" si="2"/>
        <v>0</v>
      </c>
      <c r="Y15"/>
    </row>
    <row r="16" spans="1:25" ht="14.25">
      <c r="A16" s="22">
        <v>292</v>
      </c>
      <c r="B16" s="48">
        <v>13</v>
      </c>
      <c r="C16" s="49">
        <v>1</v>
      </c>
      <c r="D16" s="6" t="str">
        <f>VLOOKUP(A16,'08.kolo prezentácia'!$A$2:$G$200,2,FALSE)</f>
        <v>Jan</v>
      </c>
      <c r="E16" s="6" t="str">
        <f>VLOOKUP(A16,'08.kolo prezentácia'!$A$2:$G$200,3,FALSE)</f>
        <v>Kucharik</v>
      </c>
      <c r="F16" s="5" t="str">
        <f>CONCATENATE('08.kolo výsledky '!$D16," ",'08.kolo výsledky '!$E16)</f>
        <v>Jan Kucharik</v>
      </c>
      <c r="G16" s="6" t="str">
        <f>VLOOKUP(A16,'08.kolo prezentácia'!$A$2:$G$200,4,FALSE)</f>
        <v>Durikam team Trencin / Trencin</v>
      </c>
      <c r="H16" s="31">
        <f>VLOOKUP(A16,'08.kolo prezentácia'!$A$2:$G$200,5,FALSE)</f>
        <v>1965</v>
      </c>
      <c r="I16" s="32" t="str">
        <f>VLOOKUP(A16,'08.kolo prezentácia'!$A$2:$G$200,7,FALSE)</f>
        <v>Muži D</v>
      </c>
      <c r="J16" s="21" t="str">
        <f>VLOOKUP('08.kolo výsledky '!$A16,'08.kolo stopky'!A:C,3,FALSE)</f>
        <v>00:43:17,34</v>
      </c>
      <c r="K16" s="21">
        <f t="shared" si="0"/>
        <v>0.003267587560386474</v>
      </c>
      <c r="L16" s="21">
        <f t="shared" si="1"/>
        <v>0.005186921296296294</v>
      </c>
      <c r="M16" s="22"/>
      <c r="N16" s="3"/>
      <c r="O16" s="3"/>
      <c r="P16" s="3"/>
      <c r="Q16" s="3"/>
      <c r="R16" s="3"/>
      <c r="S16" s="3"/>
      <c r="T16" s="3"/>
      <c r="U16" s="3"/>
      <c r="V16" s="3"/>
      <c r="W16" s="27">
        <f t="shared" si="2"/>
        <v>0</v>
      </c>
      <c r="Y16"/>
    </row>
    <row r="17" spans="1:25" ht="14.25">
      <c r="A17" s="22">
        <v>90</v>
      </c>
      <c r="B17" s="48">
        <v>14</v>
      </c>
      <c r="C17" s="49">
        <v>2</v>
      </c>
      <c r="D17" s="6" t="str">
        <f>VLOOKUP(A17,'08.kolo prezentácia'!$A$2:$G$200,2,FALSE)</f>
        <v>Štefan</v>
      </c>
      <c r="E17" s="6" t="str">
        <f>VLOOKUP(A17,'08.kolo prezentácia'!$A$2:$G$200,3,FALSE)</f>
        <v>Červenka</v>
      </c>
      <c r="F17" s="5" t="str">
        <f>CONCATENATE('08.kolo výsledky '!$D17," ",'08.kolo výsledky '!$E17)</f>
        <v>Štefan Červenka</v>
      </c>
      <c r="G17" s="6" t="str">
        <f>VLOOKUP(A17,'08.kolo prezentácia'!$A$2:$G$200,4,FALSE)</f>
        <v>Jogging klub DCA / Dubnica nad Váhom</v>
      </c>
      <c r="H17" s="31">
        <f>VLOOKUP(A17,'08.kolo prezentácia'!$A$2:$G$200,5,FALSE)</f>
        <v>1966</v>
      </c>
      <c r="I17" s="32" t="str">
        <f>VLOOKUP(A17,'08.kolo prezentácia'!$A$2:$G$200,7,FALSE)</f>
        <v>Muži D</v>
      </c>
      <c r="J17" s="21" t="str">
        <f>VLOOKUP('08.kolo výsledky '!$A17,'08.kolo stopky'!A:C,3,FALSE)</f>
        <v>00:43:41,84</v>
      </c>
      <c r="K17" s="21">
        <f t="shared" si="0"/>
        <v>0.003298409822866345</v>
      </c>
      <c r="L17" s="21">
        <f t="shared" si="1"/>
        <v>0.0054704861111111065</v>
      </c>
      <c r="M17" s="22"/>
      <c r="N17" s="3"/>
      <c r="O17" s="3"/>
      <c r="P17" s="3"/>
      <c r="Q17" s="3"/>
      <c r="R17" s="3"/>
      <c r="S17" s="3"/>
      <c r="T17" s="3"/>
      <c r="U17" s="3"/>
      <c r="V17" s="3"/>
      <c r="W17" s="27">
        <f t="shared" si="2"/>
        <v>0</v>
      </c>
      <c r="Y17"/>
    </row>
    <row r="18" spans="1:25" ht="14.25">
      <c r="A18" s="22">
        <v>152</v>
      </c>
      <c r="B18" s="48">
        <v>15</v>
      </c>
      <c r="C18" s="55">
        <v>6</v>
      </c>
      <c r="D18" s="6" t="str">
        <f>VLOOKUP(A18,'08.kolo prezentácia'!$A$2:$G$200,2,FALSE)</f>
        <v>Miroslav</v>
      </c>
      <c r="E18" s="6" t="str">
        <f>VLOOKUP(A18,'08.kolo prezentácia'!$A$2:$G$200,3,FALSE)</f>
        <v>Zlocha</v>
      </c>
      <c r="F18" s="5" t="str">
        <f>CONCATENATE('08.kolo výsledky '!$D18," ",'08.kolo výsledky '!$E18)</f>
        <v>Miroslav Zlocha</v>
      </c>
      <c r="G18" s="6" t="str">
        <f>VLOOKUP(A18,'08.kolo prezentácia'!$A$2:$G$200,4,FALSE)</f>
        <v>Trenčín</v>
      </c>
      <c r="H18" s="31">
        <f>VLOOKUP(A18,'08.kolo prezentácia'!$A$2:$G$200,5,FALSE)</f>
        <v>1989</v>
      </c>
      <c r="I18" s="32" t="str">
        <f>VLOOKUP(A18,'08.kolo prezentácia'!$A$2:$G$200,7,FALSE)</f>
        <v>Muži B</v>
      </c>
      <c r="J18" s="21" t="str">
        <f>VLOOKUP('08.kolo výsledky '!$A18,'08.kolo stopky'!A:C,3,FALSE)</f>
        <v>00:43:51,53</v>
      </c>
      <c r="K18" s="21">
        <f t="shared" si="0"/>
        <v>0.0033106003421900167</v>
      </c>
      <c r="L18" s="21">
        <f t="shared" si="1"/>
        <v>0.005582638888888887</v>
      </c>
      <c r="M18" s="22"/>
      <c r="N18" s="3"/>
      <c r="O18" s="3"/>
      <c r="P18" s="3"/>
      <c r="Q18" s="3"/>
      <c r="R18" s="3"/>
      <c r="S18" s="3"/>
      <c r="T18" s="3"/>
      <c r="U18" s="3"/>
      <c r="V18" s="3"/>
      <c r="W18" s="27">
        <f t="shared" si="2"/>
        <v>0</v>
      </c>
      <c r="Y18"/>
    </row>
    <row r="19" spans="1:25" ht="14.25">
      <c r="A19" s="22">
        <v>144</v>
      </c>
      <c r="B19" s="48">
        <v>16</v>
      </c>
      <c r="C19" s="55">
        <v>5</v>
      </c>
      <c r="D19" s="6" t="str">
        <f>VLOOKUP(A19,'08.kolo prezentácia'!$A$2:$G$200,2,FALSE)</f>
        <v>Martin</v>
      </c>
      <c r="E19" s="6" t="str">
        <f>VLOOKUP(A19,'08.kolo prezentácia'!$A$2:$G$200,3,FALSE)</f>
        <v>Lesaj</v>
      </c>
      <c r="F19" s="5" t="str">
        <f>CONCATENATE('08.kolo výsledky '!$D19," ",'08.kolo výsledky '!$E19)</f>
        <v>Martin Lesaj</v>
      </c>
      <c r="G19" s="6" t="str">
        <f>VLOOKUP(A19,'08.kolo prezentácia'!$A$2:$G$200,4,FALSE)</f>
        <v>HoryZonty / Trenčín</v>
      </c>
      <c r="H19" s="31">
        <f>VLOOKUP(A19,'08.kolo prezentácia'!$A$2:$G$200,5,FALSE)</f>
        <v>1975</v>
      </c>
      <c r="I19" s="32" t="str">
        <f>VLOOKUP(A19,'08.kolo prezentácia'!$A$2:$G$200,7,FALSE)</f>
        <v>Muži C</v>
      </c>
      <c r="J19" s="21" t="str">
        <f>VLOOKUP('08.kolo výsledky '!$A19,'08.kolo stopky'!A:C,3,FALSE)</f>
        <v>00:44:09,44</v>
      </c>
      <c r="K19" s="21">
        <f t="shared" si="0"/>
        <v>0.003333132045088567</v>
      </c>
      <c r="L19" s="21">
        <f t="shared" si="1"/>
        <v>0.005789930555555552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27">
        <f t="shared" si="2"/>
        <v>0</v>
      </c>
      <c r="Y19"/>
    </row>
    <row r="20" spans="1:25" ht="14.25">
      <c r="A20" s="22">
        <v>50</v>
      </c>
      <c r="B20" s="48">
        <v>17</v>
      </c>
      <c r="C20" s="49">
        <v>3</v>
      </c>
      <c r="D20" s="6" t="str">
        <f>VLOOKUP(A20,'08.kolo prezentácia'!$A$2:$G$200,2,FALSE)</f>
        <v>Daniel</v>
      </c>
      <c r="E20" s="6" t="str">
        <f>VLOOKUP(A20,'08.kolo prezentácia'!$A$2:$G$200,3,FALSE)</f>
        <v>Zubo</v>
      </c>
      <c r="F20" s="5" t="str">
        <f>CONCATENATE('08.kolo výsledky '!$D20," ",'08.kolo výsledky '!$E20)</f>
        <v>Daniel Zubo</v>
      </c>
      <c r="G20" s="6" t="str">
        <f>VLOOKUP(A20,'08.kolo prezentácia'!$A$2:$G$200,4,FALSE)</f>
        <v>Jogging klub / Dubnica n/V</v>
      </c>
      <c r="H20" s="31">
        <f>VLOOKUP(A20,'08.kolo prezentácia'!$A$2:$G$200,5,FALSE)</f>
        <v>1969</v>
      </c>
      <c r="I20" s="32" t="str">
        <f>VLOOKUP(A20,'08.kolo prezentácia'!$A$2:$G$200,7,FALSE)</f>
        <v>Muži D</v>
      </c>
      <c r="J20" s="21" t="str">
        <f>VLOOKUP('08.kolo výsledky '!$A20,'08.kolo stopky'!A:C,3,FALSE)</f>
        <v>00:44:24,00</v>
      </c>
      <c r="K20" s="21">
        <f t="shared" si="0"/>
        <v>0.003351449275362319</v>
      </c>
      <c r="L20" s="21">
        <f t="shared" si="1"/>
        <v>0.005958449074074071</v>
      </c>
      <c r="M20" s="22"/>
      <c r="N20" s="3"/>
      <c r="O20" s="3"/>
      <c r="P20" s="3"/>
      <c r="Q20" s="3"/>
      <c r="R20" s="3"/>
      <c r="S20" s="3"/>
      <c r="T20" s="3"/>
      <c r="U20" s="3"/>
      <c r="V20" s="3"/>
      <c r="W20" s="27">
        <f t="shared" si="2"/>
        <v>0</v>
      </c>
      <c r="Y20"/>
    </row>
    <row r="21" spans="1:25" ht="14.25">
      <c r="A21" s="22">
        <v>3</v>
      </c>
      <c r="B21" s="48">
        <v>18</v>
      </c>
      <c r="C21" s="55">
        <v>6</v>
      </c>
      <c r="D21" s="6" t="str">
        <f>VLOOKUP(A21,'08.kolo prezentácia'!$A$2:$G$200,2,FALSE)</f>
        <v>Peter</v>
      </c>
      <c r="E21" s="6" t="str">
        <f>VLOOKUP(A21,'08.kolo prezentácia'!$A$2:$G$200,3,FALSE)</f>
        <v>Šimko</v>
      </c>
      <c r="F21" s="5" t="str">
        <f>CONCATENATE('08.kolo výsledky '!$D21," ",'08.kolo výsledky '!$E21)</f>
        <v>Peter Šimko</v>
      </c>
      <c r="G21" s="6" t="str">
        <f>VLOOKUP(A21,'08.kolo prezentácia'!$A$2:$G$200,4,FALSE)</f>
        <v>Dubnica nad Váhom</v>
      </c>
      <c r="H21" s="31">
        <f>VLOOKUP(A21,'08.kolo prezentácia'!$A$2:$G$200,5,FALSE)</f>
        <v>1972</v>
      </c>
      <c r="I21" s="32" t="str">
        <f>VLOOKUP(A21,'08.kolo prezentácia'!$A$2:$G$200,7,FALSE)</f>
        <v>Muži C</v>
      </c>
      <c r="J21" s="21" t="str">
        <f>VLOOKUP('08.kolo výsledky '!$A21,'08.kolo stopky'!A:C,3,FALSE)</f>
        <v>00:44:37,56</v>
      </c>
      <c r="K21" s="21">
        <f t="shared" si="0"/>
        <v>0.00336850845410628</v>
      </c>
      <c r="L21" s="21">
        <f t="shared" si="1"/>
        <v>0.00611539351851851</v>
      </c>
      <c r="M21" s="22"/>
      <c r="N21" s="3"/>
      <c r="O21" s="3"/>
      <c r="P21" s="3"/>
      <c r="Q21" s="3"/>
      <c r="R21" s="3"/>
      <c r="S21" s="3"/>
      <c r="T21" s="3"/>
      <c r="U21" s="3"/>
      <c r="V21" s="3"/>
      <c r="W21" s="27">
        <f t="shared" si="2"/>
        <v>0</v>
      </c>
      <c r="Y21"/>
    </row>
    <row r="22" spans="1:25" ht="14.25">
      <c r="A22" s="22">
        <v>279</v>
      </c>
      <c r="B22" s="48">
        <v>19</v>
      </c>
      <c r="C22" s="55">
        <v>4</v>
      </c>
      <c r="D22" s="6" t="str">
        <f>VLOOKUP(A22,'08.kolo prezentácia'!$A$2:$G$200,2,FALSE)</f>
        <v>Peter</v>
      </c>
      <c r="E22" s="6" t="str">
        <f>VLOOKUP(A22,'08.kolo prezentácia'!$A$2:$G$200,3,FALSE)</f>
        <v>Ľubušký</v>
      </c>
      <c r="F22" s="6" t="str">
        <f>CONCATENATE('08.kolo výsledky '!$D22," ",'08.kolo výsledky '!$E22)</f>
        <v>Peter Ľubušký</v>
      </c>
      <c r="G22" s="6" t="str">
        <f>VLOOKUP(A22,'08.kolo prezentácia'!$A$2:$G$200,4,FALSE)</f>
        <v>ŠKP BRATISLAVA / TRNAVA</v>
      </c>
      <c r="H22" s="31">
        <f>VLOOKUP(A22,'08.kolo prezentácia'!$A$2:$G$200,5,FALSE)</f>
        <v>1990</v>
      </c>
      <c r="I22" s="32" t="str">
        <f>VLOOKUP(A22,'08.kolo prezentácia'!$A$2:$G$200,7,FALSE)</f>
        <v>Muži A</v>
      </c>
      <c r="J22" s="33" t="str">
        <f>VLOOKUP('08.kolo výsledky '!$A22,'08.kolo stopky'!A:C,3,FALSE)</f>
        <v>00:44:46,07</v>
      </c>
      <c r="K22" s="33">
        <f t="shared" si="0"/>
        <v>0.0033792144726247993</v>
      </c>
      <c r="L22" s="33">
        <f t="shared" si="1"/>
        <v>0.006213888888888887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27">
        <f t="shared" si="2"/>
        <v>0</v>
      </c>
      <c r="Y22"/>
    </row>
    <row r="23" spans="1:25" ht="14.25">
      <c r="A23" s="22">
        <v>214</v>
      </c>
      <c r="B23" s="48">
        <v>20</v>
      </c>
      <c r="C23" s="55">
        <v>5</v>
      </c>
      <c r="D23" s="6" t="str">
        <f>VLOOKUP(A23,'08.kolo prezentácia'!$A$2:$G$200,2,FALSE)</f>
        <v>Tomas</v>
      </c>
      <c r="E23" s="6" t="str">
        <f>VLOOKUP(A23,'08.kolo prezentácia'!$A$2:$G$200,3,FALSE)</f>
        <v>Grajcari</v>
      </c>
      <c r="F23" s="5" t="str">
        <f>CONCATENATE('08.kolo výsledky '!$D23," ",'08.kolo výsledky '!$E23)</f>
        <v>Tomas Grajcari</v>
      </c>
      <c r="G23" s="6" t="str">
        <f>VLOOKUP(A23,'08.kolo prezentácia'!$A$2:$G$200,4,FALSE)</f>
        <v>Atletika NMnV / NMnV</v>
      </c>
      <c r="H23" s="31">
        <f>VLOOKUP(A23,'08.kolo prezentácia'!$A$2:$G$200,5,FALSE)</f>
        <v>2004</v>
      </c>
      <c r="I23" s="32" t="str">
        <f>VLOOKUP(A23,'08.kolo prezentácia'!$A$2:$G$200,7,FALSE)</f>
        <v>Muži A</v>
      </c>
      <c r="J23" s="21" t="str">
        <f>VLOOKUP('08.kolo výsledky '!$A23,'08.kolo stopky'!A:C,3,FALSE)</f>
        <v>00:44:49,07</v>
      </c>
      <c r="K23" s="21">
        <f t="shared" si="0"/>
        <v>0.003382988627214171</v>
      </c>
      <c r="L23" s="21">
        <f t="shared" si="1"/>
        <v>0.0062486111111111076</v>
      </c>
      <c r="M23" s="22"/>
      <c r="N23" s="3"/>
      <c r="O23" s="3"/>
      <c r="P23" s="3"/>
      <c r="Q23" s="3"/>
      <c r="R23" s="3"/>
      <c r="S23" s="3"/>
      <c r="T23" s="3"/>
      <c r="U23" s="3"/>
      <c r="V23" s="3"/>
      <c r="W23" s="27">
        <f t="shared" si="2"/>
        <v>0</v>
      </c>
      <c r="Y23"/>
    </row>
    <row r="24" spans="1:25" ht="14.25">
      <c r="A24" s="22">
        <v>371</v>
      </c>
      <c r="B24" s="48">
        <v>21</v>
      </c>
      <c r="C24" s="55">
        <v>7</v>
      </c>
      <c r="D24" s="6" t="str">
        <f>VLOOKUP(A24,'08.kolo prezentácia'!$A$2:$G$200,2,FALSE)</f>
        <v>Dušan</v>
      </c>
      <c r="E24" s="6" t="str">
        <f>VLOOKUP(A24,'08.kolo prezentácia'!$A$2:$G$200,3,FALSE)</f>
        <v>Bloudek</v>
      </c>
      <c r="F24" s="5" t="str">
        <f>CONCATENATE('08.kolo výsledky '!$D24," ",'08.kolo výsledky '!$E24)</f>
        <v>Dušan Bloudek</v>
      </c>
      <c r="G24" s="6" t="str">
        <f>VLOOKUP(A24,'08.kolo prezentácia'!$A$2:$G$200,4,FALSE)</f>
        <v>Trail run TN Teplice / Trenčianske Teplice</v>
      </c>
      <c r="H24" s="31">
        <f>VLOOKUP(A24,'08.kolo prezentácia'!$A$2:$G$200,5,FALSE)</f>
        <v>1985</v>
      </c>
      <c r="I24" s="32" t="str">
        <f>VLOOKUP(A24,'08.kolo prezentácia'!$A$2:$G$200,7,FALSE)</f>
        <v>Muži B</v>
      </c>
      <c r="J24" s="21" t="str">
        <f>VLOOKUP('08.kolo výsledky '!$A24,'08.kolo stopky'!A:C,3,FALSE)</f>
        <v>00:45:21,16</v>
      </c>
      <c r="K24" s="21">
        <f t="shared" si="0"/>
        <v>0.0034233595008051534</v>
      </c>
      <c r="L24" s="21">
        <f t="shared" si="1"/>
        <v>0.006620023148148146</v>
      </c>
      <c r="M24" s="22"/>
      <c r="N24" s="3"/>
      <c r="O24" s="3"/>
      <c r="P24" s="3"/>
      <c r="Q24" s="3"/>
      <c r="R24" s="3"/>
      <c r="S24" s="3"/>
      <c r="T24" s="3"/>
      <c r="U24" s="3"/>
      <c r="V24" s="3"/>
      <c r="W24" s="27">
        <f t="shared" si="2"/>
        <v>0</v>
      </c>
      <c r="Y24"/>
    </row>
    <row r="25" spans="1:25" ht="14.25">
      <c r="A25" s="22">
        <v>74</v>
      </c>
      <c r="B25" s="48">
        <v>22</v>
      </c>
      <c r="C25" s="55">
        <v>7</v>
      </c>
      <c r="D25" s="6" t="str">
        <f>VLOOKUP(A25,'08.kolo prezentácia'!$A$2:$G$200,2,FALSE)</f>
        <v>Juraj</v>
      </c>
      <c r="E25" s="6" t="str">
        <f>VLOOKUP(A25,'08.kolo prezentácia'!$A$2:$G$200,3,FALSE)</f>
        <v>Schiller</v>
      </c>
      <c r="F25" s="5" t="str">
        <f>CONCATENATE('08.kolo výsledky '!$D25," ",'08.kolo výsledky '!$E25)</f>
        <v>Juraj Schiller</v>
      </c>
      <c r="G25" s="6" t="str">
        <f>VLOOKUP(A25,'08.kolo prezentácia'!$A$2:$G$200,4,FALSE)</f>
        <v>Nová Dubnica</v>
      </c>
      <c r="H25" s="31">
        <f>VLOOKUP(A25,'08.kolo prezentácia'!$A$2:$G$200,5,FALSE)</f>
        <v>1977</v>
      </c>
      <c r="I25" s="32" t="str">
        <f>VLOOKUP(A25,'08.kolo prezentácia'!$A$2:$G$200,7,FALSE)</f>
        <v>Muži C</v>
      </c>
      <c r="J25" s="21" t="str">
        <f>VLOOKUP('08.kolo výsledky '!$A25,'08.kolo stopky'!A:C,3,FALSE)</f>
        <v>00:45:36,80</v>
      </c>
      <c r="K25" s="21">
        <f t="shared" si="0"/>
        <v>0.0034430354267310785</v>
      </c>
      <c r="L25" s="21">
        <f t="shared" si="1"/>
        <v>0.006801041666666657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27">
        <f t="shared" si="2"/>
        <v>0</v>
      </c>
      <c r="Y25"/>
    </row>
    <row r="26" spans="1:25" ht="14.25">
      <c r="A26" s="22">
        <v>267</v>
      </c>
      <c r="B26" s="48">
        <v>23</v>
      </c>
      <c r="C26" s="55">
        <v>8</v>
      </c>
      <c r="D26" s="6" t="str">
        <f>VLOOKUP(A26,'08.kolo prezentácia'!$A$2:$G$200,2,FALSE)</f>
        <v>Ondřej</v>
      </c>
      <c r="E26" s="6" t="str">
        <f>VLOOKUP(A26,'08.kolo prezentácia'!$A$2:$G$200,3,FALSE)</f>
        <v>Tluka</v>
      </c>
      <c r="F26" s="5" t="str">
        <f>CONCATENATE('08.kolo výsledky '!$D26," ",'08.kolo výsledky '!$E26)</f>
        <v>Ondřej Tluka</v>
      </c>
      <c r="G26" s="6" t="str">
        <f>VLOOKUP(A26,'08.kolo prezentácia'!$A$2:$G$200,4,FALSE)</f>
        <v>GEKONsport / Trenčín</v>
      </c>
      <c r="H26" s="31">
        <f>VLOOKUP(A26,'08.kolo prezentácia'!$A$2:$G$200,5,FALSE)</f>
        <v>1976</v>
      </c>
      <c r="I26" s="32" t="str">
        <f>VLOOKUP(A26,'08.kolo prezentácia'!$A$2:$G$200,7,FALSE)</f>
        <v>Muži C</v>
      </c>
      <c r="J26" s="21" t="str">
        <f>VLOOKUP('08.kolo výsledky '!$A26,'08.kolo stopky'!A:C,3,FALSE)</f>
        <v>00:45:44,69</v>
      </c>
      <c r="K26" s="21">
        <f t="shared" si="0"/>
        <v>0.003452961453301127</v>
      </c>
      <c r="L26" s="21">
        <f t="shared" si="1"/>
        <v>0.006892361111111103</v>
      </c>
      <c r="M26" s="22"/>
      <c r="N26" s="45"/>
      <c r="O26" s="45"/>
      <c r="P26" s="45"/>
      <c r="Q26" s="45"/>
      <c r="R26" s="45"/>
      <c r="S26" s="45"/>
      <c r="T26" s="45"/>
      <c r="U26" s="45"/>
      <c r="V26" s="45"/>
      <c r="W26" s="27">
        <f t="shared" si="2"/>
        <v>0</v>
      </c>
      <c r="Y26"/>
    </row>
    <row r="27" spans="1:25" ht="14.25">
      <c r="A27" s="22">
        <v>377</v>
      </c>
      <c r="B27" s="48">
        <v>24</v>
      </c>
      <c r="C27" s="55">
        <v>4</v>
      </c>
      <c r="D27" s="6" t="str">
        <f>VLOOKUP(A27,'08.kolo prezentácia'!$A$2:$G$200,2,FALSE)</f>
        <v>Jaroslav</v>
      </c>
      <c r="E27" s="6" t="str">
        <f>VLOOKUP(A27,'08.kolo prezentácia'!$A$2:$G$200,3,FALSE)</f>
        <v>Pavlacký</v>
      </c>
      <c r="F27" s="5" t="str">
        <f>CONCATENATE('08.kolo výsledky '!$D27," ",'08.kolo výsledky '!$E27)</f>
        <v>Jaroslav Pavlacký</v>
      </c>
      <c r="G27" s="6" t="str">
        <f>VLOOKUP(A27,'08.kolo prezentácia'!$A$2:$G$200,4,FALSE)</f>
        <v>Trenčianske Teplice</v>
      </c>
      <c r="H27" s="31">
        <f>VLOOKUP(A27,'08.kolo prezentácia'!$A$2:$G$200,5,FALSE)</f>
        <v>1962</v>
      </c>
      <c r="I27" s="32" t="str">
        <f>VLOOKUP(A27,'08.kolo prezentácia'!$A$2:$G$200,7,FALSE)</f>
        <v>Muži D</v>
      </c>
      <c r="J27" s="21" t="str">
        <f>VLOOKUP('08.kolo výsledky '!$A27,'08.kolo stopky'!A:C,3,FALSE)</f>
        <v>00:45:52,86</v>
      </c>
      <c r="K27" s="21">
        <f t="shared" si="0"/>
        <v>0.003463239734299518</v>
      </c>
      <c r="L27" s="21">
        <f t="shared" si="1"/>
        <v>0.006986921296296297</v>
      </c>
      <c r="M27" s="22"/>
      <c r="N27" s="3"/>
      <c r="O27" s="3"/>
      <c r="P27" s="3"/>
      <c r="Q27" s="3"/>
      <c r="R27" s="3"/>
      <c r="S27" s="3"/>
      <c r="T27" s="3"/>
      <c r="U27" s="3"/>
      <c r="V27" s="3"/>
      <c r="W27" s="27">
        <f t="shared" si="2"/>
        <v>0</v>
      </c>
      <c r="Y27"/>
    </row>
    <row r="28" spans="1:25" ht="14.25">
      <c r="A28" s="22">
        <v>5</v>
      </c>
      <c r="B28" s="48">
        <v>25</v>
      </c>
      <c r="C28" s="49">
        <v>1</v>
      </c>
      <c r="D28" s="6" t="str">
        <f>VLOOKUP(A28,'08.kolo prezentácia'!$A$2:$G$200,2,FALSE)</f>
        <v>Pavol</v>
      </c>
      <c r="E28" s="6" t="str">
        <f>VLOOKUP(A28,'08.kolo prezentácia'!$A$2:$G$200,3,FALSE)</f>
        <v>Jankech</v>
      </c>
      <c r="F28" s="5" t="str">
        <f>CONCATENATE('08.kolo výsledky '!$D28," ",'08.kolo výsledky '!$E28)</f>
        <v>Pavol Jankech</v>
      </c>
      <c r="G28" s="6" t="str">
        <f>VLOOKUP(A28,'08.kolo prezentácia'!$A$2:$G$200,4,FALSE)</f>
        <v>KBPŠ / Púchov</v>
      </c>
      <c r="H28" s="31">
        <f>VLOOKUP(A28,'08.kolo prezentácia'!$A$2:$G$200,5,FALSE)</f>
        <v>1957</v>
      </c>
      <c r="I28" s="32" t="str">
        <f>VLOOKUP(A28,'08.kolo prezentácia'!$A$2:$G$200,7,FALSE)</f>
        <v>Muži E</v>
      </c>
      <c r="J28" s="21" t="str">
        <f>VLOOKUP('08.kolo výsledky '!$A28,'08.kolo stopky'!A:C,3,FALSE)</f>
        <v>00:46:10,20</v>
      </c>
      <c r="K28" s="21">
        <f t="shared" si="0"/>
        <v>0.0034850543478260874</v>
      </c>
      <c r="L28" s="21">
        <f t="shared" si="1"/>
        <v>0.0071876157407407375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27">
        <f t="shared" si="2"/>
        <v>0</v>
      </c>
      <c r="Y28"/>
    </row>
    <row r="29" spans="1:25" ht="14.25">
      <c r="A29" s="22">
        <v>68</v>
      </c>
      <c r="B29" s="48">
        <v>26</v>
      </c>
      <c r="C29" s="55">
        <v>5</v>
      </c>
      <c r="D29" s="6" t="str">
        <f>VLOOKUP(A29,'08.kolo prezentácia'!$A$2:$G$200,2,FALSE)</f>
        <v>Milan</v>
      </c>
      <c r="E29" s="6" t="str">
        <f>VLOOKUP(A29,'08.kolo prezentácia'!$A$2:$G$200,3,FALSE)</f>
        <v>Holička</v>
      </c>
      <c r="F29" s="5" t="str">
        <f>CONCATENATE('08.kolo výsledky '!$D29," ",'08.kolo výsledky '!$E29)</f>
        <v>Milan Holička</v>
      </c>
      <c r="G29" s="6" t="str">
        <f>VLOOKUP(A29,'08.kolo prezentácia'!$A$2:$G$200,4,FALSE)</f>
        <v>Bánovce nad Bebravou</v>
      </c>
      <c r="H29" s="31">
        <f>VLOOKUP(A29,'08.kolo prezentácia'!$A$2:$G$200,5,FALSE)</f>
        <v>1962</v>
      </c>
      <c r="I29" s="32" t="str">
        <f>VLOOKUP(A29,'08.kolo prezentácia'!$A$2:$G$200,7,FALSE)</f>
        <v>Muži D</v>
      </c>
      <c r="J29" s="21" t="str">
        <f>VLOOKUP('08.kolo výsledky '!$A29,'08.kolo stopky'!A:C,3,FALSE)</f>
        <v>00:46:18,33</v>
      </c>
      <c r="K29" s="21">
        <f t="shared" si="0"/>
        <v>0.003495282306763285</v>
      </c>
      <c r="L29" s="21">
        <f t="shared" si="1"/>
        <v>0.007281712962962959</v>
      </c>
      <c r="M29" s="22"/>
      <c r="N29" s="3"/>
      <c r="O29" s="3"/>
      <c r="P29" s="3"/>
      <c r="Q29" s="3"/>
      <c r="R29" s="3"/>
      <c r="S29" s="3"/>
      <c r="T29" s="3"/>
      <c r="U29" s="3"/>
      <c r="V29" s="3"/>
      <c r="W29" s="27">
        <f t="shared" si="2"/>
        <v>0</v>
      </c>
      <c r="Y29"/>
    </row>
    <row r="30" spans="1:25" ht="14.25">
      <c r="A30" s="22">
        <v>248</v>
      </c>
      <c r="B30" s="48">
        <v>27</v>
      </c>
      <c r="C30" s="55">
        <v>6</v>
      </c>
      <c r="D30" s="6" t="str">
        <f>VLOOKUP(A30,'08.kolo prezentácia'!$A$2:$G$200,2,FALSE)</f>
        <v>Tomáš</v>
      </c>
      <c r="E30" s="6" t="str">
        <f>VLOOKUP(A30,'08.kolo prezentácia'!$A$2:$G$200,3,FALSE)</f>
        <v>Kadák</v>
      </c>
      <c r="F30" s="5" t="str">
        <f>CONCATENATE('08.kolo výsledky '!$D30," ",'08.kolo výsledky '!$E30)</f>
        <v>Tomáš Kadák</v>
      </c>
      <c r="G30" s="6" t="str">
        <f>VLOOKUP(A30,'08.kolo prezentácia'!$A$2:$G$200,4,FALSE)</f>
        <v>Veľké Bierovce</v>
      </c>
      <c r="H30" s="31">
        <f>VLOOKUP(A30,'08.kolo prezentácia'!$A$2:$G$200,5,FALSE)</f>
        <v>2001</v>
      </c>
      <c r="I30" s="32" t="str">
        <f>VLOOKUP(A30,'08.kolo prezentácia'!$A$2:$G$200,7,FALSE)</f>
        <v>Muži A</v>
      </c>
      <c r="J30" s="21" t="str">
        <f>VLOOKUP('08.kolo výsledky '!$A30,'08.kolo stopky'!A:C,3,FALSE)</f>
        <v>00:46:20,22</v>
      </c>
      <c r="K30" s="21">
        <f t="shared" si="0"/>
        <v>0.00349766002415459</v>
      </c>
      <c r="L30" s="21">
        <f t="shared" si="1"/>
        <v>0.007303587962962963</v>
      </c>
      <c r="M30" s="22"/>
      <c r="N30" s="3"/>
      <c r="O30" s="3"/>
      <c r="P30" s="3"/>
      <c r="Q30" s="3"/>
      <c r="R30" s="3"/>
      <c r="S30" s="3"/>
      <c r="T30" s="3"/>
      <c r="U30" s="3"/>
      <c r="V30" s="3"/>
      <c r="W30" s="27">
        <f t="shared" si="2"/>
        <v>0</v>
      </c>
      <c r="Y30"/>
    </row>
    <row r="31" spans="1:25" ht="14.25">
      <c r="A31" s="22">
        <v>84</v>
      </c>
      <c r="B31" s="48">
        <v>28</v>
      </c>
      <c r="C31" s="55">
        <v>9</v>
      </c>
      <c r="D31" s="6" t="str">
        <f>VLOOKUP(A31,'08.kolo prezentácia'!$A$2:$G$200,2,FALSE)</f>
        <v>František</v>
      </c>
      <c r="E31" s="6" t="str">
        <f>VLOOKUP(A31,'08.kolo prezentácia'!$A$2:$G$200,3,FALSE)</f>
        <v>Jackulík</v>
      </c>
      <c r="F31" s="5" t="str">
        <f>CONCATENATE('08.kolo výsledky '!$D31," ",'08.kolo výsledky '!$E31)</f>
        <v>František Jackulík</v>
      </c>
      <c r="G31" s="6" t="str">
        <f>VLOOKUP(A31,'08.kolo prezentácia'!$A$2:$G$200,4,FALSE)</f>
        <v>Brúsne / Drietoma</v>
      </c>
      <c r="H31" s="31">
        <f>VLOOKUP(A31,'08.kolo prezentácia'!$A$2:$G$200,5,FALSE)</f>
        <v>1978</v>
      </c>
      <c r="I31" s="32" t="str">
        <f>VLOOKUP(A31,'08.kolo prezentácia'!$A$2:$G$200,7,FALSE)</f>
        <v>Muži C</v>
      </c>
      <c r="J31" s="21" t="str">
        <f>VLOOKUP('08.kolo výsledky '!$A31,'08.kolo stopky'!A:C,3,FALSE)</f>
        <v>00:46:22,59</v>
      </c>
      <c r="K31" s="21">
        <f t="shared" si="0"/>
        <v>0.0035006416062801932</v>
      </c>
      <c r="L31" s="21">
        <f t="shared" si="1"/>
        <v>0.007331018518518511</v>
      </c>
      <c r="M31" s="22"/>
      <c r="N31" s="3"/>
      <c r="O31" s="3"/>
      <c r="P31" s="3"/>
      <c r="Q31" s="3"/>
      <c r="R31" s="3"/>
      <c r="S31" s="3"/>
      <c r="T31" s="3"/>
      <c r="U31" s="3"/>
      <c r="V31" s="3"/>
      <c r="W31" s="27">
        <f t="shared" si="2"/>
        <v>0</v>
      </c>
      <c r="Y31"/>
    </row>
    <row r="32" spans="1:25" ht="14.25">
      <c r="A32" s="22">
        <v>296</v>
      </c>
      <c r="B32" s="48">
        <v>29</v>
      </c>
      <c r="C32" s="55">
        <v>6</v>
      </c>
      <c r="D32" s="6" t="str">
        <f>VLOOKUP(A32,'08.kolo prezentácia'!$A$2:$G$200,2,FALSE)</f>
        <v>Juraj</v>
      </c>
      <c r="E32" s="6" t="str">
        <f>VLOOKUP(A32,'08.kolo prezentácia'!$A$2:$G$200,3,FALSE)</f>
        <v>Švec</v>
      </c>
      <c r="F32" s="5" t="str">
        <f>CONCATENATE('08.kolo výsledky '!$D32," ",'08.kolo výsledky '!$E32)</f>
        <v>Juraj Švec</v>
      </c>
      <c r="G32" s="6" t="str">
        <f>VLOOKUP(A32,'08.kolo prezentácia'!$A$2:$G$200,4,FALSE)</f>
        <v>LEZECKÉ CENTRUM Trenčín / Trenčín</v>
      </c>
      <c r="H32" s="31">
        <f>VLOOKUP(A32,'08.kolo prezentácia'!$A$2:$G$200,5,FALSE)</f>
        <v>1969</v>
      </c>
      <c r="I32" s="32" t="str">
        <f>VLOOKUP(A32,'08.kolo prezentácia'!$A$2:$G$200,7,FALSE)</f>
        <v>Muži D</v>
      </c>
      <c r="J32" s="21" t="str">
        <f>VLOOKUP('08.kolo výsledky '!$A32,'08.kolo stopky'!A:C,3,FALSE)</f>
        <v>00:46:24,14</v>
      </c>
      <c r="K32" s="21">
        <f t="shared" si="0"/>
        <v>0.0035025915861513694</v>
      </c>
      <c r="L32" s="21">
        <f t="shared" si="1"/>
        <v>0.007348958333333332</v>
      </c>
      <c r="M32" s="22"/>
      <c r="N32" s="3"/>
      <c r="O32" s="3"/>
      <c r="P32" s="3"/>
      <c r="Q32" s="3"/>
      <c r="R32" s="3"/>
      <c r="S32" s="3"/>
      <c r="T32" s="3"/>
      <c r="U32" s="3"/>
      <c r="V32" s="3"/>
      <c r="W32" s="27">
        <f t="shared" si="2"/>
        <v>0</v>
      </c>
      <c r="Y32"/>
    </row>
    <row r="33" spans="1:25" ht="14.25">
      <c r="A33" s="22">
        <v>95</v>
      </c>
      <c r="B33" s="48">
        <v>30</v>
      </c>
      <c r="C33" s="49">
        <v>2</v>
      </c>
      <c r="D33" s="6" t="str">
        <f>VLOOKUP(A33,'08.kolo prezentácia'!$A$2:$G$200,2,FALSE)</f>
        <v>Miroslav</v>
      </c>
      <c r="E33" s="6" t="str">
        <f>VLOOKUP(A33,'08.kolo prezentácia'!$A$2:$G$200,3,FALSE)</f>
        <v>Kováč</v>
      </c>
      <c r="F33" s="6" t="str">
        <f>CONCATENATE('08.kolo výsledky '!$D33," ",'08.kolo výsledky '!$E33)</f>
        <v>Miroslav Kováč</v>
      </c>
      <c r="G33" s="6" t="str">
        <f>VLOOKUP(A33,'08.kolo prezentácia'!$A$2:$G$200,4,FALSE)</f>
        <v>Trenčín</v>
      </c>
      <c r="H33" s="31">
        <f>VLOOKUP(A33,'08.kolo prezentácia'!$A$2:$G$200,5,FALSE)</f>
        <v>1952</v>
      </c>
      <c r="I33" s="32" t="str">
        <f>VLOOKUP(A33,'08.kolo prezentácia'!$A$2:$G$200,7,FALSE)</f>
        <v>Muži E</v>
      </c>
      <c r="J33" s="33" t="str">
        <f>VLOOKUP('08.kolo výsledky '!$A33,'08.kolo stopky'!A:C,3,FALSE)</f>
        <v>00:46:35,89</v>
      </c>
      <c r="K33" s="33">
        <f t="shared" si="0"/>
        <v>0.003517373691626409</v>
      </c>
      <c r="L33" s="33">
        <f t="shared" si="1"/>
        <v>0.0074849537037036985</v>
      </c>
      <c r="M33" s="22"/>
      <c r="N33" s="3"/>
      <c r="O33" s="3"/>
      <c r="P33" s="3"/>
      <c r="Q33" s="3"/>
      <c r="R33" s="3"/>
      <c r="S33" s="3"/>
      <c r="T33" s="3"/>
      <c r="U33" s="3"/>
      <c r="V33" s="3"/>
      <c r="W33" s="27">
        <f t="shared" si="2"/>
        <v>0</v>
      </c>
      <c r="Y33"/>
    </row>
    <row r="34" spans="1:25" ht="14.25">
      <c r="A34" s="22">
        <v>52</v>
      </c>
      <c r="B34" s="48">
        <v>31</v>
      </c>
      <c r="C34" s="55">
        <v>10</v>
      </c>
      <c r="D34" s="6" t="str">
        <f>VLOOKUP(A34,'08.kolo prezentácia'!$A$2:$G$200,2,FALSE)</f>
        <v>Daniel</v>
      </c>
      <c r="E34" s="6" t="str">
        <f>VLOOKUP(A34,'08.kolo prezentácia'!$A$2:$G$200,3,FALSE)</f>
        <v>Ondrejička</v>
      </c>
      <c r="F34" s="5" t="str">
        <f>CONCATENATE('08.kolo výsledky '!$D34," ",'08.kolo výsledky '!$E34)</f>
        <v>Daniel Ondrejička</v>
      </c>
      <c r="G34" s="6" t="str">
        <f>VLOOKUP(A34,'08.kolo prezentácia'!$A$2:$G$200,4,FALSE)</f>
        <v>Liešťany</v>
      </c>
      <c r="H34" s="31">
        <f>VLOOKUP(A34,'08.kolo prezentácia'!$A$2:$G$200,5,FALSE)</f>
        <v>1974</v>
      </c>
      <c r="I34" s="32" t="str">
        <f>VLOOKUP(A34,'08.kolo prezentácia'!$A$2:$G$200,7,FALSE)</f>
        <v>Muži C</v>
      </c>
      <c r="J34" s="21" t="str">
        <f>VLOOKUP('08.kolo výsledky '!$A34,'08.kolo stopky'!A:C,3,FALSE)</f>
        <v>00:46:36,83</v>
      </c>
      <c r="K34" s="21">
        <f t="shared" si="0"/>
        <v>0.0035185562600644127</v>
      </c>
      <c r="L34" s="21">
        <f t="shared" si="1"/>
        <v>0.00749583333333333</v>
      </c>
      <c r="M34" s="22"/>
      <c r="N34" s="3"/>
      <c r="O34" s="3"/>
      <c r="P34" s="3"/>
      <c r="Q34" s="3"/>
      <c r="R34" s="3"/>
      <c r="S34" s="3"/>
      <c r="T34" s="3"/>
      <c r="U34" s="3"/>
      <c r="V34" s="3"/>
      <c r="W34" s="27">
        <f t="shared" si="2"/>
        <v>0</v>
      </c>
      <c r="Y34"/>
    </row>
    <row r="35" spans="1:25" ht="14.25">
      <c r="A35" s="22">
        <v>298</v>
      </c>
      <c r="B35" s="48">
        <v>32</v>
      </c>
      <c r="C35" s="55">
        <v>7</v>
      </c>
      <c r="D35" s="6" t="str">
        <f>VLOOKUP(A35,'08.kolo prezentácia'!$A$2:$G$200,2,FALSE)</f>
        <v>Adam</v>
      </c>
      <c r="E35" s="6" t="str">
        <f>VLOOKUP(A35,'08.kolo prezentácia'!$A$2:$G$200,3,FALSE)</f>
        <v>Bahelka</v>
      </c>
      <c r="F35" s="5" t="str">
        <f>CONCATENATE('08.kolo výsledky '!$D35," ",'08.kolo výsledky '!$E35)</f>
        <v>Adam Bahelka</v>
      </c>
      <c r="G35" s="6" t="str">
        <f>VLOOKUP(A35,'08.kolo prezentácia'!$A$2:$G$200,4,FALSE)</f>
        <v>Drietoma</v>
      </c>
      <c r="H35" s="31">
        <f>VLOOKUP(A35,'08.kolo prezentácia'!$A$2:$G$200,5,FALSE)</f>
        <v>2001</v>
      </c>
      <c r="I35" s="32" t="str">
        <f>VLOOKUP(A35,'08.kolo prezentácia'!$A$2:$G$200,7,FALSE)</f>
        <v>Muži A</v>
      </c>
      <c r="J35" s="21" t="str">
        <f>VLOOKUP('08.kolo výsledky '!$A35,'08.kolo stopky'!A:C,3,FALSE)</f>
        <v>00:46:45,41</v>
      </c>
      <c r="K35" s="21">
        <f t="shared" si="0"/>
        <v>0.0035293503421900164</v>
      </c>
      <c r="L35" s="21">
        <f t="shared" si="1"/>
        <v>0.007595138888888884</v>
      </c>
      <c r="M35" s="22"/>
      <c r="N35" s="3"/>
      <c r="O35" s="3"/>
      <c r="P35" s="3"/>
      <c r="Q35" s="3"/>
      <c r="R35" s="3"/>
      <c r="S35" s="3"/>
      <c r="T35" s="3"/>
      <c r="U35" s="3"/>
      <c r="V35" s="3"/>
      <c r="W35" s="27">
        <f t="shared" si="2"/>
        <v>0</v>
      </c>
      <c r="Y35"/>
    </row>
    <row r="36" spans="1:25" ht="14.25">
      <c r="A36" s="22">
        <v>28</v>
      </c>
      <c r="B36" s="48">
        <v>33</v>
      </c>
      <c r="C36" s="55">
        <v>8</v>
      </c>
      <c r="D36" s="6" t="str">
        <f>VLOOKUP(A36,'08.kolo prezentácia'!$A$2:$G$200,2,FALSE)</f>
        <v>dušan</v>
      </c>
      <c r="E36" s="6" t="str">
        <f>VLOOKUP(A36,'08.kolo prezentácia'!$A$2:$G$200,3,FALSE)</f>
        <v>jančo</v>
      </c>
      <c r="F36" s="5" t="str">
        <f>CONCATENATE('08.kolo výsledky '!$D36," ",'08.kolo výsledky '!$E36)</f>
        <v>dušan jančo</v>
      </c>
      <c r="G36" s="6" t="str">
        <f>VLOOKUP(A36,'08.kolo prezentácia'!$A$2:$G$200,4,FALSE)</f>
        <v>trenčín</v>
      </c>
      <c r="H36" s="31">
        <f>VLOOKUP(A36,'08.kolo prezentácia'!$A$2:$G$200,5,FALSE)</f>
        <v>1992</v>
      </c>
      <c r="I36" s="32" t="str">
        <f>VLOOKUP(A36,'08.kolo prezentácia'!$A$2:$G$200,7,FALSE)</f>
        <v>Muži A</v>
      </c>
      <c r="J36" s="21" t="str">
        <f>VLOOKUP('08.kolo výsledky '!$A36,'08.kolo stopky'!A:C,3,FALSE)</f>
        <v>00:46:48,67</v>
      </c>
      <c r="K36" s="21">
        <f aca="true" t="shared" si="3" ref="K36:K67">J36/$X$3</f>
        <v>0.003533451590177134</v>
      </c>
      <c r="L36" s="21">
        <f aca="true" t="shared" si="4" ref="L36:L67">J36-$Y$3</f>
        <v>0.00763287037037037</v>
      </c>
      <c r="M36" s="22"/>
      <c r="N36" s="3"/>
      <c r="O36" s="3"/>
      <c r="P36" s="3"/>
      <c r="Q36" s="3"/>
      <c r="R36" s="3"/>
      <c r="S36" s="3"/>
      <c r="T36" s="3"/>
      <c r="U36" s="3"/>
      <c r="V36" s="3"/>
      <c r="W36" s="27">
        <f aca="true" t="shared" si="5" ref="W36:W53">SUM(M36:V36)</f>
        <v>0</v>
      </c>
      <c r="Y36"/>
    </row>
    <row r="37" spans="1:25" ht="14.25">
      <c r="A37" s="22">
        <v>374</v>
      </c>
      <c r="B37" s="48">
        <v>34</v>
      </c>
      <c r="C37" s="55">
        <v>9</v>
      </c>
      <c r="D37" s="6" t="str">
        <f>VLOOKUP(A37,'08.kolo prezentácia'!$A$2:$G$200,2,FALSE)</f>
        <v>Ľubomír</v>
      </c>
      <c r="E37" s="6" t="str">
        <f>VLOOKUP(A37,'08.kolo prezentácia'!$A$2:$G$200,3,FALSE)</f>
        <v>Samek</v>
      </c>
      <c r="F37" s="5" t="str">
        <f>CONCATENATE('08.kolo výsledky '!$D37," ",'08.kolo výsledky '!$E37)</f>
        <v>Ľubomír Samek</v>
      </c>
      <c r="G37" s="6" t="str">
        <f>VLOOKUP(A37,'08.kolo prezentácia'!$A$2:$G$200,4,FALSE)</f>
        <v>Kálnica</v>
      </c>
      <c r="H37" s="31">
        <f>VLOOKUP(A37,'08.kolo prezentácia'!$A$2:$G$200,5,FALSE)</f>
        <v>2003</v>
      </c>
      <c r="I37" s="32" t="str">
        <f>VLOOKUP(A37,'08.kolo prezentácia'!$A$2:$G$200,7,FALSE)</f>
        <v>Muži A</v>
      </c>
      <c r="J37" s="21" t="str">
        <f>VLOOKUP('08.kolo výsledky '!$A37,'08.kolo stopky'!A:C,3,FALSE)</f>
        <v>00:46:51,98</v>
      </c>
      <c r="K37" s="21">
        <f t="shared" si="3"/>
        <v>0.003537615740740741</v>
      </c>
      <c r="L37" s="21">
        <f t="shared" si="4"/>
        <v>0.007671180555555549</v>
      </c>
      <c r="M37" s="22"/>
      <c r="N37" s="3"/>
      <c r="O37" s="3"/>
      <c r="P37" s="3"/>
      <c r="Q37" s="3"/>
      <c r="R37" s="3"/>
      <c r="S37" s="3"/>
      <c r="T37" s="3"/>
      <c r="U37" s="3"/>
      <c r="V37" s="3"/>
      <c r="W37" s="27">
        <f t="shared" si="5"/>
        <v>0</v>
      </c>
      <c r="X37" s="2"/>
      <c r="Y37"/>
    </row>
    <row r="38" spans="1:25" ht="14.25">
      <c r="A38" s="22">
        <v>373</v>
      </c>
      <c r="B38" s="48">
        <v>35</v>
      </c>
      <c r="C38" s="55">
        <v>10</v>
      </c>
      <c r="D38" s="6" t="str">
        <f>VLOOKUP(A38,'08.kolo prezentácia'!$A$2:$G$200,2,FALSE)</f>
        <v>Pavol</v>
      </c>
      <c r="E38" s="6" t="str">
        <f>VLOOKUP(A38,'08.kolo prezentácia'!$A$2:$G$200,3,FALSE)</f>
        <v>Martiš</v>
      </c>
      <c r="F38" s="5" t="str">
        <f>CONCATENATE('08.kolo výsledky '!$D38," ",'08.kolo výsledky '!$E38)</f>
        <v>Pavol Martiš</v>
      </c>
      <c r="G38" s="6" t="str">
        <f>VLOOKUP(A38,'08.kolo prezentácia'!$A$2:$G$200,4,FALSE)</f>
        <v>Trenčín</v>
      </c>
      <c r="H38" s="31">
        <f>VLOOKUP(A38,'08.kolo prezentácia'!$A$2:$G$200,5,FALSE)</f>
        <v>1994</v>
      </c>
      <c r="I38" s="32" t="str">
        <f>VLOOKUP(A38,'08.kolo prezentácia'!$A$2:$G$200,7,FALSE)</f>
        <v>Muži A</v>
      </c>
      <c r="J38" s="21" t="str">
        <f>VLOOKUP('08.kolo výsledky '!$A38,'08.kolo stopky'!A:C,3,FALSE)</f>
        <v>00:47:05,38</v>
      </c>
      <c r="K38" s="21">
        <f t="shared" si="3"/>
        <v>0.003554473631239936</v>
      </c>
      <c r="L38" s="21">
        <f t="shared" si="4"/>
        <v>0.007826273148148145</v>
      </c>
      <c r="M38" s="22"/>
      <c r="N38" s="3"/>
      <c r="O38" s="3"/>
      <c r="P38" s="3"/>
      <c r="Q38" s="3"/>
      <c r="R38" s="3"/>
      <c r="S38" s="3"/>
      <c r="T38" s="3"/>
      <c r="U38" s="3"/>
      <c r="V38" s="3"/>
      <c r="W38" s="27">
        <f t="shared" si="5"/>
        <v>0</v>
      </c>
      <c r="X38" s="2"/>
      <c r="Y38"/>
    </row>
    <row r="39" spans="1:25" ht="14.25">
      <c r="A39" s="22">
        <v>351</v>
      </c>
      <c r="B39" s="48">
        <v>36</v>
      </c>
      <c r="C39" s="49">
        <v>1</v>
      </c>
      <c r="D39" s="6" t="str">
        <f>VLOOKUP(A39,'08.kolo prezentácia'!$A$2:$G$200,2,FALSE)</f>
        <v>Jitka</v>
      </c>
      <c r="E39" s="6" t="str">
        <f>VLOOKUP(A39,'08.kolo prezentácia'!$A$2:$G$200,3,FALSE)</f>
        <v>Hudáková</v>
      </c>
      <c r="F39" s="5" t="str">
        <f>CONCATENATE('08.kolo výsledky '!$D39," ",'08.kolo výsledky '!$E39)</f>
        <v>Jitka Hudáková</v>
      </c>
      <c r="G39" s="6" t="str">
        <f>VLOOKUP(A39,'08.kolo prezentácia'!$A$2:$G$200,4,FALSE)</f>
        <v>Ďurikam team / Trenčín</v>
      </c>
      <c r="H39" s="31">
        <f>VLOOKUP(A39,'08.kolo prezentácia'!$A$2:$G$200,5,FALSE)</f>
        <v>1971</v>
      </c>
      <c r="I39" s="32" t="str">
        <f>VLOOKUP(A39,'08.kolo prezentácia'!$A$2:$G$200,7,FALSE)</f>
        <v>Ženy C</v>
      </c>
      <c r="J39" s="21" t="str">
        <f>VLOOKUP('08.kolo výsledky '!$A39,'08.kolo stopky'!A:C,3,FALSE)</f>
        <v>00:47:12,70</v>
      </c>
      <c r="K39" s="21">
        <f t="shared" si="3"/>
        <v>0.0035636825684380036</v>
      </c>
      <c r="L39" s="21">
        <f t="shared" si="4"/>
        <v>0.007910995370370367</v>
      </c>
      <c r="M39" s="22"/>
      <c r="N39" s="3"/>
      <c r="O39" s="3"/>
      <c r="P39" s="3"/>
      <c r="Q39" s="3"/>
      <c r="R39" s="3"/>
      <c r="S39" s="3"/>
      <c r="T39" s="3"/>
      <c r="U39" s="3"/>
      <c r="V39" s="3"/>
      <c r="W39" s="27">
        <f t="shared" si="5"/>
        <v>0</v>
      </c>
      <c r="Y39"/>
    </row>
    <row r="40" spans="1:25" ht="14.25">
      <c r="A40" s="22">
        <v>55</v>
      </c>
      <c r="B40" s="48">
        <v>37</v>
      </c>
      <c r="C40" s="55">
        <v>11</v>
      </c>
      <c r="D40" s="6" t="str">
        <f>VLOOKUP(A40,'08.kolo prezentácia'!$A$2:$G$200,2,FALSE)</f>
        <v>Dalibor</v>
      </c>
      <c r="E40" s="6" t="str">
        <f>VLOOKUP(A40,'08.kolo prezentácia'!$A$2:$G$200,3,FALSE)</f>
        <v>Jakal st.</v>
      </c>
      <c r="F40" s="5" t="str">
        <f>CONCATENATE('08.kolo výsledky '!$D40," ",'08.kolo výsledky '!$E40)</f>
        <v>Dalibor Jakal st.</v>
      </c>
      <c r="G40" s="6" t="str">
        <f>VLOOKUP(A40,'08.kolo prezentácia'!$A$2:$G$200,4,FALSE)</f>
        <v>Bežci Svinná / Svinná</v>
      </c>
      <c r="H40" s="31">
        <f>VLOOKUP(A40,'08.kolo prezentácia'!$A$2:$G$200,5,FALSE)</f>
        <v>1975</v>
      </c>
      <c r="I40" s="32" t="str">
        <f>VLOOKUP(A40,'08.kolo prezentácia'!$A$2:$G$200,7,FALSE)</f>
        <v>Muži C</v>
      </c>
      <c r="J40" s="21" t="str">
        <f>VLOOKUP('08.kolo výsledky '!$A40,'08.kolo stopky'!A:C,3,FALSE)</f>
        <v>00:47:17,45</v>
      </c>
      <c r="K40" s="21">
        <f t="shared" si="3"/>
        <v>0.003569658313204509</v>
      </c>
      <c r="L40" s="21">
        <f t="shared" si="4"/>
        <v>0.007965972222222218</v>
      </c>
      <c r="M40" s="22"/>
      <c r="N40" s="3"/>
      <c r="O40" s="3"/>
      <c r="P40" s="3"/>
      <c r="Q40" s="3"/>
      <c r="R40" s="3"/>
      <c r="S40" s="3"/>
      <c r="T40" s="3"/>
      <c r="U40" s="3"/>
      <c r="V40" s="3"/>
      <c r="W40" s="27">
        <f t="shared" si="5"/>
        <v>0</v>
      </c>
      <c r="Y40"/>
    </row>
    <row r="41" spans="1:25" ht="14.25">
      <c r="A41" s="22">
        <v>19</v>
      </c>
      <c r="B41" s="48">
        <v>38</v>
      </c>
      <c r="C41" s="56">
        <v>8</v>
      </c>
      <c r="D41" s="6" t="str">
        <f>VLOOKUP(A41,'08.kolo prezentácia'!$A$2:$G$200,2,FALSE)</f>
        <v>Tomáš</v>
      </c>
      <c r="E41" s="6" t="str">
        <f>VLOOKUP(A41,'08.kolo prezentácia'!$A$2:$G$200,3,FALSE)</f>
        <v>Stiksa</v>
      </c>
      <c r="F41" s="5" t="str">
        <f>CONCATENATE('08.kolo výsledky '!$D41," ",'08.kolo výsledky '!$E41)</f>
        <v>Tomáš Stiksa</v>
      </c>
      <c r="G41" s="6" t="str">
        <f>VLOOKUP(A41,'08.kolo prezentácia'!$A$2:$G$200,4,FALSE)</f>
        <v>Trenčianske Teplice</v>
      </c>
      <c r="H41" s="31">
        <f>VLOOKUP(A41,'08.kolo prezentácia'!$A$2:$G$200,5,FALSE)</f>
        <v>1983</v>
      </c>
      <c r="I41" s="32" t="str">
        <f>VLOOKUP(A41,'08.kolo prezentácia'!$A$2:$G$200,7,FALSE)</f>
        <v>Muži B</v>
      </c>
      <c r="J41" s="21" t="str">
        <f>VLOOKUP('08.kolo výsledky '!$A41,'08.kolo stopky'!A:C,3,FALSE)</f>
        <v>00:47:22,52</v>
      </c>
      <c r="K41" s="21">
        <f t="shared" si="3"/>
        <v>0.0035760366344605474</v>
      </c>
      <c r="L41" s="21">
        <f t="shared" si="4"/>
        <v>0.00802465277777777</v>
      </c>
      <c r="M41" s="22"/>
      <c r="N41" s="3"/>
      <c r="O41" s="3"/>
      <c r="P41" s="3"/>
      <c r="Q41" s="3"/>
      <c r="R41" s="3"/>
      <c r="S41" s="3"/>
      <c r="T41" s="3"/>
      <c r="U41" s="3"/>
      <c r="V41" s="3"/>
      <c r="W41" s="27">
        <f t="shared" si="5"/>
        <v>0</v>
      </c>
      <c r="Y41"/>
    </row>
    <row r="42" spans="1:25" ht="14.25">
      <c r="A42" s="22">
        <v>36</v>
      </c>
      <c r="B42" s="48">
        <v>39</v>
      </c>
      <c r="C42" s="55">
        <v>9</v>
      </c>
      <c r="D42" s="6" t="str">
        <f>VLOOKUP(A42,'08.kolo prezentácia'!$A$2:$G$200,2,FALSE)</f>
        <v>Andrej</v>
      </c>
      <c r="E42" s="6" t="str">
        <f>VLOOKUP(A42,'08.kolo prezentácia'!$A$2:$G$200,3,FALSE)</f>
        <v>Prekop</v>
      </c>
      <c r="F42" s="5" t="str">
        <f>CONCATENATE('08.kolo výsledky '!$D42," ",'08.kolo výsledky '!$E42)</f>
        <v>Andrej Prekop</v>
      </c>
      <c r="G42" s="6" t="str">
        <f>VLOOKUP(A42,'08.kolo prezentácia'!$A$2:$G$200,4,FALSE)</f>
        <v>Buď Lepší / Trenčín</v>
      </c>
      <c r="H42" s="31">
        <f>VLOOKUP(A42,'08.kolo prezentácia'!$A$2:$G$200,5,FALSE)</f>
        <v>1985</v>
      </c>
      <c r="I42" s="32" t="str">
        <f>VLOOKUP(A42,'08.kolo prezentácia'!$A$2:$G$200,7,FALSE)</f>
        <v>Muži B</v>
      </c>
      <c r="J42" s="21" t="str">
        <f>VLOOKUP('08.kolo výsledky '!$A42,'08.kolo stopky'!A:C,3,FALSE)</f>
        <v>00:47:25,41</v>
      </c>
      <c r="K42" s="21">
        <f t="shared" si="3"/>
        <v>0.0035796724033816426</v>
      </c>
      <c r="L42" s="21">
        <f t="shared" si="4"/>
        <v>0.008058101851851848</v>
      </c>
      <c r="M42" s="22"/>
      <c r="N42" s="3"/>
      <c r="O42" s="3"/>
      <c r="P42" s="3"/>
      <c r="Q42" s="3"/>
      <c r="R42" s="3"/>
      <c r="S42" s="3"/>
      <c r="T42" s="3"/>
      <c r="U42" s="3"/>
      <c r="V42" s="3"/>
      <c r="W42" s="27">
        <f t="shared" si="5"/>
        <v>0</v>
      </c>
      <c r="Y42"/>
    </row>
    <row r="43" spans="1:25" ht="14.25">
      <c r="A43" s="22">
        <v>375</v>
      </c>
      <c r="B43" s="48">
        <v>40</v>
      </c>
      <c r="C43" s="55">
        <v>12</v>
      </c>
      <c r="D43" s="6" t="str">
        <f>VLOOKUP(A43,'08.kolo prezentácia'!$A$2:$G$200,2,FALSE)</f>
        <v>Peter</v>
      </c>
      <c r="E43" s="6" t="str">
        <f>VLOOKUP(A43,'08.kolo prezentácia'!$A$2:$G$200,3,FALSE)</f>
        <v>Golian</v>
      </c>
      <c r="F43" s="5" t="str">
        <f>CONCATENATE('08.kolo výsledky '!$D43," ",'08.kolo výsledky '!$E43)</f>
        <v>Peter Golian</v>
      </c>
      <c r="G43" s="6" t="str">
        <f>VLOOKUP(A43,'08.kolo prezentácia'!$A$2:$G$200,4,FALSE)</f>
        <v>Trenčín</v>
      </c>
      <c r="H43" s="31">
        <f>VLOOKUP(A43,'08.kolo prezentácia'!$A$2:$G$200,5,FALSE)</f>
        <v>1976</v>
      </c>
      <c r="I43" s="32" t="str">
        <f>VLOOKUP(A43,'08.kolo prezentácia'!$A$2:$G$200,7,FALSE)</f>
        <v>Muži C</v>
      </c>
      <c r="J43" s="21" t="str">
        <f>VLOOKUP('08.kolo výsledky '!$A43,'08.kolo stopky'!A:C,3,FALSE)</f>
        <v>00:48:00,66</v>
      </c>
      <c r="K43" s="21">
        <f t="shared" si="3"/>
        <v>0.003624018719806764</v>
      </c>
      <c r="L43" s="21">
        <f t="shared" si="4"/>
        <v>0.00846608796296296</v>
      </c>
      <c r="M43" s="22"/>
      <c r="N43" s="3"/>
      <c r="O43" s="3"/>
      <c r="P43" s="3"/>
      <c r="Q43" s="3"/>
      <c r="R43" s="3"/>
      <c r="S43" s="3"/>
      <c r="T43" s="3"/>
      <c r="U43" s="3"/>
      <c r="V43" s="3"/>
      <c r="W43" s="27">
        <f t="shared" si="5"/>
        <v>0</v>
      </c>
      <c r="Y43"/>
    </row>
    <row r="44" spans="1:25" ht="14.25">
      <c r="A44" s="22">
        <v>324</v>
      </c>
      <c r="B44" s="48">
        <v>41</v>
      </c>
      <c r="C44" s="55">
        <v>7</v>
      </c>
      <c r="D44" s="6" t="str">
        <f>VLOOKUP(A44,'08.kolo prezentácia'!$A$2:$G$200,2,FALSE)</f>
        <v>Tibor</v>
      </c>
      <c r="E44" s="6" t="str">
        <f>VLOOKUP(A44,'08.kolo prezentácia'!$A$2:$G$200,3,FALSE)</f>
        <v>Šír</v>
      </c>
      <c r="F44" s="6" t="str">
        <f>CONCATENATE('08.kolo výsledky '!$D44," ",'08.kolo výsledky '!$E44)</f>
        <v>Tibor Šír</v>
      </c>
      <c r="G44" s="6" t="str">
        <f>VLOOKUP(A44,'08.kolo prezentácia'!$A$2:$G$200,4,FALSE)</f>
        <v>Trenčianska Teplá / Trenčianska Teplá</v>
      </c>
      <c r="H44" s="31">
        <f>VLOOKUP(A44,'08.kolo prezentácia'!$A$2:$G$200,5,FALSE)</f>
        <v>1966</v>
      </c>
      <c r="I44" s="32" t="str">
        <f>VLOOKUP(A44,'08.kolo prezentácia'!$A$2:$G$200,7,FALSE)</f>
        <v>Muži D</v>
      </c>
      <c r="J44" s="33" t="str">
        <f>VLOOKUP('08.kolo výsledky '!$A44,'08.kolo stopky'!A:C,3,FALSE)</f>
        <v>00:48:03,88</v>
      </c>
      <c r="K44" s="33">
        <f t="shared" si="3"/>
        <v>0.00362806964573269</v>
      </c>
      <c r="L44" s="33">
        <f t="shared" si="4"/>
        <v>0.00850335648148148</v>
      </c>
      <c r="M44" s="22"/>
      <c r="N44" s="3"/>
      <c r="O44" s="3"/>
      <c r="P44" s="3"/>
      <c r="Q44" s="3"/>
      <c r="R44" s="3"/>
      <c r="S44" s="3"/>
      <c r="T44" s="3"/>
      <c r="U44" s="3"/>
      <c r="V44" s="3"/>
      <c r="W44" s="27">
        <f t="shared" si="5"/>
        <v>0</v>
      </c>
      <c r="Y44"/>
    </row>
    <row r="45" spans="1:25" ht="14.25">
      <c r="A45" s="22">
        <v>169</v>
      </c>
      <c r="B45" s="48">
        <v>42</v>
      </c>
      <c r="C45" s="55">
        <v>10</v>
      </c>
      <c r="D45" s="6" t="str">
        <f>VLOOKUP(A45,'08.kolo prezentácia'!$A$2:$G$200,2,FALSE)</f>
        <v>Jaroslav</v>
      </c>
      <c r="E45" s="6" t="str">
        <f>VLOOKUP(A45,'08.kolo prezentácia'!$A$2:$G$200,3,FALSE)</f>
        <v>Struhar</v>
      </c>
      <c r="F45" s="5" t="str">
        <f>CONCATENATE('08.kolo výsledky '!$D45," ",'08.kolo výsledky '!$E45)</f>
        <v>Jaroslav Struhar</v>
      </c>
      <c r="G45" s="6" t="str">
        <f>VLOOKUP(A45,'08.kolo prezentácia'!$A$2:$G$200,4,FALSE)</f>
        <v>Trencin / Trencin</v>
      </c>
      <c r="H45" s="31">
        <f>VLOOKUP(A45,'08.kolo prezentácia'!$A$2:$G$200,5,FALSE)</f>
        <v>1983</v>
      </c>
      <c r="I45" s="32" t="str">
        <f>VLOOKUP(A45,'08.kolo prezentácia'!$A$2:$G$200,7,FALSE)</f>
        <v>Muži B</v>
      </c>
      <c r="J45" s="21" t="str">
        <f>VLOOKUP('08.kolo výsledky '!$A45,'08.kolo stopky'!A:C,3,FALSE)</f>
        <v>00:48:10,14</v>
      </c>
      <c r="K45" s="21">
        <f t="shared" si="3"/>
        <v>0.003635945048309179</v>
      </c>
      <c r="L45" s="21">
        <f t="shared" si="4"/>
        <v>0.00857581018518518</v>
      </c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4">
        <f t="shared" si="5"/>
        <v>0</v>
      </c>
      <c r="Y45"/>
    </row>
    <row r="46" spans="1:25" ht="14.25">
      <c r="A46" s="22">
        <v>229</v>
      </c>
      <c r="B46" s="48">
        <v>43</v>
      </c>
      <c r="C46" s="55">
        <v>11</v>
      </c>
      <c r="D46" s="6" t="str">
        <f>VLOOKUP(A46,'08.kolo prezentácia'!$A$2:$G$200,2,FALSE)</f>
        <v>Roman</v>
      </c>
      <c r="E46" s="6" t="str">
        <f>VLOOKUP(A46,'08.kolo prezentácia'!$A$2:$G$200,3,FALSE)</f>
        <v>Guričan</v>
      </c>
      <c r="F46" s="6" t="str">
        <f>CONCATENATE('08.kolo výsledky '!$D46," ",'08.kolo výsledky '!$E46)</f>
        <v>Roman Guričan</v>
      </c>
      <c r="G46" s="6" t="str">
        <f>VLOOKUP(A46,'08.kolo prezentácia'!$A$2:$G$200,4,FALSE)</f>
        <v>Bežci Svinná / Svinná</v>
      </c>
      <c r="H46" s="31">
        <f>VLOOKUP(A46,'08.kolo prezentácia'!$A$2:$G$200,5,FALSE)</f>
        <v>1980</v>
      </c>
      <c r="I46" s="32" t="str">
        <f>VLOOKUP(A46,'08.kolo prezentácia'!$A$2:$G$200,7,FALSE)</f>
        <v>Muži B</v>
      </c>
      <c r="J46" s="33" t="str">
        <f>VLOOKUP('08.kolo výsledky '!$A46,'08.kolo stopky'!A:C,3,FALSE)</f>
        <v>00:48:31,38</v>
      </c>
      <c r="K46" s="33">
        <f t="shared" si="3"/>
        <v>0.003662666062801933</v>
      </c>
      <c r="L46" s="33">
        <f t="shared" si="4"/>
        <v>0.00882164351851852</v>
      </c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4">
        <f t="shared" si="5"/>
        <v>0</v>
      </c>
      <c r="Y46"/>
    </row>
    <row r="47" spans="1:25" ht="14.25">
      <c r="A47" s="22">
        <v>37</v>
      </c>
      <c r="B47" s="48">
        <v>44</v>
      </c>
      <c r="C47" s="55">
        <v>12</v>
      </c>
      <c r="D47" s="6" t="str">
        <f>VLOOKUP(A47,'08.kolo prezentácia'!$A$2:$G$200,2,FALSE)</f>
        <v>Ivan</v>
      </c>
      <c r="E47" s="6" t="str">
        <f>VLOOKUP(A47,'08.kolo prezentácia'!$A$2:$G$200,3,FALSE)</f>
        <v>Mojto</v>
      </c>
      <c r="F47" s="6" t="str">
        <f>CONCATENATE('08.kolo výsledky '!$D47," ",'08.kolo výsledky '!$E47)</f>
        <v>Ivan Mojto</v>
      </c>
      <c r="G47" s="6" t="str">
        <f>VLOOKUP(A47,'08.kolo prezentácia'!$A$2:$G$200,4,FALSE)</f>
        <v>Buď lepší / Bohunice</v>
      </c>
      <c r="H47" s="31">
        <f>VLOOKUP(A47,'08.kolo prezentácia'!$A$2:$G$200,5,FALSE)</f>
        <v>1989</v>
      </c>
      <c r="I47" s="32" t="str">
        <f>VLOOKUP(A47,'08.kolo prezentácia'!$A$2:$G$200,7,FALSE)</f>
        <v>Muži B</v>
      </c>
      <c r="J47" s="33" t="str">
        <f>VLOOKUP('08.kolo výsledky '!$A47,'08.kolo stopky'!A:C,3,FALSE)</f>
        <v>00:48:38,94</v>
      </c>
      <c r="K47" s="33">
        <f t="shared" si="3"/>
        <v>0.0036721769323671497</v>
      </c>
      <c r="L47" s="33">
        <f t="shared" si="4"/>
        <v>0.00890914351851851</v>
      </c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4">
        <f t="shared" si="5"/>
        <v>0</v>
      </c>
      <c r="Y47"/>
    </row>
    <row r="48" spans="1:25" ht="14.25">
      <c r="A48" s="22">
        <v>63</v>
      </c>
      <c r="B48" s="48">
        <v>45</v>
      </c>
      <c r="C48" s="49">
        <v>1</v>
      </c>
      <c r="D48" s="6" t="str">
        <f>VLOOKUP(A48,'08.kolo prezentácia'!$A$2:$G$200,2,FALSE)</f>
        <v>Eva</v>
      </c>
      <c r="E48" s="6" t="str">
        <f>VLOOKUP(A48,'08.kolo prezentácia'!$A$2:$G$200,3,FALSE)</f>
        <v>Mareková</v>
      </c>
      <c r="F48" s="5" t="str">
        <f>CONCATENATE('08.kolo výsledky '!$D48," ",'08.kolo výsledky '!$E48)</f>
        <v>Eva Mareková</v>
      </c>
      <c r="G48" s="6" t="str">
        <f>VLOOKUP(A48,'08.kolo prezentácia'!$A$2:$G$200,4,FALSE)</f>
        <v>Buď lepší / Soblahov</v>
      </c>
      <c r="H48" s="31">
        <f>VLOOKUP(A48,'08.kolo prezentácia'!$A$2:$G$200,5,FALSE)</f>
        <v>1982</v>
      </c>
      <c r="I48" s="32" t="str">
        <f>VLOOKUP(A48,'08.kolo prezentácia'!$A$2:$G$200,7,FALSE)</f>
        <v>Ženy B</v>
      </c>
      <c r="J48" s="21" t="str">
        <f>VLOOKUP('08.kolo výsledky '!$A48,'08.kolo stopky'!A:C,3,FALSE)</f>
        <v>00:48:41,44</v>
      </c>
      <c r="K48" s="21">
        <f t="shared" si="3"/>
        <v>0.0036753220611916264</v>
      </c>
      <c r="L48" s="21">
        <f t="shared" si="4"/>
        <v>0.008938078703703698</v>
      </c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4">
        <f t="shared" si="5"/>
        <v>0</v>
      </c>
      <c r="Y48"/>
    </row>
    <row r="49" spans="1:25" ht="14.25">
      <c r="A49" s="22">
        <v>45</v>
      </c>
      <c r="B49" s="48">
        <v>46</v>
      </c>
      <c r="C49" s="55">
        <v>11</v>
      </c>
      <c r="D49" s="6" t="str">
        <f>VLOOKUP(A49,'08.kolo prezentácia'!$A$2:$G$200,2,FALSE)</f>
        <v>Radek</v>
      </c>
      <c r="E49" s="6" t="str">
        <f>VLOOKUP(A49,'08.kolo prezentácia'!$A$2:$G$200,3,FALSE)</f>
        <v>Milička</v>
      </c>
      <c r="F49" s="6" t="str">
        <f>CONCATENATE('08.kolo výsledky '!$D49," ",'08.kolo výsledky '!$E49)</f>
        <v>Radek Milička</v>
      </c>
      <c r="G49" s="6" t="str">
        <f>VLOOKUP(A49,'08.kolo prezentácia'!$A$2:$G$200,4,FALSE)</f>
        <v>Slawex runners / Slavičín</v>
      </c>
      <c r="H49" s="31">
        <f>VLOOKUP(A49,'08.kolo prezentácia'!$A$2:$G$200,5,FALSE)</f>
        <v>2000</v>
      </c>
      <c r="I49" s="32" t="str">
        <f>VLOOKUP(A49,'08.kolo prezentácia'!$A$2:$G$200,7,FALSE)</f>
        <v>Muži A</v>
      </c>
      <c r="J49" s="33" t="str">
        <f>VLOOKUP('08.kolo výsledky '!$A49,'08.kolo stopky'!A:C,3,FALSE)</f>
        <v>00:49:00,75</v>
      </c>
      <c r="K49" s="33">
        <f t="shared" si="3"/>
        <v>0.003699615036231884</v>
      </c>
      <c r="L49" s="33">
        <f t="shared" si="4"/>
        <v>0.009161574074074069</v>
      </c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4">
        <f t="shared" si="5"/>
        <v>0</v>
      </c>
      <c r="Y49"/>
    </row>
    <row r="50" spans="1:25" ht="14.25">
      <c r="A50" s="22">
        <v>26</v>
      </c>
      <c r="B50" s="48">
        <v>47</v>
      </c>
      <c r="C50" s="55">
        <v>13</v>
      </c>
      <c r="D50" s="6" t="str">
        <f>VLOOKUP(A50,'08.kolo prezentácia'!$A$2:$G$200,2,FALSE)</f>
        <v>Pavol</v>
      </c>
      <c r="E50" s="6" t="str">
        <f>VLOOKUP(A50,'08.kolo prezentácia'!$A$2:$G$200,3,FALSE)</f>
        <v>Vanek</v>
      </c>
      <c r="F50" s="5" t="str">
        <f>CONCATENATE('08.kolo výsledky '!$D50," ",'08.kolo výsledky '!$E50)</f>
        <v>Pavol Vanek</v>
      </c>
      <c r="G50" s="6" t="str">
        <f>VLOOKUP(A50,'08.kolo prezentácia'!$A$2:$G$200,4,FALSE)</f>
        <v>Chocholná</v>
      </c>
      <c r="H50" s="31">
        <f>VLOOKUP(A50,'08.kolo prezentácia'!$A$2:$G$200,5,FALSE)</f>
        <v>1977</v>
      </c>
      <c r="I50" s="32" t="str">
        <f>VLOOKUP(A50,'08.kolo prezentácia'!$A$2:$G$200,7,FALSE)</f>
        <v>Muži C</v>
      </c>
      <c r="J50" s="21" t="str">
        <f>VLOOKUP('08.kolo výsledky '!$A50,'08.kolo stopky'!A:C,3,FALSE)</f>
        <v>00:49:03,34</v>
      </c>
      <c r="K50" s="21">
        <f t="shared" si="3"/>
        <v>0.0037028733896940424</v>
      </c>
      <c r="L50" s="21">
        <f t="shared" si="4"/>
        <v>0.009191550925925922</v>
      </c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4">
        <f t="shared" si="5"/>
        <v>0</v>
      </c>
      <c r="Y50"/>
    </row>
    <row r="51" spans="1:25" ht="14.25">
      <c r="A51" s="22">
        <v>217</v>
      </c>
      <c r="B51" s="48">
        <v>48</v>
      </c>
      <c r="C51" s="55">
        <v>14</v>
      </c>
      <c r="D51" s="6" t="str">
        <f>VLOOKUP(A51,'08.kolo prezentácia'!$A$2:$G$200,2,FALSE)</f>
        <v>Peter</v>
      </c>
      <c r="E51" s="6" t="str">
        <f>VLOOKUP(A51,'08.kolo prezentácia'!$A$2:$G$200,3,FALSE)</f>
        <v>Kaňovský</v>
      </c>
      <c r="F51" s="6" t="str">
        <f>CONCATENATE('08.kolo výsledky '!$D51," ",'08.kolo výsledky '!$E51)</f>
        <v>Peter Kaňovský</v>
      </c>
      <c r="G51" s="6" t="str">
        <f>VLOOKUP(A51,'08.kolo prezentácia'!$A$2:$G$200,4,FALSE)</f>
        <v>Drietoma</v>
      </c>
      <c r="H51" s="31">
        <f>VLOOKUP(A51,'08.kolo prezentácia'!$A$2:$G$200,5,FALSE)</f>
        <v>1978</v>
      </c>
      <c r="I51" s="32" t="str">
        <f>VLOOKUP(A51,'08.kolo prezentácia'!$A$2:$G$200,7,FALSE)</f>
        <v>Muži C</v>
      </c>
      <c r="J51" s="33" t="str">
        <f>VLOOKUP('08.kolo výsledky '!$A51,'08.kolo stopky'!A:C,3,FALSE)</f>
        <v>00:49:14,64</v>
      </c>
      <c r="K51" s="33">
        <f t="shared" si="3"/>
        <v>0.003717089371980676</v>
      </c>
      <c r="L51" s="33">
        <f t="shared" si="4"/>
        <v>0.009322337962962956</v>
      </c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4">
        <f t="shared" si="5"/>
        <v>0</v>
      </c>
      <c r="Y51"/>
    </row>
    <row r="52" spans="1:25" ht="14.25">
      <c r="A52" s="22">
        <v>142</v>
      </c>
      <c r="B52" s="48">
        <v>49</v>
      </c>
      <c r="C52" s="49">
        <v>2</v>
      </c>
      <c r="D52" s="6" t="str">
        <f>VLOOKUP(A52,'08.kolo prezentácia'!$A$2:$G$200,2,FALSE)</f>
        <v>Katarina</v>
      </c>
      <c r="E52" s="6" t="str">
        <f>VLOOKUP(A52,'08.kolo prezentácia'!$A$2:$G$200,3,FALSE)</f>
        <v>Garajová</v>
      </c>
      <c r="F52" s="5" t="str">
        <f>CONCATENATE('08.kolo výsledky '!$D52," ",'08.kolo výsledky '!$E52)</f>
        <v>Katarina Garajová</v>
      </c>
      <c r="G52" s="6" t="str">
        <f>VLOOKUP(A52,'08.kolo prezentácia'!$A$2:$G$200,4,FALSE)</f>
        <v>bez me na / Trenčín</v>
      </c>
      <c r="H52" s="31">
        <f>VLOOKUP(A52,'08.kolo prezentácia'!$A$2:$G$200,5,FALSE)</f>
        <v>1979</v>
      </c>
      <c r="I52" s="32" t="str">
        <f>VLOOKUP(A52,'08.kolo prezentácia'!$A$2:$G$200,7,FALSE)</f>
        <v>Ženy B</v>
      </c>
      <c r="J52" s="21" t="str">
        <f>VLOOKUP('08.kolo výsledky '!$A52,'08.kolo stopky'!A:C,3,FALSE)</f>
        <v>00:49:21,72</v>
      </c>
      <c r="K52" s="21">
        <f t="shared" si="3"/>
        <v>0.0037259963768115946</v>
      </c>
      <c r="L52" s="21">
        <f t="shared" si="4"/>
        <v>0.009404282407407403</v>
      </c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4">
        <f t="shared" si="5"/>
        <v>0</v>
      </c>
      <c r="Y52"/>
    </row>
    <row r="53" spans="1:25" ht="14.25">
      <c r="A53" s="22">
        <v>6</v>
      </c>
      <c r="B53" s="48">
        <v>50</v>
      </c>
      <c r="C53" s="55">
        <v>15</v>
      </c>
      <c r="D53" s="6" t="str">
        <f>VLOOKUP(A53,'08.kolo prezentácia'!$A$2:$G$200,2,FALSE)</f>
        <v>Ľubomír</v>
      </c>
      <c r="E53" s="6" t="str">
        <f>VLOOKUP(A53,'08.kolo prezentácia'!$A$2:$G$200,3,FALSE)</f>
        <v>Vavruš</v>
      </c>
      <c r="F53" s="6" t="str">
        <f>CONCATENATE('08.kolo výsledky '!$D53," ",'08.kolo výsledky '!$E53)</f>
        <v>Ľubomír Vavruš</v>
      </c>
      <c r="G53" s="6" t="str">
        <f>VLOOKUP(A53,'08.kolo prezentácia'!$A$2:$G$200,4,FALSE)</f>
        <v>Trenčín</v>
      </c>
      <c r="H53" s="31">
        <f>VLOOKUP(A53,'08.kolo prezentácia'!$A$2:$G$200,5,FALSE)</f>
        <v>1974</v>
      </c>
      <c r="I53" s="32" t="str">
        <f>VLOOKUP(A53,'08.kolo prezentácia'!$A$2:$G$200,7,FALSE)</f>
        <v>Muži C</v>
      </c>
      <c r="J53" s="33" t="str">
        <f>VLOOKUP('08.kolo výsledky '!$A53,'08.kolo stopky'!A:C,3,FALSE)</f>
        <v>00:49:31,78</v>
      </c>
      <c r="K53" s="33">
        <f t="shared" si="3"/>
        <v>0.0037386523752012883</v>
      </c>
      <c r="L53" s="33">
        <f t="shared" si="4"/>
        <v>0.009520717592592588</v>
      </c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4">
        <f t="shared" si="5"/>
        <v>0</v>
      </c>
      <c r="Y53"/>
    </row>
    <row r="54" spans="1:25" ht="14.25">
      <c r="A54" s="22">
        <v>151</v>
      </c>
      <c r="B54" s="48">
        <v>51</v>
      </c>
      <c r="C54" s="55">
        <v>8</v>
      </c>
      <c r="D54" s="6" t="str">
        <f>VLOOKUP(A54,'08.kolo prezentácia'!$A$2:$G$200,2,FALSE)</f>
        <v>Pavol</v>
      </c>
      <c r="E54" s="6" t="str">
        <f>VLOOKUP(A54,'08.kolo prezentácia'!$A$2:$G$200,3,FALSE)</f>
        <v>Balaščák</v>
      </c>
      <c r="F54" s="6" t="str">
        <f>CONCATENATE('08.kolo výsledky '!$D54," ",'08.kolo výsledky '!$E54)</f>
        <v>Pavol Balaščák</v>
      </c>
      <c r="G54" s="6" t="str">
        <f>VLOOKUP(A54,'08.kolo prezentácia'!$A$2:$G$200,4,FALSE)</f>
        <v>Trenčín</v>
      </c>
      <c r="H54" s="31">
        <f>VLOOKUP(A54,'08.kolo prezentácia'!$A$2:$G$200,5,FALSE)</f>
        <v>1964</v>
      </c>
      <c r="I54" s="32" t="str">
        <f>VLOOKUP(A54,'08.kolo prezentácia'!$A$2:$G$200,7,FALSE)</f>
        <v>Muži D</v>
      </c>
      <c r="J54" s="33" t="str">
        <f>VLOOKUP('08.kolo výsledky '!$A54,'08.kolo stopky'!A:C,3,FALSE)</f>
        <v>00:49:38,37</v>
      </c>
      <c r="K54" s="33">
        <f t="shared" si="3"/>
        <v>0.003746942934782609</v>
      </c>
      <c r="L54" s="33">
        <f t="shared" si="4"/>
        <v>0.009596990740740736</v>
      </c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4"/>
      <c r="Y54"/>
    </row>
    <row r="55" spans="1:25" ht="14.25">
      <c r="A55" s="22">
        <v>300</v>
      </c>
      <c r="B55" s="48">
        <v>52</v>
      </c>
      <c r="C55" s="55">
        <v>9</v>
      </c>
      <c r="D55" s="6" t="str">
        <f>VLOOKUP(A55,'08.kolo prezentácia'!$A$2:$G$200,2,FALSE)</f>
        <v>Igor</v>
      </c>
      <c r="E55" s="6" t="str">
        <f>VLOOKUP(A55,'08.kolo prezentácia'!$A$2:$G$200,3,FALSE)</f>
        <v>Karas</v>
      </c>
      <c r="F55" s="6" t="str">
        <f>CONCATENATE('08.kolo výsledky '!$D55," ",'08.kolo výsledky '!$E55)</f>
        <v>Igor Karas</v>
      </c>
      <c r="G55" s="6" t="str">
        <f>VLOOKUP(A55,'08.kolo prezentácia'!$A$2:$G$200,4,FALSE)</f>
        <v>Dubnica nad Váhom</v>
      </c>
      <c r="H55" s="31">
        <f>VLOOKUP(A55,'08.kolo prezentácia'!$A$2:$G$200,5,FALSE)</f>
        <v>1960</v>
      </c>
      <c r="I55" s="32" t="str">
        <f>VLOOKUP(A55,'08.kolo prezentácia'!$A$2:$G$200,7,FALSE)</f>
        <v>Muži D</v>
      </c>
      <c r="J55" s="33" t="str">
        <f>VLOOKUP('08.kolo výsledky '!$A55,'08.kolo stopky'!A:C,3,FALSE)</f>
        <v>00:49:44,89</v>
      </c>
      <c r="K55" s="33">
        <f t="shared" si="3"/>
        <v>0.0037551454307568444</v>
      </c>
      <c r="L55" s="33">
        <f t="shared" si="4"/>
        <v>0.0096724537037037</v>
      </c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4">
        <f aca="true" t="shared" si="6" ref="W55:W86">SUM(M55:V55)</f>
        <v>0</v>
      </c>
      <c r="Y55"/>
    </row>
    <row r="56" spans="1:25" ht="14.25">
      <c r="A56" s="22">
        <v>353</v>
      </c>
      <c r="B56" s="48">
        <v>53</v>
      </c>
      <c r="C56" s="55">
        <v>12</v>
      </c>
      <c r="D56" s="6" t="str">
        <f>VLOOKUP(A56,'08.kolo prezentácia'!$A$2:$G$200,2,FALSE)</f>
        <v>Peter</v>
      </c>
      <c r="E56" s="6" t="str">
        <f>VLOOKUP(A56,'08.kolo prezentácia'!$A$2:$G$200,3,FALSE)</f>
        <v>Benčo</v>
      </c>
      <c r="F56" s="6" t="str">
        <f>CONCATENATE('08.kolo výsledky '!$D56," ",'08.kolo výsledky '!$E56)</f>
        <v>Peter Benčo</v>
      </c>
      <c r="G56" s="6" t="str">
        <f>VLOOKUP(A56,'08.kolo prezentácia'!$A$2:$G$200,4,FALSE)</f>
        <v>Trenčianske Mitice</v>
      </c>
      <c r="H56" s="31">
        <f>VLOOKUP(A56,'08.kolo prezentácia'!$A$2:$G$200,5,FALSE)</f>
        <v>1991</v>
      </c>
      <c r="I56" s="32" t="str">
        <f>VLOOKUP(A56,'08.kolo prezentácia'!$A$2:$G$200,7,FALSE)</f>
        <v>Muži A</v>
      </c>
      <c r="J56" s="33" t="str">
        <f>VLOOKUP('08.kolo výsledky '!$A56,'08.kolo stopky'!A:C,3,FALSE)</f>
        <v>00:50:05,14</v>
      </c>
      <c r="K56" s="33">
        <f t="shared" si="3"/>
        <v>0.003780620974235105</v>
      </c>
      <c r="L56" s="33">
        <f t="shared" si="4"/>
        <v>0.009906828703703702</v>
      </c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4">
        <f t="shared" si="6"/>
        <v>0</v>
      </c>
      <c r="Y56"/>
    </row>
    <row r="57" spans="1:25" ht="14.25">
      <c r="A57" s="22">
        <v>209</v>
      </c>
      <c r="B57" s="48">
        <v>54</v>
      </c>
      <c r="C57" s="55">
        <v>13</v>
      </c>
      <c r="D57" s="6" t="str">
        <f>VLOOKUP(A57,'08.kolo prezentácia'!$A$2:$G$200,2,FALSE)</f>
        <v>Juraj</v>
      </c>
      <c r="E57" s="6" t="str">
        <f>VLOOKUP(A57,'08.kolo prezentácia'!$A$2:$G$200,3,FALSE)</f>
        <v>Čelko</v>
      </c>
      <c r="F57" s="6" t="str">
        <f>CONCATENATE('08.kolo výsledky '!$D57," ",'08.kolo výsledky '!$E57)</f>
        <v>Juraj Čelko</v>
      </c>
      <c r="G57" s="6" t="str">
        <f>VLOOKUP(A57,'08.kolo prezentácia'!$A$2:$G$200,4,FALSE)</f>
        <v>Trstie</v>
      </c>
      <c r="H57" s="31">
        <f>VLOOKUP(A57,'08.kolo prezentácia'!$A$2:$G$200,5,FALSE)</f>
        <v>1997</v>
      </c>
      <c r="I57" s="32" t="str">
        <f>VLOOKUP(A57,'08.kolo prezentácia'!$A$2:$G$200,7,FALSE)</f>
        <v>Muži A</v>
      </c>
      <c r="J57" s="33" t="str">
        <f>VLOOKUP('08.kolo výsledky '!$A57,'08.kolo stopky'!A:C,3,FALSE)</f>
        <v>00:50:10,77</v>
      </c>
      <c r="K57" s="33">
        <f t="shared" si="3"/>
        <v>0.0037877038043478265</v>
      </c>
      <c r="L57" s="33">
        <f t="shared" si="4"/>
        <v>0.009971990740740736</v>
      </c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4">
        <f t="shared" si="6"/>
        <v>0</v>
      </c>
      <c r="Y57"/>
    </row>
    <row r="58" spans="1:25" ht="14.25">
      <c r="A58" s="22">
        <v>359</v>
      </c>
      <c r="B58" s="48">
        <v>55</v>
      </c>
      <c r="C58" s="55">
        <v>13</v>
      </c>
      <c r="D58" s="6" t="str">
        <f>VLOOKUP(A58,'08.kolo prezentácia'!$A$2:$G$200,2,FALSE)</f>
        <v>Peter</v>
      </c>
      <c r="E58" s="6" t="str">
        <f>VLOOKUP(A58,'08.kolo prezentácia'!$A$2:$G$200,3,FALSE)</f>
        <v>Kopecký</v>
      </c>
      <c r="F58" s="6" t="str">
        <f>CONCATENATE('08.kolo výsledky '!$D58," ",'08.kolo výsledky '!$E58)</f>
        <v>Peter Kopecký</v>
      </c>
      <c r="G58" s="6" t="str">
        <f>VLOOKUP(A58,'08.kolo prezentácia'!$A$2:$G$200,4,FALSE)</f>
        <v>Ruskovce</v>
      </c>
      <c r="H58" s="31">
        <f>VLOOKUP(A58,'08.kolo prezentácia'!$A$2:$G$200,5,FALSE)</f>
        <v>1989</v>
      </c>
      <c r="I58" s="32" t="str">
        <f>VLOOKUP(A58,'08.kolo prezentácia'!$A$2:$G$200,7,FALSE)</f>
        <v>Muži B</v>
      </c>
      <c r="J58" s="33" t="str">
        <f>VLOOKUP('08.kolo výsledky '!$A58,'08.kolo stopky'!A:C,3,FALSE)</f>
        <v>00:50:12,58</v>
      </c>
      <c r="K58" s="33">
        <f t="shared" si="3"/>
        <v>0.003789980877616747</v>
      </c>
      <c r="L58" s="33">
        <f t="shared" si="4"/>
        <v>0.009992939814814809</v>
      </c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4">
        <f t="shared" si="6"/>
        <v>0</v>
      </c>
      <c r="Y58"/>
    </row>
    <row r="59" spans="1:25" ht="14.25">
      <c r="A59" s="22">
        <v>259</v>
      </c>
      <c r="B59" s="48">
        <v>56</v>
      </c>
      <c r="C59" s="48">
        <v>10</v>
      </c>
      <c r="D59" s="6" t="str">
        <f>VLOOKUP(A59,'08.kolo prezentácia'!$A$2:$G$200,2,FALSE)</f>
        <v>Pavol</v>
      </c>
      <c r="E59" s="6" t="str">
        <f>VLOOKUP(A59,'08.kolo prezentácia'!$A$2:$G$200,3,FALSE)</f>
        <v>Kucharovic</v>
      </c>
      <c r="F59" s="5" t="str">
        <f>CONCATENATE('08.kolo výsledky '!$D59," ",'08.kolo výsledky '!$E59)</f>
        <v>Pavol Kucharovic</v>
      </c>
      <c r="G59" s="6" t="str">
        <f>VLOOKUP(A59,'08.kolo prezentácia'!$A$2:$G$200,4,FALSE)</f>
        <v>Atletika NMnV / NMnV</v>
      </c>
      <c r="H59" s="31">
        <f>VLOOKUP(A59,'08.kolo prezentácia'!$A$2:$G$200,5,FALSE)</f>
        <v>1960</v>
      </c>
      <c r="I59" s="32" t="str">
        <f>VLOOKUP(A59,'08.kolo prezentácia'!$A$2:$G$200,7,FALSE)</f>
        <v>Muži D</v>
      </c>
      <c r="J59" s="21" t="str">
        <f>VLOOKUP('08.kolo výsledky '!$A59,'08.kolo stopky'!A:C,3,FALSE)</f>
        <v>00:50:27,39</v>
      </c>
      <c r="K59" s="21">
        <f t="shared" si="3"/>
        <v>0.003808612620772947</v>
      </c>
      <c r="L59" s="21">
        <f t="shared" si="4"/>
        <v>0.010164351851851845</v>
      </c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4">
        <f t="shared" si="6"/>
        <v>0</v>
      </c>
      <c r="Y59"/>
    </row>
    <row r="60" spans="1:25" ht="14.25">
      <c r="A60" s="22">
        <v>357</v>
      </c>
      <c r="B60" s="48">
        <v>57</v>
      </c>
      <c r="C60" s="55">
        <v>16</v>
      </c>
      <c r="D60" s="6" t="str">
        <f>VLOOKUP(A60,'08.kolo prezentácia'!$A$2:$G$200,2,FALSE)</f>
        <v>Miroslav</v>
      </c>
      <c r="E60" s="6" t="str">
        <f>VLOOKUP(A60,'08.kolo prezentácia'!$A$2:$G$200,3,FALSE)</f>
        <v>Kasala</v>
      </c>
      <c r="F60" s="6" t="str">
        <f>CONCATENATE('08.kolo výsledky '!$D60," ",'08.kolo výsledky '!$E60)</f>
        <v>Miroslav Kasala</v>
      </c>
      <c r="G60" s="6" t="str">
        <f>VLOOKUP(A60,'08.kolo prezentácia'!$A$2:$G$200,4,FALSE)</f>
        <v>Trenčín</v>
      </c>
      <c r="H60" s="31">
        <f>VLOOKUP(A60,'08.kolo prezentácia'!$A$2:$G$200,5,FALSE)</f>
        <v>1978</v>
      </c>
      <c r="I60" s="32" t="str">
        <f>VLOOKUP(A60,'08.kolo prezentácia'!$A$2:$G$200,7,FALSE)</f>
        <v>Muži C</v>
      </c>
      <c r="J60" s="33" t="str">
        <f>VLOOKUP('08.kolo výsledky '!$A60,'08.kolo stopky'!A:C,3,FALSE)</f>
        <v>00:50:45,08</v>
      </c>
      <c r="K60" s="33">
        <f t="shared" si="3"/>
        <v>0.003830867552334944</v>
      </c>
      <c r="L60" s="33">
        <f t="shared" si="4"/>
        <v>0.010369097222222217</v>
      </c>
      <c r="M60" s="30"/>
      <c r="N60" s="41"/>
      <c r="O60" s="41"/>
      <c r="P60" s="41"/>
      <c r="Q60" s="41"/>
      <c r="R60" s="41"/>
      <c r="S60" s="41"/>
      <c r="T60" s="41"/>
      <c r="U60" s="31"/>
      <c r="V60" s="31"/>
      <c r="W60" s="34">
        <f t="shared" si="6"/>
        <v>0</v>
      </c>
      <c r="Y60"/>
    </row>
    <row r="61" spans="1:25" ht="14.25">
      <c r="A61" s="22">
        <v>301</v>
      </c>
      <c r="B61" s="48">
        <v>58</v>
      </c>
      <c r="C61" s="55">
        <v>14</v>
      </c>
      <c r="D61" s="6" t="str">
        <f>VLOOKUP(A61,'08.kolo prezentácia'!$A$2:$G$200,2,FALSE)</f>
        <v>Adam</v>
      </c>
      <c r="E61" s="6" t="str">
        <f>VLOOKUP(A61,'08.kolo prezentácia'!$A$2:$G$200,3,FALSE)</f>
        <v>Čelko</v>
      </c>
      <c r="F61" s="5" t="str">
        <f>CONCATENATE('08.kolo výsledky '!$D61," ",'08.kolo výsledky '!$E61)</f>
        <v>Adam Čelko</v>
      </c>
      <c r="G61" s="6" t="str">
        <f>VLOOKUP(A61,'08.kolo prezentácia'!$A$2:$G$200,4,FALSE)</f>
        <v>Trstie</v>
      </c>
      <c r="H61" s="31">
        <f>VLOOKUP(A61,'08.kolo prezentácia'!$A$2:$G$200,5,FALSE)</f>
        <v>1999</v>
      </c>
      <c r="I61" s="32" t="str">
        <f>VLOOKUP(A61,'08.kolo prezentácia'!$A$2:$G$200,7,FALSE)</f>
        <v>Muži A</v>
      </c>
      <c r="J61" s="21" t="str">
        <f>VLOOKUP('08.kolo výsledky '!$A61,'08.kolo stopky'!A:C,3,FALSE)</f>
        <v>00:50:55,39</v>
      </c>
      <c r="K61" s="21">
        <f t="shared" si="3"/>
        <v>0.003843838063607086</v>
      </c>
      <c r="L61" s="21">
        <f t="shared" si="4"/>
        <v>0.010488425925925925</v>
      </c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4">
        <f t="shared" si="6"/>
        <v>0</v>
      </c>
      <c r="Y61"/>
    </row>
    <row r="62" spans="1:25" ht="14.25">
      <c r="A62" s="22">
        <v>350</v>
      </c>
      <c r="B62" s="48">
        <v>59</v>
      </c>
      <c r="C62" s="55">
        <v>17</v>
      </c>
      <c r="D62" s="6" t="str">
        <f>VLOOKUP(A62,'08.kolo prezentácia'!$A$2:$G$200,2,FALSE)</f>
        <v>Miloš</v>
      </c>
      <c r="E62" s="6" t="str">
        <f>VLOOKUP(A62,'08.kolo prezentácia'!$A$2:$G$200,3,FALSE)</f>
        <v>Humera</v>
      </c>
      <c r="F62" s="6" t="str">
        <f>CONCATENATE('08.kolo výsledky '!$D62," ",'08.kolo výsledky '!$E62)</f>
        <v>Miloš Humera</v>
      </c>
      <c r="G62" s="6" t="str">
        <f>VLOOKUP(A62,'08.kolo prezentácia'!$A$2:$G$200,4,FALSE)</f>
        <v>Trenčín</v>
      </c>
      <c r="H62" s="31">
        <f>VLOOKUP(A62,'08.kolo prezentácia'!$A$2:$G$200,5,FALSE)</f>
        <v>1970</v>
      </c>
      <c r="I62" s="32" t="str">
        <f>VLOOKUP(A62,'08.kolo prezentácia'!$A$2:$G$200,7,FALSE)</f>
        <v>Muži C</v>
      </c>
      <c r="J62" s="33" t="str">
        <f>VLOOKUP('08.kolo výsledky '!$A62,'08.kolo stopky'!A:C,3,FALSE)</f>
        <v>00:51:00,14</v>
      </c>
      <c r="K62" s="33">
        <f t="shared" si="3"/>
        <v>0.0038498138083735917</v>
      </c>
      <c r="L62" s="33">
        <f t="shared" si="4"/>
        <v>0.010543402777777777</v>
      </c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4">
        <f t="shared" si="6"/>
        <v>0</v>
      </c>
      <c r="Y62"/>
    </row>
    <row r="63" spans="1:25" ht="14.25">
      <c r="A63" s="22">
        <v>308</v>
      </c>
      <c r="B63" s="48">
        <v>60</v>
      </c>
      <c r="C63" s="55">
        <v>11</v>
      </c>
      <c r="D63" s="6" t="str">
        <f>VLOOKUP(A63,'08.kolo prezentácia'!$A$2:$G$200,2,FALSE)</f>
        <v>Ľubomír</v>
      </c>
      <c r="E63" s="6" t="str">
        <f>VLOOKUP(A63,'08.kolo prezentácia'!$A$2:$G$200,3,FALSE)</f>
        <v>Kuchar</v>
      </c>
      <c r="F63" s="5" t="str">
        <f>CONCATENATE('08.kolo výsledky '!$D63," ",'08.kolo výsledky '!$E63)</f>
        <v>Ľubomír Kuchar</v>
      </c>
      <c r="G63" s="6" t="str">
        <f>VLOOKUP(A63,'08.kolo prezentácia'!$A$2:$G$200,4,FALSE)</f>
        <v>Trenčín Inline / Trenčín</v>
      </c>
      <c r="H63" s="31">
        <f>VLOOKUP(A63,'08.kolo prezentácia'!$A$2:$G$200,5,FALSE)</f>
        <v>1966</v>
      </c>
      <c r="I63" s="32" t="str">
        <f>VLOOKUP(A63,'08.kolo prezentácia'!$A$2:$G$200,7,FALSE)</f>
        <v>Muži D</v>
      </c>
      <c r="J63" s="21" t="str">
        <f>VLOOKUP('08.kolo výsledky '!$A63,'08.kolo stopky'!A:C,3,FALSE)</f>
        <v>00:51:18,29</v>
      </c>
      <c r="K63" s="21">
        <f t="shared" si="3"/>
        <v>0.0038726474436392923</v>
      </c>
      <c r="L63" s="21">
        <f t="shared" si="4"/>
        <v>0.010753472222222223</v>
      </c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4">
        <f t="shared" si="6"/>
        <v>0</v>
      </c>
      <c r="Y63"/>
    </row>
    <row r="64" spans="1:25" ht="14.25">
      <c r="A64" s="22">
        <v>43</v>
      </c>
      <c r="B64" s="48">
        <v>61</v>
      </c>
      <c r="C64" s="49">
        <v>1</v>
      </c>
      <c r="D64" s="6" t="str">
        <f>VLOOKUP(A64,'08.kolo prezentácia'!$A$2:$G$200,2,FALSE)</f>
        <v>Helena</v>
      </c>
      <c r="E64" s="6" t="str">
        <f>VLOOKUP(A64,'08.kolo prezentácia'!$A$2:$G$200,3,FALSE)</f>
        <v>Chromeková</v>
      </c>
      <c r="F64" s="5" t="str">
        <f>CONCATENATE('08.kolo výsledky '!$D64," ",'08.kolo výsledky '!$E64)</f>
        <v>Helena Chromeková</v>
      </c>
      <c r="G64" s="6" t="str">
        <f>VLOOKUP(A64,'08.kolo prezentácia'!$A$2:$G$200,4,FALSE)</f>
        <v>Slawex runners / Slavičín</v>
      </c>
      <c r="H64" s="31">
        <f>VLOOKUP(A64,'08.kolo prezentácia'!$A$2:$G$200,5,FALSE)</f>
        <v>1986</v>
      </c>
      <c r="I64" s="32" t="str">
        <f>VLOOKUP(A64,'08.kolo prezentácia'!$A$2:$G$200,7,FALSE)</f>
        <v>Ženy A</v>
      </c>
      <c r="J64" s="21" t="str">
        <f>VLOOKUP('08.kolo výsledky '!$A64,'08.kolo stopky'!A:C,3,FALSE)</f>
        <v>00:51:34,60</v>
      </c>
      <c r="K64" s="21">
        <f t="shared" si="3"/>
        <v>0.0038931662640901772</v>
      </c>
      <c r="L64" s="21">
        <f t="shared" si="4"/>
        <v>0.010942245370370366</v>
      </c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4">
        <f t="shared" si="6"/>
        <v>0</v>
      </c>
      <c r="Y64"/>
    </row>
    <row r="65" spans="1:25" ht="14.25">
      <c r="A65" s="22">
        <v>368</v>
      </c>
      <c r="B65" s="48">
        <v>62</v>
      </c>
      <c r="C65" s="55">
        <v>18</v>
      </c>
      <c r="D65" s="6" t="str">
        <f>VLOOKUP(A65,'08.kolo prezentácia'!$A$2:$G$200,2,FALSE)</f>
        <v>Ján</v>
      </c>
      <c r="E65" s="6" t="str">
        <f>VLOOKUP(A65,'08.kolo prezentácia'!$A$2:$G$200,3,FALSE)</f>
        <v>Kutiš</v>
      </c>
      <c r="F65" s="5" t="str">
        <f>CONCATENATE('08.kolo výsledky '!$D65," ",'08.kolo výsledky '!$E65)</f>
        <v>Ján Kutiš</v>
      </c>
      <c r="G65" s="6" t="str">
        <f>VLOOKUP(A65,'08.kolo prezentácia'!$A$2:$G$200,4,FALSE)</f>
        <v>Prusy</v>
      </c>
      <c r="H65" s="31">
        <f>VLOOKUP(A65,'08.kolo prezentácia'!$A$2:$G$200,5,FALSE)</f>
        <v>1976</v>
      </c>
      <c r="I65" s="32" t="str">
        <f>VLOOKUP(A65,'08.kolo prezentácia'!$A$2:$G$200,7,FALSE)</f>
        <v>Muži C</v>
      </c>
      <c r="J65" s="21" t="str">
        <f>VLOOKUP('08.kolo výsledky '!$A65,'08.kolo stopky'!A:C,3,FALSE)</f>
        <v>00:52:04,44</v>
      </c>
      <c r="K65" s="21">
        <f t="shared" si="3"/>
        <v>0.003930706521739131</v>
      </c>
      <c r="L65" s="21">
        <f t="shared" si="4"/>
        <v>0.011287615740740737</v>
      </c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4">
        <f t="shared" si="6"/>
        <v>0</v>
      </c>
      <c r="Y65"/>
    </row>
    <row r="66" spans="1:25" ht="14.25">
      <c r="A66" s="22">
        <v>367</v>
      </c>
      <c r="B66" s="48">
        <v>63</v>
      </c>
      <c r="C66" s="55">
        <v>19</v>
      </c>
      <c r="D66" s="6" t="str">
        <f>VLOOKUP(A66,'08.kolo prezentácia'!$A$2:$G$200,2,FALSE)</f>
        <v>Vladimír</v>
      </c>
      <c r="E66" s="6" t="str">
        <f>VLOOKUP(A66,'08.kolo prezentácia'!$A$2:$G$200,3,FALSE)</f>
        <v>Čupalka</v>
      </c>
      <c r="F66" s="6" t="str">
        <f>CONCATENATE('08.kolo výsledky '!$D66," ",'08.kolo výsledky '!$E66)</f>
        <v>Vladimír Čupalka</v>
      </c>
      <c r="G66" s="6" t="str">
        <f>VLOOKUP(A66,'08.kolo prezentácia'!$A$2:$G$200,4,FALSE)</f>
        <v>Slatina</v>
      </c>
      <c r="H66" s="31">
        <f>VLOOKUP(A66,'08.kolo prezentácia'!$A$2:$G$200,5,FALSE)</f>
        <v>1974</v>
      </c>
      <c r="I66" s="32" t="str">
        <f>VLOOKUP(A66,'08.kolo prezentácia'!$A$2:$G$200,7,FALSE)</f>
        <v>Muži C</v>
      </c>
      <c r="J66" s="21" t="str">
        <f>VLOOKUP('08.kolo výsledky '!$A66,'08.kolo stopky'!A:C,3,FALSE)</f>
        <v>00:52:18,89</v>
      </c>
      <c r="K66" s="33">
        <f t="shared" si="3"/>
        <v>0.003948885366344606</v>
      </c>
      <c r="L66" s="33">
        <f t="shared" si="4"/>
        <v>0.011454861111111107</v>
      </c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4">
        <f t="shared" si="6"/>
        <v>0</v>
      </c>
      <c r="Y66"/>
    </row>
    <row r="67" spans="1:25" ht="14.25">
      <c r="A67" s="22">
        <v>139</v>
      </c>
      <c r="B67" s="48">
        <v>64</v>
      </c>
      <c r="C67" s="55">
        <v>14</v>
      </c>
      <c r="D67" s="6" t="str">
        <f>VLOOKUP(A67,'08.kolo prezentácia'!$A$2:$G$200,2,FALSE)</f>
        <v>Martin</v>
      </c>
      <c r="E67" s="6" t="str">
        <f>VLOOKUP(A67,'08.kolo prezentácia'!$A$2:$G$200,3,FALSE)</f>
        <v>Chudý</v>
      </c>
      <c r="F67" s="5" t="str">
        <f>CONCATENATE('08.kolo výsledky '!$D67," ",'08.kolo výsledky '!$E67)</f>
        <v>Martin Chudý</v>
      </c>
      <c r="G67" s="6" t="str">
        <f>VLOOKUP(A67,'08.kolo prezentácia'!$A$2:$G$200,4,FALSE)</f>
        <v>Trenčín</v>
      </c>
      <c r="H67" s="31">
        <f>VLOOKUP(A67,'08.kolo prezentácia'!$A$2:$G$200,5,FALSE)</f>
        <v>1980</v>
      </c>
      <c r="I67" s="32" t="str">
        <f>VLOOKUP(A67,'08.kolo prezentácia'!$A$2:$G$200,7,FALSE)</f>
        <v>Muži B</v>
      </c>
      <c r="J67" s="21" t="str">
        <f>VLOOKUP('08.kolo výsledky '!$A67,'08.kolo stopky'!A:C,3,FALSE)</f>
        <v>00:52:23,12</v>
      </c>
      <c r="K67" s="21">
        <f t="shared" si="3"/>
        <v>0.003954206924315621</v>
      </c>
      <c r="L67" s="21">
        <f t="shared" si="4"/>
        <v>0.011503819444444442</v>
      </c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4">
        <f t="shared" si="6"/>
        <v>0</v>
      </c>
      <c r="Y67"/>
    </row>
    <row r="68" spans="1:25" ht="14.25">
      <c r="A68" s="22">
        <v>271</v>
      </c>
      <c r="B68" s="48">
        <v>65</v>
      </c>
      <c r="C68" s="55">
        <v>15</v>
      </c>
      <c r="D68" s="6" t="str">
        <f>VLOOKUP(A68,'08.kolo prezentácia'!$A$2:$G$200,2,FALSE)</f>
        <v>Richard</v>
      </c>
      <c r="E68" s="6" t="str">
        <f>VLOOKUP(A68,'08.kolo prezentácia'!$A$2:$G$200,3,FALSE)</f>
        <v>Hulman</v>
      </c>
      <c r="F68" s="5" t="str">
        <f>CONCATENATE('08.kolo výsledky '!$D68," ",'08.kolo výsledky '!$E68)</f>
        <v>Richard Hulman</v>
      </c>
      <c r="G68" s="6" t="str">
        <f>VLOOKUP(A68,'08.kolo prezentácia'!$A$2:$G$200,4,FALSE)</f>
        <v>Trenčín</v>
      </c>
      <c r="H68" s="31">
        <f>VLOOKUP(A68,'08.kolo prezentácia'!$A$2:$G$200,5,FALSE)</f>
        <v>1997</v>
      </c>
      <c r="I68" s="32" t="str">
        <f>VLOOKUP(A68,'08.kolo prezentácia'!$A$2:$G$200,7,FALSE)</f>
        <v>Muži A</v>
      </c>
      <c r="J68" s="21" t="str">
        <f>VLOOKUP('08.kolo výsledky '!$A68,'08.kolo stopky'!A:C,3,FALSE)</f>
        <v>00:52:34,02</v>
      </c>
      <c r="K68" s="21">
        <f aca="true" t="shared" si="7" ref="K68:K99">J68/$X$3</f>
        <v>0.003967919685990339</v>
      </c>
      <c r="L68" s="21">
        <f aca="true" t="shared" si="8" ref="L68:L99">J68-$Y$3</f>
        <v>0.01162997685185185</v>
      </c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4">
        <f t="shared" si="6"/>
        <v>0</v>
      </c>
      <c r="Y68"/>
    </row>
    <row r="69" spans="1:25" ht="14.25">
      <c r="A69" s="22">
        <v>223</v>
      </c>
      <c r="B69" s="48">
        <v>66</v>
      </c>
      <c r="C69" s="55">
        <v>15</v>
      </c>
      <c r="D69" s="6" t="str">
        <f>VLOOKUP(A69,'08.kolo prezentácia'!$A$2:$G$200,2,FALSE)</f>
        <v>Peter</v>
      </c>
      <c r="E69" s="6" t="str">
        <f>VLOOKUP(A69,'08.kolo prezentácia'!$A$2:$G$200,3,FALSE)</f>
        <v>Marcinát</v>
      </c>
      <c r="F69" s="5" t="str">
        <f>CONCATENATE('08.kolo výsledky '!$D69," ",'08.kolo výsledky '!$E69)</f>
        <v>Peter Marcinát</v>
      </c>
      <c r="G69" s="6" t="str">
        <f>VLOOKUP(A69,'08.kolo prezentácia'!$A$2:$G$200,4,FALSE)</f>
        <v>Buď lepší / Trenčín</v>
      </c>
      <c r="H69" s="31">
        <f>VLOOKUP(A69,'08.kolo prezentácia'!$A$2:$G$200,5,FALSE)</f>
        <v>1986</v>
      </c>
      <c r="I69" s="32" t="str">
        <f>VLOOKUP(A69,'08.kolo prezentácia'!$A$2:$G$200,7,FALSE)</f>
        <v>Muži B</v>
      </c>
      <c r="J69" s="21" t="str">
        <f>VLOOKUP('08.kolo výsledky '!$A69,'08.kolo stopky'!A:C,3,FALSE)</f>
        <v>00:52:36,47</v>
      </c>
      <c r="K69" s="21">
        <f t="shared" si="7"/>
        <v>0.003971001912238326</v>
      </c>
      <c r="L69" s="21">
        <f t="shared" si="8"/>
        <v>0.01165833333333333</v>
      </c>
      <c r="M69" s="30"/>
      <c r="N69" s="31"/>
      <c r="O69" s="31"/>
      <c r="P69" s="31"/>
      <c r="Q69" s="31"/>
      <c r="R69" s="31"/>
      <c r="S69" s="31"/>
      <c r="T69" s="31"/>
      <c r="U69" s="31"/>
      <c r="V69" s="31"/>
      <c r="W69" s="34">
        <f t="shared" si="6"/>
        <v>0</v>
      </c>
      <c r="Y69"/>
    </row>
    <row r="70" spans="1:25" ht="14.25">
      <c r="A70" s="22">
        <v>358</v>
      </c>
      <c r="B70" s="48">
        <v>67</v>
      </c>
      <c r="C70" s="55">
        <v>20</v>
      </c>
      <c r="D70" s="6" t="str">
        <f>VLOOKUP(A70,'08.kolo prezentácia'!$A$2:$G$200,2,FALSE)</f>
        <v>Radoslav</v>
      </c>
      <c r="E70" s="6" t="str">
        <f>VLOOKUP(A70,'08.kolo prezentácia'!$A$2:$G$200,3,FALSE)</f>
        <v>Harčarik</v>
      </c>
      <c r="F70" s="6" t="str">
        <f>CONCATENATE('08.kolo výsledky '!$D70," ",'08.kolo výsledky '!$E70)</f>
        <v>Radoslav Harčarik</v>
      </c>
      <c r="G70" s="6" t="str">
        <f>VLOOKUP(A70,'08.kolo prezentácia'!$A$2:$G$200,4,FALSE)</f>
        <v>Prešov</v>
      </c>
      <c r="H70" s="31">
        <f>VLOOKUP(A70,'08.kolo prezentácia'!$A$2:$G$200,5,FALSE)</f>
        <v>1977</v>
      </c>
      <c r="I70" s="32" t="str">
        <f>VLOOKUP(A70,'08.kolo prezentácia'!$A$2:$G$200,7,FALSE)</f>
        <v>Muži C</v>
      </c>
      <c r="J70" s="33" t="str">
        <f>VLOOKUP('08.kolo výsledky '!$A70,'08.kolo stopky'!A:C,3,FALSE)</f>
        <v>00:52:43,59</v>
      </c>
      <c r="K70" s="33">
        <f t="shared" si="7"/>
        <v>0.003979959239130435</v>
      </c>
      <c r="L70" s="33">
        <f t="shared" si="8"/>
        <v>0.011740740740740736</v>
      </c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4">
        <f t="shared" si="6"/>
        <v>0</v>
      </c>
      <c r="Y70"/>
    </row>
    <row r="71" spans="1:25" ht="14.25">
      <c r="A71" s="22">
        <v>352</v>
      </c>
      <c r="B71" s="48">
        <v>68</v>
      </c>
      <c r="C71" s="55">
        <v>21</v>
      </c>
      <c r="D71" s="6" t="str">
        <f>VLOOKUP(A71,'08.kolo prezentácia'!$A$2:$G$200,2,FALSE)</f>
        <v>Milan</v>
      </c>
      <c r="E71" s="6" t="str">
        <f>VLOOKUP(A71,'08.kolo prezentácia'!$A$2:$G$200,3,FALSE)</f>
        <v>Hertl</v>
      </c>
      <c r="F71" s="6" t="str">
        <f>CONCATENATE('08.kolo výsledky '!$D71," ",'08.kolo výsledky '!$E71)</f>
        <v>Milan Hertl</v>
      </c>
      <c r="G71" s="6" t="str">
        <f>VLOOKUP(A71,'08.kolo prezentácia'!$A$2:$G$200,4,FALSE)</f>
        <v>Svinná</v>
      </c>
      <c r="H71" s="31">
        <f>VLOOKUP(A71,'08.kolo prezentácia'!$A$2:$G$200,5,FALSE)</f>
        <v>1974</v>
      </c>
      <c r="I71" s="32" t="str">
        <f>VLOOKUP(A71,'08.kolo prezentácia'!$A$2:$G$200,7,FALSE)</f>
        <v>Muži C</v>
      </c>
      <c r="J71" s="33" t="str">
        <f>VLOOKUP('08.kolo výsledky '!$A71,'08.kolo stopky'!A:C,3,FALSE)</f>
        <v>00:52:53,21</v>
      </c>
      <c r="K71" s="33">
        <f t="shared" si="7"/>
        <v>0.003992061694847021</v>
      </c>
      <c r="L71" s="33">
        <f t="shared" si="8"/>
        <v>0.011852083333333329</v>
      </c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4">
        <f t="shared" si="6"/>
        <v>0</v>
      </c>
      <c r="Y71"/>
    </row>
    <row r="72" spans="1:25" ht="14.25">
      <c r="A72" s="22">
        <v>299</v>
      </c>
      <c r="B72" s="48">
        <v>69</v>
      </c>
      <c r="C72" s="55">
        <v>16</v>
      </c>
      <c r="D72" s="6" t="str">
        <f>VLOOKUP(A72,'08.kolo prezentácia'!$A$2:$G$200,2,FALSE)</f>
        <v>Luke</v>
      </c>
      <c r="E72" s="6" t="str">
        <f>VLOOKUP(A72,'08.kolo prezentácia'!$A$2:$G$200,3,FALSE)</f>
        <v>Farrugia</v>
      </c>
      <c r="F72" s="5" t="str">
        <f>CONCATENATE('08.kolo výsledky '!$D72," ",'08.kolo výsledky '!$E72)</f>
        <v>Luke Farrugia</v>
      </c>
      <c r="G72" s="6" t="str">
        <f>VLOOKUP(A72,'08.kolo prezentácia'!$A$2:$G$200,4,FALSE)</f>
        <v>Ziadny / Púchov</v>
      </c>
      <c r="H72" s="31">
        <f>VLOOKUP(A72,'08.kolo prezentácia'!$A$2:$G$200,5,FALSE)</f>
        <v>1985</v>
      </c>
      <c r="I72" s="32" t="str">
        <f>VLOOKUP(A72,'08.kolo prezentácia'!$A$2:$G$200,7,FALSE)</f>
        <v>Muži B</v>
      </c>
      <c r="J72" s="21" t="str">
        <f>VLOOKUP('08.kolo výsledky '!$A72,'08.kolo stopky'!A:C,3,FALSE)</f>
        <v>00:52:58,96</v>
      </c>
      <c r="K72" s="21">
        <f t="shared" si="7"/>
        <v>0.003999295491143318</v>
      </c>
      <c r="L72" s="21">
        <f t="shared" si="8"/>
        <v>0.011918634259259254</v>
      </c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4">
        <f t="shared" si="6"/>
        <v>0</v>
      </c>
      <c r="Y72"/>
    </row>
    <row r="73" spans="1:25" ht="14.25">
      <c r="A73" s="22">
        <v>232</v>
      </c>
      <c r="B73" s="48">
        <v>70</v>
      </c>
      <c r="C73" s="49">
        <v>2</v>
      </c>
      <c r="D73" s="6" t="str">
        <f>VLOOKUP(A73,'08.kolo prezentácia'!$A$2:$G$200,2,FALSE)</f>
        <v>Natália</v>
      </c>
      <c r="E73" s="6" t="str">
        <f>VLOOKUP(A73,'08.kolo prezentácia'!$A$2:$G$200,3,FALSE)</f>
        <v>Marková</v>
      </c>
      <c r="F73" s="6" t="str">
        <f>CONCATENATE('08.kolo výsledky '!$D73," ",'08.kolo výsledky '!$E73)</f>
        <v>Natália Marková</v>
      </c>
      <c r="G73" s="6" t="str">
        <f>VLOOKUP(A73,'08.kolo prezentácia'!$A$2:$G$200,4,FALSE)</f>
        <v>Východniarske Mangusty/UZOVSKY SALGOV</v>
      </c>
      <c r="H73" s="31">
        <f>VLOOKUP(A73,'08.kolo prezentácia'!$A$2:$G$200,5,FALSE)</f>
        <v>1993</v>
      </c>
      <c r="I73" s="32" t="str">
        <f>VLOOKUP(A73,'08.kolo prezentácia'!$A$2:$G$200,7,FALSE)</f>
        <v>Ženy A</v>
      </c>
      <c r="J73" s="33" t="str">
        <f>VLOOKUP('08.kolo výsledky '!$A73,'08.kolo stopky'!A:C,3,FALSE)</f>
        <v>00:53:00,84</v>
      </c>
      <c r="K73" s="33">
        <f t="shared" si="7"/>
        <v>0.004001660628019324</v>
      </c>
      <c r="L73" s="33">
        <f t="shared" si="8"/>
        <v>0.011940393518518517</v>
      </c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4">
        <f t="shared" si="6"/>
        <v>0</v>
      </c>
      <c r="Y73"/>
    </row>
    <row r="74" spans="1:25" ht="14.25">
      <c r="A74" s="22">
        <v>138</v>
      </c>
      <c r="B74" s="48">
        <v>71</v>
      </c>
      <c r="C74" s="49">
        <v>2</v>
      </c>
      <c r="D74" s="6" t="str">
        <f>VLOOKUP(A74,'08.kolo prezentácia'!$A$2:$G$200,2,FALSE)</f>
        <v>Michaela</v>
      </c>
      <c r="E74" s="6" t="str">
        <f>VLOOKUP(A74,'08.kolo prezentácia'!$A$2:$G$200,3,FALSE)</f>
        <v>Žilková</v>
      </c>
      <c r="F74" s="5" t="str">
        <f>CONCATENATE('08.kolo výsledky '!$D74," ",'08.kolo výsledky '!$E74)</f>
        <v>Michaela Žilková</v>
      </c>
      <c r="G74" s="6" t="str">
        <f>VLOOKUP(A74,'08.kolo prezentácia'!$A$2:$G$200,4,FALSE)</f>
        <v>Jogging klub DCA / Dubnica nad Váhom</v>
      </c>
      <c r="H74" s="31">
        <f>VLOOKUP(A74,'08.kolo prezentácia'!$A$2:$G$200,5,FALSE)</f>
        <v>1972</v>
      </c>
      <c r="I74" s="32" t="str">
        <f>VLOOKUP(A74,'08.kolo prezentácia'!$A$2:$G$200,7,FALSE)</f>
        <v>Ženy C</v>
      </c>
      <c r="J74" s="21" t="str">
        <f>VLOOKUP('08.kolo výsledky '!$A74,'08.kolo stopky'!A:C,3,FALSE)</f>
        <v>00:53:20,24</v>
      </c>
      <c r="K74" s="21">
        <f t="shared" si="7"/>
        <v>0.004026066827697263</v>
      </c>
      <c r="L74" s="21">
        <f t="shared" si="8"/>
        <v>0.012164930555555554</v>
      </c>
      <c r="M74" s="30"/>
      <c r="N74" s="31"/>
      <c r="O74" s="31"/>
      <c r="P74" s="31"/>
      <c r="Q74" s="31"/>
      <c r="R74" s="31"/>
      <c r="S74" s="31"/>
      <c r="T74" s="31"/>
      <c r="U74" s="31"/>
      <c r="V74" s="31"/>
      <c r="W74" s="34">
        <f t="shared" si="6"/>
        <v>0</v>
      </c>
      <c r="Y74"/>
    </row>
    <row r="75" spans="1:25" ht="14.25">
      <c r="A75" s="22">
        <v>237</v>
      </c>
      <c r="B75" s="48">
        <v>72</v>
      </c>
      <c r="C75" s="55">
        <v>12</v>
      </c>
      <c r="D75" s="6" t="str">
        <f>VLOOKUP(A75,'08.kolo prezentácia'!$A$2:$G$200,2,FALSE)</f>
        <v>Peter</v>
      </c>
      <c r="E75" s="6" t="str">
        <f>VLOOKUP(A75,'08.kolo prezentácia'!$A$2:$G$200,3,FALSE)</f>
        <v>Káčer</v>
      </c>
      <c r="F75" s="6" t="str">
        <f>CONCATENATE('08.kolo výsledky '!$D75," ",'08.kolo výsledky '!$E75)</f>
        <v>Peter Káčer</v>
      </c>
      <c r="G75" s="6" t="str">
        <f>VLOOKUP(A75,'08.kolo prezentácia'!$A$2:$G$200,4,FALSE)</f>
        <v>Bobot</v>
      </c>
      <c r="H75" s="31">
        <f>VLOOKUP(A75,'08.kolo prezentácia'!$A$2:$G$200,5,FALSE)</f>
        <v>1968</v>
      </c>
      <c r="I75" s="32" t="str">
        <f>VLOOKUP(A75,'08.kolo prezentácia'!$A$2:$G$200,7,FALSE)</f>
        <v>Muži D</v>
      </c>
      <c r="J75" s="33" t="str">
        <f>VLOOKUP('08.kolo výsledky '!$A75,'08.kolo stopky'!A:C,3,FALSE)</f>
        <v>00:53:54,74</v>
      </c>
      <c r="K75" s="33">
        <f t="shared" si="7"/>
        <v>0.004069469605475041</v>
      </c>
      <c r="L75" s="33">
        <f t="shared" si="8"/>
        <v>0.01256423611111111</v>
      </c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4">
        <f t="shared" si="6"/>
        <v>0</v>
      </c>
      <c r="Y75"/>
    </row>
    <row r="76" spans="1:25" ht="14.25">
      <c r="A76" s="22">
        <v>366</v>
      </c>
      <c r="B76" s="48">
        <v>73</v>
      </c>
      <c r="C76" s="55">
        <v>16</v>
      </c>
      <c r="D76" s="6" t="str">
        <f>VLOOKUP(A76,'08.kolo prezentácia'!$A$2:$G$200,2,FALSE)</f>
        <v>Sofán</v>
      </c>
      <c r="E76" s="6" t="str">
        <f>VLOOKUP(A76,'08.kolo prezentácia'!$A$2:$G$200,3,FALSE)</f>
        <v>Repa</v>
      </c>
      <c r="F76" s="6" t="str">
        <f>CONCATENATE('08.kolo výsledky '!$D76," ",'08.kolo výsledky '!$E76)</f>
        <v>Sofán Repa</v>
      </c>
      <c r="G76" s="6" t="str">
        <f>VLOOKUP(A76,'08.kolo prezentácia'!$A$2:$G$200,4,FALSE)</f>
        <v>Bánovce nad Bebravou</v>
      </c>
      <c r="H76" s="31">
        <f>VLOOKUP(A76,'08.kolo prezentácia'!$A$2:$G$200,5,FALSE)</f>
        <v>2005</v>
      </c>
      <c r="I76" s="32" t="str">
        <f>VLOOKUP(A76,'08.kolo prezentácia'!$A$2:$G$200,7,FALSE)</f>
        <v>Muži A</v>
      </c>
      <c r="J76" s="33" t="str">
        <f>VLOOKUP('08.kolo výsledky '!$A76,'08.kolo stopky'!A:C,3,FALSE)</f>
        <v>00:53:55,05</v>
      </c>
      <c r="K76" s="33">
        <f t="shared" si="7"/>
        <v>0.004069859601449275</v>
      </c>
      <c r="L76" s="33">
        <f t="shared" si="8"/>
        <v>0.012567824074074068</v>
      </c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4">
        <f t="shared" si="6"/>
        <v>0</v>
      </c>
      <c r="Y76"/>
    </row>
    <row r="77" spans="1:25" ht="14.25">
      <c r="A77" s="22">
        <v>333</v>
      </c>
      <c r="B77" s="48">
        <v>74</v>
      </c>
      <c r="C77" s="55">
        <v>22</v>
      </c>
      <c r="D77" s="6" t="str">
        <f>VLOOKUP(A77,'08.kolo prezentácia'!$A$2:$G$200,2,FALSE)</f>
        <v>Ján</v>
      </c>
      <c r="E77" s="6" t="str">
        <f>VLOOKUP(A77,'08.kolo prezentácia'!$A$2:$G$200,3,FALSE)</f>
        <v>Radocha</v>
      </c>
      <c r="F77" s="6" t="str">
        <f>CONCATENATE('08.kolo výsledky '!$D77," ",'08.kolo výsledky '!$E77)</f>
        <v>Ján Radocha</v>
      </c>
      <c r="G77" s="6" t="str">
        <f>VLOOKUP(A77,'08.kolo prezentácia'!$A$2:$G$200,4,FALSE)</f>
        <v>Trenčín</v>
      </c>
      <c r="H77" s="31">
        <f>VLOOKUP(A77,'08.kolo prezentácia'!$A$2:$G$200,5,FALSE)</f>
        <v>1976</v>
      </c>
      <c r="I77" s="32" t="str">
        <f>VLOOKUP(A77,'08.kolo prezentácia'!$A$2:$G$200,7,FALSE)</f>
        <v>Muži C</v>
      </c>
      <c r="J77" s="33" t="str">
        <f>VLOOKUP('08.kolo výsledky '!$A77,'08.kolo stopky'!A:C,3,FALSE)</f>
        <v>00:53:56,74</v>
      </c>
      <c r="K77" s="33">
        <f t="shared" si="7"/>
        <v>0.004071985708534622</v>
      </c>
      <c r="L77" s="33">
        <f t="shared" si="8"/>
        <v>0.012587384259259256</v>
      </c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4">
        <f t="shared" si="6"/>
        <v>0</v>
      </c>
      <c r="Y77"/>
    </row>
    <row r="78" spans="1:25" ht="14.25">
      <c r="A78" s="22">
        <v>165</v>
      </c>
      <c r="B78" s="48">
        <v>75</v>
      </c>
      <c r="C78" s="49">
        <v>3</v>
      </c>
      <c r="D78" s="6" t="str">
        <f>VLOOKUP(A78,'08.kolo prezentácia'!$A$2:$G$200,2,FALSE)</f>
        <v>Jana</v>
      </c>
      <c r="E78" s="6" t="str">
        <f>VLOOKUP(A78,'08.kolo prezentácia'!$A$2:$G$200,3,FALSE)</f>
        <v>Pálešová</v>
      </c>
      <c r="F78" s="6" t="str">
        <f>CONCATENATE('08.kolo výsledky '!$D78," ",'08.kolo výsledky '!$E78)</f>
        <v>Jana Pálešová</v>
      </c>
      <c r="G78" s="6" t="str">
        <f>VLOOKUP(A78,'08.kolo prezentácia'!$A$2:$G$200,4,FALSE)</f>
        <v>Drietoma</v>
      </c>
      <c r="H78" s="31">
        <f>VLOOKUP(A78,'08.kolo prezentácia'!$A$2:$G$200,5,FALSE)</f>
        <v>1977</v>
      </c>
      <c r="I78" s="32" t="str">
        <f>VLOOKUP(A78,'08.kolo prezentácia'!$A$2:$G$200,7,FALSE)</f>
        <v>Ženy B</v>
      </c>
      <c r="J78" s="33" t="str">
        <f>VLOOKUP('08.kolo výsledky '!$A78,'08.kolo stopky'!A:C,3,FALSE)</f>
        <v>00:54:10,69</v>
      </c>
      <c r="K78" s="33">
        <f t="shared" si="7"/>
        <v>0.004089535527375202</v>
      </c>
      <c r="L78" s="33">
        <f t="shared" si="8"/>
        <v>0.012748842592592593</v>
      </c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4">
        <f t="shared" si="6"/>
        <v>0</v>
      </c>
      <c r="Y78"/>
    </row>
    <row r="79" spans="1:25" ht="14.25">
      <c r="A79" s="22">
        <v>361</v>
      </c>
      <c r="B79" s="48">
        <v>76</v>
      </c>
      <c r="C79" s="55">
        <v>13</v>
      </c>
      <c r="D79" s="6" t="str">
        <f>VLOOKUP(A79,'08.kolo prezentácia'!$A$2:$G$200,2,FALSE)</f>
        <v>Ferdinand</v>
      </c>
      <c r="E79" s="6" t="str">
        <f>VLOOKUP(A79,'08.kolo prezentácia'!$A$2:$G$200,3,FALSE)</f>
        <v>Daňo</v>
      </c>
      <c r="F79" s="6" t="str">
        <f>CONCATENATE('08.kolo výsledky '!$D79," ",'08.kolo výsledky '!$E79)</f>
        <v>Ferdinand Daňo</v>
      </c>
      <c r="G79" s="6" t="str">
        <f>VLOOKUP(A79,'08.kolo prezentácia'!$A$2:$G$200,4,FALSE)</f>
        <v>Sedmerovec</v>
      </c>
      <c r="H79" s="31">
        <f>VLOOKUP(A79,'08.kolo prezentácia'!$A$2:$G$200,5,FALSE)</f>
        <v>1963</v>
      </c>
      <c r="I79" s="32" t="str">
        <f>VLOOKUP(A79,'08.kolo prezentácia'!$A$2:$G$200,7,FALSE)</f>
        <v>Muži D</v>
      </c>
      <c r="J79" s="33" t="str">
        <f>VLOOKUP('08.kolo výsledky '!$A79,'08.kolo stopky'!A:C,3,FALSE)</f>
        <v>00:54:16,81</v>
      </c>
      <c r="K79" s="33">
        <f t="shared" si="7"/>
        <v>0.00409723480273752</v>
      </c>
      <c r="L79" s="33">
        <f t="shared" si="8"/>
        <v>0.012819675925925918</v>
      </c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4">
        <f t="shared" si="6"/>
        <v>0</v>
      </c>
      <c r="Y79"/>
    </row>
    <row r="80" spans="1:25" ht="14.25">
      <c r="A80" s="22">
        <v>40</v>
      </c>
      <c r="B80" s="48">
        <v>77</v>
      </c>
      <c r="C80" s="55">
        <v>14</v>
      </c>
      <c r="D80" s="6" t="str">
        <f>VLOOKUP(A80,'08.kolo prezentácia'!$A$2:$G$200,2,FALSE)</f>
        <v>Marián</v>
      </c>
      <c r="E80" s="6" t="str">
        <f>VLOOKUP(A80,'08.kolo prezentácia'!$A$2:$G$200,3,FALSE)</f>
        <v>Adamkovic</v>
      </c>
      <c r="F80" s="6" t="str">
        <f>CONCATENATE('08.kolo výsledky '!$D80," ",'08.kolo výsledky '!$E80)</f>
        <v>Marián Adamkovic</v>
      </c>
      <c r="G80" s="6" t="str">
        <f>VLOOKUP(A80,'08.kolo prezentácia'!$A$2:$G$200,4,FALSE)</f>
        <v>Gekon šport / Bánovce nad Bebravou</v>
      </c>
      <c r="H80" s="31">
        <f>VLOOKUP(A80,'08.kolo prezentácia'!$A$2:$G$200,5,FALSE)</f>
        <v>1964</v>
      </c>
      <c r="I80" s="32" t="str">
        <f>VLOOKUP(A80,'08.kolo prezentácia'!$A$2:$G$200,7,FALSE)</f>
        <v>Muži D</v>
      </c>
      <c r="J80" s="33" t="str">
        <f>VLOOKUP('08.kolo výsledky '!$A80,'08.kolo stopky'!A:C,3,FALSE)</f>
        <v>00:54:19,40</v>
      </c>
      <c r="K80" s="33">
        <f t="shared" si="7"/>
        <v>0.004100493156199678</v>
      </c>
      <c r="L80" s="33">
        <f t="shared" si="8"/>
        <v>0.012849652777777772</v>
      </c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4">
        <f t="shared" si="6"/>
        <v>0</v>
      </c>
      <c r="Y80"/>
    </row>
    <row r="81" spans="1:25" ht="14.25">
      <c r="A81" s="22">
        <v>297</v>
      </c>
      <c r="B81" s="48">
        <v>78</v>
      </c>
      <c r="C81" s="49">
        <v>3</v>
      </c>
      <c r="D81" s="6" t="str">
        <f>VLOOKUP(A81,'08.kolo prezentácia'!$A$2:$G$200,2,FALSE)</f>
        <v>Jana</v>
      </c>
      <c r="E81" s="6" t="str">
        <f>VLOOKUP(A81,'08.kolo prezentácia'!$A$2:$G$200,3,FALSE)</f>
        <v>Otavová</v>
      </c>
      <c r="F81" s="6" t="str">
        <f>CONCATENATE('08.kolo výsledky '!$D81," ",'08.kolo výsledky '!$E81)</f>
        <v>Jana Otavová</v>
      </c>
      <c r="G81" s="6" t="str">
        <f>VLOOKUP(A81,'08.kolo prezentácia'!$A$2:$G$200,4,FALSE)</f>
        <v>Slawex runners / Slavičín</v>
      </c>
      <c r="H81" s="31">
        <f>VLOOKUP(A81,'08.kolo prezentácia'!$A$2:$G$200,5,FALSE)</f>
        <v>1985</v>
      </c>
      <c r="I81" s="32" t="str">
        <f>VLOOKUP(A81,'08.kolo prezentácia'!$A$2:$G$200,7,FALSE)</f>
        <v>Ženy A</v>
      </c>
      <c r="J81" s="33" t="str">
        <f>VLOOKUP('08.kolo výsledky '!$A81,'08.kolo stopky'!A:C,3,FALSE)</f>
        <v>00:54:23,73</v>
      </c>
      <c r="K81" s="33">
        <f t="shared" si="7"/>
        <v>0.0041059405193236715</v>
      </c>
      <c r="L81" s="33">
        <f t="shared" si="8"/>
        <v>0.012899768518518515</v>
      </c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4">
        <f t="shared" si="6"/>
        <v>0</v>
      </c>
      <c r="Y81"/>
    </row>
    <row r="82" spans="1:25" ht="14.25">
      <c r="A82" s="22">
        <v>2</v>
      </c>
      <c r="B82" s="48">
        <v>79</v>
      </c>
      <c r="C82" s="49">
        <v>3</v>
      </c>
      <c r="D82" s="6" t="str">
        <f>VLOOKUP(A82,'08.kolo prezentácia'!$A$2:$G$200,2,FALSE)</f>
        <v>Marian</v>
      </c>
      <c r="E82" s="6" t="str">
        <f>VLOOKUP(A82,'08.kolo prezentácia'!$A$2:$G$200,3,FALSE)</f>
        <v>Cyprian</v>
      </c>
      <c r="F82" s="6" t="str">
        <f>CONCATENATE('08.kolo výsledky '!$D82," ",'08.kolo výsledky '!$E82)</f>
        <v>Marian Cyprian</v>
      </c>
      <c r="G82" s="6" t="str">
        <f>VLOOKUP(A82,'08.kolo prezentácia'!$A$2:$G$200,4,FALSE)</f>
        <v>MAC DCA / Dubnica nad Vahom</v>
      </c>
      <c r="H82" s="31">
        <f>VLOOKUP(A82,'08.kolo prezentácia'!$A$2:$G$200,5,FALSE)</f>
        <v>1947</v>
      </c>
      <c r="I82" s="32" t="str">
        <f>VLOOKUP(A82,'08.kolo prezentácia'!$A$2:$G$200,7,FALSE)</f>
        <v>Muži E</v>
      </c>
      <c r="J82" s="33" t="str">
        <f>VLOOKUP('08.kolo výsledky '!$A82,'08.kolo stopky'!A:C,3,FALSE)</f>
        <v>00:54:50,21</v>
      </c>
      <c r="K82" s="33">
        <f t="shared" si="7"/>
        <v>0.0041392537238325285</v>
      </c>
      <c r="L82" s="33">
        <f t="shared" si="8"/>
        <v>0.013206249999999992</v>
      </c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4">
        <f t="shared" si="6"/>
        <v>0</v>
      </c>
      <c r="Y82"/>
    </row>
    <row r="83" spans="1:25" ht="14.25">
      <c r="A83" s="22">
        <v>262</v>
      </c>
      <c r="B83" s="48">
        <v>80</v>
      </c>
      <c r="C83" s="55">
        <v>23</v>
      </c>
      <c r="D83" s="6" t="str">
        <f>VLOOKUP(A83,'08.kolo prezentácia'!$A$2:$G$200,2,FALSE)</f>
        <v>Marek</v>
      </c>
      <c r="E83" s="6" t="str">
        <f>VLOOKUP(A83,'08.kolo prezentácia'!$A$2:$G$200,3,FALSE)</f>
        <v>Grajcarik</v>
      </c>
      <c r="F83" s="6" t="str">
        <f>CONCATENATE('08.kolo výsledky '!$D83," ",'08.kolo výsledky '!$E83)</f>
        <v>Marek Grajcarik</v>
      </c>
      <c r="G83" s="6" t="str">
        <f>VLOOKUP(A83,'08.kolo prezentácia'!$A$2:$G$200,4,FALSE)</f>
        <v>Atletika NMnV / NMnV</v>
      </c>
      <c r="H83" s="31">
        <f>VLOOKUP(A83,'08.kolo prezentácia'!$A$2:$G$200,5,FALSE)</f>
        <v>1976</v>
      </c>
      <c r="I83" s="32" t="str">
        <f>VLOOKUP(A83,'08.kolo prezentácia'!$A$2:$G$200,7,FALSE)</f>
        <v>Muži C</v>
      </c>
      <c r="J83" s="33" t="str">
        <f>VLOOKUP('08.kolo výsledky '!$A83,'08.kolo stopky'!A:C,3,FALSE)</f>
        <v>00:54:55,15</v>
      </c>
      <c r="K83" s="33">
        <f t="shared" si="7"/>
        <v>0.004145468498389694</v>
      </c>
      <c r="L83" s="33">
        <f t="shared" si="8"/>
        <v>0.013263425925925925</v>
      </c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4">
        <f t="shared" si="6"/>
        <v>0</v>
      </c>
      <c r="Y83"/>
    </row>
    <row r="84" spans="1:25" ht="14.25">
      <c r="A84" s="22">
        <v>369</v>
      </c>
      <c r="B84" s="48">
        <v>81</v>
      </c>
      <c r="C84" s="48">
        <v>17</v>
      </c>
      <c r="D84" s="6" t="str">
        <f>VLOOKUP(A84,'08.kolo prezentácia'!$A$2:$G$200,2,FALSE)</f>
        <v>Ľubomír</v>
      </c>
      <c r="E84" s="6" t="str">
        <f>VLOOKUP(A84,'08.kolo prezentácia'!$A$2:$G$200,3,FALSE)</f>
        <v>Adame</v>
      </c>
      <c r="F84" s="6" t="str">
        <f>CONCATENATE('08.kolo výsledky '!$D84," ",'08.kolo výsledky '!$E84)</f>
        <v>Ľubomír Adame</v>
      </c>
      <c r="G84" s="6" t="str">
        <f>VLOOKUP(A84,'08.kolo prezentácia'!$A$2:$G$200,4,FALSE)</f>
        <v>Kšinná</v>
      </c>
      <c r="H84" s="31">
        <f>VLOOKUP(A84,'08.kolo prezentácia'!$A$2:$G$200,5,FALSE)</f>
        <v>1980</v>
      </c>
      <c r="I84" s="32" t="str">
        <f>VLOOKUP(A84,'08.kolo prezentácia'!$A$2:$G$200,7,FALSE)</f>
        <v>Muži B</v>
      </c>
      <c r="J84" s="33" t="str">
        <f>VLOOKUP('08.kolo výsledky '!$A84,'08.kolo stopky'!A:C,3,FALSE)</f>
        <v>00:55:27,86</v>
      </c>
      <c r="K84" s="33">
        <f t="shared" si="7"/>
        <v>0.004186619363929147</v>
      </c>
      <c r="L84" s="33">
        <f t="shared" si="8"/>
        <v>0.013642013888888884</v>
      </c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4">
        <f t="shared" si="6"/>
        <v>0</v>
      </c>
      <c r="Y84"/>
    </row>
    <row r="85" spans="1:25" ht="14.25">
      <c r="A85" s="22">
        <v>365</v>
      </c>
      <c r="B85" s="48">
        <v>82</v>
      </c>
      <c r="C85" s="55">
        <v>18</v>
      </c>
      <c r="D85" s="6" t="str">
        <f>VLOOKUP(A85,'08.kolo prezentácia'!$A$2:$G$200,2,FALSE)</f>
        <v>Milan</v>
      </c>
      <c r="E85" s="6" t="str">
        <f>VLOOKUP(A85,'08.kolo prezentácia'!$A$2:$G$200,3,FALSE)</f>
        <v>Šaray</v>
      </c>
      <c r="F85" s="6" t="str">
        <f>CONCATENATE('08.kolo výsledky '!$D85," ",'08.kolo výsledky '!$E85)</f>
        <v>Milan Šaray</v>
      </c>
      <c r="G85" s="6" t="str">
        <f>VLOOKUP(A85,'08.kolo prezentácia'!$A$2:$G$200,4,FALSE)</f>
        <v>Bánovce nad Bebravou</v>
      </c>
      <c r="H85" s="31">
        <f>VLOOKUP(A85,'08.kolo prezentácia'!$A$2:$G$200,5,FALSE)</f>
        <v>1989</v>
      </c>
      <c r="I85" s="32" t="str">
        <f>VLOOKUP(A85,'08.kolo prezentácia'!$A$2:$G$200,7,FALSE)</f>
        <v>Muži B</v>
      </c>
      <c r="J85" s="33" t="str">
        <f>VLOOKUP('08.kolo výsledky '!$A85,'08.kolo stopky'!A:C,3,FALSE)</f>
        <v>00:55:28,80</v>
      </c>
      <c r="K85" s="33">
        <f t="shared" si="7"/>
        <v>0.00418780193236715</v>
      </c>
      <c r="L85" s="33">
        <f t="shared" si="8"/>
        <v>0.013652893518518516</v>
      </c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4">
        <f t="shared" si="6"/>
        <v>0</v>
      </c>
      <c r="Y85"/>
    </row>
    <row r="86" spans="1:25" ht="14.25">
      <c r="A86" s="22">
        <v>153</v>
      </c>
      <c r="B86" s="48">
        <v>83</v>
      </c>
      <c r="C86" s="48">
        <v>15</v>
      </c>
      <c r="D86" s="6" t="str">
        <f>VLOOKUP(A86,'08.kolo prezentácia'!$A$2:$G$200,2,FALSE)</f>
        <v>Drahoslav</v>
      </c>
      <c r="E86" s="6" t="str">
        <f>VLOOKUP(A86,'08.kolo prezentácia'!$A$2:$G$200,3,FALSE)</f>
        <v>Masarik</v>
      </c>
      <c r="F86" s="6" t="str">
        <f>CONCATENATE('08.kolo výsledky '!$D86," ",'08.kolo výsledky '!$E86)</f>
        <v>Drahoslav Masarik</v>
      </c>
      <c r="G86" s="6" t="str">
        <f>VLOOKUP(A86,'08.kolo prezentácia'!$A$2:$G$200,4,FALSE)</f>
        <v>Štvorlístok / Trenčín</v>
      </c>
      <c r="H86" s="31">
        <f>VLOOKUP(A86,'08.kolo prezentácia'!$A$2:$G$200,5,FALSE)</f>
        <v>1967</v>
      </c>
      <c r="I86" s="32" t="str">
        <f>VLOOKUP(A86,'08.kolo prezentácia'!$A$2:$G$200,7,FALSE)</f>
        <v>Muži D</v>
      </c>
      <c r="J86" s="33" t="str">
        <f>VLOOKUP('08.kolo výsledky '!$A86,'08.kolo stopky'!A:C,3,FALSE)</f>
        <v>00:55:33,67</v>
      </c>
      <c r="K86" s="33">
        <f t="shared" si="7"/>
        <v>0.00419392864331723</v>
      </c>
      <c r="L86" s="33">
        <f t="shared" si="8"/>
        <v>0.013709259259259251</v>
      </c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4">
        <f t="shared" si="6"/>
        <v>0</v>
      </c>
      <c r="Y86"/>
    </row>
    <row r="87" spans="1:25" ht="14.25">
      <c r="A87" s="22">
        <v>82</v>
      </c>
      <c r="B87" s="48">
        <v>84</v>
      </c>
      <c r="C87" s="55">
        <v>4</v>
      </c>
      <c r="D87" s="6" t="str">
        <f>VLOOKUP(A87,'08.kolo prezentácia'!$A$2:$G$200,2,FALSE)</f>
        <v>Anna</v>
      </c>
      <c r="E87" s="6" t="str">
        <f>VLOOKUP(A87,'08.kolo prezentácia'!$A$2:$G$200,3,FALSE)</f>
        <v>Malá</v>
      </c>
      <c r="F87" s="6" t="str">
        <f>CONCATENATE('08.kolo výsledky '!$D87," ",'08.kolo výsledky '!$E87)</f>
        <v>Anna Malá</v>
      </c>
      <c r="G87" s="6" t="str">
        <f>VLOOKUP(A87,'08.kolo prezentácia'!$A$2:$G$200,4,FALSE)</f>
        <v>Trenčianska Teplá</v>
      </c>
      <c r="H87" s="31">
        <f>VLOOKUP(A87,'08.kolo prezentácia'!$A$2:$G$200,5,FALSE)</f>
        <v>1986</v>
      </c>
      <c r="I87" s="32" t="str">
        <f>VLOOKUP(A87,'08.kolo prezentácia'!$A$2:$G$200,7,FALSE)</f>
        <v>Ženy A</v>
      </c>
      <c r="J87" s="33" t="str">
        <f>VLOOKUP('08.kolo výsledky '!$A87,'08.kolo stopky'!A:C,3,FALSE)</f>
        <v>00:55:43,36</v>
      </c>
      <c r="K87" s="33">
        <f t="shared" si="7"/>
        <v>0.004206119162640902</v>
      </c>
      <c r="L87" s="33">
        <f t="shared" si="8"/>
        <v>0.013821412037037035</v>
      </c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4">
        <f aca="true" t="shared" si="9" ref="W87:W118">SUM(M87:V87)</f>
        <v>0</v>
      </c>
      <c r="Y87"/>
    </row>
    <row r="88" spans="1:25" ht="14.25">
      <c r="A88" s="22">
        <v>270</v>
      </c>
      <c r="B88" s="48">
        <v>85</v>
      </c>
      <c r="C88" s="55">
        <v>24</v>
      </c>
      <c r="D88" s="6" t="str">
        <f>VLOOKUP(A88,'08.kolo prezentácia'!$A$2:$G$200,2,FALSE)</f>
        <v>Ján</v>
      </c>
      <c r="E88" s="6" t="str">
        <f>VLOOKUP(A88,'08.kolo prezentácia'!$A$2:$G$200,3,FALSE)</f>
        <v>Mišák</v>
      </c>
      <c r="F88" s="6" t="str">
        <f>CONCATENATE('08.kolo výsledky '!$D88," ",'08.kolo výsledky '!$E88)</f>
        <v>Ján Mišák</v>
      </c>
      <c r="G88" s="6" t="str">
        <f>VLOOKUP(A88,'08.kolo prezentácia'!$A$2:$G$200,4,FALSE)</f>
        <v>Samzaseba / Selec</v>
      </c>
      <c r="H88" s="31">
        <f>VLOOKUP(A88,'08.kolo prezentácia'!$A$2:$G$200,5,FALSE)</f>
        <v>1972</v>
      </c>
      <c r="I88" s="32" t="str">
        <f>VLOOKUP(A88,'08.kolo prezentácia'!$A$2:$G$200,7,FALSE)</f>
        <v>Muži C</v>
      </c>
      <c r="J88" s="33" t="str">
        <f>VLOOKUP('08.kolo výsledky '!$A88,'08.kolo stopky'!A:C,3,FALSE)</f>
        <v>00:56:21,20</v>
      </c>
      <c r="K88" s="33">
        <f t="shared" si="7"/>
        <v>0.00425372383252818</v>
      </c>
      <c r="L88" s="33">
        <f t="shared" si="8"/>
        <v>0.014259374999999994</v>
      </c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4">
        <f t="shared" si="9"/>
        <v>0</v>
      </c>
      <c r="Y88"/>
    </row>
    <row r="89" spans="1:25" ht="14.25">
      <c r="A89" s="22">
        <v>42</v>
      </c>
      <c r="B89" s="48">
        <v>86</v>
      </c>
      <c r="C89" s="55">
        <v>4</v>
      </c>
      <c r="D89" s="6" t="str">
        <f>VLOOKUP(A89,'08.kolo prezentácia'!$A$2:$G$200,2,FALSE)</f>
        <v>Eva</v>
      </c>
      <c r="E89" s="6" t="str">
        <f>VLOOKUP(A89,'08.kolo prezentácia'!$A$2:$G$200,3,FALSE)</f>
        <v>Málková</v>
      </c>
      <c r="F89" s="6" t="str">
        <f>CONCATENATE('08.kolo výsledky '!$D89," ",'08.kolo výsledky '!$E89)</f>
        <v>Eva Málková</v>
      </c>
      <c r="G89" s="6" t="str">
        <f>VLOOKUP(A89,'08.kolo prezentácia'!$A$2:$G$200,4,FALSE)</f>
        <v>Slawex runners / Slavičín</v>
      </c>
      <c r="H89" s="31">
        <f>VLOOKUP(A89,'08.kolo prezentácia'!$A$2:$G$200,5,FALSE)</f>
        <v>1982</v>
      </c>
      <c r="I89" s="32" t="str">
        <f>VLOOKUP(A89,'08.kolo prezentácia'!$A$2:$G$200,7,FALSE)</f>
        <v>Ženy B</v>
      </c>
      <c r="J89" s="33" t="str">
        <f>VLOOKUP('08.kolo výsledky '!$A89,'08.kolo stopky'!A:C,3,FALSE)</f>
        <v>00:56:25,08</v>
      </c>
      <c r="K89" s="33">
        <f t="shared" si="7"/>
        <v>0.004258605072463769</v>
      </c>
      <c r="L89" s="33">
        <f t="shared" si="8"/>
        <v>0.014304282407407404</v>
      </c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4">
        <f t="shared" si="9"/>
        <v>0</v>
      </c>
      <c r="Y89"/>
    </row>
    <row r="90" spans="1:25" ht="14.25">
      <c r="A90" s="22">
        <v>127</v>
      </c>
      <c r="B90" s="48">
        <v>87</v>
      </c>
      <c r="C90" s="49">
        <v>3</v>
      </c>
      <c r="D90" s="6" t="str">
        <f>VLOOKUP(A90,'08.kolo prezentácia'!$A$2:$G$200,2,FALSE)</f>
        <v>Blanka</v>
      </c>
      <c r="E90" s="6" t="str">
        <f>VLOOKUP(A90,'08.kolo prezentácia'!$A$2:$G$200,3,FALSE)</f>
        <v>Balaščáková</v>
      </c>
      <c r="F90" s="6" t="str">
        <f>CONCATENATE('08.kolo výsledky '!$D90," ",'08.kolo výsledky '!$E90)</f>
        <v>Blanka Balaščáková</v>
      </c>
      <c r="G90" s="6" t="str">
        <f>VLOOKUP(A90,'08.kolo prezentácia'!$A$2:$G$200,4,FALSE)</f>
        <v>Gekon / Trenčín</v>
      </c>
      <c r="H90" s="31">
        <f>VLOOKUP(A90,'08.kolo prezentácia'!$A$2:$G$200,5,FALSE)</f>
        <v>1966</v>
      </c>
      <c r="I90" s="32" t="str">
        <f>VLOOKUP(A90,'08.kolo prezentácia'!$A$2:$G$200,7,FALSE)</f>
        <v>Ženy C</v>
      </c>
      <c r="J90" s="33" t="str">
        <f>VLOOKUP('08.kolo výsledky '!$A90,'08.kolo stopky'!A:C,3,FALSE)</f>
        <v>00:56:53,39</v>
      </c>
      <c r="K90" s="33">
        <f t="shared" si="7"/>
        <v>0.004294220511272142</v>
      </c>
      <c r="L90" s="33">
        <f t="shared" si="8"/>
        <v>0.014631944444444444</v>
      </c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4">
        <f t="shared" si="9"/>
        <v>0</v>
      </c>
      <c r="Y90"/>
    </row>
    <row r="91" spans="1:25" ht="14.25">
      <c r="A91" s="22">
        <v>65</v>
      </c>
      <c r="B91" s="48">
        <v>88</v>
      </c>
      <c r="C91" s="48">
        <v>19</v>
      </c>
      <c r="D91" s="6" t="str">
        <f>VLOOKUP(A91,'08.kolo prezentácia'!$A$2:$G$200,2,FALSE)</f>
        <v>Peter</v>
      </c>
      <c r="E91" s="6" t="str">
        <f>VLOOKUP(A91,'08.kolo prezentácia'!$A$2:$G$200,3,FALSE)</f>
        <v>Ťapajna</v>
      </c>
      <c r="F91" s="6" t="str">
        <f>CONCATENATE('08.kolo výsledky '!$D91," ",'08.kolo výsledky '!$E91)</f>
        <v>Peter Ťapajna</v>
      </c>
      <c r="G91" s="6" t="str">
        <f>VLOOKUP(A91,'08.kolo prezentácia'!$A$2:$G$200,4,FALSE)</f>
        <v>Bánovce nad Bebravou</v>
      </c>
      <c r="H91" s="31">
        <f>VLOOKUP(A91,'08.kolo prezentácia'!$A$2:$G$200,5,FALSE)</f>
        <v>1986</v>
      </c>
      <c r="I91" s="32" t="str">
        <f>VLOOKUP(A91,'08.kolo prezentácia'!$A$2:$G$200,7,FALSE)</f>
        <v>Muži B</v>
      </c>
      <c r="J91" s="33" t="str">
        <f>VLOOKUP('08.kolo výsledky '!$A91,'08.kolo stopky'!A:C,3,FALSE)</f>
        <v>00:57:39,98</v>
      </c>
      <c r="K91" s="33">
        <f t="shared" si="7"/>
        <v>0.004352833132045089</v>
      </c>
      <c r="L91" s="33">
        <f t="shared" si="8"/>
        <v>0.015171180555555549</v>
      </c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4">
        <f t="shared" si="9"/>
        <v>0</v>
      </c>
      <c r="Y91"/>
    </row>
    <row r="92" spans="1:25" ht="14.25">
      <c r="A92" s="22">
        <v>143</v>
      </c>
      <c r="B92" s="48">
        <v>89</v>
      </c>
      <c r="C92" s="55">
        <v>5</v>
      </c>
      <c r="D92" s="6" t="str">
        <f>VLOOKUP(A92,'08.kolo prezentácia'!$A$2:$G$200,2,FALSE)</f>
        <v>Jana</v>
      </c>
      <c r="E92" s="6" t="str">
        <f>VLOOKUP(A92,'08.kolo prezentácia'!$A$2:$G$200,3,FALSE)</f>
        <v>Lesajová</v>
      </c>
      <c r="F92" s="6" t="str">
        <f>CONCATENATE('08.kolo výsledky '!$D92," ",'08.kolo výsledky '!$E92)</f>
        <v>Jana Lesajová</v>
      </c>
      <c r="G92" s="6" t="str">
        <f>VLOOKUP(A92,'08.kolo prezentácia'!$A$2:$G$200,4,FALSE)</f>
        <v>HoryZonty / Trenčín</v>
      </c>
      <c r="H92" s="31">
        <f>VLOOKUP(A92,'08.kolo prezentácia'!$A$2:$G$200,5,FALSE)</f>
        <v>1978</v>
      </c>
      <c r="I92" s="32" t="str">
        <f>VLOOKUP(A92,'08.kolo prezentácia'!$A$2:$G$200,7,FALSE)</f>
        <v>Ženy B</v>
      </c>
      <c r="J92" s="33" t="str">
        <f>VLOOKUP('08.kolo výsledky '!$A92,'08.kolo stopky'!A:C,3,FALSE)</f>
        <v>00:58:02,37</v>
      </c>
      <c r="K92" s="33">
        <f t="shared" si="7"/>
        <v>0.004381000905797102</v>
      </c>
      <c r="L92" s="33">
        <f t="shared" si="8"/>
        <v>0.015430324074074072</v>
      </c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4">
        <f t="shared" si="9"/>
        <v>0</v>
      </c>
      <c r="Y92"/>
    </row>
    <row r="93" spans="1:25" ht="14.25">
      <c r="A93" s="22">
        <v>170</v>
      </c>
      <c r="B93" s="48">
        <v>90</v>
      </c>
      <c r="C93" s="55">
        <v>5</v>
      </c>
      <c r="D93" s="6" t="str">
        <f>VLOOKUP(A93,'08.kolo prezentácia'!$A$2:$G$200,2,FALSE)</f>
        <v>Patricia</v>
      </c>
      <c r="E93" s="6" t="str">
        <f>VLOOKUP(A93,'08.kolo prezentácia'!$A$2:$G$200,3,FALSE)</f>
        <v>Struharova</v>
      </c>
      <c r="F93" s="6" t="str">
        <f>CONCATENATE('08.kolo výsledky '!$D93," ",'08.kolo výsledky '!$E93)</f>
        <v>Patricia Struharova</v>
      </c>
      <c r="G93" s="6" t="str">
        <f>VLOOKUP(A93,'08.kolo prezentácia'!$A$2:$G$200,4,FALSE)</f>
        <v>Trencin / Trencin</v>
      </c>
      <c r="H93" s="31">
        <f>VLOOKUP(A93,'08.kolo prezentácia'!$A$2:$G$200,5,FALSE)</f>
        <v>1987</v>
      </c>
      <c r="I93" s="32" t="str">
        <f>VLOOKUP(A93,'08.kolo prezentácia'!$A$2:$G$200,7,FALSE)</f>
        <v>Ženy A</v>
      </c>
      <c r="J93" s="33" t="str">
        <f>VLOOKUP('08.kolo výsledky '!$A93,'08.kolo stopky'!A:C,3,FALSE)</f>
        <v>00:58:30,25</v>
      </c>
      <c r="K93" s="33">
        <f t="shared" si="7"/>
        <v>0.004416075382447666</v>
      </c>
      <c r="L93" s="33">
        <f t="shared" si="8"/>
        <v>0.015753009259259262</v>
      </c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4">
        <f t="shared" si="9"/>
        <v>0</v>
      </c>
      <c r="Y93"/>
    </row>
    <row r="94" spans="1:25" ht="14.25">
      <c r="A94" s="22">
        <v>33</v>
      </c>
      <c r="B94" s="48">
        <v>91</v>
      </c>
      <c r="C94" s="48">
        <v>16</v>
      </c>
      <c r="D94" s="6" t="str">
        <f>VLOOKUP(A94,'08.kolo prezentácia'!$A$2:$G$200,2,FALSE)</f>
        <v>Miroslav</v>
      </c>
      <c r="E94" s="6" t="str">
        <f>VLOOKUP(A94,'08.kolo prezentácia'!$A$2:$G$200,3,FALSE)</f>
        <v>Ilavský st</v>
      </c>
      <c r="F94" s="6" t="str">
        <f>CONCATENATE('08.kolo výsledky '!$D94," ",'08.kolo výsledky '!$E94)</f>
        <v>Miroslav Ilavský st</v>
      </c>
      <c r="G94" s="6" t="str">
        <f>VLOOKUP(A94,'08.kolo prezentácia'!$A$2:$G$200,4,FALSE)</f>
        <v>Jogging klub Dubnica n/v / Dubnica n/v</v>
      </c>
      <c r="H94" s="31">
        <f>VLOOKUP(A94,'08.kolo prezentácia'!$A$2:$G$200,5,FALSE)</f>
        <v>1963</v>
      </c>
      <c r="I94" s="32" t="str">
        <f>VLOOKUP(A94,'08.kolo prezentácia'!$A$2:$G$200,7,FALSE)</f>
        <v>Muži D</v>
      </c>
      <c r="J94" s="33" t="str">
        <f>VLOOKUP('08.kolo výsledky '!$A94,'08.kolo stopky'!A:C,3,FALSE)</f>
        <v>00:59:31,58</v>
      </c>
      <c r="K94" s="33">
        <f t="shared" si="7"/>
        <v>0.0044932316827697265</v>
      </c>
      <c r="L94" s="33">
        <f t="shared" si="8"/>
        <v>0.01646284722222222</v>
      </c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4">
        <f t="shared" si="9"/>
        <v>0</v>
      </c>
      <c r="Y94"/>
    </row>
    <row r="95" spans="1:25" ht="14.25">
      <c r="A95" s="22">
        <v>329</v>
      </c>
      <c r="B95" s="48">
        <v>92</v>
      </c>
      <c r="C95" s="48">
        <v>6</v>
      </c>
      <c r="D95" s="6" t="str">
        <f>VLOOKUP(A95,'08.kolo prezentácia'!$A$2:$G$200,2,FALSE)</f>
        <v>Zuzana</v>
      </c>
      <c r="E95" s="6" t="str">
        <f>VLOOKUP(A95,'08.kolo prezentácia'!$A$2:$G$200,3,FALSE)</f>
        <v>Staňáková</v>
      </c>
      <c r="F95" s="6" t="str">
        <f>CONCATENATE('08.kolo výsledky '!$D95," ",'08.kolo výsledky '!$E95)</f>
        <v>Zuzana Staňáková</v>
      </c>
      <c r="G95" s="6" t="str">
        <f>VLOOKUP(A95,'08.kolo prezentácia'!$A$2:$G$200,4,FALSE)</f>
        <v>Matky na úteku / Trenčín</v>
      </c>
      <c r="H95" s="31">
        <f>VLOOKUP(A95,'08.kolo prezentácia'!$A$2:$G$200,5,FALSE)</f>
        <v>1986</v>
      </c>
      <c r="I95" s="32" t="str">
        <f>VLOOKUP(A95,'08.kolo prezentácia'!$A$2:$G$200,7,FALSE)</f>
        <v>Ženy A</v>
      </c>
      <c r="J95" s="33" t="str">
        <f>VLOOKUP('08.kolo výsledky '!$A95,'08.kolo stopky'!A:C,3,FALSE)</f>
        <v>00:59:49,52</v>
      </c>
      <c r="K95" s="33">
        <f t="shared" si="7"/>
        <v>0.004515801127214171</v>
      </c>
      <c r="L95" s="33">
        <f t="shared" si="8"/>
        <v>0.016670486111111108</v>
      </c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4">
        <f t="shared" si="9"/>
        <v>0</v>
      </c>
      <c r="Y95"/>
    </row>
    <row r="96" spans="1:25" ht="14.25">
      <c r="A96" s="22">
        <v>272</v>
      </c>
      <c r="B96" s="48">
        <v>93</v>
      </c>
      <c r="C96" s="55">
        <v>20</v>
      </c>
      <c r="D96" s="6" t="str">
        <f>VLOOKUP(A96,'08.kolo prezentácia'!$A$2:$G$200,2,FALSE)</f>
        <v>Marek</v>
      </c>
      <c r="E96" s="6" t="str">
        <f>VLOOKUP(A96,'08.kolo prezentácia'!$A$2:$G$200,3,FALSE)</f>
        <v>Makva</v>
      </c>
      <c r="F96" s="6" t="str">
        <f>CONCATENATE('08.kolo výsledky '!$D96," ",'08.kolo výsledky '!$E96)</f>
        <v>Marek Makva</v>
      </c>
      <c r="G96" s="6" t="str">
        <f>VLOOKUP(A96,'08.kolo prezentácia'!$A$2:$G$200,4,FALSE)</f>
        <v>Makvovci / Trenčianska Teplá</v>
      </c>
      <c r="H96" s="31">
        <f>VLOOKUP(A96,'08.kolo prezentácia'!$A$2:$G$200,5,FALSE)</f>
        <v>1985</v>
      </c>
      <c r="I96" s="32" t="str">
        <f>VLOOKUP(A96,'08.kolo prezentácia'!$A$2:$G$200,7,FALSE)</f>
        <v>Muži B</v>
      </c>
      <c r="J96" s="33" t="str">
        <f>VLOOKUP('08.kolo výsledky '!$A96,'08.kolo stopky'!A:C,3,FALSE)</f>
        <v>01:01:10,02</v>
      </c>
      <c r="K96" s="33">
        <f t="shared" si="7"/>
        <v>0.004617074275362319</v>
      </c>
      <c r="L96" s="33">
        <f t="shared" si="8"/>
        <v>0.01760219907407407</v>
      </c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4">
        <f t="shared" si="9"/>
        <v>0</v>
      </c>
      <c r="Y96"/>
    </row>
    <row r="97" spans="1:25" ht="14.25">
      <c r="A97" s="22">
        <v>364</v>
      </c>
      <c r="B97" s="48">
        <v>94</v>
      </c>
      <c r="C97" s="48">
        <v>7</v>
      </c>
      <c r="D97" s="6" t="str">
        <f>VLOOKUP(A97,'08.kolo prezentácia'!$A$2:$G$200,2,FALSE)</f>
        <v>Dajana</v>
      </c>
      <c r="E97" s="6" t="str">
        <f>VLOOKUP(A97,'08.kolo prezentácia'!$A$2:$G$200,3,FALSE)</f>
        <v>Makvová</v>
      </c>
      <c r="F97" s="6" t="str">
        <f>CONCATENATE('08.kolo výsledky '!$D97," ",'08.kolo výsledky '!$E97)</f>
        <v>Dajana Makvová</v>
      </c>
      <c r="G97" s="6" t="str">
        <f>VLOOKUP(A97,'08.kolo prezentácia'!$A$2:$G$200,4,FALSE)</f>
        <v>Partizánske</v>
      </c>
      <c r="H97" s="31">
        <f>VLOOKUP(A97,'08.kolo prezentácia'!$A$2:$G$200,5,FALSE)</f>
        <v>1999</v>
      </c>
      <c r="I97" s="32" t="str">
        <f>VLOOKUP(A97,'08.kolo prezentácia'!$A$2:$G$200,7,FALSE)</f>
        <v>Ženy A</v>
      </c>
      <c r="J97" s="33" t="str">
        <f>VLOOKUP('08.kolo výsledky '!$A97,'08.kolo stopky'!A:C,3,FALSE)</f>
        <v>01:01:10,58</v>
      </c>
      <c r="K97" s="33">
        <f t="shared" si="7"/>
        <v>0.004617778784219003</v>
      </c>
      <c r="L97" s="33">
        <f t="shared" si="8"/>
        <v>0.017608680555555558</v>
      </c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4">
        <f t="shared" si="9"/>
        <v>0</v>
      </c>
      <c r="Y97"/>
    </row>
    <row r="98" spans="1:25" ht="14.25">
      <c r="A98" s="22">
        <v>263</v>
      </c>
      <c r="B98" s="48">
        <v>95</v>
      </c>
      <c r="C98" s="55">
        <v>4</v>
      </c>
      <c r="D98" s="6" t="str">
        <f>VLOOKUP(A98,'08.kolo prezentácia'!$A$2:$G$200,2,FALSE)</f>
        <v>Gizka</v>
      </c>
      <c r="E98" s="6" t="str">
        <f>VLOOKUP(A98,'08.kolo prezentácia'!$A$2:$G$200,3,FALSE)</f>
        <v>Chrenková</v>
      </c>
      <c r="F98" s="6" t="str">
        <f>CONCATENATE('08.kolo výsledky '!$D98," ",'08.kolo výsledky '!$E98)</f>
        <v>Gizka Chrenková</v>
      </c>
      <c r="G98" s="6" t="str">
        <f>VLOOKUP(A98,'08.kolo prezentácia'!$A$2:$G$200,4,FALSE)</f>
        <v>Jogging klub DCA / Dubnica nad Váhom</v>
      </c>
      <c r="H98" s="31">
        <f>VLOOKUP(A98,'08.kolo prezentácia'!$A$2:$G$200,5,FALSE)</f>
        <v>1954</v>
      </c>
      <c r="I98" s="32" t="str">
        <f>VLOOKUP(A98,'08.kolo prezentácia'!$A$2:$G$200,7,FALSE)</f>
        <v>Ženy C</v>
      </c>
      <c r="J98" s="33" t="str">
        <f>VLOOKUP('08.kolo výsledky '!$A98,'08.kolo stopky'!A:C,3,FALSE)</f>
        <v>01:01:47,08</v>
      </c>
      <c r="K98" s="33">
        <f t="shared" si="7"/>
        <v>0.004663697665056361</v>
      </c>
      <c r="L98" s="33">
        <f t="shared" si="8"/>
        <v>0.018031134259259254</v>
      </c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4">
        <f t="shared" si="9"/>
        <v>0</v>
      </c>
      <c r="Y98"/>
    </row>
    <row r="99" spans="1:25" ht="14.25">
      <c r="A99" s="22">
        <v>83</v>
      </c>
      <c r="B99" s="48">
        <v>96</v>
      </c>
      <c r="C99" s="48">
        <v>25</v>
      </c>
      <c r="D99" s="6" t="str">
        <f>VLOOKUP(A99,'08.kolo prezentácia'!$A$2:$G$200,2,FALSE)</f>
        <v>Vladimír</v>
      </c>
      <c r="E99" s="6" t="str">
        <f>VLOOKUP(A99,'08.kolo prezentácia'!$A$2:$G$200,3,FALSE)</f>
        <v>Malý</v>
      </c>
      <c r="F99" s="6" t="str">
        <f>CONCATENATE('08.kolo výsledky '!$D99," ",'08.kolo výsledky '!$E99)</f>
        <v>Vladimír Malý</v>
      </c>
      <c r="G99" s="6" t="str">
        <f>VLOOKUP(A99,'08.kolo prezentácia'!$A$2:$G$200,4,FALSE)</f>
        <v>Trenčianska Teplá</v>
      </c>
      <c r="H99" s="31">
        <f>VLOOKUP(A99,'08.kolo prezentácia'!$A$2:$G$200,5,FALSE)</f>
        <v>1977</v>
      </c>
      <c r="I99" s="32" t="str">
        <f>VLOOKUP(A99,'08.kolo prezentácia'!$A$2:$G$200,7,FALSE)</f>
        <v>Muži C</v>
      </c>
      <c r="J99" s="33" t="str">
        <f>VLOOKUP('08.kolo výsledky '!$A99,'08.kolo stopky'!A:C,3,FALSE)</f>
        <v>01:01:58,52</v>
      </c>
      <c r="K99" s="33">
        <f t="shared" si="7"/>
        <v>0.0046780897745571665</v>
      </c>
      <c r="L99" s="33">
        <f t="shared" si="8"/>
        <v>0.018163541666666668</v>
      </c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4">
        <f t="shared" si="9"/>
        <v>0</v>
      </c>
      <c r="Y99"/>
    </row>
    <row r="100" spans="1:25" ht="14.25">
      <c r="A100" s="22">
        <v>295</v>
      </c>
      <c r="B100" s="48">
        <v>97</v>
      </c>
      <c r="C100" s="55">
        <v>5</v>
      </c>
      <c r="D100" s="6" t="str">
        <f>VLOOKUP(A100,'08.kolo prezentácia'!$A$2:$G$200,2,FALSE)</f>
        <v>Alica</v>
      </c>
      <c r="E100" s="6" t="str">
        <f>VLOOKUP(A100,'08.kolo prezentácia'!$A$2:$G$200,3,FALSE)</f>
        <v>Nemčeková</v>
      </c>
      <c r="F100" s="6" t="str">
        <f>CONCATENATE('08.kolo výsledky '!$D100," ",'08.kolo výsledky '!$E100)</f>
        <v>Alica Nemčeková</v>
      </c>
      <c r="G100" s="6" t="str">
        <f>VLOOKUP(A100,'08.kolo prezentácia'!$A$2:$G$200,4,FALSE)</f>
        <v>Dubnica nad Váhom</v>
      </c>
      <c r="H100" s="31">
        <f>VLOOKUP(A100,'08.kolo prezentácia'!$A$2:$G$200,5,FALSE)</f>
        <v>1964</v>
      </c>
      <c r="I100" s="32" t="str">
        <f>VLOOKUP(A100,'08.kolo prezentácia'!$A$2:$G$200,7,FALSE)</f>
        <v>Ženy C</v>
      </c>
      <c r="J100" s="33" t="str">
        <f>VLOOKUP('08.kolo výsledky '!$A100,'08.kolo stopky'!A:C,3,FALSE)</f>
        <v>01:02:06,01</v>
      </c>
      <c r="K100" s="33">
        <f>J100/$X$3</f>
        <v>0.004687512580515298</v>
      </c>
      <c r="L100" s="33">
        <f>J100-$Y$3</f>
        <v>0.018250231481481475</v>
      </c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4">
        <f t="shared" si="9"/>
        <v>0</v>
      </c>
      <c r="Y100"/>
    </row>
    <row r="101" spans="1:25" ht="14.25">
      <c r="A101" s="22">
        <v>372</v>
      </c>
      <c r="B101" s="48">
        <v>98</v>
      </c>
      <c r="C101" s="55">
        <v>8</v>
      </c>
      <c r="D101" s="6" t="str">
        <f>VLOOKUP(A101,'08.kolo prezentácia'!$A$2:$G$200,2,FALSE)</f>
        <v>Katarina</v>
      </c>
      <c r="E101" s="6" t="str">
        <f>VLOOKUP(A101,'08.kolo prezentácia'!$A$2:$G$200,3,FALSE)</f>
        <v>Svrcekova</v>
      </c>
      <c r="F101" s="6" t="str">
        <f>CONCATENATE('08.kolo výsledky '!$D101," ",'08.kolo výsledky '!$E101)</f>
        <v>Katarina Svrcekova</v>
      </c>
      <c r="G101" s="6" t="str">
        <f>VLOOKUP(A101,'08.kolo prezentácia'!$A$2:$G$200,4,FALSE)</f>
        <v>SaS / Bratislava</v>
      </c>
      <c r="H101" s="31">
        <f>VLOOKUP(A101,'08.kolo prezentácia'!$A$2:$G$200,5,FALSE)</f>
        <v>1986</v>
      </c>
      <c r="I101" s="32" t="str">
        <f>VLOOKUP(A101,'08.kolo prezentácia'!$A$2:$G$200,7,FALSE)</f>
        <v>Ženy A</v>
      </c>
      <c r="J101" s="33" t="str">
        <f>VLOOKUP('08.kolo výsledky '!$A101,'08.kolo stopky'!A:C,3,FALSE)</f>
        <v>01:02:16,44</v>
      </c>
      <c r="K101" s="33">
        <f>J101/$X$3</f>
        <v>0.0047006340579710156</v>
      </c>
      <c r="L101" s="33">
        <f>J101-$Y$3</f>
        <v>0.018370949074074074</v>
      </c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4">
        <f t="shared" si="9"/>
        <v>0</v>
      </c>
      <c r="Y101"/>
    </row>
    <row r="102" spans="1:25" ht="14.25">
      <c r="A102" s="22">
        <v>244</v>
      </c>
      <c r="B102" s="48">
        <v>99</v>
      </c>
      <c r="C102" s="48">
        <v>6</v>
      </c>
      <c r="D102" s="6" t="str">
        <f>VLOOKUP(A102,'08.kolo prezentácia'!$A$2:$G$200,2,FALSE)</f>
        <v>Daniela</v>
      </c>
      <c r="E102" s="6" t="str">
        <f>VLOOKUP(A102,'08.kolo prezentácia'!$A$2:$G$200,3,FALSE)</f>
        <v>Sýkorová</v>
      </c>
      <c r="F102" s="6" t="str">
        <f>CONCATENATE('08.kolo výsledky '!$D102," ",'08.kolo výsledky '!$E102)</f>
        <v>Daniela Sýkorová</v>
      </c>
      <c r="G102" s="6" t="str">
        <f>VLOOKUP(A102,'08.kolo prezentácia'!$A$2:$G$200,4,FALSE)</f>
        <v>Motešice</v>
      </c>
      <c r="H102" s="31">
        <f>VLOOKUP(A102,'08.kolo prezentácia'!$A$2:$G$200,5,FALSE)</f>
        <v>1970</v>
      </c>
      <c r="I102" s="32" t="str">
        <f>VLOOKUP(A102,'08.kolo prezentácia'!$A$2:$G$200,7,FALSE)</f>
        <v>Ženy C</v>
      </c>
      <c r="J102" s="33" t="str">
        <f>VLOOKUP('08.kolo výsledky '!$A102,'08.kolo stopky'!A:C,3,FALSE)</f>
        <v>01:02:37,88</v>
      </c>
      <c r="K102" s="33">
        <f aca="true" t="shared" si="10" ref="K102:K112">J102/$X$3</f>
        <v>0.004727606682769727</v>
      </c>
      <c r="L102" s="33">
        <f aca="true" t="shared" si="11" ref="L102:L112">J102-$Y$3</f>
        <v>0.018619097222222217</v>
      </c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4">
        <f t="shared" si="9"/>
        <v>0</v>
      </c>
      <c r="Y102"/>
    </row>
    <row r="103" spans="1:25" ht="14.25">
      <c r="A103" s="22">
        <v>356</v>
      </c>
      <c r="B103" s="48">
        <v>100</v>
      </c>
      <c r="C103" s="55">
        <v>7</v>
      </c>
      <c r="D103" s="6" t="str">
        <f>VLOOKUP(A103,'08.kolo prezentácia'!$A$2:$G$200,2,FALSE)</f>
        <v>Jana</v>
      </c>
      <c r="E103" s="6" t="str">
        <f>VLOOKUP(A103,'08.kolo prezentácia'!$A$2:$G$200,3,FALSE)</f>
        <v>Matejová</v>
      </c>
      <c r="F103" s="6" t="str">
        <f>CONCATENATE('08.kolo výsledky '!$D103," ",'08.kolo výsledky '!$E103)</f>
        <v>Jana Matejová</v>
      </c>
      <c r="G103" s="6" t="str">
        <f>VLOOKUP(A103,'08.kolo prezentácia'!$A$2:$G$200,4,FALSE)</f>
        <v>Martin</v>
      </c>
      <c r="H103" s="31">
        <f>VLOOKUP(A103,'08.kolo prezentácia'!$A$2:$G$200,5,FALSE)</f>
        <v>1967</v>
      </c>
      <c r="I103" s="32" t="str">
        <f>VLOOKUP(A103,'08.kolo prezentácia'!$A$2:$G$200,7,FALSE)</f>
        <v>Ženy C</v>
      </c>
      <c r="J103" s="33" t="str">
        <f>VLOOKUP('08.kolo výsledky '!$A103,'08.kolo stopky'!A:C,3,FALSE)</f>
        <v>01:02:39,58</v>
      </c>
      <c r="K103" s="33">
        <f t="shared" si="10"/>
        <v>0.00472974537037037</v>
      </c>
      <c r="L103" s="33">
        <f t="shared" si="11"/>
        <v>0.01863877314814814</v>
      </c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4">
        <f t="shared" si="9"/>
        <v>0</v>
      </c>
      <c r="Y103"/>
    </row>
    <row r="104" spans="1:25" ht="14.25">
      <c r="A104" s="22">
        <v>280</v>
      </c>
      <c r="B104" s="48">
        <v>101</v>
      </c>
      <c r="C104" s="48">
        <v>6</v>
      </c>
      <c r="D104" s="6" t="str">
        <f>VLOOKUP(A104,'08.kolo prezentácia'!$A$2:$G$200,2,FALSE)</f>
        <v>Denisa</v>
      </c>
      <c r="E104" s="6" t="str">
        <f>VLOOKUP(A104,'08.kolo prezentácia'!$A$2:$G$200,3,FALSE)</f>
        <v>Huláková</v>
      </c>
      <c r="F104" s="6" t="str">
        <f>CONCATENATE('08.kolo výsledky '!$D104," ",'08.kolo výsledky '!$E104)</f>
        <v>Denisa Huláková</v>
      </c>
      <c r="G104" s="6" t="str">
        <f>VLOOKUP(A104,'08.kolo prezentácia'!$A$2:$G$200,4,FALSE)</f>
        <v>Ľadové medvede Ostratice / Bánovce</v>
      </c>
      <c r="H104" s="31">
        <f>VLOOKUP(A104,'08.kolo prezentácia'!$A$2:$G$200,5,FALSE)</f>
        <v>1979</v>
      </c>
      <c r="I104" s="32" t="str">
        <f>VLOOKUP(A104,'08.kolo prezentácia'!$A$2:$G$200,7,FALSE)</f>
        <v>Ženy B</v>
      </c>
      <c r="J104" s="33" t="str">
        <f>VLOOKUP('08.kolo výsledky '!$A104,'08.kolo stopky'!A:C,3,FALSE)</f>
        <v>01:03:06,27</v>
      </c>
      <c r="K104" s="33">
        <f t="shared" si="10"/>
        <v>0.004763322765700483</v>
      </c>
      <c r="L104" s="33">
        <f t="shared" si="11"/>
        <v>0.018947685185185175</v>
      </c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4">
        <f t="shared" si="9"/>
        <v>0</v>
      </c>
      <c r="Y104"/>
    </row>
    <row r="105" spans="1:25" ht="14.25">
      <c r="A105" s="22">
        <v>360</v>
      </c>
      <c r="B105" s="48">
        <v>102</v>
      </c>
      <c r="C105" s="55">
        <v>21</v>
      </c>
      <c r="D105" s="6" t="str">
        <f>VLOOKUP(A105,'08.kolo prezentácia'!$A$2:$G$200,2,FALSE)</f>
        <v>Ján</v>
      </c>
      <c r="E105" s="6" t="str">
        <f>VLOOKUP(A105,'08.kolo prezentácia'!$A$2:$G$200,3,FALSE)</f>
        <v>Trochan</v>
      </c>
      <c r="F105" s="6" t="str">
        <f>CONCATENATE('08.kolo výsledky '!$D105," ",'08.kolo výsledky '!$E105)</f>
        <v>Ján Trochan</v>
      </c>
      <c r="G105" s="6" t="str">
        <f>VLOOKUP(A105,'08.kolo prezentácia'!$A$2:$G$200,4,FALSE)</f>
        <v>Nová Dubnica</v>
      </c>
      <c r="H105" s="31">
        <f>VLOOKUP(A105,'08.kolo prezentácia'!$A$2:$G$200,5,FALSE)</f>
        <v>1982</v>
      </c>
      <c r="I105" s="32" t="str">
        <f>VLOOKUP(A105,'08.kolo prezentácia'!$A$2:$G$200,7,FALSE)</f>
        <v>Muži B</v>
      </c>
      <c r="J105" s="33" t="str">
        <f>VLOOKUP('08.kolo výsledky '!$A105,'08.kolo stopky'!A:C,3,FALSE)</f>
        <v>01:03:14,02</v>
      </c>
      <c r="K105" s="33">
        <f t="shared" si="10"/>
        <v>0.004773072665056361</v>
      </c>
      <c r="L105" s="33">
        <f t="shared" si="11"/>
        <v>0.019037384259259254</v>
      </c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4">
        <f t="shared" si="9"/>
        <v>0</v>
      </c>
      <c r="Y105"/>
    </row>
    <row r="106" spans="1:25" ht="14.25">
      <c r="A106" s="22">
        <v>41</v>
      </c>
      <c r="B106" s="48">
        <v>103</v>
      </c>
      <c r="C106" s="55">
        <v>7</v>
      </c>
      <c r="D106" s="6" t="str">
        <f>VLOOKUP(A106,'08.kolo prezentácia'!$A$2:$G$200,2,FALSE)</f>
        <v>Petra</v>
      </c>
      <c r="E106" s="6" t="str">
        <f>VLOOKUP(A106,'08.kolo prezentácia'!$A$2:$G$200,3,FALSE)</f>
        <v>Adamkovicova</v>
      </c>
      <c r="F106" s="6" t="str">
        <f>CONCATENATE('08.kolo výsledky '!$D106," ",'08.kolo výsledky '!$E106)</f>
        <v>Petra Adamkovicova</v>
      </c>
      <c r="G106" s="6" t="str">
        <f>VLOOKUP(A106,'08.kolo prezentácia'!$A$2:$G$200,4,FALSE)</f>
        <v>Gekon / Bánovce nad Bebravou</v>
      </c>
      <c r="H106" s="31">
        <f>VLOOKUP(A106,'08.kolo prezentácia'!$A$2:$G$200,5,FALSE)</f>
        <v>1978</v>
      </c>
      <c r="I106" s="32" t="str">
        <f>VLOOKUP(A106,'08.kolo prezentácia'!$A$2:$G$200,7,FALSE)</f>
        <v>Ženy B</v>
      </c>
      <c r="J106" s="33" t="str">
        <f>VLOOKUP('08.kolo výsledky '!$A106,'08.kolo stopky'!A:C,3,FALSE)</f>
        <v>01:05:03,96</v>
      </c>
      <c r="K106" s="33">
        <f t="shared" si="10"/>
        <v>0.004911382850241546</v>
      </c>
      <c r="L106" s="33">
        <f t="shared" si="11"/>
        <v>0.02030983796296296</v>
      </c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4">
        <f t="shared" si="9"/>
        <v>0</v>
      </c>
      <c r="Y106"/>
    </row>
    <row r="107" spans="1:25" ht="14.25">
      <c r="A107" s="22">
        <v>18</v>
      </c>
      <c r="B107" s="48">
        <v>104</v>
      </c>
      <c r="C107" s="48">
        <v>9</v>
      </c>
      <c r="D107" s="6" t="str">
        <f>VLOOKUP(A107,'08.kolo prezentácia'!$A$2:$G$200,2,FALSE)</f>
        <v>Barbora</v>
      </c>
      <c r="E107" s="6" t="str">
        <f>VLOOKUP(A107,'08.kolo prezentácia'!$A$2:$G$200,3,FALSE)</f>
        <v>Gavendová</v>
      </c>
      <c r="F107" s="6" t="str">
        <f>CONCATENATE('08.kolo výsledky '!$D107," ",'08.kolo výsledky '!$E107)</f>
        <v>Barbora Gavendová</v>
      </c>
      <c r="G107" s="6" t="str">
        <f>VLOOKUP(A107,'08.kolo prezentácia'!$A$2:$G$200,4,FALSE)</f>
        <v>Trenčín</v>
      </c>
      <c r="H107" s="31">
        <f>VLOOKUP(A107,'08.kolo prezentácia'!$A$2:$G$200,5,FALSE)</f>
        <v>1999</v>
      </c>
      <c r="I107" s="32" t="str">
        <f>VLOOKUP(A107,'08.kolo prezentácia'!$A$2:$G$200,7,FALSE)</f>
        <v>Ženy A</v>
      </c>
      <c r="J107" s="33" t="str">
        <f>VLOOKUP('08.kolo výsledky '!$A107,'08.kolo stopky'!A:C,3,FALSE)</f>
        <v>01:06:02,37</v>
      </c>
      <c r="K107" s="33">
        <f t="shared" si="10"/>
        <v>0.004984865640096619</v>
      </c>
      <c r="L107" s="33">
        <f t="shared" si="11"/>
        <v>0.02098587962962962</v>
      </c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4">
        <f t="shared" si="9"/>
        <v>0</v>
      </c>
      <c r="Y107"/>
    </row>
    <row r="108" spans="1:25" ht="14.25">
      <c r="A108" s="22">
        <v>376</v>
      </c>
      <c r="B108" s="48">
        <v>105</v>
      </c>
      <c r="C108" s="48">
        <v>26</v>
      </c>
      <c r="D108" s="6" t="str">
        <f>VLOOKUP(A108,'08.kolo prezentácia'!$A$2:$G$200,2,FALSE)</f>
        <v>Pavel</v>
      </c>
      <c r="E108" s="6" t="str">
        <f>VLOOKUP(A108,'08.kolo prezentácia'!$A$2:$G$200,3,FALSE)</f>
        <v>Spaček</v>
      </c>
      <c r="F108" s="6" t="str">
        <f>CONCATENATE('08.kolo výsledky '!$D108," ",'08.kolo výsledky '!$E108)</f>
        <v>Pavel Spaček</v>
      </c>
      <c r="G108" s="6" t="str">
        <f>VLOOKUP(A108,'08.kolo prezentácia'!$A$2:$G$200,4,FALSE)</f>
        <v>Trenčianska Teplá</v>
      </c>
      <c r="H108" s="31">
        <f>VLOOKUP(A108,'08.kolo prezentácia'!$A$2:$G$200,5,FALSE)</f>
        <v>1971</v>
      </c>
      <c r="I108" s="32" t="str">
        <f>VLOOKUP(A108,'08.kolo prezentácia'!$A$2:$G$200,7,FALSE)</f>
        <v>Muži C</v>
      </c>
      <c r="J108" s="33" t="str">
        <f>VLOOKUP('08.kolo výsledky '!$A108,'08.kolo stopky'!A:C,3,FALSE)</f>
        <v>01:06:15,30</v>
      </c>
      <c r="K108" s="33">
        <f t="shared" si="10"/>
        <v>0.0050011322463768115</v>
      </c>
      <c r="L108" s="33">
        <f t="shared" si="11"/>
        <v>0.0211355324074074</v>
      </c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4">
        <f t="shared" si="9"/>
        <v>0</v>
      </c>
      <c r="Y108"/>
    </row>
    <row r="109" spans="1:25" ht="14.25">
      <c r="A109" s="22">
        <v>17</v>
      </c>
      <c r="B109" s="48">
        <v>106</v>
      </c>
      <c r="C109" s="48">
        <v>10</v>
      </c>
      <c r="D109" s="6" t="str">
        <f>VLOOKUP(A109,'08.kolo prezentácia'!$A$2:$G$200,2,FALSE)</f>
        <v>Simona</v>
      </c>
      <c r="E109" s="6" t="str">
        <f>VLOOKUP(A109,'08.kolo prezentácia'!$A$2:$G$200,3,FALSE)</f>
        <v>Zacharová</v>
      </c>
      <c r="F109" s="6" t="str">
        <f>CONCATENATE('08.kolo výsledky '!$D109," ",'08.kolo výsledky '!$E109)</f>
        <v>Simona Zacharová</v>
      </c>
      <c r="G109" s="6" t="str">
        <f>VLOOKUP(A109,'08.kolo prezentácia'!$A$2:$G$200,4,FALSE)</f>
        <v>Trenčianska Teplá</v>
      </c>
      <c r="H109" s="31">
        <f>VLOOKUP(A109,'08.kolo prezentácia'!$A$2:$G$200,5,FALSE)</f>
        <v>1990</v>
      </c>
      <c r="I109" s="32" t="str">
        <f>VLOOKUP(A109,'08.kolo prezentácia'!$A$2:$G$200,7,FALSE)</f>
        <v>Ženy A</v>
      </c>
      <c r="J109" s="33" t="str">
        <f>VLOOKUP('08.kolo výsledky '!$A109,'08.kolo stopky'!A:C,3,FALSE)</f>
        <v>01:07:14,32</v>
      </c>
      <c r="K109" s="33">
        <f t="shared" si="10"/>
        <v>0.005075382447665058</v>
      </c>
      <c r="L109" s="33">
        <f t="shared" si="11"/>
        <v>0.02181863425925926</v>
      </c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4">
        <f t="shared" si="9"/>
        <v>0</v>
      </c>
      <c r="Y109"/>
    </row>
    <row r="110" spans="1:25" ht="14.25">
      <c r="A110" s="22">
        <v>128</v>
      </c>
      <c r="B110" s="48">
        <v>107</v>
      </c>
      <c r="C110" s="55">
        <v>8</v>
      </c>
      <c r="D110" s="6" t="str">
        <f>VLOOKUP(A110,'08.kolo prezentácia'!$A$2:$G$200,2,FALSE)</f>
        <v>Eva</v>
      </c>
      <c r="E110" s="6" t="str">
        <f>VLOOKUP(A110,'08.kolo prezentácia'!$A$2:$G$200,3,FALSE)</f>
        <v>Gavendová</v>
      </c>
      <c r="F110" s="6" t="str">
        <f>CONCATENATE('08.kolo výsledky '!$D110," ",'08.kolo výsledky '!$E110)</f>
        <v>Eva Gavendová</v>
      </c>
      <c r="G110" s="6" t="str">
        <f>VLOOKUP(A110,'08.kolo prezentácia'!$A$2:$G$200,4,FALSE)</f>
        <v>Trenčín</v>
      </c>
      <c r="H110" s="31">
        <f>VLOOKUP(A110,'08.kolo prezentácia'!$A$2:$G$200,5,FALSE)</f>
        <v>1963</v>
      </c>
      <c r="I110" s="32" t="str">
        <f>VLOOKUP(A110,'08.kolo prezentácia'!$A$2:$G$200,7,FALSE)</f>
        <v>Ženy C</v>
      </c>
      <c r="J110" s="33" t="str">
        <f>VLOOKUP('08.kolo výsledky '!$A110,'08.kolo stopky'!A:C,3,FALSE)</f>
        <v>01:07:14,75</v>
      </c>
      <c r="K110" s="33">
        <f t="shared" si="10"/>
        <v>0.005075923409822867</v>
      </c>
      <c r="L110" s="33">
        <f t="shared" si="11"/>
        <v>0.02182361111111111</v>
      </c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4">
        <f t="shared" si="9"/>
        <v>0</v>
      </c>
      <c r="Y110"/>
    </row>
    <row r="111" spans="1:25" ht="14.25">
      <c r="A111" s="22">
        <v>363</v>
      </c>
      <c r="B111" s="48">
        <v>108</v>
      </c>
      <c r="C111" s="48">
        <v>11</v>
      </c>
      <c r="D111" s="6" t="str">
        <f>VLOOKUP(A111,'08.kolo prezentácia'!$A$2:$G$200,2,FALSE)</f>
        <v>Barbora</v>
      </c>
      <c r="E111" s="6" t="str">
        <f>VLOOKUP(A111,'08.kolo prezentácia'!$A$2:$G$200,3,FALSE)</f>
        <v>Kopčanová</v>
      </c>
      <c r="F111" s="6" t="str">
        <f>CONCATENATE('08.kolo výsledky '!$D111," ",'08.kolo výsledky '!$E111)</f>
        <v>Barbora Kopčanová</v>
      </c>
      <c r="G111" s="6" t="str">
        <f>VLOOKUP(A111,'08.kolo prezentácia'!$A$2:$G$200,4,FALSE)</f>
        <v>Trenčianske Teplice</v>
      </c>
      <c r="H111" s="31">
        <f>VLOOKUP(A111,'08.kolo prezentácia'!$A$2:$G$200,5,FALSE)</f>
        <v>1999</v>
      </c>
      <c r="I111" s="32" t="str">
        <f>VLOOKUP(A111,'08.kolo prezentácia'!$A$2:$G$200,7,FALSE)</f>
        <v>Ženy A</v>
      </c>
      <c r="J111" s="33" t="str">
        <f>VLOOKUP('08.kolo výsledky '!$A111,'08.kolo stopky'!A:C,3,FALSE)</f>
        <v>01:13:13,84</v>
      </c>
      <c r="K111" s="33">
        <f t="shared" si="10"/>
        <v>0.005527677133655395</v>
      </c>
      <c r="L111" s="33">
        <f t="shared" si="11"/>
        <v>0.02597974537037037</v>
      </c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4">
        <f t="shared" si="9"/>
        <v>0</v>
      </c>
      <c r="Y111"/>
    </row>
    <row r="112" spans="1:25" ht="14.25">
      <c r="A112" s="22">
        <v>51</v>
      </c>
      <c r="B112" s="48">
        <v>109</v>
      </c>
      <c r="C112" s="48">
        <v>8</v>
      </c>
      <c r="D112" s="6" t="str">
        <f>VLOOKUP(A112,'08.kolo prezentácia'!$A$2:$G$200,2,FALSE)</f>
        <v>Ivana</v>
      </c>
      <c r="E112" s="6" t="str">
        <f>VLOOKUP(A112,'08.kolo prezentácia'!$A$2:$G$200,3,FALSE)</f>
        <v>Ondrejičková</v>
      </c>
      <c r="F112" s="6" t="str">
        <f>CONCATENATE('08.kolo výsledky '!$D112," ",'08.kolo výsledky '!$E112)</f>
        <v>Ivana Ondrejičková</v>
      </c>
      <c r="G112" s="6" t="str">
        <f>VLOOKUP(A112,'08.kolo prezentácia'!$A$2:$G$200,4,FALSE)</f>
        <v>Liešťany</v>
      </c>
      <c r="H112" s="31">
        <f>VLOOKUP(A112,'08.kolo prezentácia'!$A$2:$G$200,5,FALSE)</f>
        <v>1978</v>
      </c>
      <c r="I112" s="32" t="str">
        <f>VLOOKUP(A112,'08.kolo prezentácia'!$A$2:$G$200,7,FALSE)</f>
        <v>Ženy B</v>
      </c>
      <c r="J112" s="33" t="str">
        <f>VLOOKUP('08.kolo výsledky '!$A112,'08.kolo stopky'!A:C,3,FALSE)</f>
        <v>01:14:21,75</v>
      </c>
      <c r="K112" s="33">
        <f t="shared" si="10"/>
        <v>0.005613111413043478</v>
      </c>
      <c r="L112" s="33">
        <f t="shared" si="11"/>
        <v>0.026765740740740732</v>
      </c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4">
        <f t="shared" si="9"/>
        <v>0</v>
      </c>
      <c r="Y112"/>
    </row>
    <row r="113" spans="1:25" ht="14.25">
      <c r="A113" s="22">
        <v>354</v>
      </c>
      <c r="B113" s="48">
        <v>110</v>
      </c>
      <c r="C113" s="48">
        <v>4</v>
      </c>
      <c r="D113" s="6" t="str">
        <f>VLOOKUP(A113,'08.kolo prezentácia'!$A$2:$G$200,2,FALSE)</f>
        <v>Jozef</v>
      </c>
      <c r="E113" s="6" t="str">
        <f>VLOOKUP(A113,'08.kolo prezentácia'!$A$2:$G$200,3,FALSE)</f>
        <v>Hlávka</v>
      </c>
      <c r="F113" s="6" t="str">
        <f>CONCATENATE('08.kolo výsledky '!$D113," ",'08.kolo výsledky '!$E113)</f>
        <v>Jozef Hlávka</v>
      </c>
      <c r="G113" s="6" t="str">
        <f>VLOOKUP(A113,'08.kolo prezentácia'!$A$2:$G$200,4,FALSE)</f>
        <v>Ilava</v>
      </c>
      <c r="H113" s="31">
        <f>VLOOKUP(A113,'08.kolo prezentácia'!$A$2:$G$200,5,FALSE)</f>
        <v>1951</v>
      </c>
      <c r="I113" s="32" t="str">
        <f>VLOOKUP(A113,'08.kolo prezentácia'!$A$2:$G$200,7,FALSE)</f>
        <v>Muži E</v>
      </c>
      <c r="J113" s="33" t="str">
        <f>VLOOKUP('08.kolo výsledky '!$A113,'08.kolo stopky'!A:C,3,FALSE)</f>
        <v>01:15:08,91</v>
      </c>
      <c r="K113" s="33">
        <f>J113/$X$3</f>
        <v>0.005672441123188406</v>
      </c>
      <c r="L113" s="33">
        <f>J113-$Y$3</f>
        <v>0.027311574074074068</v>
      </c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4">
        <f t="shared" si="9"/>
        <v>0</v>
      </c>
      <c r="Y113"/>
    </row>
    <row r="114" spans="1:25" ht="14.25">
      <c r="A114" s="22">
        <v>322</v>
      </c>
      <c r="B114" s="48">
        <v>111</v>
      </c>
      <c r="C114" s="48">
        <v>9</v>
      </c>
      <c r="D114" s="6" t="str">
        <f>VLOOKUP(A114,'08.kolo prezentácia'!$A$2:$G$200,2,FALSE)</f>
        <v>Jana</v>
      </c>
      <c r="E114" s="6" t="str">
        <f>VLOOKUP(A114,'08.kolo prezentácia'!$A$2:$G$200,3,FALSE)</f>
        <v>Masariková</v>
      </c>
      <c r="F114" s="6" t="str">
        <f>CONCATENATE('08.kolo výsledky '!$D114," ",'08.kolo výsledky '!$E114)</f>
        <v>Jana Masariková</v>
      </c>
      <c r="G114" s="6" t="str">
        <f>VLOOKUP(A114,'08.kolo prezentácia'!$A$2:$G$200,4,FALSE)</f>
        <v>Štvorlístok / Trenčín</v>
      </c>
      <c r="H114" s="31">
        <f>VLOOKUP(A114,'08.kolo prezentácia'!$A$2:$G$200,5,FALSE)</f>
        <v>1968</v>
      </c>
      <c r="I114" s="32" t="str">
        <f>VLOOKUP(A114,'08.kolo prezentácia'!$A$2:$G$200,7,FALSE)</f>
        <v>Ženy C</v>
      </c>
      <c r="J114" s="33" t="str">
        <f>VLOOKUP('08.kolo výsledky '!$A114,'08.kolo stopky'!A:C,3,FALSE)</f>
        <v>01:31:16,56</v>
      </c>
      <c r="K114" s="33">
        <f>J114/$X$3</f>
        <v>0.006889794685990338</v>
      </c>
      <c r="L114" s="33">
        <f>J114-$Y$3</f>
        <v>0.038511226851851835</v>
      </c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4">
        <f t="shared" si="9"/>
        <v>0</v>
      </c>
      <c r="Y114"/>
    </row>
    <row r="115" spans="1:25" ht="14.25">
      <c r="A115" s="22">
        <v>355</v>
      </c>
      <c r="B115" s="48">
        <v>112</v>
      </c>
      <c r="C115" s="48">
        <v>17</v>
      </c>
      <c r="D115" s="6" t="str">
        <f>VLOOKUP(A115,'08.kolo prezentácia'!$A$2:$G$200,2,FALSE)</f>
        <v>Marián</v>
      </c>
      <c r="E115" s="6" t="str">
        <f>VLOOKUP(A115,'08.kolo prezentácia'!$A$2:$G$200,3,FALSE)</f>
        <v>Šišovský</v>
      </c>
      <c r="F115" s="6" t="str">
        <f>CONCATENATE('08.kolo výsledky '!$D115," ",'08.kolo výsledky '!$E115)</f>
        <v>Marián Šišovský</v>
      </c>
      <c r="G115" s="6" t="str">
        <f>VLOOKUP(A115,'08.kolo prezentácia'!$A$2:$G$200,4,FALSE)</f>
        <v>Senec</v>
      </c>
      <c r="H115" s="31">
        <f>VLOOKUP(A115,'08.kolo prezentácia'!$A$2:$G$200,5,FALSE)</f>
        <v>1968</v>
      </c>
      <c r="I115" s="32" t="str">
        <f>VLOOKUP(A115,'08.kolo prezentácia'!$A$2:$G$200,7,FALSE)</f>
        <v>Muži D</v>
      </c>
      <c r="J115" s="33" t="s">
        <v>504</v>
      </c>
      <c r="K115" s="33" t="s">
        <v>504</v>
      </c>
      <c r="L115" s="33" t="s">
        <v>504</v>
      </c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4">
        <f t="shared" si="9"/>
        <v>0</v>
      </c>
      <c r="Y115"/>
    </row>
    <row r="116" spans="1:25" ht="14.25">
      <c r="A116" s="22"/>
      <c r="B116" s="48"/>
      <c r="C116" s="48"/>
      <c r="D116" s="6"/>
      <c r="E116" s="6"/>
      <c r="F116" s="6"/>
      <c r="G116" s="6"/>
      <c r="H116" s="31"/>
      <c r="I116" s="32"/>
      <c r="J116" s="33"/>
      <c r="K116" s="33"/>
      <c r="L116" s="33"/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4">
        <f t="shared" si="9"/>
        <v>0</v>
      </c>
      <c r="Y116"/>
    </row>
    <row r="117" spans="1:25" ht="14.25">
      <c r="A117" s="22"/>
      <c r="B117" s="48"/>
      <c r="C117" s="48"/>
      <c r="D117" s="6"/>
      <c r="E117" s="6"/>
      <c r="F117" s="6"/>
      <c r="G117" s="6"/>
      <c r="H117" s="31"/>
      <c r="I117" s="32"/>
      <c r="J117" s="33"/>
      <c r="K117" s="33"/>
      <c r="L117" s="33"/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4">
        <f t="shared" si="9"/>
        <v>0</v>
      </c>
      <c r="Y117"/>
    </row>
    <row r="118" spans="1:25" ht="14.25">
      <c r="A118" s="22"/>
      <c r="B118" s="48"/>
      <c r="C118" s="48"/>
      <c r="D118" s="6"/>
      <c r="E118" s="6"/>
      <c r="F118" s="6"/>
      <c r="G118" s="6"/>
      <c r="H118" s="31"/>
      <c r="I118" s="32"/>
      <c r="J118" s="33"/>
      <c r="K118" s="33"/>
      <c r="L118" s="33"/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4">
        <f t="shared" si="9"/>
        <v>0</v>
      </c>
      <c r="Y118"/>
    </row>
    <row r="119" spans="1:25" ht="14.25">
      <c r="A119" s="22"/>
      <c r="B119" s="48"/>
      <c r="C119" s="48"/>
      <c r="D119" s="6"/>
      <c r="E119" s="6"/>
      <c r="F119" s="6"/>
      <c r="G119" s="6"/>
      <c r="H119" s="31"/>
      <c r="I119" s="32"/>
      <c r="J119" s="33"/>
      <c r="K119" s="33"/>
      <c r="L119" s="33"/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4">
        <f aca="true" t="shared" si="12" ref="W119:W150">SUM(M119:V119)</f>
        <v>0</v>
      </c>
      <c r="Y119"/>
    </row>
    <row r="120" spans="1:25" ht="14.25">
      <c r="A120" s="22"/>
      <c r="B120" s="48"/>
      <c r="C120" s="48"/>
      <c r="D120" s="6"/>
      <c r="E120" s="6"/>
      <c r="F120" s="6"/>
      <c r="G120" s="6"/>
      <c r="H120" s="31"/>
      <c r="I120" s="32"/>
      <c r="J120" s="33"/>
      <c r="K120" s="33"/>
      <c r="L120" s="33"/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4">
        <f t="shared" si="12"/>
        <v>0</v>
      </c>
      <c r="Y120"/>
    </row>
    <row r="121" spans="1:25" ht="14.25">
      <c r="A121" s="22"/>
      <c r="B121" s="48"/>
      <c r="C121" s="48"/>
      <c r="D121" s="6"/>
      <c r="E121" s="6"/>
      <c r="F121" s="6"/>
      <c r="G121" s="6"/>
      <c r="H121" s="31"/>
      <c r="I121" s="32"/>
      <c r="J121" s="33"/>
      <c r="K121" s="33"/>
      <c r="L121" s="33"/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4">
        <f t="shared" si="12"/>
        <v>0</v>
      </c>
      <c r="Y121"/>
    </row>
    <row r="122" spans="1:25" ht="14.25">
      <c r="A122" s="22"/>
      <c r="B122" s="48"/>
      <c r="C122" s="48"/>
      <c r="D122" s="6"/>
      <c r="E122" s="6"/>
      <c r="F122" s="6"/>
      <c r="G122" s="6"/>
      <c r="H122" s="31"/>
      <c r="I122" s="32"/>
      <c r="J122" s="33"/>
      <c r="K122" s="33"/>
      <c r="L122" s="33"/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4">
        <f t="shared" si="12"/>
        <v>0</v>
      </c>
      <c r="Y122"/>
    </row>
    <row r="123" spans="1:25" ht="14.25">
      <c r="A123" s="22"/>
      <c r="B123" s="48"/>
      <c r="C123" s="48"/>
      <c r="D123" s="6"/>
      <c r="E123" s="6"/>
      <c r="F123" s="6"/>
      <c r="G123" s="6"/>
      <c r="H123" s="31"/>
      <c r="I123" s="32"/>
      <c r="J123" s="33"/>
      <c r="K123" s="33"/>
      <c r="L123" s="33"/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4">
        <f t="shared" si="12"/>
        <v>0</v>
      </c>
      <c r="Y123"/>
    </row>
    <row r="124" spans="1:25" ht="14.25">
      <c r="A124" s="22"/>
      <c r="B124" s="48"/>
      <c r="C124" s="48"/>
      <c r="D124" s="6"/>
      <c r="E124" s="6"/>
      <c r="F124" s="6"/>
      <c r="G124" s="6"/>
      <c r="H124" s="31"/>
      <c r="I124" s="32"/>
      <c r="J124" s="33"/>
      <c r="K124" s="33"/>
      <c r="L124" s="33"/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4">
        <f t="shared" si="12"/>
        <v>0</v>
      </c>
      <c r="Y124"/>
    </row>
    <row r="125" spans="1:25" ht="14.25">
      <c r="A125" s="22"/>
      <c r="B125" s="48"/>
      <c r="C125" s="48"/>
      <c r="D125" s="6"/>
      <c r="E125" s="6"/>
      <c r="F125" s="6"/>
      <c r="G125" s="6"/>
      <c r="H125" s="31"/>
      <c r="I125" s="32"/>
      <c r="J125" s="33"/>
      <c r="K125" s="33"/>
      <c r="L125" s="33"/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4">
        <f t="shared" si="12"/>
        <v>0</v>
      </c>
      <c r="Y125"/>
    </row>
    <row r="126" spans="1:25" ht="14.25">
      <c r="A126" s="22"/>
      <c r="B126" s="48"/>
      <c r="C126" s="48"/>
      <c r="D126" s="6"/>
      <c r="E126" s="6"/>
      <c r="F126" s="6"/>
      <c r="G126" s="6"/>
      <c r="H126" s="31"/>
      <c r="I126" s="32"/>
      <c r="J126" s="33"/>
      <c r="K126" s="33"/>
      <c r="L126" s="33"/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4">
        <f t="shared" si="12"/>
        <v>0</v>
      </c>
      <c r="Y126"/>
    </row>
    <row r="127" spans="1:25" ht="14.25">
      <c r="A127" s="22"/>
      <c r="B127" s="48"/>
      <c r="C127" s="48"/>
      <c r="D127" s="6"/>
      <c r="E127" s="6"/>
      <c r="F127" s="6"/>
      <c r="G127" s="6"/>
      <c r="H127" s="31"/>
      <c r="I127" s="32"/>
      <c r="J127" s="33"/>
      <c r="K127" s="33"/>
      <c r="L127" s="33"/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4">
        <f t="shared" si="12"/>
        <v>0</v>
      </c>
      <c r="Y127"/>
    </row>
    <row r="128" spans="1:25" ht="14.25">
      <c r="A128" s="22"/>
      <c r="B128" s="48"/>
      <c r="C128" s="48"/>
      <c r="D128" s="6"/>
      <c r="E128" s="6"/>
      <c r="F128" s="6"/>
      <c r="G128" s="6"/>
      <c r="H128" s="31"/>
      <c r="I128" s="32"/>
      <c r="J128" s="33"/>
      <c r="K128" s="33"/>
      <c r="L128" s="33"/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4">
        <f t="shared" si="12"/>
        <v>0</v>
      </c>
      <c r="Y128"/>
    </row>
    <row r="129" spans="1:25" ht="14.25">
      <c r="A129" s="22"/>
      <c r="B129" s="48"/>
      <c r="C129" s="49"/>
      <c r="D129" s="6"/>
      <c r="E129" s="6"/>
      <c r="F129" s="6"/>
      <c r="G129" s="6"/>
      <c r="H129" s="31"/>
      <c r="I129" s="32"/>
      <c r="J129" s="33"/>
      <c r="K129" s="33"/>
      <c r="L129" s="33"/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4">
        <f t="shared" si="12"/>
        <v>0</v>
      </c>
      <c r="Y129"/>
    </row>
    <row r="130" spans="1:25" ht="14.25">
      <c r="A130" s="22"/>
      <c r="B130" s="48"/>
      <c r="C130" s="48"/>
      <c r="D130" s="6"/>
      <c r="E130" s="6"/>
      <c r="F130" s="6"/>
      <c r="G130" s="6"/>
      <c r="H130" s="31"/>
      <c r="I130" s="32"/>
      <c r="J130" s="33"/>
      <c r="K130" s="33"/>
      <c r="L130" s="33"/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4">
        <f t="shared" si="12"/>
        <v>0</v>
      </c>
      <c r="Y130"/>
    </row>
    <row r="131" spans="1:25" ht="14.25">
      <c r="A131" s="22"/>
      <c r="B131" s="48"/>
      <c r="C131" s="48"/>
      <c r="D131" s="6"/>
      <c r="E131" s="6"/>
      <c r="F131" s="6"/>
      <c r="G131" s="6"/>
      <c r="H131" s="31"/>
      <c r="I131" s="32"/>
      <c r="J131" s="33"/>
      <c r="K131" s="33"/>
      <c r="L131" s="33"/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4">
        <f t="shared" si="12"/>
        <v>0</v>
      </c>
      <c r="Y131"/>
    </row>
    <row r="132" spans="1:25" ht="14.25">
      <c r="A132" s="22"/>
      <c r="B132" s="48"/>
      <c r="C132" s="48"/>
      <c r="D132" s="6"/>
      <c r="E132" s="6"/>
      <c r="F132" s="6"/>
      <c r="G132" s="6"/>
      <c r="H132" s="31"/>
      <c r="I132" s="32"/>
      <c r="J132" s="33"/>
      <c r="K132" s="33"/>
      <c r="L132" s="33"/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4">
        <f t="shared" si="12"/>
        <v>0</v>
      </c>
      <c r="Y132"/>
    </row>
    <row r="133" spans="1:25" ht="14.25">
      <c r="A133" s="22"/>
      <c r="B133" s="48"/>
      <c r="C133" s="48"/>
      <c r="D133" s="6"/>
      <c r="E133" s="6"/>
      <c r="F133" s="6"/>
      <c r="G133" s="6"/>
      <c r="H133" s="31"/>
      <c r="I133" s="32"/>
      <c r="J133" s="33"/>
      <c r="K133" s="33"/>
      <c r="L133" s="33"/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4">
        <f t="shared" si="12"/>
        <v>0</v>
      </c>
      <c r="Y133"/>
    </row>
    <row r="134" spans="1:25" ht="14.25">
      <c r="A134" s="22"/>
      <c r="B134" s="48"/>
      <c r="C134" s="48"/>
      <c r="D134" s="6"/>
      <c r="E134" s="6"/>
      <c r="F134" s="6"/>
      <c r="G134" s="6"/>
      <c r="H134" s="31"/>
      <c r="I134" s="32"/>
      <c r="J134" s="33"/>
      <c r="K134" s="33"/>
      <c r="L134" s="33"/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4">
        <f t="shared" si="12"/>
        <v>0</v>
      </c>
      <c r="Y134"/>
    </row>
    <row r="135" spans="1:25" ht="14.25">
      <c r="A135" s="22"/>
      <c r="B135" s="48"/>
      <c r="C135" s="48"/>
      <c r="D135" s="6"/>
      <c r="E135" s="6"/>
      <c r="F135" s="6"/>
      <c r="G135" s="6"/>
      <c r="H135" s="31"/>
      <c r="I135" s="32"/>
      <c r="J135" s="33"/>
      <c r="K135" s="33"/>
      <c r="L135" s="33"/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4">
        <f t="shared" si="12"/>
        <v>0</v>
      </c>
      <c r="Y135"/>
    </row>
    <row r="136" spans="1:25" ht="14.25">
      <c r="A136" s="22"/>
      <c r="B136" s="48"/>
      <c r="C136" s="48"/>
      <c r="D136" s="6"/>
      <c r="E136" s="6"/>
      <c r="F136" s="6"/>
      <c r="G136" s="6"/>
      <c r="H136" s="31"/>
      <c r="I136" s="32"/>
      <c r="J136" s="33"/>
      <c r="K136" s="33"/>
      <c r="L136" s="33"/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4">
        <f t="shared" si="12"/>
        <v>0</v>
      </c>
      <c r="Y136"/>
    </row>
    <row r="137" spans="1:25" ht="14.25">
      <c r="A137" s="22"/>
      <c r="B137" s="48"/>
      <c r="C137" s="48"/>
      <c r="D137" s="6"/>
      <c r="E137" s="6"/>
      <c r="F137" s="6"/>
      <c r="G137" s="6"/>
      <c r="H137" s="31"/>
      <c r="I137" s="32"/>
      <c r="J137" s="33"/>
      <c r="K137" s="33"/>
      <c r="L137" s="33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4">
        <f t="shared" si="12"/>
        <v>0</v>
      </c>
      <c r="Y137"/>
    </row>
    <row r="138" spans="1:25" ht="14.25">
      <c r="A138" s="22"/>
      <c r="B138" s="48"/>
      <c r="C138" s="48"/>
      <c r="D138" s="6"/>
      <c r="E138" s="6"/>
      <c r="F138" s="6"/>
      <c r="G138" s="6"/>
      <c r="H138" s="31"/>
      <c r="I138" s="32"/>
      <c r="J138" s="33"/>
      <c r="K138" s="33"/>
      <c r="L138" s="33"/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4">
        <f t="shared" si="12"/>
        <v>0</v>
      </c>
      <c r="Y138"/>
    </row>
    <row r="139" spans="1:25" ht="14.25">
      <c r="A139" s="22"/>
      <c r="B139" s="48"/>
      <c r="C139" s="48"/>
      <c r="D139" s="6"/>
      <c r="E139" s="6"/>
      <c r="F139" s="6"/>
      <c r="G139" s="6"/>
      <c r="H139" s="31"/>
      <c r="I139" s="32"/>
      <c r="J139" s="33"/>
      <c r="K139" s="33"/>
      <c r="L139" s="33"/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4">
        <f t="shared" si="12"/>
        <v>0</v>
      </c>
      <c r="Y139"/>
    </row>
    <row r="140" spans="1:25" ht="14.25">
      <c r="A140" s="22"/>
      <c r="B140" s="48"/>
      <c r="C140" s="48"/>
      <c r="D140" s="6"/>
      <c r="E140" s="6"/>
      <c r="F140" s="6"/>
      <c r="G140" s="6"/>
      <c r="H140" s="31"/>
      <c r="I140" s="32"/>
      <c r="J140" s="33"/>
      <c r="K140" s="33"/>
      <c r="L140" s="33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4">
        <f t="shared" si="12"/>
        <v>0</v>
      </c>
      <c r="Y140"/>
    </row>
    <row r="141" spans="1:25" ht="14.25">
      <c r="A141" s="22"/>
      <c r="B141" s="48"/>
      <c r="C141" s="48"/>
      <c r="D141" s="6"/>
      <c r="E141" s="6"/>
      <c r="F141" s="6"/>
      <c r="G141" s="6"/>
      <c r="H141" s="31"/>
      <c r="I141" s="32"/>
      <c r="J141" s="33"/>
      <c r="K141" s="33"/>
      <c r="L141" s="33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4">
        <f t="shared" si="12"/>
        <v>0</v>
      </c>
      <c r="Y141"/>
    </row>
    <row r="142" spans="1:25" ht="14.25">
      <c r="A142" s="22"/>
      <c r="B142" s="48"/>
      <c r="C142" s="48"/>
      <c r="D142" s="6"/>
      <c r="E142" s="6"/>
      <c r="F142" s="6"/>
      <c r="G142" s="6"/>
      <c r="H142" s="31"/>
      <c r="I142" s="32"/>
      <c r="J142" s="33"/>
      <c r="K142" s="33"/>
      <c r="L142" s="33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4">
        <f t="shared" si="12"/>
        <v>0</v>
      </c>
      <c r="Y142"/>
    </row>
    <row r="143" spans="1:25" ht="14.25">
      <c r="A143" s="22"/>
      <c r="B143" s="48"/>
      <c r="C143" s="48"/>
      <c r="D143" s="6"/>
      <c r="E143" s="6"/>
      <c r="F143" s="6"/>
      <c r="G143" s="6"/>
      <c r="H143" s="31"/>
      <c r="I143" s="32"/>
      <c r="J143" s="33"/>
      <c r="K143" s="33"/>
      <c r="L143" s="33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4">
        <f t="shared" si="12"/>
        <v>0</v>
      </c>
      <c r="Y143"/>
    </row>
    <row r="144" spans="1:25" ht="14.25">
      <c r="A144" s="22"/>
      <c r="B144" s="48"/>
      <c r="C144" s="48"/>
      <c r="D144" s="6"/>
      <c r="E144" s="6"/>
      <c r="F144" s="6"/>
      <c r="G144" s="6"/>
      <c r="H144" s="31"/>
      <c r="I144" s="32"/>
      <c r="J144" s="33"/>
      <c r="K144" s="33"/>
      <c r="L144" s="33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4">
        <f t="shared" si="12"/>
        <v>0</v>
      </c>
      <c r="Y144"/>
    </row>
    <row r="145" spans="1:25" ht="14.25">
      <c r="A145" s="22"/>
      <c r="B145" s="48"/>
      <c r="C145" s="48"/>
      <c r="D145" s="6"/>
      <c r="E145" s="6"/>
      <c r="F145" s="6"/>
      <c r="G145" s="6"/>
      <c r="H145" s="31"/>
      <c r="I145" s="32"/>
      <c r="J145" s="33"/>
      <c r="K145" s="33"/>
      <c r="L145" s="33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4">
        <f t="shared" si="12"/>
        <v>0</v>
      </c>
      <c r="Y145"/>
    </row>
    <row r="146" spans="1:25" ht="14.25">
      <c r="A146" s="22"/>
      <c r="B146" s="48"/>
      <c r="C146" s="48"/>
      <c r="D146" s="6"/>
      <c r="E146" s="6"/>
      <c r="F146" s="6"/>
      <c r="G146" s="6"/>
      <c r="H146" s="31"/>
      <c r="I146" s="32"/>
      <c r="J146" s="33"/>
      <c r="K146" s="33"/>
      <c r="L146" s="33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4">
        <f t="shared" si="12"/>
        <v>0</v>
      </c>
      <c r="Y146"/>
    </row>
    <row r="147" spans="1:25" ht="14.25">
      <c r="A147" s="22"/>
      <c r="B147" s="48"/>
      <c r="C147" s="48"/>
      <c r="D147" s="6"/>
      <c r="E147" s="6"/>
      <c r="F147" s="6"/>
      <c r="G147" s="6"/>
      <c r="H147" s="31"/>
      <c r="I147" s="32"/>
      <c r="J147" s="33"/>
      <c r="K147" s="33"/>
      <c r="L147" s="33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4">
        <f t="shared" si="12"/>
        <v>0</v>
      </c>
      <c r="Y147"/>
    </row>
    <row r="148" spans="1:25" ht="14.25">
      <c r="A148" s="22"/>
      <c r="B148" s="48"/>
      <c r="C148" s="48"/>
      <c r="D148" s="6"/>
      <c r="E148" s="6"/>
      <c r="F148" s="6"/>
      <c r="G148" s="6"/>
      <c r="H148" s="31"/>
      <c r="I148" s="32"/>
      <c r="J148" s="33"/>
      <c r="K148" s="33"/>
      <c r="L148" s="33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4">
        <f t="shared" si="12"/>
        <v>0</v>
      </c>
      <c r="Y148"/>
    </row>
    <row r="149" spans="1:25" ht="14.25">
      <c r="A149" s="22"/>
      <c r="B149" s="48"/>
      <c r="C149" s="48"/>
      <c r="D149" s="6"/>
      <c r="E149" s="6"/>
      <c r="F149" s="6"/>
      <c r="G149" s="6"/>
      <c r="H149" s="31"/>
      <c r="I149" s="32"/>
      <c r="J149" s="33"/>
      <c r="K149" s="33"/>
      <c r="L149" s="33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4">
        <f t="shared" si="12"/>
        <v>0</v>
      </c>
      <c r="Y149"/>
    </row>
    <row r="150" spans="1:25" ht="14.25">
      <c r="A150" s="22"/>
      <c r="B150" s="48"/>
      <c r="C150" s="48"/>
      <c r="D150" s="6"/>
      <c r="E150" s="6"/>
      <c r="F150" s="6"/>
      <c r="G150" s="6"/>
      <c r="H150" s="31"/>
      <c r="I150" s="32"/>
      <c r="J150" s="33"/>
      <c r="K150" s="33"/>
      <c r="L150" s="33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4">
        <f t="shared" si="12"/>
        <v>0</v>
      </c>
      <c r="Y150"/>
    </row>
    <row r="151" spans="1:25" ht="14.25">
      <c r="A151" s="22"/>
      <c r="B151" s="48"/>
      <c r="C151" s="48"/>
      <c r="D151" s="6"/>
      <c r="E151" s="6"/>
      <c r="F151" s="6"/>
      <c r="G151" s="6"/>
      <c r="H151" s="31"/>
      <c r="I151" s="32"/>
      <c r="J151" s="33"/>
      <c r="K151" s="33"/>
      <c r="L151" s="33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4">
        <f>SUM(M151:V151)</f>
        <v>0</v>
      </c>
      <c r="Y151"/>
    </row>
    <row r="152" spans="1:25" ht="14.25">
      <c r="A152" s="22"/>
      <c r="B152" s="48"/>
      <c r="C152" s="48"/>
      <c r="D152" s="6"/>
      <c r="E152" s="6"/>
      <c r="F152" s="6"/>
      <c r="G152" s="6"/>
      <c r="H152" s="31"/>
      <c r="I152" s="32"/>
      <c r="J152" s="33"/>
      <c r="K152" s="33"/>
      <c r="L152" s="33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4">
        <f>SUM(M152:V152)</f>
        <v>0</v>
      </c>
      <c r="Y152"/>
    </row>
    <row r="153" spans="1:25" ht="14.25">
      <c r="A153" s="22"/>
      <c r="B153" s="48"/>
      <c r="C153" s="48"/>
      <c r="D153" s="6"/>
      <c r="E153" s="6"/>
      <c r="F153" s="6"/>
      <c r="G153" s="6"/>
      <c r="H153" s="31"/>
      <c r="I153" s="32"/>
      <c r="J153" s="33"/>
      <c r="K153" s="33"/>
      <c r="L153" s="33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4">
        <f>SUM(M153:V153)</f>
        <v>0</v>
      </c>
      <c r="Y153"/>
    </row>
    <row r="154" ht="14.25">
      <c r="Y154"/>
    </row>
    <row r="155" ht="14.25">
      <c r="Y155"/>
    </row>
    <row r="156" ht="14.25">
      <c r="Y156"/>
    </row>
    <row r="157" ht="14.25">
      <c r="Y157"/>
    </row>
    <row r="158" ht="14.25">
      <c r="Y158"/>
    </row>
    <row r="159" ht="14.25">
      <c r="Y159"/>
    </row>
    <row r="160" ht="14.25">
      <c r="Y160"/>
    </row>
    <row r="161" ht="14.25">
      <c r="Y161"/>
    </row>
    <row r="162" ht="14.25">
      <c r="Y162"/>
    </row>
    <row r="163" ht="14.25">
      <c r="Y163"/>
    </row>
  </sheetData>
  <sheetProtection/>
  <mergeCells count="1">
    <mergeCell ref="A1:W1"/>
  </mergeCells>
  <conditionalFormatting sqref="Z1:Z2 Z164:Z65536 X3:X163">
    <cfRule type="cellIs" priority="1" dxfId="1" operator="lessThan">
      <formula>0</formula>
    </cfRule>
  </conditionalFormatting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92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38">
      <selection activeCell="P64" sqref="P64"/>
    </sheetView>
  </sheetViews>
  <sheetFormatPr defaultColWidth="9.140625" defaultRowHeight="15"/>
  <sheetData/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="80" zoomScaleNormal="80" zoomScalePageLayoutView="0" workbookViewId="0" topLeftCell="A1">
      <selection activeCell="H2" sqref="H2"/>
    </sheetView>
  </sheetViews>
  <sheetFormatPr defaultColWidth="9.140625" defaultRowHeight="15"/>
  <cols>
    <col min="1" max="1" width="20.28125" style="20" bestFit="1" customWidth="1"/>
    <col min="2" max="2" width="16.57421875" style="10" bestFit="1" customWidth="1"/>
    <col min="3" max="3" width="13.421875" style="25" bestFit="1" customWidth="1"/>
    <col min="6" max="6" width="53.8515625" style="0" bestFit="1" customWidth="1"/>
    <col min="7" max="7" width="9.140625" style="0" customWidth="1"/>
    <col min="8" max="8" width="16.57421875" style="0" bestFit="1" customWidth="1"/>
    <col min="9" max="9" width="30.28125" style="1" bestFit="1" customWidth="1"/>
    <col min="10" max="10" width="19.140625" style="0" bestFit="1" customWidth="1"/>
    <col min="11" max="11" width="19.28125" style="0" bestFit="1" customWidth="1"/>
  </cols>
  <sheetData>
    <row r="1" spans="1:11" s="17" customFormat="1" ht="42">
      <c r="A1" s="16" t="s">
        <v>0</v>
      </c>
      <c r="B1" s="16" t="s">
        <v>25</v>
      </c>
      <c r="C1" s="24" t="s">
        <v>8</v>
      </c>
      <c r="F1" s="18" t="s">
        <v>34</v>
      </c>
      <c r="G1" s="18"/>
      <c r="H1" s="35" t="s">
        <v>48</v>
      </c>
      <c r="I1" s="35" t="s">
        <v>52</v>
      </c>
      <c r="J1" s="35" t="s">
        <v>50</v>
      </c>
      <c r="K1" s="35" t="s">
        <v>51</v>
      </c>
    </row>
    <row r="2" spans="1:11" ht="14.25">
      <c r="A2" s="1">
        <f aca="true" t="shared" si="0" ref="A2:A65">K2</f>
        <v>109</v>
      </c>
      <c r="B2" s="26" t="e">
        <f>VALUE(REPLACE(H2,1,5,""))</f>
        <v>#VALUE!</v>
      </c>
      <c r="C2" t="str">
        <f>REPLACE(J2,FIND(".",J2),1,",")</f>
        <v>00:35:49,19</v>
      </c>
      <c r="H2">
        <v>1</v>
      </c>
      <c r="I2" t="s">
        <v>499</v>
      </c>
      <c r="J2" t="s">
        <v>499</v>
      </c>
      <c r="K2">
        <v>109</v>
      </c>
    </row>
    <row r="3" spans="1:11" ht="14.25">
      <c r="A3" s="1">
        <f t="shared" si="0"/>
        <v>56</v>
      </c>
      <c r="B3" s="26" t="e">
        <f aca="true" t="shared" si="1" ref="B3:B53">VALUE(REPLACE(H3,1,5,""))</f>
        <v>#VALUE!</v>
      </c>
      <c r="C3" t="str">
        <f aca="true" t="shared" si="2" ref="C3:C66">REPLACE(J3,FIND(".",J3),1,",")</f>
        <v>00:39:00,27</v>
      </c>
      <c r="H3">
        <v>2</v>
      </c>
      <c r="I3" t="s">
        <v>497</v>
      </c>
      <c r="J3" t="s">
        <v>498</v>
      </c>
      <c r="K3">
        <v>56</v>
      </c>
    </row>
    <row r="4" spans="1:11" ht="14.25">
      <c r="A4" s="1">
        <f t="shared" si="0"/>
        <v>285</v>
      </c>
      <c r="B4" s="26" t="e">
        <f t="shared" si="1"/>
        <v>#VALUE!</v>
      </c>
      <c r="C4" t="str">
        <f t="shared" si="2"/>
        <v>00:39:26,29</v>
      </c>
      <c r="H4">
        <v>3</v>
      </c>
      <c r="I4" t="s">
        <v>495</v>
      </c>
      <c r="J4" t="s">
        <v>496</v>
      </c>
      <c r="K4">
        <v>285</v>
      </c>
    </row>
    <row r="5" spans="1:11" ht="14.25">
      <c r="A5" s="1">
        <f t="shared" si="0"/>
        <v>257</v>
      </c>
      <c r="B5" s="26" t="e">
        <f t="shared" si="1"/>
        <v>#VALUE!</v>
      </c>
      <c r="C5" t="str">
        <f t="shared" si="2"/>
        <v>00:40:46,37</v>
      </c>
      <c r="H5">
        <v>4</v>
      </c>
      <c r="I5" t="s">
        <v>493</v>
      </c>
      <c r="J5" t="s">
        <v>494</v>
      </c>
      <c r="K5">
        <v>257</v>
      </c>
    </row>
    <row r="6" spans="1:11" ht="14.25">
      <c r="A6" s="1">
        <f t="shared" si="0"/>
        <v>111</v>
      </c>
      <c r="B6" s="26" t="e">
        <f t="shared" si="1"/>
        <v>#VALUE!</v>
      </c>
      <c r="C6" t="str">
        <f t="shared" si="2"/>
        <v>00:40:54,19</v>
      </c>
      <c r="H6">
        <v>5</v>
      </c>
      <c r="I6" t="s">
        <v>491</v>
      </c>
      <c r="J6" t="s">
        <v>492</v>
      </c>
      <c r="K6">
        <v>111</v>
      </c>
    </row>
    <row r="7" spans="1:11" ht="14.25">
      <c r="A7" s="1">
        <f t="shared" si="0"/>
        <v>240</v>
      </c>
      <c r="B7" s="26" t="e">
        <f t="shared" si="1"/>
        <v>#VALUE!</v>
      </c>
      <c r="C7" t="str">
        <f t="shared" si="2"/>
        <v>00:41:23,20</v>
      </c>
      <c r="H7">
        <v>6</v>
      </c>
      <c r="I7" t="s">
        <v>489</v>
      </c>
      <c r="J7" t="s">
        <v>490</v>
      </c>
      <c r="K7">
        <v>240</v>
      </c>
    </row>
    <row r="8" spans="1:11" ht="14.25">
      <c r="A8" s="1">
        <f t="shared" si="0"/>
        <v>269</v>
      </c>
      <c r="B8" s="26" t="e">
        <f t="shared" si="1"/>
        <v>#VALUE!</v>
      </c>
      <c r="C8" t="str">
        <f t="shared" si="2"/>
        <v>00:41:55,89</v>
      </c>
      <c r="H8">
        <v>7</v>
      </c>
      <c r="I8" t="s">
        <v>487</v>
      </c>
      <c r="J8" t="s">
        <v>488</v>
      </c>
      <c r="K8">
        <v>269</v>
      </c>
    </row>
    <row r="9" spans="1:11" ht="14.25">
      <c r="A9" s="1">
        <f t="shared" si="0"/>
        <v>156</v>
      </c>
      <c r="B9" s="26" t="e">
        <f t="shared" si="1"/>
        <v>#VALUE!</v>
      </c>
      <c r="C9" t="str">
        <f t="shared" si="2"/>
        <v>00:42:31,31</v>
      </c>
      <c r="H9">
        <v>8</v>
      </c>
      <c r="I9" t="s">
        <v>485</v>
      </c>
      <c r="J9" t="s">
        <v>486</v>
      </c>
      <c r="K9">
        <v>156</v>
      </c>
    </row>
    <row r="10" spans="1:11" ht="14.25">
      <c r="A10" s="1">
        <f t="shared" si="0"/>
        <v>22</v>
      </c>
      <c r="B10" s="26" t="e">
        <f t="shared" si="1"/>
        <v>#VALUE!</v>
      </c>
      <c r="C10" t="str">
        <f t="shared" si="2"/>
        <v>00:42:53,24</v>
      </c>
      <c r="H10">
        <v>9</v>
      </c>
      <c r="I10" t="s">
        <v>483</v>
      </c>
      <c r="J10" t="s">
        <v>484</v>
      </c>
      <c r="K10">
        <v>22</v>
      </c>
    </row>
    <row r="11" spans="1:11" ht="14.25">
      <c r="A11" s="1">
        <f t="shared" si="0"/>
        <v>370</v>
      </c>
      <c r="B11" s="26" t="e">
        <f t="shared" si="1"/>
        <v>#VALUE!</v>
      </c>
      <c r="C11" t="str">
        <f t="shared" si="2"/>
        <v>00:42:59,17</v>
      </c>
      <c r="H11">
        <v>10</v>
      </c>
      <c r="I11" t="s">
        <v>481</v>
      </c>
      <c r="J11" t="s">
        <v>482</v>
      </c>
      <c r="K11">
        <v>370</v>
      </c>
    </row>
    <row r="12" spans="1:11" ht="14.25">
      <c r="A12" s="1">
        <f t="shared" si="0"/>
        <v>85</v>
      </c>
      <c r="B12" s="26" t="e">
        <f t="shared" si="1"/>
        <v>#VALUE!</v>
      </c>
      <c r="C12" t="str">
        <f t="shared" si="2"/>
        <v>00:43:07,70</v>
      </c>
      <c r="H12">
        <v>11</v>
      </c>
      <c r="I12" t="s">
        <v>479</v>
      </c>
      <c r="J12" t="s">
        <v>480</v>
      </c>
      <c r="K12">
        <v>85</v>
      </c>
    </row>
    <row r="13" spans="1:11" ht="14.25">
      <c r="A13" s="1">
        <f t="shared" si="0"/>
        <v>362</v>
      </c>
      <c r="B13" s="26" t="e">
        <f t="shared" si="1"/>
        <v>#VALUE!</v>
      </c>
      <c r="C13" t="str">
        <f t="shared" si="2"/>
        <v>00:43:13,78</v>
      </c>
      <c r="H13">
        <v>12</v>
      </c>
      <c r="I13" t="s">
        <v>477</v>
      </c>
      <c r="J13" t="s">
        <v>478</v>
      </c>
      <c r="K13">
        <v>362</v>
      </c>
    </row>
    <row r="14" spans="1:11" ht="14.25">
      <c r="A14" s="1">
        <f t="shared" si="0"/>
        <v>292</v>
      </c>
      <c r="B14" s="26" t="e">
        <f t="shared" si="1"/>
        <v>#VALUE!</v>
      </c>
      <c r="C14" t="str">
        <f t="shared" si="2"/>
        <v>00:43:17,34</v>
      </c>
      <c r="H14">
        <v>13</v>
      </c>
      <c r="I14" t="s">
        <v>475</v>
      </c>
      <c r="J14" t="s">
        <v>476</v>
      </c>
      <c r="K14">
        <v>292</v>
      </c>
    </row>
    <row r="15" spans="1:11" ht="14.25">
      <c r="A15" s="1">
        <f t="shared" si="0"/>
        <v>90</v>
      </c>
      <c r="B15" s="26" t="e">
        <f t="shared" si="1"/>
        <v>#VALUE!</v>
      </c>
      <c r="C15" t="str">
        <f t="shared" si="2"/>
        <v>00:43:41,84</v>
      </c>
      <c r="H15">
        <v>14</v>
      </c>
      <c r="I15" t="s">
        <v>473</v>
      </c>
      <c r="J15" t="s">
        <v>474</v>
      </c>
      <c r="K15">
        <v>90</v>
      </c>
    </row>
    <row r="16" spans="1:11" ht="14.25">
      <c r="A16" s="1">
        <f t="shared" si="0"/>
        <v>152</v>
      </c>
      <c r="B16" s="26" t="e">
        <f t="shared" si="1"/>
        <v>#VALUE!</v>
      </c>
      <c r="C16" t="str">
        <f t="shared" si="2"/>
        <v>00:43:51,53</v>
      </c>
      <c r="H16">
        <v>15</v>
      </c>
      <c r="I16" t="s">
        <v>343</v>
      </c>
      <c r="J16" t="s">
        <v>472</v>
      </c>
      <c r="K16">
        <v>152</v>
      </c>
    </row>
    <row r="17" spans="1:11" ht="14.25">
      <c r="A17" s="1">
        <f t="shared" si="0"/>
        <v>144</v>
      </c>
      <c r="B17" s="26" t="e">
        <f t="shared" si="1"/>
        <v>#VALUE!</v>
      </c>
      <c r="C17" t="str">
        <f t="shared" si="2"/>
        <v>00:44:09,44</v>
      </c>
      <c r="H17">
        <v>16</v>
      </c>
      <c r="I17" t="s">
        <v>470</v>
      </c>
      <c r="J17" t="s">
        <v>471</v>
      </c>
      <c r="K17">
        <v>144</v>
      </c>
    </row>
    <row r="18" spans="1:11" ht="14.25">
      <c r="A18" s="1">
        <f t="shared" si="0"/>
        <v>50</v>
      </c>
      <c r="B18" s="26" t="e">
        <f t="shared" si="1"/>
        <v>#VALUE!</v>
      </c>
      <c r="C18" t="str">
        <f t="shared" si="2"/>
        <v>00:44:24,00</v>
      </c>
      <c r="H18">
        <v>17</v>
      </c>
      <c r="I18" t="s">
        <v>468</v>
      </c>
      <c r="J18" t="s">
        <v>469</v>
      </c>
      <c r="K18">
        <v>50</v>
      </c>
    </row>
    <row r="19" spans="1:11" ht="14.25">
      <c r="A19" s="1">
        <f t="shared" si="0"/>
        <v>3</v>
      </c>
      <c r="B19" s="26" t="e">
        <f t="shared" si="1"/>
        <v>#VALUE!</v>
      </c>
      <c r="C19" t="str">
        <f t="shared" si="2"/>
        <v>00:44:37,56</v>
      </c>
      <c r="H19">
        <v>18</v>
      </c>
      <c r="I19" t="s">
        <v>466</v>
      </c>
      <c r="J19" t="s">
        <v>467</v>
      </c>
      <c r="K19">
        <v>3</v>
      </c>
    </row>
    <row r="20" spans="1:11" ht="14.25">
      <c r="A20" s="1">
        <f t="shared" si="0"/>
        <v>279</v>
      </c>
      <c r="B20" s="26" t="e">
        <f t="shared" si="1"/>
        <v>#VALUE!</v>
      </c>
      <c r="C20" t="str">
        <f t="shared" si="2"/>
        <v>00:44:46,07</v>
      </c>
      <c r="H20">
        <v>19</v>
      </c>
      <c r="I20" t="s">
        <v>464</v>
      </c>
      <c r="J20" t="s">
        <v>465</v>
      </c>
      <c r="K20">
        <v>279</v>
      </c>
    </row>
    <row r="21" spans="1:11" ht="14.25">
      <c r="A21" s="1">
        <f t="shared" si="0"/>
        <v>214</v>
      </c>
      <c r="B21" s="26" t="e">
        <f t="shared" si="1"/>
        <v>#VALUE!</v>
      </c>
      <c r="C21" t="str">
        <f t="shared" si="2"/>
        <v>00:44:49,07</v>
      </c>
      <c r="H21">
        <v>20</v>
      </c>
      <c r="I21" t="s">
        <v>462</v>
      </c>
      <c r="J21" t="s">
        <v>463</v>
      </c>
      <c r="K21">
        <v>214</v>
      </c>
    </row>
    <row r="22" spans="1:11" ht="14.25">
      <c r="A22" s="1">
        <f t="shared" si="0"/>
        <v>371</v>
      </c>
      <c r="B22" s="26" t="e">
        <f t="shared" si="1"/>
        <v>#VALUE!</v>
      </c>
      <c r="C22" t="str">
        <f t="shared" si="2"/>
        <v>00:45:21,16</v>
      </c>
      <c r="H22">
        <v>21</v>
      </c>
      <c r="I22" t="s">
        <v>460</v>
      </c>
      <c r="J22" t="s">
        <v>461</v>
      </c>
      <c r="K22">
        <v>371</v>
      </c>
    </row>
    <row r="23" spans="1:11" ht="14.25">
      <c r="A23" s="1">
        <f t="shared" si="0"/>
        <v>74</v>
      </c>
      <c r="B23" s="26" t="e">
        <f t="shared" si="1"/>
        <v>#VALUE!</v>
      </c>
      <c r="C23" t="str">
        <f t="shared" si="2"/>
        <v>00:45:36,80</v>
      </c>
      <c r="H23">
        <v>22</v>
      </c>
      <c r="I23" t="s">
        <v>458</v>
      </c>
      <c r="J23" t="s">
        <v>459</v>
      </c>
      <c r="K23">
        <v>74</v>
      </c>
    </row>
    <row r="24" spans="1:11" ht="14.25">
      <c r="A24" s="1">
        <f t="shared" si="0"/>
        <v>267</v>
      </c>
      <c r="B24" s="26" t="e">
        <f t="shared" si="1"/>
        <v>#VALUE!</v>
      </c>
      <c r="C24" t="str">
        <f t="shared" si="2"/>
        <v>00:45:44,69</v>
      </c>
      <c r="H24">
        <v>23</v>
      </c>
      <c r="I24" t="s">
        <v>456</v>
      </c>
      <c r="J24" t="s">
        <v>457</v>
      </c>
      <c r="K24">
        <v>267</v>
      </c>
    </row>
    <row r="25" spans="1:11" ht="14.25">
      <c r="A25" s="1">
        <f t="shared" si="0"/>
        <v>377</v>
      </c>
      <c r="B25" s="26" t="e">
        <f t="shared" si="1"/>
        <v>#VALUE!</v>
      </c>
      <c r="C25" t="str">
        <f t="shared" si="2"/>
        <v>00:45:52,86</v>
      </c>
      <c r="H25">
        <v>24</v>
      </c>
      <c r="I25" t="s">
        <v>454</v>
      </c>
      <c r="J25" t="s">
        <v>455</v>
      </c>
      <c r="K25">
        <v>377</v>
      </c>
    </row>
    <row r="26" spans="1:11" ht="14.25">
      <c r="A26" s="1">
        <f t="shared" si="0"/>
        <v>5</v>
      </c>
      <c r="B26" s="26" t="e">
        <f t="shared" si="1"/>
        <v>#VALUE!</v>
      </c>
      <c r="C26" t="str">
        <f t="shared" si="2"/>
        <v>00:46:10,20</v>
      </c>
      <c r="H26">
        <v>25</v>
      </c>
      <c r="I26" t="s">
        <v>452</v>
      </c>
      <c r="J26" t="s">
        <v>453</v>
      </c>
      <c r="K26">
        <v>5</v>
      </c>
    </row>
    <row r="27" spans="1:11" ht="14.25">
      <c r="A27" s="1">
        <f t="shared" si="0"/>
        <v>68</v>
      </c>
      <c r="B27" s="26" t="e">
        <f t="shared" si="1"/>
        <v>#VALUE!</v>
      </c>
      <c r="C27" t="str">
        <f t="shared" si="2"/>
        <v>00:46:18,33</v>
      </c>
      <c r="H27">
        <v>26</v>
      </c>
      <c r="I27" t="s">
        <v>161</v>
      </c>
      <c r="J27" t="s">
        <v>451</v>
      </c>
      <c r="K27">
        <v>68</v>
      </c>
    </row>
    <row r="28" spans="1:11" ht="14.25">
      <c r="A28" s="1">
        <f t="shared" si="0"/>
        <v>248</v>
      </c>
      <c r="B28" s="26" t="e">
        <f t="shared" si="1"/>
        <v>#VALUE!</v>
      </c>
      <c r="C28" t="str">
        <f t="shared" si="2"/>
        <v>00:46:20,22</v>
      </c>
      <c r="H28">
        <v>27</v>
      </c>
      <c r="I28" t="s">
        <v>160</v>
      </c>
      <c r="J28" t="s">
        <v>450</v>
      </c>
      <c r="K28">
        <v>248</v>
      </c>
    </row>
    <row r="29" spans="1:11" ht="14.25">
      <c r="A29" s="1">
        <f t="shared" si="0"/>
        <v>84</v>
      </c>
      <c r="B29" s="26" t="e">
        <f t="shared" si="1"/>
        <v>#VALUE!</v>
      </c>
      <c r="C29" t="str">
        <f t="shared" si="2"/>
        <v>00:46:22,59</v>
      </c>
      <c r="H29">
        <v>28</v>
      </c>
      <c r="I29" t="s">
        <v>159</v>
      </c>
      <c r="J29" t="s">
        <v>449</v>
      </c>
      <c r="K29">
        <v>84</v>
      </c>
    </row>
    <row r="30" spans="1:11" ht="14.25">
      <c r="A30" s="1">
        <f t="shared" si="0"/>
        <v>296</v>
      </c>
      <c r="B30" s="26" t="e">
        <f t="shared" si="1"/>
        <v>#VALUE!</v>
      </c>
      <c r="C30" t="str">
        <f t="shared" si="2"/>
        <v>00:46:24,14</v>
      </c>
      <c r="H30">
        <v>29</v>
      </c>
      <c r="I30" t="s">
        <v>447</v>
      </c>
      <c r="J30" t="s">
        <v>448</v>
      </c>
      <c r="K30">
        <v>296</v>
      </c>
    </row>
    <row r="31" spans="1:11" ht="14.25">
      <c r="A31" s="1">
        <f t="shared" si="0"/>
        <v>95</v>
      </c>
      <c r="B31" s="26" t="e">
        <f t="shared" si="1"/>
        <v>#VALUE!</v>
      </c>
      <c r="C31" t="str">
        <f t="shared" si="2"/>
        <v>00:46:35,89</v>
      </c>
      <c r="H31">
        <v>30</v>
      </c>
      <c r="I31" t="s">
        <v>445</v>
      </c>
      <c r="J31" t="s">
        <v>446</v>
      </c>
      <c r="K31">
        <v>95</v>
      </c>
    </row>
    <row r="32" spans="1:11" ht="14.25">
      <c r="A32" s="1">
        <f t="shared" si="0"/>
        <v>52</v>
      </c>
      <c r="B32" s="26" t="e">
        <f t="shared" si="1"/>
        <v>#VALUE!</v>
      </c>
      <c r="C32" t="str">
        <f t="shared" si="2"/>
        <v>00:46:36,83</v>
      </c>
      <c r="H32">
        <v>31</v>
      </c>
      <c r="I32" t="s">
        <v>347</v>
      </c>
      <c r="J32" t="s">
        <v>444</v>
      </c>
      <c r="K32">
        <v>52</v>
      </c>
    </row>
    <row r="33" spans="1:11" ht="14.25">
      <c r="A33" s="1">
        <f t="shared" si="0"/>
        <v>298</v>
      </c>
      <c r="B33" s="26" t="e">
        <f t="shared" si="1"/>
        <v>#VALUE!</v>
      </c>
      <c r="C33" t="str">
        <f t="shared" si="2"/>
        <v>00:46:45,41</v>
      </c>
      <c r="H33">
        <v>32</v>
      </c>
      <c r="I33" t="s">
        <v>442</v>
      </c>
      <c r="J33" t="s">
        <v>443</v>
      </c>
      <c r="K33">
        <v>298</v>
      </c>
    </row>
    <row r="34" spans="1:11" ht="14.25">
      <c r="A34" s="1">
        <f t="shared" si="0"/>
        <v>28</v>
      </c>
      <c r="B34" s="26" t="e">
        <f t="shared" si="1"/>
        <v>#VALUE!</v>
      </c>
      <c r="C34" t="str">
        <f t="shared" si="2"/>
        <v>00:46:48,67</v>
      </c>
      <c r="H34">
        <v>33</v>
      </c>
      <c r="I34" t="s">
        <v>162</v>
      </c>
      <c r="J34" t="s">
        <v>441</v>
      </c>
      <c r="K34">
        <v>28</v>
      </c>
    </row>
    <row r="35" spans="1:11" ht="14.25">
      <c r="A35" s="1">
        <f t="shared" si="0"/>
        <v>374</v>
      </c>
      <c r="B35" s="26" t="e">
        <f t="shared" si="1"/>
        <v>#VALUE!</v>
      </c>
      <c r="C35" t="str">
        <f t="shared" si="2"/>
        <v>00:46:51,98</v>
      </c>
      <c r="H35">
        <v>34</v>
      </c>
      <c r="I35" t="s">
        <v>439</v>
      </c>
      <c r="J35" t="s">
        <v>440</v>
      </c>
      <c r="K35">
        <v>374</v>
      </c>
    </row>
    <row r="36" spans="1:11" ht="14.25">
      <c r="A36" s="1">
        <f t="shared" si="0"/>
        <v>373</v>
      </c>
      <c r="B36" s="26" t="e">
        <f t="shared" si="1"/>
        <v>#VALUE!</v>
      </c>
      <c r="C36" t="str">
        <f t="shared" si="2"/>
        <v>00:47:05,38</v>
      </c>
      <c r="H36">
        <v>35</v>
      </c>
      <c r="I36" t="s">
        <v>437</v>
      </c>
      <c r="J36" t="s">
        <v>438</v>
      </c>
      <c r="K36">
        <v>373</v>
      </c>
    </row>
    <row r="37" spans="1:11" ht="14.25">
      <c r="A37" s="1">
        <f t="shared" si="0"/>
        <v>351</v>
      </c>
      <c r="B37" s="26" t="e">
        <f t="shared" si="1"/>
        <v>#VALUE!</v>
      </c>
      <c r="C37" t="str">
        <f t="shared" si="2"/>
        <v>00:47:12,70</v>
      </c>
      <c r="H37">
        <v>36</v>
      </c>
      <c r="I37" t="s">
        <v>435</v>
      </c>
      <c r="J37" t="s">
        <v>436</v>
      </c>
      <c r="K37">
        <v>351</v>
      </c>
    </row>
    <row r="38" spans="1:11" ht="14.25">
      <c r="A38" s="1">
        <f t="shared" si="0"/>
        <v>55</v>
      </c>
      <c r="B38" s="26" t="e">
        <f t="shared" si="1"/>
        <v>#VALUE!</v>
      </c>
      <c r="C38" t="str">
        <f t="shared" si="2"/>
        <v>00:47:17,45</v>
      </c>
      <c r="H38">
        <v>37</v>
      </c>
      <c r="I38" t="s">
        <v>133</v>
      </c>
      <c r="J38" t="s">
        <v>434</v>
      </c>
      <c r="K38">
        <v>55</v>
      </c>
    </row>
    <row r="39" spans="1:11" ht="14.25">
      <c r="A39" s="1">
        <f t="shared" si="0"/>
        <v>19</v>
      </c>
      <c r="B39" s="26" t="e">
        <f t="shared" si="1"/>
        <v>#VALUE!</v>
      </c>
      <c r="C39" t="str">
        <f t="shared" si="2"/>
        <v>00:47:22,52</v>
      </c>
      <c r="H39">
        <v>38</v>
      </c>
      <c r="I39" t="s">
        <v>432</v>
      </c>
      <c r="J39" t="s">
        <v>433</v>
      </c>
      <c r="K39">
        <v>19</v>
      </c>
    </row>
    <row r="40" spans="1:11" ht="14.25">
      <c r="A40" s="1">
        <f t="shared" si="0"/>
        <v>36</v>
      </c>
      <c r="B40" s="26" t="e">
        <f t="shared" si="1"/>
        <v>#VALUE!</v>
      </c>
      <c r="C40" t="str">
        <f t="shared" si="2"/>
        <v>00:47:25,41</v>
      </c>
      <c r="H40">
        <v>39</v>
      </c>
      <c r="I40" t="s">
        <v>430</v>
      </c>
      <c r="J40" t="s">
        <v>431</v>
      </c>
      <c r="K40">
        <v>36</v>
      </c>
    </row>
    <row r="41" spans="1:11" ht="14.25">
      <c r="A41" s="1">
        <f t="shared" si="0"/>
        <v>375</v>
      </c>
      <c r="B41" s="26" t="e">
        <f t="shared" si="1"/>
        <v>#VALUE!</v>
      </c>
      <c r="C41" t="str">
        <f t="shared" si="2"/>
        <v>00:48:00,66</v>
      </c>
      <c r="H41">
        <v>40</v>
      </c>
      <c r="I41" t="s">
        <v>428</v>
      </c>
      <c r="J41" t="s">
        <v>429</v>
      </c>
      <c r="K41">
        <v>375</v>
      </c>
    </row>
    <row r="42" spans="1:11" ht="14.25">
      <c r="A42" s="1">
        <f t="shared" si="0"/>
        <v>324</v>
      </c>
      <c r="B42" s="26" t="e">
        <f t="shared" si="1"/>
        <v>#VALUE!</v>
      </c>
      <c r="C42" t="str">
        <f t="shared" si="2"/>
        <v>00:48:03,88</v>
      </c>
      <c r="H42">
        <v>41</v>
      </c>
      <c r="I42" t="s">
        <v>426</v>
      </c>
      <c r="J42" t="s">
        <v>427</v>
      </c>
      <c r="K42">
        <v>324</v>
      </c>
    </row>
    <row r="43" spans="1:11" ht="14.25">
      <c r="A43" s="1">
        <f t="shared" si="0"/>
        <v>169</v>
      </c>
      <c r="B43" s="26" t="e">
        <f t="shared" si="1"/>
        <v>#VALUE!</v>
      </c>
      <c r="C43" t="str">
        <f t="shared" si="2"/>
        <v>00:48:10,14</v>
      </c>
      <c r="H43">
        <v>42</v>
      </c>
      <c r="I43" t="s">
        <v>424</v>
      </c>
      <c r="J43" t="s">
        <v>425</v>
      </c>
      <c r="K43">
        <v>169</v>
      </c>
    </row>
    <row r="44" spans="1:11" ht="14.25">
      <c r="A44" s="1">
        <f t="shared" si="0"/>
        <v>229</v>
      </c>
      <c r="B44" s="26" t="e">
        <f t="shared" si="1"/>
        <v>#VALUE!</v>
      </c>
      <c r="C44" t="str">
        <f t="shared" si="2"/>
        <v>00:48:31,38</v>
      </c>
      <c r="H44">
        <v>43</v>
      </c>
      <c r="I44" t="s">
        <v>422</v>
      </c>
      <c r="J44" t="s">
        <v>423</v>
      </c>
      <c r="K44">
        <v>229</v>
      </c>
    </row>
    <row r="45" spans="1:11" ht="14.25">
      <c r="A45" s="1">
        <f t="shared" si="0"/>
        <v>37</v>
      </c>
      <c r="B45" s="26" t="e">
        <f t="shared" si="1"/>
        <v>#VALUE!</v>
      </c>
      <c r="C45" t="str">
        <f t="shared" si="2"/>
        <v>00:48:38,94</v>
      </c>
      <c r="H45">
        <v>44</v>
      </c>
      <c r="I45" t="s">
        <v>420</v>
      </c>
      <c r="J45" t="s">
        <v>421</v>
      </c>
      <c r="K45">
        <v>37</v>
      </c>
    </row>
    <row r="46" spans="1:11" ht="14.25">
      <c r="A46" s="1">
        <f t="shared" si="0"/>
        <v>63</v>
      </c>
      <c r="B46" s="26" t="e">
        <f t="shared" si="1"/>
        <v>#VALUE!</v>
      </c>
      <c r="C46" t="str">
        <f t="shared" si="2"/>
        <v>00:48:41,44</v>
      </c>
      <c r="H46">
        <v>45</v>
      </c>
      <c r="I46" t="s">
        <v>418</v>
      </c>
      <c r="J46" t="s">
        <v>419</v>
      </c>
      <c r="K46">
        <v>63</v>
      </c>
    </row>
    <row r="47" spans="1:11" ht="14.25">
      <c r="A47" s="1">
        <f t="shared" si="0"/>
        <v>45</v>
      </c>
      <c r="B47" s="26" t="e">
        <f t="shared" si="1"/>
        <v>#VALUE!</v>
      </c>
      <c r="C47" t="str">
        <f t="shared" si="2"/>
        <v>00:49:00,75</v>
      </c>
      <c r="H47">
        <v>46</v>
      </c>
      <c r="I47" t="s">
        <v>416</v>
      </c>
      <c r="J47" t="s">
        <v>417</v>
      </c>
      <c r="K47">
        <v>45</v>
      </c>
    </row>
    <row r="48" spans="1:11" ht="14.25">
      <c r="A48" s="1">
        <f t="shared" si="0"/>
        <v>26</v>
      </c>
      <c r="B48" s="26" t="e">
        <f t="shared" si="1"/>
        <v>#VALUE!</v>
      </c>
      <c r="C48" t="str">
        <f t="shared" si="2"/>
        <v>00:49:03,34</v>
      </c>
      <c r="H48">
        <v>47</v>
      </c>
      <c r="I48" t="s">
        <v>357</v>
      </c>
      <c r="J48" t="s">
        <v>415</v>
      </c>
      <c r="K48">
        <v>26</v>
      </c>
    </row>
    <row r="49" spans="1:11" ht="14.25">
      <c r="A49" s="1">
        <f t="shared" si="0"/>
        <v>217</v>
      </c>
      <c r="B49" s="26" t="e">
        <f t="shared" si="1"/>
        <v>#VALUE!</v>
      </c>
      <c r="C49" t="str">
        <f t="shared" si="2"/>
        <v>00:49:14,64</v>
      </c>
      <c r="H49">
        <v>48</v>
      </c>
      <c r="I49" t="s">
        <v>413</v>
      </c>
      <c r="J49" t="s">
        <v>414</v>
      </c>
      <c r="K49">
        <v>217</v>
      </c>
    </row>
    <row r="50" spans="1:11" ht="14.25">
      <c r="A50" s="1">
        <f t="shared" si="0"/>
        <v>142</v>
      </c>
      <c r="B50" s="26" t="e">
        <f t="shared" si="1"/>
        <v>#VALUE!</v>
      </c>
      <c r="C50" t="str">
        <f t="shared" si="2"/>
        <v>00:49:21,72</v>
      </c>
      <c r="H50">
        <v>49</v>
      </c>
      <c r="I50" t="s">
        <v>411</v>
      </c>
      <c r="J50" t="s">
        <v>412</v>
      </c>
      <c r="K50">
        <v>142</v>
      </c>
    </row>
    <row r="51" spans="1:11" ht="14.25">
      <c r="A51" s="1">
        <f t="shared" si="0"/>
        <v>6</v>
      </c>
      <c r="B51" s="26" t="e">
        <f t="shared" si="1"/>
        <v>#VALUE!</v>
      </c>
      <c r="C51" t="str">
        <f t="shared" si="2"/>
        <v>00:49:31,78</v>
      </c>
      <c r="H51">
        <v>50</v>
      </c>
      <c r="I51" t="s">
        <v>409</v>
      </c>
      <c r="J51" t="s">
        <v>410</v>
      </c>
      <c r="K51">
        <v>6</v>
      </c>
    </row>
    <row r="52" spans="1:11" ht="14.25">
      <c r="A52" s="1">
        <f t="shared" si="0"/>
        <v>151</v>
      </c>
      <c r="B52" s="26" t="e">
        <f t="shared" si="1"/>
        <v>#VALUE!</v>
      </c>
      <c r="C52" t="str">
        <f t="shared" si="2"/>
        <v>00:49:38,37</v>
      </c>
      <c r="H52">
        <v>51</v>
      </c>
      <c r="I52" t="s">
        <v>407</v>
      </c>
      <c r="J52" t="s">
        <v>408</v>
      </c>
      <c r="K52">
        <v>151</v>
      </c>
    </row>
    <row r="53" spans="1:11" ht="14.25">
      <c r="A53" s="1">
        <f t="shared" si="0"/>
        <v>300</v>
      </c>
      <c r="B53" s="26" t="e">
        <f t="shared" si="1"/>
        <v>#VALUE!</v>
      </c>
      <c r="C53" t="str">
        <f t="shared" si="2"/>
        <v>00:49:44,89</v>
      </c>
      <c r="H53">
        <v>52</v>
      </c>
      <c r="I53" t="s">
        <v>405</v>
      </c>
      <c r="J53" t="s">
        <v>406</v>
      </c>
      <c r="K53">
        <v>300</v>
      </c>
    </row>
    <row r="54" spans="1:11" ht="14.25">
      <c r="A54" s="1">
        <f t="shared" si="0"/>
        <v>353</v>
      </c>
      <c r="B54" s="26" t="e">
        <f>VALUE(REPLACE(H54,1,5,""))</f>
        <v>#VALUE!</v>
      </c>
      <c r="C54" t="str">
        <f t="shared" si="2"/>
        <v>00:50:05,14</v>
      </c>
      <c r="H54">
        <v>53</v>
      </c>
      <c r="I54" t="s">
        <v>403</v>
      </c>
      <c r="J54" t="s">
        <v>404</v>
      </c>
      <c r="K54">
        <v>353</v>
      </c>
    </row>
    <row r="55" spans="1:11" ht="14.25">
      <c r="A55" s="1">
        <f t="shared" si="0"/>
        <v>209</v>
      </c>
      <c r="B55" s="26" t="e">
        <f>VALUE(REPLACE(H55,1,5,""))</f>
        <v>#VALUE!</v>
      </c>
      <c r="C55" t="str">
        <f t="shared" si="2"/>
        <v>00:50:10,77</v>
      </c>
      <c r="H55">
        <v>54</v>
      </c>
      <c r="I55" t="s">
        <v>401</v>
      </c>
      <c r="J55" t="s">
        <v>402</v>
      </c>
      <c r="K55">
        <v>209</v>
      </c>
    </row>
    <row r="56" spans="1:11" ht="14.25">
      <c r="A56" s="1">
        <f t="shared" si="0"/>
        <v>359</v>
      </c>
      <c r="B56" s="26" t="e">
        <f>VALUE(REPLACE(H56,1,5,""))</f>
        <v>#VALUE!</v>
      </c>
      <c r="C56" t="str">
        <f t="shared" si="2"/>
        <v>00:50:12,58</v>
      </c>
      <c r="H56">
        <v>55</v>
      </c>
      <c r="I56" t="s">
        <v>399</v>
      </c>
      <c r="J56" t="s">
        <v>400</v>
      </c>
      <c r="K56">
        <v>359</v>
      </c>
    </row>
    <row r="57" spans="1:11" ht="14.25">
      <c r="A57" s="1">
        <f t="shared" si="0"/>
        <v>259</v>
      </c>
      <c r="B57" s="26" t="e">
        <f aca="true" t="shared" si="3" ref="B57:B66">VALUE(REPLACE(H56,1,5,""))</f>
        <v>#VALUE!</v>
      </c>
      <c r="C57" t="str">
        <f t="shared" si="2"/>
        <v>00:50:27,39</v>
      </c>
      <c r="H57">
        <v>56</v>
      </c>
      <c r="I57" t="s">
        <v>397</v>
      </c>
      <c r="J57" t="s">
        <v>398</v>
      </c>
      <c r="K57">
        <v>259</v>
      </c>
    </row>
    <row r="58" spans="1:11" ht="14.25">
      <c r="A58" s="1">
        <f t="shared" si="0"/>
        <v>357</v>
      </c>
      <c r="B58" s="26" t="e">
        <f t="shared" si="3"/>
        <v>#VALUE!</v>
      </c>
      <c r="C58" t="str">
        <f t="shared" si="2"/>
        <v>00:50:45,08</v>
      </c>
      <c r="H58">
        <v>57</v>
      </c>
      <c r="I58" t="s">
        <v>395</v>
      </c>
      <c r="J58" t="s">
        <v>396</v>
      </c>
      <c r="K58">
        <v>357</v>
      </c>
    </row>
    <row r="59" spans="1:11" ht="14.25">
      <c r="A59" s="1">
        <f t="shared" si="0"/>
        <v>301</v>
      </c>
      <c r="B59" s="26" t="e">
        <f t="shared" si="3"/>
        <v>#VALUE!</v>
      </c>
      <c r="C59" t="str">
        <f t="shared" si="2"/>
        <v>00:50:55,39</v>
      </c>
      <c r="H59">
        <v>58</v>
      </c>
      <c r="I59" t="s">
        <v>393</v>
      </c>
      <c r="J59" t="s">
        <v>394</v>
      </c>
      <c r="K59">
        <v>301</v>
      </c>
    </row>
    <row r="60" spans="1:11" ht="14.25">
      <c r="A60" s="1">
        <f t="shared" si="0"/>
        <v>350</v>
      </c>
      <c r="B60" s="26" t="e">
        <f t="shared" si="3"/>
        <v>#VALUE!</v>
      </c>
      <c r="C60" t="str">
        <f t="shared" si="2"/>
        <v>00:51:00,14</v>
      </c>
      <c r="H60">
        <v>59</v>
      </c>
      <c r="I60" t="s">
        <v>391</v>
      </c>
      <c r="J60" t="s">
        <v>392</v>
      </c>
      <c r="K60">
        <v>350</v>
      </c>
    </row>
    <row r="61" spans="1:11" ht="14.25">
      <c r="A61" s="1">
        <f t="shared" si="0"/>
        <v>308</v>
      </c>
      <c r="B61" s="26" t="e">
        <f t="shared" si="3"/>
        <v>#VALUE!</v>
      </c>
      <c r="C61" t="str">
        <f t="shared" si="2"/>
        <v>00:51:18,29</v>
      </c>
      <c r="H61">
        <v>60</v>
      </c>
      <c r="I61" t="s">
        <v>389</v>
      </c>
      <c r="J61" t="s">
        <v>390</v>
      </c>
      <c r="K61">
        <v>308</v>
      </c>
    </row>
    <row r="62" spans="1:11" ht="14.25">
      <c r="A62" s="1">
        <f t="shared" si="0"/>
        <v>43</v>
      </c>
      <c r="B62" s="26" t="e">
        <f t="shared" si="3"/>
        <v>#VALUE!</v>
      </c>
      <c r="C62" t="str">
        <f t="shared" si="2"/>
        <v>00:51:34,60</v>
      </c>
      <c r="H62">
        <v>61</v>
      </c>
      <c r="I62" t="s">
        <v>387</v>
      </c>
      <c r="J62" t="s">
        <v>388</v>
      </c>
      <c r="K62">
        <v>43</v>
      </c>
    </row>
    <row r="63" spans="1:11" ht="14.25">
      <c r="A63" s="1">
        <f t="shared" si="0"/>
        <v>368</v>
      </c>
      <c r="B63" s="26" t="e">
        <f t="shared" si="3"/>
        <v>#VALUE!</v>
      </c>
      <c r="C63" t="str">
        <f t="shared" si="2"/>
        <v>00:52:04,44</v>
      </c>
      <c r="H63">
        <v>62</v>
      </c>
      <c r="I63" t="s">
        <v>385</v>
      </c>
      <c r="J63" t="s">
        <v>386</v>
      </c>
      <c r="K63">
        <v>368</v>
      </c>
    </row>
    <row r="64" spans="1:11" ht="14.25">
      <c r="A64" s="1">
        <f t="shared" si="0"/>
        <v>367</v>
      </c>
      <c r="B64" s="26" t="e">
        <f t="shared" si="3"/>
        <v>#VALUE!</v>
      </c>
      <c r="C64" t="str">
        <f t="shared" si="2"/>
        <v>00:52:18,89</v>
      </c>
      <c r="H64">
        <v>63</v>
      </c>
      <c r="I64" t="s">
        <v>383</v>
      </c>
      <c r="J64" t="s">
        <v>384</v>
      </c>
      <c r="K64">
        <v>367</v>
      </c>
    </row>
    <row r="65" spans="1:11" ht="14.25">
      <c r="A65" s="1">
        <f t="shared" si="0"/>
        <v>139</v>
      </c>
      <c r="B65" s="26" t="e">
        <f t="shared" si="3"/>
        <v>#VALUE!</v>
      </c>
      <c r="C65" t="str">
        <f t="shared" si="2"/>
        <v>00:52:23,12</v>
      </c>
      <c r="H65">
        <v>64</v>
      </c>
      <c r="I65" t="s">
        <v>381</v>
      </c>
      <c r="J65" t="s">
        <v>382</v>
      </c>
      <c r="K65">
        <v>139</v>
      </c>
    </row>
    <row r="66" spans="1:11" ht="14.25">
      <c r="A66" s="1">
        <f aca="true" t="shared" si="4" ref="A66:A129">K66</f>
        <v>271</v>
      </c>
      <c r="B66" s="26" t="e">
        <f t="shared" si="3"/>
        <v>#VALUE!</v>
      </c>
      <c r="C66" t="str">
        <f t="shared" si="2"/>
        <v>00:52:34,02</v>
      </c>
      <c r="H66">
        <v>65</v>
      </c>
      <c r="I66" t="s">
        <v>379</v>
      </c>
      <c r="J66" t="s">
        <v>380</v>
      </c>
      <c r="K66">
        <v>271</v>
      </c>
    </row>
    <row r="67" spans="1:11" ht="14.25">
      <c r="A67" s="1">
        <f t="shared" si="4"/>
        <v>223</v>
      </c>
      <c r="B67" s="26" t="e">
        <f aca="true" t="shared" si="5" ref="B67:B100">VALUE(REPLACE(H66,1,5,""))</f>
        <v>#VALUE!</v>
      </c>
      <c r="C67" t="str">
        <f aca="true" t="shared" si="6" ref="C67:C112">REPLACE(J67,FIND(".",J67),1,",")</f>
        <v>00:52:36,47</v>
      </c>
      <c r="H67">
        <v>66</v>
      </c>
      <c r="I67" t="s">
        <v>377</v>
      </c>
      <c r="J67" t="s">
        <v>378</v>
      </c>
      <c r="K67">
        <v>223</v>
      </c>
    </row>
    <row r="68" spans="1:11" ht="14.25">
      <c r="A68" s="1">
        <f t="shared" si="4"/>
        <v>358</v>
      </c>
      <c r="B68" s="26" t="e">
        <f t="shared" si="5"/>
        <v>#VALUE!</v>
      </c>
      <c r="C68" t="str">
        <f t="shared" si="6"/>
        <v>00:52:43,59</v>
      </c>
      <c r="H68">
        <v>67</v>
      </c>
      <c r="I68" t="s">
        <v>375</v>
      </c>
      <c r="J68" t="s">
        <v>376</v>
      </c>
      <c r="K68">
        <v>358</v>
      </c>
    </row>
    <row r="69" spans="1:11" ht="14.25">
      <c r="A69" s="1">
        <f t="shared" si="4"/>
        <v>352</v>
      </c>
      <c r="B69" s="26" t="e">
        <f t="shared" si="5"/>
        <v>#VALUE!</v>
      </c>
      <c r="C69" t="str">
        <f t="shared" si="6"/>
        <v>00:52:53,21</v>
      </c>
      <c r="H69">
        <v>68</v>
      </c>
      <c r="I69" t="s">
        <v>373</v>
      </c>
      <c r="J69" t="s">
        <v>374</v>
      </c>
      <c r="K69">
        <v>352</v>
      </c>
    </row>
    <row r="70" spans="1:11" ht="14.25">
      <c r="A70" s="1">
        <f t="shared" si="4"/>
        <v>299</v>
      </c>
      <c r="B70" s="26" t="e">
        <f t="shared" si="5"/>
        <v>#VALUE!</v>
      </c>
      <c r="C70" t="str">
        <f t="shared" si="6"/>
        <v>00:52:58,96</v>
      </c>
      <c r="H70">
        <v>69</v>
      </c>
      <c r="I70" t="s">
        <v>371</v>
      </c>
      <c r="J70" t="s">
        <v>372</v>
      </c>
      <c r="K70">
        <v>299</v>
      </c>
    </row>
    <row r="71" spans="1:11" ht="14.25">
      <c r="A71" s="1">
        <f t="shared" si="4"/>
        <v>232</v>
      </c>
      <c r="B71" s="26" t="e">
        <f t="shared" si="5"/>
        <v>#VALUE!</v>
      </c>
      <c r="C71" t="str">
        <f t="shared" si="6"/>
        <v>00:53:00,84</v>
      </c>
      <c r="H71">
        <v>70</v>
      </c>
      <c r="I71" t="s">
        <v>369</v>
      </c>
      <c r="J71" t="s">
        <v>370</v>
      </c>
      <c r="K71">
        <v>232</v>
      </c>
    </row>
    <row r="72" spans="1:11" ht="14.25">
      <c r="A72" s="1">
        <f t="shared" si="4"/>
        <v>138</v>
      </c>
      <c r="B72" s="26" t="e">
        <f t="shared" si="5"/>
        <v>#VALUE!</v>
      </c>
      <c r="C72" t="str">
        <f t="shared" si="6"/>
        <v>00:53:20,24</v>
      </c>
      <c r="H72">
        <v>71</v>
      </c>
      <c r="I72" t="s">
        <v>367</v>
      </c>
      <c r="J72" t="s">
        <v>368</v>
      </c>
      <c r="K72">
        <v>138</v>
      </c>
    </row>
    <row r="73" spans="1:11" ht="14.25">
      <c r="A73" s="1">
        <f t="shared" si="4"/>
        <v>237</v>
      </c>
      <c r="B73" s="26" t="e">
        <f t="shared" si="5"/>
        <v>#VALUE!</v>
      </c>
      <c r="C73" t="str">
        <f t="shared" si="6"/>
        <v>00:53:54,74</v>
      </c>
      <c r="H73">
        <v>72</v>
      </c>
      <c r="I73" t="s">
        <v>365</v>
      </c>
      <c r="J73" t="s">
        <v>366</v>
      </c>
      <c r="K73">
        <v>237</v>
      </c>
    </row>
    <row r="74" spans="1:11" ht="14.25">
      <c r="A74" s="1">
        <f t="shared" si="4"/>
        <v>366</v>
      </c>
      <c r="B74" s="26" t="e">
        <f t="shared" si="5"/>
        <v>#VALUE!</v>
      </c>
      <c r="C74" t="str">
        <f t="shared" si="6"/>
        <v>00:53:55,05</v>
      </c>
      <c r="H74">
        <v>73</v>
      </c>
      <c r="I74" t="s">
        <v>132</v>
      </c>
      <c r="J74" t="s">
        <v>364</v>
      </c>
      <c r="K74">
        <v>366</v>
      </c>
    </row>
    <row r="75" spans="1:11" ht="14.25">
      <c r="A75" s="1">
        <f t="shared" si="4"/>
        <v>333</v>
      </c>
      <c r="B75" s="26" t="e">
        <f t="shared" si="5"/>
        <v>#VALUE!</v>
      </c>
      <c r="C75" t="str">
        <f t="shared" si="6"/>
        <v>00:53:56,74</v>
      </c>
      <c r="H75">
        <v>74</v>
      </c>
      <c r="I75" t="s">
        <v>134</v>
      </c>
      <c r="J75" t="s">
        <v>363</v>
      </c>
      <c r="K75">
        <v>333</v>
      </c>
    </row>
    <row r="76" spans="1:11" ht="14.25">
      <c r="A76" s="1">
        <f t="shared" si="4"/>
        <v>165</v>
      </c>
      <c r="B76" s="26" t="e">
        <f t="shared" si="5"/>
        <v>#VALUE!</v>
      </c>
      <c r="C76" t="str">
        <f t="shared" si="6"/>
        <v>00:54:10,69</v>
      </c>
      <c r="H76">
        <v>75</v>
      </c>
      <c r="I76" t="s">
        <v>361</v>
      </c>
      <c r="J76" t="s">
        <v>362</v>
      </c>
      <c r="K76">
        <v>165</v>
      </c>
    </row>
    <row r="77" spans="1:11" ht="14.25">
      <c r="A77" s="1">
        <f t="shared" si="4"/>
        <v>361</v>
      </c>
      <c r="B77" s="26" t="e">
        <f t="shared" si="5"/>
        <v>#VALUE!</v>
      </c>
      <c r="C77" t="str">
        <f t="shared" si="6"/>
        <v>00:54:16,81</v>
      </c>
      <c r="H77">
        <v>76</v>
      </c>
      <c r="I77" t="s">
        <v>359</v>
      </c>
      <c r="J77" t="s">
        <v>360</v>
      </c>
      <c r="K77">
        <v>361</v>
      </c>
    </row>
    <row r="78" spans="1:11" ht="14.25">
      <c r="A78" s="1">
        <f t="shared" si="4"/>
        <v>40</v>
      </c>
      <c r="B78" s="26" t="e">
        <f t="shared" si="5"/>
        <v>#VALUE!</v>
      </c>
      <c r="C78" t="str">
        <f t="shared" si="6"/>
        <v>00:54:19,40</v>
      </c>
      <c r="H78">
        <v>77</v>
      </c>
      <c r="I78" t="s">
        <v>357</v>
      </c>
      <c r="J78" t="s">
        <v>358</v>
      </c>
      <c r="K78">
        <v>40</v>
      </c>
    </row>
    <row r="79" spans="1:11" ht="14.25">
      <c r="A79" s="1">
        <f t="shared" si="4"/>
        <v>297</v>
      </c>
      <c r="B79" s="26" t="e">
        <f t="shared" si="5"/>
        <v>#VALUE!</v>
      </c>
      <c r="C79" t="str">
        <f t="shared" si="6"/>
        <v>00:54:23,73</v>
      </c>
      <c r="H79">
        <v>78</v>
      </c>
      <c r="I79" t="s">
        <v>355</v>
      </c>
      <c r="J79" t="s">
        <v>356</v>
      </c>
      <c r="K79">
        <v>297</v>
      </c>
    </row>
    <row r="80" spans="1:11" ht="14.25">
      <c r="A80" s="1">
        <f t="shared" si="4"/>
        <v>2</v>
      </c>
      <c r="B80" s="26" t="e">
        <f t="shared" si="5"/>
        <v>#VALUE!</v>
      </c>
      <c r="C80" t="str">
        <f t="shared" si="6"/>
        <v>00:54:50,21</v>
      </c>
      <c r="H80">
        <v>79</v>
      </c>
      <c r="I80" t="s">
        <v>353</v>
      </c>
      <c r="J80" t="s">
        <v>354</v>
      </c>
      <c r="K80">
        <v>2</v>
      </c>
    </row>
    <row r="81" spans="1:11" ht="14.25">
      <c r="A81" s="1">
        <f t="shared" si="4"/>
        <v>262</v>
      </c>
      <c r="B81" s="26" t="e">
        <f t="shared" si="5"/>
        <v>#VALUE!</v>
      </c>
      <c r="C81" t="str">
        <f t="shared" si="6"/>
        <v>00:54:55,15</v>
      </c>
      <c r="H81">
        <v>80</v>
      </c>
      <c r="I81" t="s">
        <v>351</v>
      </c>
      <c r="J81" t="s">
        <v>352</v>
      </c>
      <c r="K81">
        <v>262</v>
      </c>
    </row>
    <row r="82" spans="1:11" ht="14.25">
      <c r="A82" s="1">
        <f t="shared" si="4"/>
        <v>369</v>
      </c>
      <c r="B82" s="26" t="e">
        <f t="shared" si="5"/>
        <v>#VALUE!</v>
      </c>
      <c r="C82" t="str">
        <f t="shared" si="6"/>
        <v>00:55:27,86</v>
      </c>
      <c r="H82">
        <v>81</v>
      </c>
      <c r="I82" t="s">
        <v>349</v>
      </c>
      <c r="J82" t="s">
        <v>350</v>
      </c>
      <c r="K82">
        <v>369</v>
      </c>
    </row>
    <row r="83" spans="1:11" ht="14.25">
      <c r="A83" s="1">
        <f t="shared" si="4"/>
        <v>365</v>
      </c>
      <c r="B83" s="26" t="e">
        <f t="shared" si="5"/>
        <v>#VALUE!</v>
      </c>
      <c r="C83" t="str">
        <f t="shared" si="6"/>
        <v>00:55:28,80</v>
      </c>
      <c r="H83">
        <v>82</v>
      </c>
      <c r="I83" t="s">
        <v>347</v>
      </c>
      <c r="J83" t="s">
        <v>348</v>
      </c>
      <c r="K83">
        <v>365</v>
      </c>
    </row>
    <row r="84" spans="1:11" ht="14.25">
      <c r="A84" s="1">
        <f t="shared" si="4"/>
        <v>153</v>
      </c>
      <c r="B84" s="26" t="e">
        <f t="shared" si="5"/>
        <v>#VALUE!</v>
      </c>
      <c r="C84" t="str">
        <f t="shared" si="6"/>
        <v>00:55:33,67</v>
      </c>
      <c r="H84">
        <v>83</v>
      </c>
      <c r="I84" t="s">
        <v>345</v>
      </c>
      <c r="J84" t="s">
        <v>346</v>
      </c>
      <c r="K84">
        <v>153</v>
      </c>
    </row>
    <row r="85" spans="1:11" ht="14.25">
      <c r="A85" s="1">
        <f t="shared" si="4"/>
        <v>82</v>
      </c>
      <c r="B85" s="26" t="e">
        <f t="shared" si="5"/>
        <v>#VALUE!</v>
      </c>
      <c r="C85" t="str">
        <f t="shared" si="6"/>
        <v>00:55:43,36</v>
      </c>
      <c r="H85">
        <v>84</v>
      </c>
      <c r="I85" t="s">
        <v>343</v>
      </c>
      <c r="J85" t="s">
        <v>344</v>
      </c>
      <c r="K85">
        <v>82</v>
      </c>
    </row>
    <row r="86" spans="1:11" ht="14.25">
      <c r="A86" s="1">
        <f t="shared" si="4"/>
        <v>270</v>
      </c>
      <c r="B86" s="26" t="e">
        <f t="shared" si="5"/>
        <v>#VALUE!</v>
      </c>
      <c r="C86" t="str">
        <f t="shared" si="6"/>
        <v>00:56:21,20</v>
      </c>
      <c r="H86">
        <v>85</v>
      </c>
      <c r="I86" t="s">
        <v>341</v>
      </c>
      <c r="J86" t="s">
        <v>342</v>
      </c>
      <c r="K86">
        <v>270</v>
      </c>
    </row>
    <row r="87" spans="1:11" ht="14.25">
      <c r="A87" s="1">
        <f t="shared" si="4"/>
        <v>42</v>
      </c>
      <c r="B87" s="26" t="e">
        <f t="shared" si="5"/>
        <v>#VALUE!</v>
      </c>
      <c r="C87" t="str">
        <f t="shared" si="6"/>
        <v>00:56:25,08</v>
      </c>
      <c r="H87">
        <v>86</v>
      </c>
      <c r="I87" t="s">
        <v>339</v>
      </c>
      <c r="J87" t="s">
        <v>340</v>
      </c>
      <c r="K87">
        <v>42</v>
      </c>
    </row>
    <row r="88" spans="1:11" ht="14.25">
      <c r="A88" s="1">
        <f t="shared" si="4"/>
        <v>127</v>
      </c>
      <c r="B88" s="26" t="e">
        <f t="shared" si="5"/>
        <v>#VALUE!</v>
      </c>
      <c r="C88" t="str">
        <f t="shared" si="6"/>
        <v>00:56:53,39</v>
      </c>
      <c r="H88">
        <v>87</v>
      </c>
      <c r="I88" t="s">
        <v>337</v>
      </c>
      <c r="J88" t="s">
        <v>338</v>
      </c>
      <c r="K88">
        <v>127</v>
      </c>
    </row>
    <row r="89" spans="1:11" ht="14.25">
      <c r="A89" s="1">
        <f t="shared" si="4"/>
        <v>65</v>
      </c>
      <c r="B89" s="26" t="e">
        <f t="shared" si="5"/>
        <v>#VALUE!</v>
      </c>
      <c r="C89" t="str">
        <f t="shared" si="6"/>
        <v>00:57:39,98</v>
      </c>
      <c r="H89">
        <v>88</v>
      </c>
      <c r="I89" t="s">
        <v>335</v>
      </c>
      <c r="J89" t="s">
        <v>336</v>
      </c>
      <c r="K89">
        <v>65</v>
      </c>
    </row>
    <row r="90" spans="1:11" ht="14.25">
      <c r="A90" s="1">
        <f t="shared" si="4"/>
        <v>143</v>
      </c>
      <c r="B90" s="26" t="e">
        <f t="shared" si="5"/>
        <v>#VALUE!</v>
      </c>
      <c r="C90" t="str">
        <f t="shared" si="6"/>
        <v>00:58:02,37</v>
      </c>
      <c r="H90">
        <v>89</v>
      </c>
      <c r="I90" t="s">
        <v>333</v>
      </c>
      <c r="J90" t="s">
        <v>334</v>
      </c>
      <c r="K90">
        <v>143</v>
      </c>
    </row>
    <row r="91" spans="1:11" ht="14.25">
      <c r="A91" s="1">
        <f t="shared" si="4"/>
        <v>170</v>
      </c>
      <c r="B91" s="26" t="e">
        <f t="shared" si="5"/>
        <v>#VALUE!</v>
      </c>
      <c r="C91" t="str">
        <f t="shared" si="6"/>
        <v>00:58:30,25</v>
      </c>
      <c r="H91">
        <v>90</v>
      </c>
      <c r="I91" t="s">
        <v>331</v>
      </c>
      <c r="J91" t="s">
        <v>332</v>
      </c>
      <c r="K91">
        <v>170</v>
      </c>
    </row>
    <row r="92" spans="1:11" ht="14.25">
      <c r="A92" s="1">
        <f t="shared" si="4"/>
        <v>33</v>
      </c>
      <c r="B92" s="26" t="e">
        <f t="shared" si="5"/>
        <v>#VALUE!</v>
      </c>
      <c r="C92" t="str">
        <f t="shared" si="6"/>
        <v>00:59:31,58</v>
      </c>
      <c r="H92">
        <v>91</v>
      </c>
      <c r="I92" t="s">
        <v>329</v>
      </c>
      <c r="J92" t="s">
        <v>330</v>
      </c>
      <c r="K92">
        <v>33</v>
      </c>
    </row>
    <row r="93" spans="1:11" ht="14.25">
      <c r="A93" s="1">
        <f t="shared" si="4"/>
        <v>329</v>
      </c>
      <c r="B93" s="26" t="e">
        <f t="shared" si="5"/>
        <v>#VALUE!</v>
      </c>
      <c r="C93" t="str">
        <f t="shared" si="6"/>
        <v>00:59:49,52</v>
      </c>
      <c r="H93">
        <v>92</v>
      </c>
      <c r="I93" t="s">
        <v>327</v>
      </c>
      <c r="J93" t="s">
        <v>328</v>
      </c>
      <c r="K93">
        <v>329</v>
      </c>
    </row>
    <row r="94" spans="1:11" ht="14.25">
      <c r="A94" s="1">
        <f t="shared" si="4"/>
        <v>272</v>
      </c>
      <c r="B94" s="26" t="e">
        <f t="shared" si="5"/>
        <v>#VALUE!</v>
      </c>
      <c r="C94" t="str">
        <f t="shared" si="6"/>
        <v>01:01:10,02</v>
      </c>
      <c r="H94">
        <v>93</v>
      </c>
      <c r="I94" t="s">
        <v>325</v>
      </c>
      <c r="J94" t="s">
        <v>326</v>
      </c>
      <c r="K94">
        <v>272</v>
      </c>
    </row>
    <row r="95" spans="1:11" ht="14.25">
      <c r="A95" s="1">
        <f t="shared" si="4"/>
        <v>364</v>
      </c>
      <c r="B95" s="26" t="e">
        <f t="shared" si="5"/>
        <v>#VALUE!</v>
      </c>
      <c r="C95" t="str">
        <f t="shared" si="6"/>
        <v>01:01:10,58</v>
      </c>
      <c r="H95">
        <v>94</v>
      </c>
      <c r="I95" t="s">
        <v>323</v>
      </c>
      <c r="J95" t="s">
        <v>324</v>
      </c>
      <c r="K95">
        <v>364</v>
      </c>
    </row>
    <row r="96" spans="1:11" ht="14.25">
      <c r="A96" s="1">
        <f t="shared" si="4"/>
        <v>263</v>
      </c>
      <c r="B96" s="26" t="e">
        <f t="shared" si="5"/>
        <v>#VALUE!</v>
      </c>
      <c r="C96" t="str">
        <f t="shared" si="6"/>
        <v>01:01:47,08</v>
      </c>
      <c r="H96">
        <v>95</v>
      </c>
      <c r="I96" t="s">
        <v>321</v>
      </c>
      <c r="J96" t="s">
        <v>322</v>
      </c>
      <c r="K96">
        <v>263</v>
      </c>
    </row>
    <row r="97" spans="1:11" ht="14.25">
      <c r="A97" s="1">
        <f t="shared" si="4"/>
        <v>83</v>
      </c>
      <c r="B97" s="26" t="e">
        <f t="shared" si="5"/>
        <v>#VALUE!</v>
      </c>
      <c r="C97" t="str">
        <f t="shared" si="6"/>
        <v>01:01:58,52</v>
      </c>
      <c r="H97">
        <v>96</v>
      </c>
      <c r="I97" t="s">
        <v>319</v>
      </c>
      <c r="J97" t="s">
        <v>320</v>
      </c>
      <c r="K97">
        <v>83</v>
      </c>
    </row>
    <row r="98" spans="1:11" ht="14.25">
      <c r="A98" s="1">
        <f t="shared" si="4"/>
        <v>295</v>
      </c>
      <c r="B98" s="26" t="e">
        <f t="shared" si="5"/>
        <v>#VALUE!</v>
      </c>
      <c r="C98" t="str">
        <f t="shared" si="6"/>
        <v>01:02:06,01</v>
      </c>
      <c r="H98">
        <v>97</v>
      </c>
      <c r="I98" t="s">
        <v>317</v>
      </c>
      <c r="J98" t="s">
        <v>318</v>
      </c>
      <c r="K98">
        <v>295</v>
      </c>
    </row>
    <row r="99" spans="1:11" ht="14.25">
      <c r="A99" s="1">
        <f t="shared" si="4"/>
        <v>372</v>
      </c>
      <c r="B99" s="26" t="e">
        <f t="shared" si="5"/>
        <v>#VALUE!</v>
      </c>
      <c r="C99" t="str">
        <f t="shared" si="6"/>
        <v>01:02:16,44</v>
      </c>
      <c r="H99">
        <v>98</v>
      </c>
      <c r="I99" t="s">
        <v>315</v>
      </c>
      <c r="J99" t="s">
        <v>316</v>
      </c>
      <c r="K99">
        <v>372</v>
      </c>
    </row>
    <row r="100" spans="1:12" ht="14.25">
      <c r="A100" s="1">
        <f t="shared" si="4"/>
        <v>244</v>
      </c>
      <c r="B100" s="26" t="e">
        <f t="shared" si="5"/>
        <v>#VALUE!</v>
      </c>
      <c r="C100" t="str">
        <f t="shared" si="6"/>
        <v>01:02:37,88</v>
      </c>
      <c r="H100">
        <v>99</v>
      </c>
      <c r="I100" t="s">
        <v>313</v>
      </c>
      <c r="J100" t="s">
        <v>314</v>
      </c>
      <c r="K100">
        <v>244</v>
      </c>
      <c r="L100" s="51"/>
    </row>
    <row r="101" spans="1:11" ht="14.25">
      <c r="A101" s="1">
        <f t="shared" si="4"/>
        <v>356</v>
      </c>
      <c r="B101" s="26" t="e">
        <f aca="true" t="shared" si="7" ref="B101:B150">VALUE(REPLACE(H100,1,5,""))</f>
        <v>#VALUE!</v>
      </c>
      <c r="C101" t="str">
        <f t="shared" si="6"/>
        <v>01:02:39,58</v>
      </c>
      <c r="H101">
        <v>100</v>
      </c>
      <c r="I101" t="s">
        <v>311</v>
      </c>
      <c r="J101" t="s">
        <v>312</v>
      </c>
      <c r="K101">
        <v>356</v>
      </c>
    </row>
    <row r="102" spans="1:11" ht="14.25">
      <c r="A102" s="1">
        <f t="shared" si="4"/>
        <v>280</v>
      </c>
      <c r="B102" s="26" t="e">
        <f t="shared" si="7"/>
        <v>#VALUE!</v>
      </c>
      <c r="C102" t="str">
        <f t="shared" si="6"/>
        <v>01:03:06,27</v>
      </c>
      <c r="H102">
        <v>101</v>
      </c>
      <c r="I102" t="s">
        <v>309</v>
      </c>
      <c r="J102" t="s">
        <v>310</v>
      </c>
      <c r="K102">
        <v>280</v>
      </c>
    </row>
    <row r="103" spans="1:11" ht="14.25">
      <c r="A103" s="1">
        <f t="shared" si="4"/>
        <v>360</v>
      </c>
      <c r="B103" s="26" t="e">
        <f t="shared" si="7"/>
        <v>#VALUE!</v>
      </c>
      <c r="C103" t="str">
        <f t="shared" si="6"/>
        <v>01:03:14,02</v>
      </c>
      <c r="H103">
        <v>102</v>
      </c>
      <c r="I103" t="s">
        <v>158</v>
      </c>
      <c r="J103" t="s">
        <v>308</v>
      </c>
      <c r="K103">
        <v>360</v>
      </c>
    </row>
    <row r="104" spans="1:11" ht="14.25">
      <c r="A104" s="1">
        <f t="shared" si="4"/>
        <v>41</v>
      </c>
      <c r="B104" s="26" t="e">
        <f t="shared" si="7"/>
        <v>#VALUE!</v>
      </c>
      <c r="C104" t="str">
        <f t="shared" si="6"/>
        <v>01:05:03,96</v>
      </c>
      <c r="H104">
        <v>103</v>
      </c>
      <c r="I104" t="s">
        <v>306</v>
      </c>
      <c r="J104" t="s">
        <v>307</v>
      </c>
      <c r="K104">
        <v>41</v>
      </c>
    </row>
    <row r="105" spans="1:11" ht="14.25">
      <c r="A105" s="1">
        <f t="shared" si="4"/>
        <v>18</v>
      </c>
      <c r="B105" s="26" t="e">
        <f t="shared" si="7"/>
        <v>#VALUE!</v>
      </c>
      <c r="C105" t="str">
        <f t="shared" si="6"/>
        <v>01:06:02,37</v>
      </c>
      <c r="H105">
        <v>104</v>
      </c>
      <c r="I105" t="s">
        <v>304</v>
      </c>
      <c r="J105" t="s">
        <v>305</v>
      </c>
      <c r="K105">
        <v>18</v>
      </c>
    </row>
    <row r="106" spans="1:11" ht="14.25">
      <c r="A106" s="1">
        <f t="shared" si="4"/>
        <v>376</v>
      </c>
      <c r="B106" s="26" t="e">
        <f t="shared" si="7"/>
        <v>#VALUE!</v>
      </c>
      <c r="C106" t="str">
        <f t="shared" si="6"/>
        <v>01:06:15,30</v>
      </c>
      <c r="H106">
        <v>105</v>
      </c>
      <c r="I106" t="s">
        <v>302</v>
      </c>
      <c r="J106" t="s">
        <v>303</v>
      </c>
      <c r="K106">
        <v>376</v>
      </c>
    </row>
    <row r="107" spans="1:11" ht="14.25">
      <c r="A107" s="1">
        <f t="shared" si="4"/>
        <v>17</v>
      </c>
      <c r="B107" s="26" t="e">
        <f t="shared" si="7"/>
        <v>#VALUE!</v>
      </c>
      <c r="C107" t="str">
        <f t="shared" si="6"/>
        <v>01:07:14,32</v>
      </c>
      <c r="H107">
        <v>106</v>
      </c>
      <c r="I107" t="s">
        <v>300</v>
      </c>
      <c r="J107" t="s">
        <v>301</v>
      </c>
      <c r="K107">
        <v>17</v>
      </c>
    </row>
    <row r="108" spans="1:11" ht="14.25">
      <c r="A108" s="1">
        <f t="shared" si="4"/>
        <v>128</v>
      </c>
      <c r="B108" s="26" t="e">
        <f t="shared" si="7"/>
        <v>#VALUE!</v>
      </c>
      <c r="C108" t="str">
        <f t="shared" si="6"/>
        <v>01:07:14,75</v>
      </c>
      <c r="H108">
        <v>107</v>
      </c>
      <c r="I108" t="s">
        <v>298</v>
      </c>
      <c r="J108" t="s">
        <v>299</v>
      </c>
      <c r="K108">
        <v>128</v>
      </c>
    </row>
    <row r="109" spans="1:11" ht="14.25">
      <c r="A109" s="1">
        <f t="shared" si="4"/>
        <v>363</v>
      </c>
      <c r="B109" s="26" t="e">
        <f t="shared" si="7"/>
        <v>#VALUE!</v>
      </c>
      <c r="C109" t="str">
        <f t="shared" si="6"/>
        <v>01:13:13,84</v>
      </c>
      <c r="H109">
        <v>108</v>
      </c>
      <c r="I109" t="s">
        <v>502</v>
      </c>
      <c r="J109" t="s">
        <v>296</v>
      </c>
      <c r="K109">
        <v>363</v>
      </c>
    </row>
    <row r="110" spans="1:11" ht="14.25">
      <c r="A110" s="1">
        <f t="shared" si="4"/>
        <v>51</v>
      </c>
      <c r="B110" s="26" t="e">
        <f t="shared" si="7"/>
        <v>#VALUE!</v>
      </c>
      <c r="C110" t="str">
        <f t="shared" si="6"/>
        <v>01:14:21,75</v>
      </c>
      <c r="H110">
        <v>109</v>
      </c>
      <c r="I110" t="s">
        <v>294</v>
      </c>
      <c r="J110" t="s">
        <v>295</v>
      </c>
      <c r="K110">
        <v>51</v>
      </c>
    </row>
    <row r="111" spans="1:11" ht="14.25">
      <c r="A111" s="1">
        <f t="shared" si="4"/>
        <v>354</v>
      </c>
      <c r="B111" s="26" t="e">
        <f t="shared" si="7"/>
        <v>#VALUE!</v>
      </c>
      <c r="C111" t="str">
        <f t="shared" si="6"/>
        <v>01:15:08,91</v>
      </c>
      <c r="H111">
        <v>110</v>
      </c>
      <c r="I111" t="s">
        <v>292</v>
      </c>
      <c r="J111" t="s">
        <v>293</v>
      </c>
      <c r="K111">
        <v>354</v>
      </c>
    </row>
    <row r="112" spans="1:11" ht="14.25">
      <c r="A112" s="1">
        <f t="shared" si="4"/>
        <v>322</v>
      </c>
      <c r="B112" s="26" t="e">
        <f t="shared" si="7"/>
        <v>#VALUE!</v>
      </c>
      <c r="C112" t="str">
        <f t="shared" si="6"/>
        <v>01:31:16,56</v>
      </c>
      <c r="H112">
        <v>111</v>
      </c>
      <c r="I112" t="s">
        <v>297</v>
      </c>
      <c r="J112" t="s">
        <v>501</v>
      </c>
      <c r="K112">
        <v>322</v>
      </c>
    </row>
    <row r="113" spans="1:11" ht="14.25">
      <c r="A113" s="1">
        <f t="shared" si="4"/>
        <v>355</v>
      </c>
      <c r="B113" s="26" t="e">
        <f t="shared" si="7"/>
        <v>#VALUE!</v>
      </c>
      <c r="C113" t="e">
        <f aca="true" t="shared" si="8" ref="C113:C119">REPLACE(J113,FIND(".",J113),1,",")</f>
        <v>#VALUE!</v>
      </c>
      <c r="H113">
        <v>112</v>
      </c>
      <c r="I113" t="s">
        <v>500</v>
      </c>
      <c r="J113" t="s">
        <v>500</v>
      </c>
      <c r="K113">
        <v>355</v>
      </c>
    </row>
    <row r="114" spans="1:9" ht="14.25">
      <c r="A114" s="1">
        <f t="shared" si="4"/>
        <v>0</v>
      </c>
      <c r="B114" s="26" t="e">
        <f t="shared" si="7"/>
        <v>#VALUE!</v>
      </c>
      <c r="C114" t="e">
        <f t="shared" si="8"/>
        <v>#VALUE!</v>
      </c>
      <c r="I114"/>
    </row>
    <row r="115" spans="1:11" ht="14.25">
      <c r="A115" s="1">
        <f t="shared" si="4"/>
        <v>0</v>
      </c>
      <c r="B115" s="26" t="e">
        <f t="shared" si="7"/>
        <v>#VALUE!</v>
      </c>
      <c r="C115" t="e">
        <f t="shared" si="8"/>
        <v>#VALUE!</v>
      </c>
      <c r="I115"/>
      <c r="K115" s="1"/>
    </row>
    <row r="116" spans="1:11" ht="14.25">
      <c r="A116" s="1">
        <f t="shared" si="4"/>
        <v>0</v>
      </c>
      <c r="B116" s="26" t="e">
        <f t="shared" si="7"/>
        <v>#VALUE!</v>
      </c>
      <c r="C116" t="e">
        <f t="shared" si="8"/>
        <v>#VALUE!</v>
      </c>
      <c r="I116"/>
      <c r="K116" s="1"/>
    </row>
    <row r="117" spans="1:11" ht="14.25">
      <c r="A117" s="1">
        <f t="shared" si="4"/>
        <v>0</v>
      </c>
      <c r="B117" s="26" t="e">
        <f t="shared" si="7"/>
        <v>#VALUE!</v>
      </c>
      <c r="C117" t="e">
        <f t="shared" si="8"/>
        <v>#VALUE!</v>
      </c>
      <c r="I117"/>
      <c r="K117" s="1"/>
    </row>
    <row r="118" spans="1:11" ht="14.25">
      <c r="A118" s="1">
        <f t="shared" si="4"/>
        <v>0</v>
      </c>
      <c r="B118" s="26" t="e">
        <f t="shared" si="7"/>
        <v>#VALUE!</v>
      </c>
      <c r="C118" t="e">
        <f t="shared" si="8"/>
        <v>#VALUE!</v>
      </c>
      <c r="I118"/>
      <c r="K118" s="1"/>
    </row>
    <row r="119" spans="1:11" ht="14.25">
      <c r="A119" s="1">
        <f t="shared" si="4"/>
        <v>0</v>
      </c>
      <c r="B119" s="26" t="e">
        <f t="shared" si="7"/>
        <v>#VALUE!</v>
      </c>
      <c r="C119" t="e">
        <f t="shared" si="8"/>
        <v>#VALUE!</v>
      </c>
      <c r="I119"/>
      <c r="K119" s="1"/>
    </row>
    <row r="120" spans="1:11" ht="14.25">
      <c r="A120" s="1">
        <f t="shared" si="4"/>
        <v>0</v>
      </c>
      <c r="B120" s="26" t="e">
        <f t="shared" si="7"/>
        <v>#VALUE!</v>
      </c>
      <c r="C120" t="e">
        <f aca="true" t="shared" si="9" ref="C120:C150">REPLACE(J120,FIND(".",J120),1,",")</f>
        <v>#VALUE!</v>
      </c>
      <c r="I120"/>
      <c r="K120" s="1"/>
    </row>
    <row r="121" spans="1:11" ht="14.25">
      <c r="A121" s="1">
        <f t="shared" si="4"/>
        <v>0</v>
      </c>
      <c r="B121" s="26" t="e">
        <f t="shared" si="7"/>
        <v>#VALUE!</v>
      </c>
      <c r="C121" t="e">
        <f t="shared" si="9"/>
        <v>#VALUE!</v>
      </c>
      <c r="I121"/>
      <c r="K121" s="1"/>
    </row>
    <row r="122" spans="1:11" ht="14.25">
      <c r="A122" s="1">
        <f t="shared" si="4"/>
        <v>0</v>
      </c>
      <c r="B122" s="26" t="e">
        <f t="shared" si="7"/>
        <v>#VALUE!</v>
      </c>
      <c r="C122" t="e">
        <f t="shared" si="9"/>
        <v>#VALUE!</v>
      </c>
      <c r="I122"/>
      <c r="K122" s="1"/>
    </row>
    <row r="123" spans="1:11" ht="14.25">
      <c r="A123" s="1">
        <f t="shared" si="4"/>
        <v>0</v>
      </c>
      <c r="B123" s="26" t="e">
        <f t="shared" si="7"/>
        <v>#VALUE!</v>
      </c>
      <c r="C123" t="e">
        <f t="shared" si="9"/>
        <v>#VALUE!</v>
      </c>
      <c r="I123"/>
      <c r="K123" s="1"/>
    </row>
    <row r="124" spans="1:11" ht="14.25">
      <c r="A124" s="1">
        <f t="shared" si="4"/>
        <v>0</v>
      </c>
      <c r="B124" s="26" t="e">
        <f t="shared" si="7"/>
        <v>#VALUE!</v>
      </c>
      <c r="C124" t="e">
        <f t="shared" si="9"/>
        <v>#VALUE!</v>
      </c>
      <c r="I124"/>
      <c r="K124" s="1"/>
    </row>
    <row r="125" spans="1:11" ht="14.25">
      <c r="A125" s="1">
        <f t="shared" si="4"/>
        <v>0</v>
      </c>
      <c r="B125" s="26" t="e">
        <f t="shared" si="7"/>
        <v>#VALUE!</v>
      </c>
      <c r="C125" t="e">
        <f t="shared" si="9"/>
        <v>#VALUE!</v>
      </c>
      <c r="I125"/>
      <c r="K125" s="1"/>
    </row>
    <row r="126" spans="1:11" ht="14.25">
      <c r="A126" s="1">
        <f t="shared" si="4"/>
        <v>0</v>
      </c>
      <c r="B126" s="26" t="e">
        <f t="shared" si="7"/>
        <v>#VALUE!</v>
      </c>
      <c r="C126" t="e">
        <f t="shared" si="9"/>
        <v>#VALUE!</v>
      </c>
      <c r="I126"/>
      <c r="K126" s="1"/>
    </row>
    <row r="127" spans="1:11" ht="14.25">
      <c r="A127" s="1">
        <f t="shared" si="4"/>
        <v>0</v>
      </c>
      <c r="B127" s="26" t="e">
        <f t="shared" si="7"/>
        <v>#VALUE!</v>
      </c>
      <c r="C127" t="e">
        <f t="shared" si="9"/>
        <v>#VALUE!</v>
      </c>
      <c r="I127"/>
      <c r="K127" s="1"/>
    </row>
    <row r="128" spans="1:11" ht="14.25">
      <c r="A128" s="1">
        <f t="shared" si="4"/>
        <v>0</v>
      </c>
      <c r="B128" s="26" t="e">
        <f t="shared" si="7"/>
        <v>#VALUE!</v>
      </c>
      <c r="C128" t="e">
        <f t="shared" si="9"/>
        <v>#VALUE!</v>
      </c>
      <c r="I128"/>
      <c r="K128" s="1"/>
    </row>
    <row r="129" spans="1:11" ht="14.25">
      <c r="A129" s="1">
        <f t="shared" si="4"/>
        <v>0</v>
      </c>
      <c r="B129" s="26" t="e">
        <f t="shared" si="7"/>
        <v>#VALUE!</v>
      </c>
      <c r="C129" t="e">
        <f t="shared" si="9"/>
        <v>#VALUE!</v>
      </c>
      <c r="I129"/>
      <c r="K129" s="1"/>
    </row>
    <row r="130" spans="1:11" ht="14.25">
      <c r="A130" s="1">
        <f aca="true" t="shared" si="10" ref="A130:A150">K130</f>
        <v>0</v>
      </c>
      <c r="B130" s="26" t="e">
        <f t="shared" si="7"/>
        <v>#VALUE!</v>
      </c>
      <c r="C130" t="e">
        <f t="shared" si="9"/>
        <v>#VALUE!</v>
      </c>
      <c r="I130"/>
      <c r="K130" s="1"/>
    </row>
    <row r="131" spans="1:11" ht="14.25">
      <c r="A131" s="1">
        <f t="shared" si="10"/>
        <v>0</v>
      </c>
      <c r="B131" s="26" t="e">
        <f t="shared" si="7"/>
        <v>#VALUE!</v>
      </c>
      <c r="C131" t="e">
        <f t="shared" si="9"/>
        <v>#VALUE!</v>
      </c>
      <c r="I131"/>
      <c r="K131" s="1"/>
    </row>
    <row r="132" spans="1:11" ht="14.25">
      <c r="A132" s="1">
        <f t="shared" si="10"/>
        <v>0</v>
      </c>
      <c r="B132" s="26" t="e">
        <f t="shared" si="7"/>
        <v>#VALUE!</v>
      </c>
      <c r="C132" t="e">
        <f t="shared" si="9"/>
        <v>#VALUE!</v>
      </c>
      <c r="I132"/>
      <c r="K132" s="1"/>
    </row>
    <row r="133" spans="1:11" ht="14.25">
      <c r="A133" s="1">
        <f t="shared" si="10"/>
        <v>0</v>
      </c>
      <c r="B133" s="26" t="e">
        <f t="shared" si="7"/>
        <v>#VALUE!</v>
      </c>
      <c r="C133" t="e">
        <f t="shared" si="9"/>
        <v>#VALUE!</v>
      </c>
      <c r="I133"/>
      <c r="K133" s="1"/>
    </row>
    <row r="134" spans="1:11" ht="14.25">
      <c r="A134" s="1">
        <f t="shared" si="10"/>
        <v>0</v>
      </c>
      <c r="B134" s="26" t="e">
        <f t="shared" si="7"/>
        <v>#VALUE!</v>
      </c>
      <c r="C134" t="e">
        <f t="shared" si="9"/>
        <v>#VALUE!</v>
      </c>
      <c r="I134"/>
      <c r="K134" s="1"/>
    </row>
    <row r="135" spans="1:11" ht="14.25">
      <c r="A135" s="1">
        <f t="shared" si="10"/>
        <v>0</v>
      </c>
      <c r="B135" s="26" t="e">
        <f t="shared" si="7"/>
        <v>#VALUE!</v>
      </c>
      <c r="C135" t="e">
        <f t="shared" si="9"/>
        <v>#VALUE!</v>
      </c>
      <c r="I135"/>
      <c r="K135" s="1"/>
    </row>
    <row r="136" spans="1:11" ht="14.25">
      <c r="A136" s="1">
        <f t="shared" si="10"/>
        <v>0</v>
      </c>
      <c r="B136" s="26" t="e">
        <f t="shared" si="7"/>
        <v>#VALUE!</v>
      </c>
      <c r="C136" t="e">
        <f t="shared" si="9"/>
        <v>#VALUE!</v>
      </c>
      <c r="I136"/>
      <c r="K136" s="1"/>
    </row>
    <row r="137" spans="1:11" ht="14.25">
      <c r="A137" s="1">
        <f t="shared" si="10"/>
        <v>0</v>
      </c>
      <c r="B137" s="26" t="e">
        <f t="shared" si="7"/>
        <v>#VALUE!</v>
      </c>
      <c r="C137" t="e">
        <f t="shared" si="9"/>
        <v>#VALUE!</v>
      </c>
      <c r="I137"/>
      <c r="K137" s="1"/>
    </row>
    <row r="138" spans="1:11" ht="14.25">
      <c r="A138" s="1">
        <f t="shared" si="10"/>
        <v>0</v>
      </c>
      <c r="B138" s="26" t="e">
        <f t="shared" si="7"/>
        <v>#VALUE!</v>
      </c>
      <c r="C138" t="e">
        <f t="shared" si="9"/>
        <v>#VALUE!</v>
      </c>
      <c r="I138"/>
      <c r="K138" s="1"/>
    </row>
    <row r="139" spans="1:11" ht="14.25">
      <c r="A139" s="1">
        <f t="shared" si="10"/>
        <v>0</v>
      </c>
      <c r="B139" s="26" t="e">
        <f t="shared" si="7"/>
        <v>#VALUE!</v>
      </c>
      <c r="C139" t="e">
        <f t="shared" si="9"/>
        <v>#VALUE!</v>
      </c>
      <c r="I139"/>
      <c r="K139" s="1"/>
    </row>
    <row r="140" spans="1:11" ht="14.25">
      <c r="A140" s="1">
        <f t="shared" si="10"/>
        <v>0</v>
      </c>
      <c r="B140" s="26" t="e">
        <f t="shared" si="7"/>
        <v>#VALUE!</v>
      </c>
      <c r="C140" t="e">
        <f t="shared" si="9"/>
        <v>#VALUE!</v>
      </c>
      <c r="I140"/>
      <c r="K140" s="1"/>
    </row>
    <row r="141" spans="1:11" ht="14.25">
      <c r="A141" s="1">
        <f t="shared" si="10"/>
        <v>0</v>
      </c>
      <c r="B141" s="26" t="e">
        <f t="shared" si="7"/>
        <v>#VALUE!</v>
      </c>
      <c r="C141" t="e">
        <f t="shared" si="9"/>
        <v>#VALUE!</v>
      </c>
      <c r="I141"/>
      <c r="K141" s="1"/>
    </row>
    <row r="142" spans="1:11" ht="14.25">
      <c r="A142" s="1">
        <f t="shared" si="10"/>
        <v>0</v>
      </c>
      <c r="B142" s="26" t="e">
        <f t="shared" si="7"/>
        <v>#VALUE!</v>
      </c>
      <c r="C142" t="e">
        <f t="shared" si="9"/>
        <v>#VALUE!</v>
      </c>
      <c r="I142"/>
      <c r="K142" s="1"/>
    </row>
    <row r="143" spans="1:11" ht="14.25">
      <c r="A143" s="1">
        <f t="shared" si="10"/>
        <v>0</v>
      </c>
      <c r="B143" s="26" t="e">
        <f t="shared" si="7"/>
        <v>#VALUE!</v>
      </c>
      <c r="C143" t="e">
        <f t="shared" si="9"/>
        <v>#VALUE!</v>
      </c>
      <c r="I143"/>
      <c r="K143" s="1"/>
    </row>
    <row r="144" spans="1:11" ht="14.25">
      <c r="A144" s="1">
        <f t="shared" si="10"/>
        <v>0</v>
      </c>
      <c r="B144" s="26" t="e">
        <f t="shared" si="7"/>
        <v>#VALUE!</v>
      </c>
      <c r="C144" t="e">
        <f t="shared" si="9"/>
        <v>#VALUE!</v>
      </c>
      <c r="I144"/>
      <c r="K144" s="1"/>
    </row>
    <row r="145" spans="1:11" ht="14.25">
      <c r="A145" s="1">
        <f t="shared" si="10"/>
        <v>0</v>
      </c>
      <c r="B145" s="26" t="e">
        <f t="shared" si="7"/>
        <v>#VALUE!</v>
      </c>
      <c r="C145" t="e">
        <f t="shared" si="9"/>
        <v>#VALUE!</v>
      </c>
      <c r="I145"/>
      <c r="K145" s="1"/>
    </row>
    <row r="146" spans="1:11" ht="14.25">
      <c r="A146" s="1">
        <f t="shared" si="10"/>
        <v>0</v>
      </c>
      <c r="B146" s="26" t="e">
        <f t="shared" si="7"/>
        <v>#VALUE!</v>
      </c>
      <c r="C146" t="e">
        <f t="shared" si="9"/>
        <v>#VALUE!</v>
      </c>
      <c r="I146"/>
      <c r="K146" s="1"/>
    </row>
    <row r="147" spans="1:11" ht="14.25">
      <c r="A147" s="1">
        <f t="shared" si="10"/>
        <v>0</v>
      </c>
      <c r="B147" s="26" t="e">
        <f t="shared" si="7"/>
        <v>#VALUE!</v>
      </c>
      <c r="C147" t="e">
        <f t="shared" si="9"/>
        <v>#VALUE!</v>
      </c>
      <c r="I147"/>
      <c r="K147" s="1"/>
    </row>
    <row r="148" spans="1:11" ht="14.25">
      <c r="A148" s="1">
        <f t="shared" si="10"/>
        <v>0</v>
      </c>
      <c r="B148" s="26" t="e">
        <f t="shared" si="7"/>
        <v>#VALUE!</v>
      </c>
      <c r="C148" t="e">
        <f t="shared" si="9"/>
        <v>#VALUE!</v>
      </c>
      <c r="I148"/>
      <c r="K148" s="1"/>
    </row>
    <row r="149" spans="1:11" ht="14.25">
      <c r="A149" s="1">
        <f t="shared" si="10"/>
        <v>0</v>
      </c>
      <c r="B149" s="26" t="e">
        <f t="shared" si="7"/>
        <v>#VALUE!</v>
      </c>
      <c r="C149" t="e">
        <f t="shared" si="9"/>
        <v>#VALUE!</v>
      </c>
      <c r="I149"/>
      <c r="K149" s="1"/>
    </row>
    <row r="150" spans="1:11" ht="14.25">
      <c r="A150" s="1">
        <f t="shared" si="10"/>
        <v>0</v>
      </c>
      <c r="B150" s="26" t="e">
        <f t="shared" si="7"/>
        <v>#VALUE!</v>
      </c>
      <c r="C150" t="e">
        <f t="shared" si="9"/>
        <v>#VALUE!</v>
      </c>
      <c r="I150"/>
      <c r="K150" s="1"/>
    </row>
    <row r="151" spans="1:9" ht="14.25">
      <c r="A151" s="1"/>
      <c r="B151" s="26"/>
      <c r="C151"/>
      <c r="I151"/>
    </row>
    <row r="152" spans="1:3" ht="14.25">
      <c r="A152" s="1"/>
      <c r="B152" s="26"/>
      <c r="C152"/>
    </row>
    <row r="153" spans="1:3" ht="14.25">
      <c r="A153" s="1"/>
      <c r="B153" s="26"/>
      <c r="C153"/>
    </row>
  </sheetData>
  <sheetProtection/>
  <autoFilter ref="H1:K36">
    <sortState ref="H2:K153">
      <sortCondition sortBy="value" ref="J2:J15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B45:B4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B2" sqref="B2:D113"/>
    </sheetView>
  </sheetViews>
  <sheetFormatPr defaultColWidth="9.140625" defaultRowHeight="15"/>
  <cols>
    <col min="2" max="2" width="12.7109375" style="0" customWidth="1"/>
    <col min="3" max="3" width="14.421875" style="0" customWidth="1"/>
  </cols>
  <sheetData>
    <row r="1" spans="1:3" ht="14.25">
      <c r="A1" t="s">
        <v>117</v>
      </c>
      <c r="B1" t="s">
        <v>117</v>
      </c>
      <c r="C1" t="s">
        <v>117</v>
      </c>
    </row>
    <row r="2" spans="1:4" ht="14.25">
      <c r="A2">
        <v>1</v>
      </c>
      <c r="B2" t="s">
        <v>499</v>
      </c>
      <c r="C2" t="s">
        <v>499</v>
      </c>
      <c r="D2">
        <v>109</v>
      </c>
    </row>
    <row r="3" spans="1:4" ht="14.25">
      <c r="A3">
        <v>2</v>
      </c>
      <c r="B3" t="s">
        <v>497</v>
      </c>
      <c r="C3" t="s">
        <v>498</v>
      </c>
      <c r="D3">
        <v>56</v>
      </c>
    </row>
    <row r="4" spans="1:4" ht="14.25">
      <c r="A4">
        <v>3</v>
      </c>
      <c r="B4" t="s">
        <v>495</v>
      </c>
      <c r="C4" t="s">
        <v>496</v>
      </c>
      <c r="D4">
        <v>285</v>
      </c>
    </row>
    <row r="5" spans="1:4" ht="14.25">
      <c r="A5">
        <v>4</v>
      </c>
      <c r="B5" t="s">
        <v>493</v>
      </c>
      <c r="C5" t="s">
        <v>494</v>
      </c>
      <c r="D5">
        <v>257</v>
      </c>
    </row>
    <row r="6" spans="1:4" ht="14.25">
      <c r="A6">
        <v>5</v>
      </c>
      <c r="B6" t="s">
        <v>491</v>
      </c>
      <c r="C6" t="s">
        <v>492</v>
      </c>
      <c r="D6">
        <v>111</v>
      </c>
    </row>
    <row r="7" spans="1:4" ht="14.25">
      <c r="A7">
        <v>6</v>
      </c>
      <c r="B7" t="s">
        <v>489</v>
      </c>
      <c r="C7" t="s">
        <v>490</v>
      </c>
      <c r="D7">
        <v>240</v>
      </c>
    </row>
    <row r="8" spans="1:4" ht="14.25">
      <c r="A8">
        <v>7</v>
      </c>
      <c r="B8" t="s">
        <v>487</v>
      </c>
      <c r="C8" t="s">
        <v>488</v>
      </c>
      <c r="D8">
        <v>269</v>
      </c>
    </row>
    <row r="9" spans="1:4" ht="14.25">
      <c r="A9">
        <v>8</v>
      </c>
      <c r="B9" t="s">
        <v>485</v>
      </c>
      <c r="C9" t="s">
        <v>486</v>
      </c>
      <c r="D9">
        <v>156</v>
      </c>
    </row>
    <row r="10" spans="1:4" ht="14.25">
      <c r="A10">
        <v>9</v>
      </c>
      <c r="B10" t="s">
        <v>483</v>
      </c>
      <c r="C10" t="s">
        <v>484</v>
      </c>
      <c r="D10">
        <v>22</v>
      </c>
    </row>
    <row r="11" spans="1:4" ht="14.25">
      <c r="A11">
        <v>10</v>
      </c>
      <c r="B11" t="s">
        <v>481</v>
      </c>
      <c r="C11" t="s">
        <v>482</v>
      </c>
      <c r="D11">
        <v>370</v>
      </c>
    </row>
    <row r="12" spans="1:4" ht="14.25">
      <c r="A12">
        <v>11</v>
      </c>
      <c r="B12" t="s">
        <v>479</v>
      </c>
      <c r="C12" t="s">
        <v>480</v>
      </c>
      <c r="D12">
        <v>85</v>
      </c>
    </row>
    <row r="13" spans="1:4" ht="14.25">
      <c r="A13">
        <v>12</v>
      </c>
      <c r="B13" t="s">
        <v>477</v>
      </c>
      <c r="C13" t="s">
        <v>478</v>
      </c>
      <c r="D13">
        <v>362</v>
      </c>
    </row>
    <row r="14" spans="1:4" ht="14.25">
      <c r="A14">
        <v>13</v>
      </c>
      <c r="B14" t="s">
        <v>475</v>
      </c>
      <c r="C14" t="s">
        <v>476</v>
      </c>
      <c r="D14">
        <v>292</v>
      </c>
    </row>
    <row r="15" spans="1:4" ht="14.25">
      <c r="A15">
        <v>14</v>
      </c>
      <c r="B15" t="s">
        <v>473</v>
      </c>
      <c r="C15" t="s">
        <v>474</v>
      </c>
      <c r="D15">
        <v>90</v>
      </c>
    </row>
    <row r="16" spans="1:4" ht="14.25">
      <c r="A16">
        <v>15</v>
      </c>
      <c r="B16" t="s">
        <v>343</v>
      </c>
      <c r="C16" t="s">
        <v>472</v>
      </c>
      <c r="D16">
        <v>152</v>
      </c>
    </row>
    <row r="17" spans="1:4" ht="14.25">
      <c r="A17">
        <v>16</v>
      </c>
      <c r="B17" t="s">
        <v>470</v>
      </c>
      <c r="C17" t="s">
        <v>471</v>
      </c>
      <c r="D17">
        <v>144</v>
      </c>
    </row>
    <row r="18" spans="1:4" ht="14.25">
      <c r="A18">
        <v>17</v>
      </c>
      <c r="B18" t="s">
        <v>468</v>
      </c>
      <c r="C18" t="s">
        <v>469</v>
      </c>
      <c r="D18">
        <v>50</v>
      </c>
    </row>
    <row r="19" spans="1:4" ht="14.25">
      <c r="A19">
        <v>18</v>
      </c>
      <c r="B19" t="s">
        <v>466</v>
      </c>
      <c r="C19" t="s">
        <v>467</v>
      </c>
      <c r="D19">
        <v>3</v>
      </c>
    </row>
    <row r="20" spans="1:4" ht="14.25">
      <c r="A20">
        <v>19</v>
      </c>
      <c r="B20" t="s">
        <v>464</v>
      </c>
      <c r="C20" t="s">
        <v>465</v>
      </c>
      <c r="D20">
        <v>279</v>
      </c>
    </row>
    <row r="21" spans="1:4" ht="14.25">
      <c r="A21">
        <v>20</v>
      </c>
      <c r="B21" t="s">
        <v>462</v>
      </c>
      <c r="C21" t="s">
        <v>463</v>
      </c>
      <c r="D21">
        <v>214</v>
      </c>
    </row>
    <row r="22" spans="1:4" ht="14.25">
      <c r="A22">
        <v>21</v>
      </c>
      <c r="B22" t="s">
        <v>460</v>
      </c>
      <c r="C22" t="s">
        <v>461</v>
      </c>
      <c r="D22">
        <v>371</v>
      </c>
    </row>
    <row r="23" spans="1:4" ht="14.25">
      <c r="A23">
        <v>22</v>
      </c>
      <c r="B23" t="s">
        <v>458</v>
      </c>
      <c r="C23" t="s">
        <v>459</v>
      </c>
      <c r="D23">
        <v>74</v>
      </c>
    </row>
    <row r="24" spans="1:4" ht="14.25">
      <c r="A24">
        <v>23</v>
      </c>
      <c r="B24" t="s">
        <v>456</v>
      </c>
      <c r="C24" t="s">
        <v>457</v>
      </c>
      <c r="D24">
        <v>267</v>
      </c>
    </row>
    <row r="25" spans="1:4" ht="14.25">
      <c r="A25">
        <v>24</v>
      </c>
      <c r="B25" t="s">
        <v>454</v>
      </c>
      <c r="C25" t="s">
        <v>455</v>
      </c>
      <c r="D25">
        <v>377</v>
      </c>
    </row>
    <row r="26" spans="1:4" ht="14.25">
      <c r="A26">
        <v>25</v>
      </c>
      <c r="B26" t="s">
        <v>452</v>
      </c>
      <c r="C26" t="s">
        <v>453</v>
      </c>
      <c r="D26">
        <v>5</v>
      </c>
    </row>
    <row r="27" spans="1:4" ht="14.25">
      <c r="A27">
        <v>26</v>
      </c>
      <c r="B27" t="s">
        <v>161</v>
      </c>
      <c r="C27" t="s">
        <v>451</v>
      </c>
      <c r="D27">
        <v>68</v>
      </c>
    </row>
    <row r="28" spans="1:4" ht="14.25">
      <c r="A28">
        <v>27</v>
      </c>
      <c r="B28" t="s">
        <v>160</v>
      </c>
      <c r="C28" t="s">
        <v>450</v>
      </c>
      <c r="D28">
        <v>248</v>
      </c>
    </row>
    <row r="29" spans="1:4" ht="14.25">
      <c r="A29">
        <v>28</v>
      </c>
      <c r="B29" t="s">
        <v>159</v>
      </c>
      <c r="C29" t="s">
        <v>449</v>
      </c>
      <c r="D29">
        <v>84</v>
      </c>
    </row>
    <row r="30" spans="1:4" ht="14.25">
      <c r="A30">
        <v>29</v>
      </c>
      <c r="B30" t="s">
        <v>447</v>
      </c>
      <c r="C30" t="s">
        <v>448</v>
      </c>
      <c r="D30">
        <v>296</v>
      </c>
    </row>
    <row r="31" spans="1:4" ht="14.25">
      <c r="A31">
        <v>30</v>
      </c>
      <c r="B31" t="s">
        <v>445</v>
      </c>
      <c r="C31" t="s">
        <v>446</v>
      </c>
      <c r="D31">
        <v>95</v>
      </c>
    </row>
    <row r="32" spans="1:4" ht="14.25">
      <c r="A32">
        <v>31</v>
      </c>
      <c r="B32" t="s">
        <v>347</v>
      </c>
      <c r="C32" t="s">
        <v>444</v>
      </c>
      <c r="D32">
        <v>52</v>
      </c>
    </row>
    <row r="33" spans="1:4" ht="14.25">
      <c r="A33">
        <v>32</v>
      </c>
      <c r="B33" t="s">
        <v>442</v>
      </c>
      <c r="C33" t="s">
        <v>443</v>
      </c>
      <c r="D33">
        <v>298</v>
      </c>
    </row>
    <row r="34" spans="1:4" ht="14.25">
      <c r="A34">
        <v>33</v>
      </c>
      <c r="B34" t="s">
        <v>162</v>
      </c>
      <c r="C34" t="s">
        <v>441</v>
      </c>
      <c r="D34">
        <v>28</v>
      </c>
    </row>
    <row r="35" spans="1:4" ht="14.25">
      <c r="A35">
        <v>34</v>
      </c>
      <c r="B35" t="s">
        <v>439</v>
      </c>
      <c r="C35" t="s">
        <v>440</v>
      </c>
      <c r="D35">
        <v>374</v>
      </c>
    </row>
    <row r="36" spans="1:4" ht="14.25">
      <c r="A36">
        <v>35</v>
      </c>
      <c r="B36" t="s">
        <v>437</v>
      </c>
      <c r="C36" t="s">
        <v>438</v>
      </c>
      <c r="D36">
        <v>373</v>
      </c>
    </row>
    <row r="37" spans="1:4" ht="14.25">
      <c r="A37">
        <v>36</v>
      </c>
      <c r="B37" t="s">
        <v>435</v>
      </c>
      <c r="C37" t="s">
        <v>436</v>
      </c>
      <c r="D37">
        <v>351</v>
      </c>
    </row>
    <row r="38" spans="1:4" ht="14.25">
      <c r="A38">
        <v>37</v>
      </c>
      <c r="B38" t="s">
        <v>133</v>
      </c>
      <c r="C38" t="s">
        <v>434</v>
      </c>
      <c r="D38">
        <v>55</v>
      </c>
    </row>
    <row r="39" spans="1:4" ht="14.25">
      <c r="A39">
        <v>38</v>
      </c>
      <c r="B39" t="s">
        <v>432</v>
      </c>
      <c r="C39" t="s">
        <v>433</v>
      </c>
      <c r="D39">
        <v>19</v>
      </c>
    </row>
    <row r="40" spans="1:4" ht="14.25">
      <c r="A40">
        <v>39</v>
      </c>
      <c r="B40" t="s">
        <v>430</v>
      </c>
      <c r="C40" t="s">
        <v>431</v>
      </c>
      <c r="D40">
        <v>36</v>
      </c>
    </row>
    <row r="41" spans="1:4" ht="14.25">
      <c r="A41">
        <v>40</v>
      </c>
      <c r="B41" t="s">
        <v>428</v>
      </c>
      <c r="C41" t="s">
        <v>429</v>
      </c>
      <c r="D41">
        <v>375</v>
      </c>
    </row>
    <row r="42" spans="1:4" ht="14.25">
      <c r="A42">
        <v>41</v>
      </c>
      <c r="B42" t="s">
        <v>426</v>
      </c>
      <c r="C42" t="s">
        <v>427</v>
      </c>
      <c r="D42">
        <v>324</v>
      </c>
    </row>
    <row r="43" spans="1:4" ht="14.25">
      <c r="A43">
        <v>42</v>
      </c>
      <c r="B43" t="s">
        <v>424</v>
      </c>
      <c r="C43" t="s">
        <v>425</v>
      </c>
      <c r="D43">
        <v>169</v>
      </c>
    </row>
    <row r="44" spans="1:4" ht="14.25">
      <c r="A44">
        <v>43</v>
      </c>
      <c r="B44" t="s">
        <v>422</v>
      </c>
      <c r="C44" t="s">
        <v>423</v>
      </c>
      <c r="D44">
        <v>229</v>
      </c>
    </row>
    <row r="45" spans="1:4" ht="14.25">
      <c r="A45">
        <v>44</v>
      </c>
      <c r="B45" t="s">
        <v>420</v>
      </c>
      <c r="C45" t="s">
        <v>421</v>
      </c>
      <c r="D45">
        <v>37</v>
      </c>
    </row>
    <row r="46" spans="1:4" ht="14.25">
      <c r="A46">
        <v>45</v>
      </c>
      <c r="B46" t="s">
        <v>418</v>
      </c>
      <c r="C46" t="s">
        <v>419</v>
      </c>
      <c r="D46">
        <v>63</v>
      </c>
    </row>
    <row r="47" spans="1:4" ht="14.25">
      <c r="A47">
        <v>46</v>
      </c>
      <c r="B47" t="s">
        <v>416</v>
      </c>
      <c r="C47" t="s">
        <v>417</v>
      </c>
      <c r="D47">
        <v>45</v>
      </c>
    </row>
    <row r="48" spans="1:4" ht="14.25">
      <c r="A48">
        <v>47</v>
      </c>
      <c r="B48" t="s">
        <v>357</v>
      </c>
      <c r="C48" t="s">
        <v>415</v>
      </c>
      <c r="D48">
        <v>26</v>
      </c>
    </row>
    <row r="49" spans="1:4" ht="14.25">
      <c r="A49">
        <v>48</v>
      </c>
      <c r="B49" t="s">
        <v>413</v>
      </c>
      <c r="C49" t="s">
        <v>414</v>
      </c>
      <c r="D49">
        <v>217</v>
      </c>
    </row>
    <row r="50" spans="1:4" ht="14.25">
      <c r="A50">
        <v>49</v>
      </c>
      <c r="B50" t="s">
        <v>411</v>
      </c>
      <c r="C50" t="s">
        <v>412</v>
      </c>
      <c r="D50">
        <v>142</v>
      </c>
    </row>
    <row r="51" spans="1:4" ht="14.25">
      <c r="A51">
        <v>50</v>
      </c>
      <c r="B51" t="s">
        <v>409</v>
      </c>
      <c r="C51" t="s">
        <v>410</v>
      </c>
      <c r="D51">
        <v>6</v>
      </c>
    </row>
    <row r="52" spans="1:4" ht="14.25">
      <c r="A52">
        <v>51</v>
      </c>
      <c r="B52" t="s">
        <v>407</v>
      </c>
      <c r="C52" t="s">
        <v>408</v>
      </c>
      <c r="D52">
        <v>151</v>
      </c>
    </row>
    <row r="53" spans="1:4" ht="14.25">
      <c r="A53">
        <v>52</v>
      </c>
      <c r="B53" t="s">
        <v>405</v>
      </c>
      <c r="C53" t="s">
        <v>406</v>
      </c>
      <c r="D53">
        <v>300</v>
      </c>
    </row>
    <row r="54" spans="1:4" ht="14.25">
      <c r="A54">
        <v>53</v>
      </c>
      <c r="B54" t="s">
        <v>403</v>
      </c>
      <c r="C54" t="s">
        <v>404</v>
      </c>
      <c r="D54">
        <v>353</v>
      </c>
    </row>
    <row r="55" spans="1:4" ht="14.25">
      <c r="A55">
        <v>54</v>
      </c>
      <c r="B55" t="s">
        <v>401</v>
      </c>
      <c r="C55" t="s">
        <v>402</v>
      </c>
      <c r="D55">
        <v>209</v>
      </c>
    </row>
    <row r="56" spans="1:4" ht="14.25">
      <c r="A56">
        <v>55</v>
      </c>
      <c r="B56" t="s">
        <v>399</v>
      </c>
      <c r="C56" t="s">
        <v>400</v>
      </c>
      <c r="D56">
        <v>359</v>
      </c>
    </row>
    <row r="57" spans="1:4" ht="14.25">
      <c r="A57">
        <v>56</v>
      </c>
      <c r="B57" t="s">
        <v>397</v>
      </c>
      <c r="C57" t="s">
        <v>398</v>
      </c>
      <c r="D57">
        <v>259</v>
      </c>
    </row>
    <row r="58" spans="1:4" ht="14.25">
      <c r="A58">
        <v>57</v>
      </c>
      <c r="B58" t="s">
        <v>395</v>
      </c>
      <c r="C58" t="s">
        <v>396</v>
      </c>
      <c r="D58">
        <v>357</v>
      </c>
    </row>
    <row r="59" spans="1:4" ht="14.25">
      <c r="A59">
        <v>58</v>
      </c>
      <c r="B59" t="s">
        <v>393</v>
      </c>
      <c r="C59" t="s">
        <v>394</v>
      </c>
      <c r="D59">
        <v>301</v>
      </c>
    </row>
    <row r="60" spans="1:4" ht="14.25">
      <c r="A60">
        <v>59</v>
      </c>
      <c r="B60" t="s">
        <v>391</v>
      </c>
      <c r="C60" t="s">
        <v>392</v>
      </c>
      <c r="D60">
        <v>350</v>
      </c>
    </row>
    <row r="61" spans="1:4" ht="14.25">
      <c r="A61">
        <v>60</v>
      </c>
      <c r="B61" t="s">
        <v>389</v>
      </c>
      <c r="C61" t="s">
        <v>390</v>
      </c>
      <c r="D61">
        <v>308</v>
      </c>
    </row>
    <row r="62" spans="1:4" ht="14.25">
      <c r="A62">
        <v>61</v>
      </c>
      <c r="B62" t="s">
        <v>387</v>
      </c>
      <c r="C62" t="s">
        <v>388</v>
      </c>
      <c r="D62">
        <v>43</v>
      </c>
    </row>
    <row r="63" spans="1:4" ht="14.25">
      <c r="A63">
        <v>62</v>
      </c>
      <c r="B63" t="s">
        <v>385</v>
      </c>
      <c r="C63" t="s">
        <v>386</v>
      </c>
      <c r="D63">
        <v>368</v>
      </c>
    </row>
    <row r="64" spans="1:4" ht="14.25">
      <c r="A64">
        <v>63</v>
      </c>
      <c r="B64" t="s">
        <v>383</v>
      </c>
      <c r="C64" t="s">
        <v>384</v>
      </c>
      <c r="D64">
        <v>367</v>
      </c>
    </row>
    <row r="65" spans="1:4" ht="14.25">
      <c r="A65">
        <v>64</v>
      </c>
      <c r="B65" t="s">
        <v>381</v>
      </c>
      <c r="C65" t="s">
        <v>382</v>
      </c>
      <c r="D65">
        <v>139</v>
      </c>
    </row>
    <row r="66" spans="1:4" ht="14.25">
      <c r="A66">
        <v>65</v>
      </c>
      <c r="B66" t="s">
        <v>379</v>
      </c>
      <c r="C66" t="s">
        <v>380</v>
      </c>
      <c r="D66">
        <v>271</v>
      </c>
    </row>
    <row r="67" spans="1:4" ht="14.25">
      <c r="A67">
        <v>66</v>
      </c>
      <c r="B67" t="s">
        <v>377</v>
      </c>
      <c r="C67" t="s">
        <v>378</v>
      </c>
      <c r="D67">
        <v>223</v>
      </c>
    </row>
    <row r="68" spans="1:4" ht="14.25">
      <c r="A68">
        <v>67</v>
      </c>
      <c r="B68" t="s">
        <v>375</v>
      </c>
      <c r="C68" t="s">
        <v>376</v>
      </c>
      <c r="D68">
        <v>358</v>
      </c>
    </row>
    <row r="69" spans="1:4" ht="14.25">
      <c r="A69">
        <v>68</v>
      </c>
      <c r="B69" t="s">
        <v>373</v>
      </c>
      <c r="C69" t="s">
        <v>374</v>
      </c>
      <c r="D69">
        <v>352</v>
      </c>
    </row>
    <row r="70" spans="1:4" ht="14.25">
      <c r="A70">
        <v>69</v>
      </c>
      <c r="B70" t="s">
        <v>371</v>
      </c>
      <c r="C70" t="s">
        <v>372</v>
      </c>
      <c r="D70">
        <v>299</v>
      </c>
    </row>
    <row r="71" spans="1:4" ht="14.25">
      <c r="A71">
        <v>70</v>
      </c>
      <c r="B71" t="s">
        <v>369</v>
      </c>
      <c r="C71" t="s">
        <v>370</v>
      </c>
      <c r="D71">
        <v>232</v>
      </c>
    </row>
    <row r="72" spans="1:4" ht="14.25">
      <c r="A72">
        <v>71</v>
      </c>
      <c r="B72" t="s">
        <v>367</v>
      </c>
      <c r="C72" t="s">
        <v>368</v>
      </c>
      <c r="D72">
        <v>138</v>
      </c>
    </row>
    <row r="73" spans="1:4" ht="14.25">
      <c r="A73">
        <v>72</v>
      </c>
      <c r="B73" t="s">
        <v>365</v>
      </c>
      <c r="C73" t="s">
        <v>366</v>
      </c>
      <c r="D73">
        <v>237</v>
      </c>
    </row>
    <row r="74" spans="1:4" ht="14.25">
      <c r="A74">
        <v>73</v>
      </c>
      <c r="B74" t="s">
        <v>132</v>
      </c>
      <c r="C74" t="s">
        <v>364</v>
      </c>
      <c r="D74">
        <v>366</v>
      </c>
    </row>
    <row r="75" spans="1:4" ht="14.25">
      <c r="A75">
        <v>74</v>
      </c>
      <c r="B75" t="s">
        <v>134</v>
      </c>
      <c r="C75" t="s">
        <v>363</v>
      </c>
      <c r="D75">
        <v>333</v>
      </c>
    </row>
    <row r="76" spans="1:4" ht="14.25">
      <c r="A76">
        <v>75</v>
      </c>
      <c r="B76" t="s">
        <v>361</v>
      </c>
      <c r="C76" t="s">
        <v>362</v>
      </c>
      <c r="D76">
        <v>165</v>
      </c>
    </row>
    <row r="77" spans="1:4" ht="14.25">
      <c r="A77">
        <v>76</v>
      </c>
      <c r="B77" t="s">
        <v>359</v>
      </c>
      <c r="C77" t="s">
        <v>360</v>
      </c>
      <c r="D77">
        <v>361</v>
      </c>
    </row>
    <row r="78" spans="1:4" ht="14.25">
      <c r="A78">
        <v>77</v>
      </c>
      <c r="B78" t="s">
        <v>357</v>
      </c>
      <c r="C78" t="s">
        <v>358</v>
      </c>
      <c r="D78">
        <v>40</v>
      </c>
    </row>
    <row r="79" spans="1:4" ht="14.25">
      <c r="A79">
        <v>78</v>
      </c>
      <c r="B79" t="s">
        <v>355</v>
      </c>
      <c r="C79" t="s">
        <v>356</v>
      </c>
      <c r="D79">
        <v>297</v>
      </c>
    </row>
    <row r="80" spans="1:4" ht="14.25">
      <c r="A80">
        <v>79</v>
      </c>
      <c r="B80" t="s">
        <v>353</v>
      </c>
      <c r="C80" t="s">
        <v>354</v>
      </c>
      <c r="D80">
        <v>2</v>
      </c>
    </row>
    <row r="81" spans="1:4" ht="14.25">
      <c r="A81">
        <v>80</v>
      </c>
      <c r="B81" t="s">
        <v>351</v>
      </c>
      <c r="C81" t="s">
        <v>352</v>
      </c>
      <c r="D81">
        <v>262</v>
      </c>
    </row>
    <row r="82" spans="1:4" ht="14.25">
      <c r="A82">
        <v>81</v>
      </c>
      <c r="B82" t="s">
        <v>349</v>
      </c>
      <c r="C82" t="s">
        <v>350</v>
      </c>
      <c r="D82">
        <v>369</v>
      </c>
    </row>
    <row r="83" spans="1:4" ht="14.25">
      <c r="A83">
        <v>82</v>
      </c>
      <c r="B83" t="s">
        <v>347</v>
      </c>
      <c r="C83" t="s">
        <v>348</v>
      </c>
      <c r="D83">
        <v>365</v>
      </c>
    </row>
    <row r="84" spans="1:4" ht="14.25">
      <c r="A84">
        <v>83</v>
      </c>
      <c r="B84" t="s">
        <v>345</v>
      </c>
      <c r="C84" t="s">
        <v>346</v>
      </c>
      <c r="D84">
        <v>153</v>
      </c>
    </row>
    <row r="85" spans="1:4" ht="14.25">
      <c r="A85">
        <v>84</v>
      </c>
      <c r="B85" t="s">
        <v>343</v>
      </c>
      <c r="C85" t="s">
        <v>344</v>
      </c>
      <c r="D85">
        <v>82</v>
      </c>
    </row>
    <row r="86" spans="1:4" ht="14.25">
      <c r="A86">
        <v>85</v>
      </c>
      <c r="B86" t="s">
        <v>341</v>
      </c>
      <c r="C86" t="s">
        <v>342</v>
      </c>
      <c r="D86">
        <v>270</v>
      </c>
    </row>
    <row r="87" spans="1:4" ht="14.25">
      <c r="A87">
        <v>86</v>
      </c>
      <c r="B87" t="s">
        <v>339</v>
      </c>
      <c r="C87" t="s">
        <v>340</v>
      </c>
      <c r="D87">
        <v>42</v>
      </c>
    </row>
    <row r="88" spans="1:4" ht="14.25">
      <c r="A88">
        <v>87</v>
      </c>
      <c r="B88" t="s">
        <v>337</v>
      </c>
      <c r="C88" t="s">
        <v>338</v>
      </c>
      <c r="D88">
        <v>127</v>
      </c>
    </row>
    <row r="89" spans="1:4" ht="14.25">
      <c r="A89">
        <v>88</v>
      </c>
      <c r="B89" t="s">
        <v>335</v>
      </c>
      <c r="C89" t="s">
        <v>336</v>
      </c>
      <c r="D89">
        <v>65</v>
      </c>
    </row>
    <row r="90" spans="1:4" ht="14.25">
      <c r="A90">
        <v>89</v>
      </c>
      <c r="B90" t="s">
        <v>333</v>
      </c>
      <c r="C90" t="s">
        <v>334</v>
      </c>
      <c r="D90">
        <v>143</v>
      </c>
    </row>
    <row r="91" spans="1:4" ht="14.25">
      <c r="A91">
        <v>90</v>
      </c>
      <c r="B91" t="s">
        <v>331</v>
      </c>
      <c r="C91" t="s">
        <v>332</v>
      </c>
      <c r="D91">
        <v>170</v>
      </c>
    </row>
    <row r="92" spans="1:4" ht="14.25">
      <c r="A92">
        <v>91</v>
      </c>
      <c r="B92" t="s">
        <v>329</v>
      </c>
      <c r="C92" t="s">
        <v>330</v>
      </c>
      <c r="D92">
        <v>33</v>
      </c>
    </row>
    <row r="93" spans="1:4" ht="14.25">
      <c r="A93">
        <v>92</v>
      </c>
      <c r="B93" t="s">
        <v>327</v>
      </c>
      <c r="C93" t="s">
        <v>328</v>
      </c>
      <c r="D93">
        <v>329</v>
      </c>
    </row>
    <row r="94" spans="1:4" ht="14.25">
      <c r="A94">
        <v>93</v>
      </c>
      <c r="B94" t="s">
        <v>325</v>
      </c>
      <c r="C94" t="s">
        <v>326</v>
      </c>
      <c r="D94">
        <v>272</v>
      </c>
    </row>
    <row r="95" spans="1:4" ht="14.25">
      <c r="A95">
        <v>94</v>
      </c>
      <c r="B95" t="s">
        <v>323</v>
      </c>
      <c r="C95" t="s">
        <v>324</v>
      </c>
      <c r="D95">
        <v>364</v>
      </c>
    </row>
    <row r="96" spans="1:4" ht="14.25">
      <c r="A96">
        <v>95</v>
      </c>
      <c r="B96" t="s">
        <v>321</v>
      </c>
      <c r="C96" t="s">
        <v>322</v>
      </c>
      <c r="D96">
        <v>263</v>
      </c>
    </row>
    <row r="97" spans="1:4" ht="14.25">
      <c r="A97">
        <v>96</v>
      </c>
      <c r="B97" t="s">
        <v>319</v>
      </c>
      <c r="C97" t="s">
        <v>320</v>
      </c>
      <c r="D97">
        <v>83</v>
      </c>
    </row>
    <row r="98" spans="1:4" ht="14.25">
      <c r="A98">
        <v>97</v>
      </c>
      <c r="B98" t="s">
        <v>317</v>
      </c>
      <c r="C98" t="s">
        <v>318</v>
      </c>
      <c r="D98">
        <v>295</v>
      </c>
    </row>
    <row r="99" spans="1:4" ht="14.25">
      <c r="A99">
        <v>98</v>
      </c>
      <c r="B99" t="s">
        <v>315</v>
      </c>
      <c r="C99" t="s">
        <v>316</v>
      </c>
      <c r="D99">
        <v>372</v>
      </c>
    </row>
    <row r="100" spans="1:4" ht="14.25">
      <c r="A100">
        <v>99</v>
      </c>
      <c r="B100" t="s">
        <v>313</v>
      </c>
      <c r="C100" t="s">
        <v>314</v>
      </c>
      <c r="D100">
        <v>244</v>
      </c>
    </row>
    <row r="101" spans="1:4" ht="14.25">
      <c r="A101">
        <v>100</v>
      </c>
      <c r="B101" t="s">
        <v>311</v>
      </c>
      <c r="C101" t="s">
        <v>312</v>
      </c>
      <c r="D101">
        <v>356</v>
      </c>
    </row>
    <row r="102" spans="1:4" ht="14.25">
      <c r="A102">
        <v>101</v>
      </c>
      <c r="B102" t="s">
        <v>309</v>
      </c>
      <c r="C102" t="s">
        <v>310</v>
      </c>
      <c r="D102">
        <v>280</v>
      </c>
    </row>
    <row r="103" spans="1:4" ht="14.25">
      <c r="A103">
        <v>102</v>
      </c>
      <c r="B103" t="s">
        <v>158</v>
      </c>
      <c r="C103" t="s">
        <v>308</v>
      </c>
      <c r="D103">
        <v>360</v>
      </c>
    </row>
    <row r="104" spans="1:4" ht="14.25">
      <c r="A104">
        <v>103</v>
      </c>
      <c r="B104" t="s">
        <v>306</v>
      </c>
      <c r="C104" t="s">
        <v>307</v>
      </c>
      <c r="D104">
        <v>41</v>
      </c>
    </row>
    <row r="105" spans="1:4" ht="14.25">
      <c r="A105">
        <v>104</v>
      </c>
      <c r="B105" t="s">
        <v>304</v>
      </c>
      <c r="C105" t="s">
        <v>305</v>
      </c>
      <c r="D105">
        <v>18</v>
      </c>
    </row>
    <row r="106" spans="1:4" ht="14.25">
      <c r="A106">
        <v>105</v>
      </c>
      <c r="B106" t="s">
        <v>302</v>
      </c>
      <c r="C106" t="s">
        <v>303</v>
      </c>
      <c r="D106">
        <v>376</v>
      </c>
    </row>
    <row r="107" spans="1:4" ht="14.25">
      <c r="A107">
        <v>106</v>
      </c>
      <c r="B107" t="s">
        <v>300</v>
      </c>
      <c r="C107" t="s">
        <v>301</v>
      </c>
      <c r="D107">
        <v>17</v>
      </c>
    </row>
    <row r="108" spans="1:4" ht="14.25">
      <c r="A108">
        <v>107</v>
      </c>
      <c r="B108" t="s">
        <v>298</v>
      </c>
      <c r="C108" t="s">
        <v>299</v>
      </c>
      <c r="D108">
        <v>128</v>
      </c>
    </row>
    <row r="109" spans="1:4" ht="14.25">
      <c r="A109">
        <v>108</v>
      </c>
      <c r="B109" t="s">
        <v>502</v>
      </c>
      <c r="C109" t="s">
        <v>296</v>
      </c>
      <c r="D109">
        <v>363</v>
      </c>
    </row>
    <row r="110" spans="1:4" ht="14.25">
      <c r="A110">
        <v>109</v>
      </c>
      <c r="B110" t="s">
        <v>294</v>
      </c>
      <c r="C110" t="s">
        <v>295</v>
      </c>
      <c r="D110">
        <v>51</v>
      </c>
    </row>
    <row r="111" spans="1:4" ht="14.25">
      <c r="A111">
        <v>110</v>
      </c>
      <c r="B111" t="s">
        <v>292</v>
      </c>
      <c r="C111" t="s">
        <v>293</v>
      </c>
      <c r="D111">
        <v>354</v>
      </c>
    </row>
    <row r="112" spans="1:4" ht="14.25">
      <c r="A112">
        <v>111</v>
      </c>
      <c r="B112" t="s">
        <v>297</v>
      </c>
      <c r="C112" t="s">
        <v>501</v>
      </c>
      <c r="D112">
        <v>322</v>
      </c>
    </row>
    <row r="113" spans="1:4" ht="14.25">
      <c r="A113">
        <v>112</v>
      </c>
      <c r="B113" t="s">
        <v>500</v>
      </c>
      <c r="C113" t="s">
        <v>500</v>
      </c>
      <c r="D113">
        <v>355</v>
      </c>
    </row>
  </sheetData>
  <sheetProtection/>
  <autoFilter ref="A1:C151">
    <sortState ref="A2:C113">
      <sortCondition sortBy="value" ref="A2:A113"/>
    </sortState>
  </autoFilter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2019-10-16T19:04:10Z</dcterms:modified>
  <cp:category/>
  <cp:version/>
  <cp:contentType/>
  <cp:contentStatus/>
</cp:coreProperties>
</file>