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44" yWindow="65344" windowWidth="15876" windowHeight="6528" activeTab="1"/>
  </bookViews>
  <sheets>
    <sheet name="01.kolo prezentácia" sheetId="1" r:id="rId1"/>
    <sheet name="01.kolo výsledky " sheetId="2" r:id="rId2"/>
    <sheet name="01.kolo výsledky KAT" sheetId="3" r:id="rId3"/>
    <sheet name="01.kolo stopky" sheetId="4" r:id="rId4"/>
    <sheet name="Hárok2" sheetId="5" r:id="rId5"/>
    <sheet name="teamy" sheetId="6" r:id="rId6"/>
    <sheet name="Hárok1" sheetId="7" r:id="rId7"/>
  </sheets>
  <definedNames>
    <definedName name="_xlnm._FilterDatabase" localSheetId="0" hidden="1">'01.kolo prezentácia'!$A$1:$I$159</definedName>
    <definedName name="_xlnm._FilterDatabase" localSheetId="3" hidden="1">'01.kolo stopky'!$H$1:$K$36</definedName>
    <definedName name="_xlnm._FilterDatabase" localSheetId="6" hidden="1">'Hárok1'!$A$1:$C$151</definedName>
    <definedName name="Klub" localSheetId="3">#REF!</definedName>
    <definedName name="Klub" localSheetId="2">#REF!</definedName>
    <definedName name="Klub">#REF!</definedName>
    <definedName name="Meno" localSheetId="3">#REF!</definedName>
    <definedName name="Meno" localSheetId="2">#REF!</definedName>
    <definedName name="Meno">#REF!</definedName>
    <definedName name="_xlnm.Print_Area" localSheetId="0">'01.kolo prezentácia'!$A$1:$E$250</definedName>
    <definedName name="_xlnm.Print_Area" localSheetId="1">'01.kolo výsledky '!$A$1:$W$152</definedName>
    <definedName name="_xlnm.Print_Area" localSheetId="2">'01.kolo výsledky KAT'!$A$1:$W$184</definedName>
    <definedName name="Priezvisko" localSheetId="3">#REF!</definedName>
    <definedName name="Priezvisko" localSheetId="2">#REF!</definedName>
    <definedName name="Priezvisko">#REF!</definedName>
  </definedNames>
  <calcPr fullCalcOnLoad="1"/>
</workbook>
</file>

<file path=xl/sharedStrings.xml><?xml version="1.0" encoding="utf-8"?>
<sst xmlns="http://schemas.openxmlformats.org/spreadsheetml/2006/main" count="1721" uniqueCount="816">
  <si>
    <t>štartovné číslo</t>
  </si>
  <si>
    <t>meno</t>
  </si>
  <si>
    <t>priezvisko</t>
  </si>
  <si>
    <t>ročník</t>
  </si>
  <si>
    <t>KAT</t>
  </si>
  <si>
    <t>Dušan</t>
  </si>
  <si>
    <t>Ján</t>
  </si>
  <si>
    <t>Miroslav</t>
  </si>
  <si>
    <t>čas v cieli</t>
  </si>
  <si>
    <t>klub/mesto</t>
  </si>
  <si>
    <t>strata na víťaza</t>
  </si>
  <si>
    <t>body 1.kolo</t>
  </si>
  <si>
    <t>body BBL</t>
  </si>
  <si>
    <t>celkové poradie</t>
  </si>
  <si>
    <t>poradie v KAT</t>
  </si>
  <si>
    <t>body 2.kolo</t>
  </si>
  <si>
    <t>Trenčín</t>
  </si>
  <si>
    <t>body 5.kolo</t>
  </si>
  <si>
    <t>body 4.kolo</t>
  </si>
  <si>
    <t>body 3.kolo</t>
  </si>
  <si>
    <t>body 6.kolo</t>
  </si>
  <si>
    <t>body 7.kolo</t>
  </si>
  <si>
    <t>Marián</t>
  </si>
  <si>
    <t>Pavol</t>
  </si>
  <si>
    <t>body 8.kolo</t>
  </si>
  <si>
    <t>poradie</t>
  </si>
  <si>
    <t>Michal</t>
  </si>
  <si>
    <t>body 9.kolo</t>
  </si>
  <si>
    <t>Andrej</t>
  </si>
  <si>
    <t>Milan</t>
  </si>
  <si>
    <t>Barbora</t>
  </si>
  <si>
    <t>body 10.kolo</t>
  </si>
  <si>
    <t>Tomáš</t>
  </si>
  <si>
    <t>Makiš</t>
  </si>
  <si>
    <t>Jakub</t>
  </si>
  <si>
    <t>Peter</t>
  </si>
  <si>
    <t>ᴓ čas na 1000m</t>
  </si>
  <si>
    <t>* vlož hodnoty zo súboru "vysledky 01,kolo,txt"</t>
  </si>
  <si>
    <t>Martin</t>
  </si>
  <si>
    <t>Juraj</t>
  </si>
  <si>
    <t>Trenčianska Teplá</t>
  </si>
  <si>
    <t>Bakalárová</t>
  </si>
  <si>
    <t>Veronika</t>
  </si>
  <si>
    <t>Kategórie</t>
  </si>
  <si>
    <t>Muži A</t>
  </si>
  <si>
    <t xml:space="preserve">Od </t>
  </si>
  <si>
    <t>Do</t>
  </si>
  <si>
    <t>Muži B</t>
  </si>
  <si>
    <t>Muži C</t>
  </si>
  <si>
    <t>Muži D</t>
  </si>
  <si>
    <t>Muži E</t>
  </si>
  <si>
    <t>Ženy A</t>
  </si>
  <si>
    <t>Ženy B</t>
  </si>
  <si>
    <t>Poradie</t>
  </si>
  <si>
    <t>pohlavie</t>
  </si>
  <si>
    <t>Čas v cieli</t>
  </si>
  <si>
    <t>Štartovné číslo</t>
  </si>
  <si>
    <t>Čas na predchádzajúceho</t>
  </si>
  <si>
    <t>klub</t>
  </si>
  <si>
    <t>mesto</t>
  </si>
  <si>
    <t>Michaela</t>
  </si>
  <si>
    <t>Lukáš</t>
  </si>
  <si>
    <t>Letko</t>
  </si>
  <si>
    <t>Kováč</t>
  </si>
  <si>
    <t>Jaroslav</t>
  </si>
  <si>
    <t>Vrana</t>
  </si>
  <si>
    <t>Chrenková</t>
  </si>
  <si>
    <t>Sobek</t>
  </si>
  <si>
    <t>Nová Dubnica</t>
  </si>
  <si>
    <t>Helena</t>
  </si>
  <si>
    <t>Anna</t>
  </si>
  <si>
    <t>Ondřej</t>
  </si>
  <si>
    <t>Tluka</t>
  </si>
  <si>
    <t>Ilava</t>
  </si>
  <si>
    <t>Katarína</t>
  </si>
  <si>
    <t>Drietoma</t>
  </si>
  <si>
    <t>Drahoslav</t>
  </si>
  <si>
    <t>Ivan</t>
  </si>
  <si>
    <t>Igor</t>
  </si>
  <si>
    <t>Nemšová</t>
  </si>
  <si>
    <t>Pavel</t>
  </si>
  <si>
    <t>Lap 104</t>
  </si>
  <si>
    <t>Lap 103</t>
  </si>
  <si>
    <t>Lap 102</t>
  </si>
  <si>
    <t>Lap 101</t>
  </si>
  <si>
    <t>Lap 100</t>
  </si>
  <si>
    <t>Lap 99</t>
  </si>
  <si>
    <t>Lap 98</t>
  </si>
  <si>
    <t>Lap 97</t>
  </si>
  <si>
    <t>Lap 96</t>
  </si>
  <si>
    <t>Lap 95</t>
  </si>
  <si>
    <t>Lap 94</t>
  </si>
  <si>
    <t>Lap 93</t>
  </si>
  <si>
    <t>Lap 92</t>
  </si>
  <si>
    <t>Lap 91</t>
  </si>
  <si>
    <t>Lap 90</t>
  </si>
  <si>
    <t>Lap 89</t>
  </si>
  <si>
    <t>Lap 88</t>
  </si>
  <si>
    <t>Lap 87</t>
  </si>
  <si>
    <t>Lap 86</t>
  </si>
  <si>
    <t>Lap 85</t>
  </si>
  <si>
    <t>Lap 84</t>
  </si>
  <si>
    <t>Lap 83</t>
  </si>
  <si>
    <t>Lap 82</t>
  </si>
  <si>
    <t>Lap 81</t>
  </si>
  <si>
    <t>Lap 80</t>
  </si>
  <si>
    <t>Lap 79</t>
  </si>
  <si>
    <t>Lap 78</t>
  </si>
  <si>
    <t>Lap 77</t>
  </si>
  <si>
    <t>Lap 76</t>
  </si>
  <si>
    <t>Lap 75</t>
  </si>
  <si>
    <t>Lap 74</t>
  </si>
  <si>
    <t>00:00:02.18</t>
  </si>
  <si>
    <t>Lap 73</t>
  </si>
  <si>
    <t>Lap 72</t>
  </si>
  <si>
    <t>Lap 71</t>
  </si>
  <si>
    <t>Lap 70</t>
  </si>
  <si>
    <t>Lap 69</t>
  </si>
  <si>
    <t>Lap 68</t>
  </si>
  <si>
    <t>00:00:01.21</t>
  </si>
  <si>
    <t>Lap 67</t>
  </si>
  <si>
    <t>00:00:01.31</t>
  </si>
  <si>
    <t>Lap 66</t>
  </si>
  <si>
    <t>Lap 65</t>
  </si>
  <si>
    <t>Lap 64</t>
  </si>
  <si>
    <t>Lap 63</t>
  </si>
  <si>
    <t>Lap 62</t>
  </si>
  <si>
    <t>Lap 61</t>
  </si>
  <si>
    <t>Lap 60</t>
  </si>
  <si>
    <t>Lap 59</t>
  </si>
  <si>
    <t>Lap 58</t>
  </si>
  <si>
    <t>Lap 57</t>
  </si>
  <si>
    <t>Lap 56</t>
  </si>
  <si>
    <t>Lap 55</t>
  </si>
  <si>
    <t>Lap 54</t>
  </si>
  <si>
    <t>Lap 53</t>
  </si>
  <si>
    <t>Lap 52</t>
  </si>
  <si>
    <t>Lap 51</t>
  </si>
  <si>
    <t>Lap 50</t>
  </si>
  <si>
    <t>Lap 49</t>
  </si>
  <si>
    <t>Lap 48</t>
  </si>
  <si>
    <t>Lap 47</t>
  </si>
  <si>
    <t>Lap 46</t>
  </si>
  <si>
    <t>Lap 45</t>
  </si>
  <si>
    <t>Lap 44</t>
  </si>
  <si>
    <t>Lap 43</t>
  </si>
  <si>
    <t>Lap 42</t>
  </si>
  <si>
    <t>Lap 41</t>
  </si>
  <si>
    <t>Lap 40</t>
  </si>
  <si>
    <t>Lap 39</t>
  </si>
  <si>
    <t>Lap 38</t>
  </si>
  <si>
    <t>Lap 37</t>
  </si>
  <si>
    <t>Lap 36</t>
  </si>
  <si>
    <t>Lap 35</t>
  </si>
  <si>
    <t>Lap 34</t>
  </si>
  <si>
    <t>Lap 33</t>
  </si>
  <si>
    <t>Lap 32</t>
  </si>
  <si>
    <t>Lap 31</t>
  </si>
  <si>
    <t>Lap 30</t>
  </si>
  <si>
    <t>Lap 29</t>
  </si>
  <si>
    <t>Lap 28</t>
  </si>
  <si>
    <t>Lap 27</t>
  </si>
  <si>
    <t>Lap 26</t>
  </si>
  <si>
    <t>Lap 25</t>
  </si>
  <si>
    <t>Lap 24</t>
  </si>
  <si>
    <t>Lap 23</t>
  </si>
  <si>
    <t>Lap 22</t>
  </si>
  <si>
    <t>Lap 21</t>
  </si>
  <si>
    <t>Lap 20</t>
  </si>
  <si>
    <t>00:00:03.20</t>
  </si>
  <si>
    <t>Lap 19</t>
  </si>
  <si>
    <t>Lap 18</t>
  </si>
  <si>
    <t>Lap 17</t>
  </si>
  <si>
    <t>Lap 16</t>
  </si>
  <si>
    <t>Lap 15</t>
  </si>
  <si>
    <t>Lap 14</t>
  </si>
  <si>
    <t>Lap 13</t>
  </si>
  <si>
    <t>Lap 12</t>
  </si>
  <si>
    <t>Lap 11</t>
  </si>
  <si>
    <t>Lap 10</t>
  </si>
  <si>
    <t>Lap 9</t>
  </si>
  <si>
    <t>Lap 8</t>
  </si>
  <si>
    <t>Lap 7</t>
  </si>
  <si>
    <t>Lap 6</t>
  </si>
  <si>
    <t>Lap 5</t>
  </si>
  <si>
    <t>Lap 4</t>
  </si>
  <si>
    <t>Lap 3</t>
  </si>
  <si>
    <t>Lap 2</t>
  </si>
  <si>
    <t>Lap 1</t>
  </si>
  <si>
    <t>Lap 105</t>
  </si>
  <si>
    <t>Lap 106</t>
  </si>
  <si>
    <t>Lap 107</t>
  </si>
  <si>
    <t>Lap 108</t>
  </si>
  <si>
    <t>Lap 109</t>
  </si>
  <si>
    <t>marian</t>
  </si>
  <si>
    <t>adamkovic</t>
  </si>
  <si>
    <t>gekonsport / banovce nad bebravou</t>
  </si>
  <si>
    <t>M</t>
  </si>
  <si>
    <t>Patrik</t>
  </si>
  <si>
    <t>Arnold</t>
  </si>
  <si>
    <t>Bez me na / Mníchova Lehota</t>
  </si>
  <si>
    <t>Z</t>
  </si>
  <si>
    <t>Blanka</t>
  </si>
  <si>
    <t>Chromeková</t>
  </si>
  <si>
    <t>Slawex runners / Slavičín</t>
  </si>
  <si>
    <t>Faltus</t>
  </si>
  <si>
    <t>Hertl</t>
  </si>
  <si>
    <t>Hrmo</t>
  </si>
  <si>
    <t>Buď lepší / Trenčín</t>
  </si>
  <si>
    <t>Denisa</t>
  </si>
  <si>
    <t>Huláková</t>
  </si>
  <si>
    <t>Miloš</t>
  </si>
  <si>
    <t>Humera</t>
  </si>
  <si>
    <t>František</t>
  </si>
  <si>
    <t>Jackulík</t>
  </si>
  <si>
    <t>Jankech</t>
  </si>
  <si>
    <t>Dalibor</t>
  </si>
  <si>
    <t>Jedlička</t>
  </si>
  <si>
    <t>SSK Vítkovice / Zlín</t>
  </si>
  <si>
    <t>Karas</t>
  </si>
  <si>
    <t>Bianka</t>
  </si>
  <si>
    <t>Karyová</t>
  </si>
  <si>
    <t>Luprich</t>
  </si>
  <si>
    <t>Macák</t>
  </si>
  <si>
    <t>bez me na / Trenčín</t>
  </si>
  <si>
    <t>Eva</t>
  </si>
  <si>
    <t>Málková</t>
  </si>
  <si>
    <t>Mareková</t>
  </si>
  <si>
    <t>Masarik</t>
  </si>
  <si>
    <t>Radek</t>
  </si>
  <si>
    <t>Milička</t>
  </si>
  <si>
    <t>Lucia</t>
  </si>
  <si>
    <t>MOJTO</t>
  </si>
  <si>
    <t>Bohunice</t>
  </si>
  <si>
    <t>petra</t>
  </si>
  <si>
    <t>mojziskova</t>
  </si>
  <si>
    <t>Daniel</t>
  </si>
  <si>
    <t>Ondrejička</t>
  </si>
  <si>
    <t>Jana</t>
  </si>
  <si>
    <t>Otavová</t>
  </si>
  <si>
    <t>Pálešová</t>
  </si>
  <si>
    <t>Ivana</t>
  </si>
  <si>
    <t>Schiller</t>
  </si>
  <si>
    <t>Šírová</t>
  </si>
  <si>
    <t>Stoklasa</t>
  </si>
  <si>
    <t>Struhar</t>
  </si>
  <si>
    <t>Ťapajna</t>
  </si>
  <si>
    <t>Uhlár</t>
  </si>
  <si>
    <t>Uhrecký</t>
  </si>
  <si>
    <t>Vavrik</t>
  </si>
  <si>
    <t>Vertfein</t>
  </si>
  <si>
    <t>Printhouse.a.s / Bobot</t>
  </si>
  <si>
    <t>Zubo</t>
  </si>
  <si>
    <t>Žilková</t>
  </si>
  <si>
    <t>Gašparovič</t>
  </si>
  <si>
    <t>Jelenák</t>
  </si>
  <si>
    <t>Trenčianske Teplice</t>
  </si>
  <si>
    <t>Ondrejičková</t>
  </si>
  <si>
    <t>Liešťany</t>
  </si>
  <si>
    <t>Ďurta</t>
  </si>
  <si>
    <t>Hudec</t>
  </si>
  <si>
    <t>Cabala</t>
  </si>
  <si>
    <t>Vavrík</t>
  </si>
  <si>
    <t>Július</t>
  </si>
  <si>
    <t>Talian</t>
  </si>
  <si>
    <t>Holička</t>
  </si>
  <si>
    <t>Jakal</t>
  </si>
  <si>
    <t>Soňa</t>
  </si>
  <si>
    <t>Mináriková</t>
  </si>
  <si>
    <t>Mráziková</t>
  </si>
  <si>
    <t>Spaček</t>
  </si>
  <si>
    <t>Golian</t>
  </si>
  <si>
    <t>Ženy C</t>
  </si>
  <si>
    <t>00:00:21.17</t>
  </si>
  <si>
    <t>00:00:01.75</t>
  </si>
  <si>
    <t>00:00:00.50</t>
  </si>
  <si>
    <t>00:00:01.34</t>
  </si>
  <si>
    <t>00:00:00.29</t>
  </si>
  <si>
    <t>00:00:05.32</t>
  </si>
  <si>
    <t>00:00:01.12</t>
  </si>
  <si>
    <t>00:00:04.31</t>
  </si>
  <si>
    <t>00:00:01.25</t>
  </si>
  <si>
    <t>00:00:01.06</t>
  </si>
  <si>
    <t>00:00:02.93</t>
  </si>
  <si>
    <t>00:00:03.56</t>
  </si>
  <si>
    <t>00:00:02.87</t>
  </si>
  <si>
    <t>00:00:03.75</t>
  </si>
  <si>
    <t>Lap 110</t>
  </si>
  <si>
    <t>Lap 111</t>
  </si>
  <si>
    <t>Lap 112</t>
  </si>
  <si>
    <t>Lap 113</t>
  </si>
  <si>
    <t>Lap 114</t>
  </si>
  <si>
    <t>Lap 115</t>
  </si>
  <si>
    <t>Lap 116</t>
  </si>
  <si>
    <t>Lap 117</t>
  </si>
  <si>
    <t>Lap 118</t>
  </si>
  <si>
    <t>Lap 119</t>
  </si>
  <si>
    <t>Lap 120</t>
  </si>
  <si>
    <t>Lap 121</t>
  </si>
  <si>
    <t>Lap 122</t>
  </si>
  <si>
    <t>Lap 123</t>
  </si>
  <si>
    <t>Lap 124</t>
  </si>
  <si>
    <t>Lap 125</t>
  </si>
  <si>
    <t>Lap 126</t>
  </si>
  <si>
    <t>Lap 127</t>
  </si>
  <si>
    <t>Lap 128</t>
  </si>
  <si>
    <t>Lap 129</t>
  </si>
  <si>
    <t>Lap 130</t>
  </si>
  <si>
    <t>Lap 131</t>
  </si>
  <si>
    <t>Lap 132</t>
  </si>
  <si>
    <t>Lap 133</t>
  </si>
  <si>
    <t>Lap 134</t>
  </si>
  <si>
    <t>Lap 135</t>
  </si>
  <si>
    <t>Lap 136</t>
  </si>
  <si>
    <t>Lap 137</t>
  </si>
  <si>
    <t>Lap 138</t>
  </si>
  <si>
    <t>Lap 139</t>
  </si>
  <si>
    <t>Lap 140</t>
  </si>
  <si>
    <t>Lap 141</t>
  </si>
  <si>
    <t>Lap 142</t>
  </si>
  <si>
    <t>Lap 143</t>
  </si>
  <si>
    <t>Lap 144</t>
  </si>
  <si>
    <t>Lap 145</t>
  </si>
  <si>
    <t>Lap 146</t>
  </si>
  <si>
    <t>Lap 147</t>
  </si>
  <si>
    <t>Lap 148</t>
  </si>
  <si>
    <t>Lap 149</t>
  </si>
  <si>
    <t xml:space="preserve">Meno </t>
  </si>
  <si>
    <t>rozdiel</t>
  </si>
  <si>
    <t>cas</t>
  </si>
  <si>
    <t xml:space="preserve">PORADIE TEAMOV:    </t>
  </si>
  <si>
    <t>Názov teamu</t>
  </si>
  <si>
    <t>celkovo (h:m:s)</t>
  </si>
  <si>
    <t>1.kolo (h:m:s)</t>
  </si>
  <si>
    <t>2.kolo (h:m:s)</t>
  </si>
  <si>
    <t>3.kolo (h:m:s)</t>
  </si>
  <si>
    <t>4.kolo (h:m:s)</t>
  </si>
  <si>
    <t>5.kolo (h:m:s)</t>
  </si>
  <si>
    <t>6.kolo (h:m:s)</t>
  </si>
  <si>
    <t>7.kolo (h:m:s)</t>
  </si>
  <si>
    <t>8.kolo (h:m:s)</t>
  </si>
  <si>
    <t>9.kolo (h:m:s)</t>
  </si>
  <si>
    <t>Best running team</t>
  </si>
  <si>
    <t>Olaš</t>
  </si>
  <si>
    <t>Bez me na</t>
  </si>
  <si>
    <t>GEKON sport</t>
  </si>
  <si>
    <t xml:space="preserve">Buď lepší </t>
  </si>
  <si>
    <t>ĎURIKAM Team</t>
  </si>
  <si>
    <t>26:03:30</t>
  </si>
  <si>
    <t>Adidas runners / Bratislava</t>
  </si>
  <si>
    <t>Balaščáková</t>
  </si>
  <si>
    <t>Anton</t>
  </si>
  <si>
    <t>Blaško</t>
  </si>
  <si>
    <t>Dubnica n/V</t>
  </si>
  <si>
    <t>Brezovska</t>
  </si>
  <si>
    <t>Chovanec</t>
  </si>
  <si>
    <t>Chudý</t>
  </si>
  <si>
    <t>Lívia</t>
  </si>
  <si>
    <t>Csibreiova</t>
  </si>
  <si>
    <t>Trencin</t>
  </si>
  <si>
    <t>Deneš</t>
  </si>
  <si>
    <t>KBPŠ / Púchov</t>
  </si>
  <si>
    <t>Diková</t>
  </si>
  <si>
    <t>ŠK Achilles Handlová / Prievidza</t>
  </si>
  <si>
    <t>Nina</t>
  </si>
  <si>
    <t>Ďurtová</t>
  </si>
  <si>
    <t>Cigeľ / Prievidza</t>
  </si>
  <si>
    <t>ZTP TN / Trenčín</t>
  </si>
  <si>
    <t>Obec Svinná / Svinná</t>
  </si>
  <si>
    <t>Hofierka</t>
  </si>
  <si>
    <t>Jergus</t>
  </si>
  <si>
    <t>Holeczy</t>
  </si>
  <si>
    <t>BMSC / Bratislava</t>
  </si>
  <si>
    <t>Zuzana</t>
  </si>
  <si>
    <t>Trenčín / Trenčianske Stankovce</t>
  </si>
  <si>
    <t>Ilavský st</t>
  </si>
  <si>
    <t>Dubnica n/v</t>
  </si>
  <si>
    <t>--- / Drietoma-Brúsne</t>
  </si>
  <si>
    <t>obec Svinná / Svinná</t>
  </si>
  <si>
    <t>Jakal ml.</t>
  </si>
  <si>
    <t>Jančo</t>
  </si>
  <si>
    <t>Special Forces / Trenčianska Teplá</t>
  </si>
  <si>
    <t>Kanovsky</t>
  </si>
  <si>
    <t>Modranské bosorky / Modra</t>
  </si>
  <si>
    <t>Timea Bianca</t>
  </si>
  <si>
    <t>Klejková</t>
  </si>
  <si>
    <t>Surikaty / Považská Bystrica</t>
  </si>
  <si>
    <t>Kňažek</t>
  </si>
  <si>
    <t>Nemšova</t>
  </si>
  <si>
    <t>Janka</t>
  </si>
  <si>
    <t>Koláriková</t>
  </si>
  <si>
    <t>Vladimír</t>
  </si>
  <si>
    <t>Koníček</t>
  </si>
  <si>
    <t>Krpelan</t>
  </si>
  <si>
    <t>Lednické Rovne</t>
  </si>
  <si>
    <t>Jan</t>
  </si>
  <si>
    <t>Kucharík</t>
  </si>
  <si>
    <t>Durikam team Trencin / Trencin</t>
  </si>
  <si>
    <t>Dagmar</t>
  </si>
  <si>
    <t>Kučmínová</t>
  </si>
  <si>
    <t>Južanky / Trenčín</t>
  </si>
  <si>
    <t>Gekonsport / Trenčín</t>
  </si>
  <si>
    <t>Macek</t>
  </si>
  <si>
    <t>Malá</t>
  </si>
  <si>
    <t>Maláková</t>
  </si>
  <si>
    <t>Gekonsport / Svinná</t>
  </si>
  <si>
    <t>Malý</t>
  </si>
  <si>
    <t>Marčeková</t>
  </si>
  <si>
    <t>Soblahov</t>
  </si>
  <si>
    <t>Martiš</t>
  </si>
  <si>
    <t>Miriam</t>
  </si>
  <si>
    <t>Marušincová</t>
  </si>
  <si>
    <t>ešteneviem / Trenčín</t>
  </si>
  <si>
    <t>Stvorlistok / Trencin</t>
  </si>
  <si>
    <t>Masarikova</t>
  </si>
  <si>
    <t>Mateášiková</t>
  </si>
  <si>
    <t>Mikušínec</t>
  </si>
  <si>
    <t>Zichová</t>
  </si>
  <si>
    <t>gekonsport / komna</t>
  </si>
  <si>
    <t>Nekorancová</t>
  </si>
  <si>
    <t>Dubnica n/Váhom</t>
  </si>
  <si>
    <t>Ervín</t>
  </si>
  <si>
    <t>Páleník</t>
  </si>
  <si>
    <t>Drietoma / Drietoma</t>
  </si>
  <si>
    <t>Panák</t>
  </si>
  <si>
    <t>Polák</t>
  </si>
  <si>
    <t>Prekop</t>
  </si>
  <si>
    <t>Trenčin</t>
  </si>
  <si>
    <t>Sofián</t>
  </si>
  <si>
    <t>Repa</t>
  </si>
  <si>
    <t>Tiráci Bn / Bánovce nad Bebravou</t>
  </si>
  <si>
    <t>Lubomir</t>
  </si>
  <si>
    <t>Samek</t>
  </si>
  <si>
    <t>Kalnica</t>
  </si>
  <si>
    <t>Šimko</t>
  </si>
  <si>
    <t>Pivný Team Dubnica / Dubnica nad Váhom</t>
  </si>
  <si>
    <t>Romana</t>
  </si>
  <si>
    <t>Škorvánková</t>
  </si>
  <si>
    <t>Bez me na / Trencin</t>
  </si>
  <si>
    <t>Starý Hrozenkov</t>
  </si>
  <si>
    <t>Stehlik</t>
  </si>
  <si>
    <t>Straka</t>
  </si>
  <si>
    <t>Ivanovce</t>
  </si>
  <si>
    <t>Trencin / Trencin</t>
  </si>
  <si>
    <t>Patricia</t>
  </si>
  <si>
    <t>Struharova</t>
  </si>
  <si>
    <t>Svrčeková</t>
  </si>
  <si>
    <t>Bratislava</t>
  </si>
  <si>
    <t>Talaba</t>
  </si>
  <si>
    <t>Team NUTRILITE / Trenčín</t>
  </si>
  <si>
    <t>TJ Mníchova Lehota</t>
  </si>
  <si>
    <t>Ľuboš</t>
  </si>
  <si>
    <t>Tkáčik</t>
  </si>
  <si>
    <t>GEKONsport / Trenčín</t>
  </si>
  <si>
    <t>Trňáček</t>
  </si>
  <si>
    <t>Zlín</t>
  </si>
  <si>
    <t>Trochan</t>
  </si>
  <si>
    <t>Zdenko</t>
  </si>
  <si>
    <t>Vrbany / Diviacka Nová Ves</t>
  </si>
  <si>
    <t>Vašek</t>
  </si>
  <si>
    <t>Trenčín / Trenčín</t>
  </si>
  <si>
    <t>Ribe k. S. / Dubnica nad Váhom</t>
  </si>
  <si>
    <t>Trenčianska Turná / Trenčianska Turná</t>
  </si>
  <si>
    <t>Vojtek</t>
  </si>
  <si>
    <t>OŠK Soblahov / Soblahov</t>
  </si>
  <si>
    <t>Terézia</t>
  </si>
  <si>
    <t>Zajacová</t>
  </si>
  <si>
    <t>Jogging klub / Dubnica nad Váhom</t>
  </si>
  <si>
    <t>Zlocha</t>
  </si>
  <si>
    <t>Žuková</t>
  </si>
  <si>
    <t>Lesaj</t>
  </si>
  <si>
    <t>Festival HoryZonty / Trenčín</t>
  </si>
  <si>
    <t>Lesajová</t>
  </si>
  <si>
    <t>Ľubomír</t>
  </si>
  <si>
    <t>Vavruš</t>
  </si>
  <si>
    <t>Mária</t>
  </si>
  <si>
    <t>Vráblová</t>
  </si>
  <si>
    <t>Deneš ml.</t>
  </si>
  <si>
    <t>Barbara</t>
  </si>
  <si>
    <t>Jogging klub / Dubnica n/V</t>
  </si>
  <si>
    <t>Katarina</t>
  </si>
  <si>
    <t>Garajova</t>
  </si>
  <si>
    <t>Bez me na / Trenčin</t>
  </si>
  <si>
    <t>GEKON / Trenčín</t>
  </si>
  <si>
    <t>Dubnica nad Váhom</t>
  </si>
  <si>
    <t>Miroslava</t>
  </si>
  <si>
    <t>Cyprián</t>
  </si>
  <si>
    <t>MAC / Dubnica nad Váhom</t>
  </si>
  <si>
    <t>Spusta</t>
  </si>
  <si>
    <t>Roman</t>
  </si>
  <si>
    <t>Simona</t>
  </si>
  <si>
    <t>Damián</t>
  </si>
  <si>
    <t>Jozef</t>
  </si>
  <si>
    <t>Štefan</t>
  </si>
  <si>
    <t>Marek</t>
  </si>
  <si>
    <t>Matej</t>
  </si>
  <si>
    <t>Stiksa</t>
  </si>
  <si>
    <t>Janků</t>
  </si>
  <si>
    <t>Čelková</t>
  </si>
  <si>
    <t>Bartoš</t>
  </si>
  <si>
    <t>Závadinka</t>
  </si>
  <si>
    <t>Zacharová</t>
  </si>
  <si>
    <t>Gavendová</t>
  </si>
  <si>
    <t>Michálek</t>
  </si>
  <si>
    <t>Luprichová</t>
  </si>
  <si>
    <t>Haninec</t>
  </si>
  <si>
    <t>Kašička</t>
  </si>
  <si>
    <t>Vanek</t>
  </si>
  <si>
    <t>Melo</t>
  </si>
  <si>
    <t>Hlávka</t>
  </si>
  <si>
    <t>Kutiš</t>
  </si>
  <si>
    <t>Červenka</t>
  </si>
  <si>
    <t>Horňák</t>
  </si>
  <si>
    <t>Slezáček</t>
  </si>
  <si>
    <t>Orechovský</t>
  </si>
  <si>
    <t>Orechovská</t>
  </si>
  <si>
    <t>Trebatický</t>
  </si>
  <si>
    <t>Štefina</t>
  </si>
  <si>
    <t>Herman</t>
  </si>
  <si>
    <t>Kocaj</t>
  </si>
  <si>
    <t>Pavlacký</t>
  </si>
  <si>
    <t>TRC</t>
  </si>
  <si>
    <t>Reklama Bartoš</t>
  </si>
  <si>
    <t>VLV servis</t>
  </si>
  <si>
    <t>Bez me na / Skalka nad Váhom</t>
  </si>
  <si>
    <t>AK Spartak DCA / Dubnica nad Váhom</t>
  </si>
  <si>
    <t xml:space="preserve">Vrbany </t>
  </si>
  <si>
    <t>LOT / Trenčín</t>
  </si>
  <si>
    <t>Chocholná Velčice</t>
  </si>
  <si>
    <t xml:space="preserve">Trenčianska Závada </t>
  </si>
  <si>
    <t>Prusy</t>
  </si>
  <si>
    <t>Buď lepší / Dubnica nad Váhom</t>
  </si>
  <si>
    <t>Trenčianska Turná</t>
  </si>
  <si>
    <t>Ďurikam team / Trenčín</t>
  </si>
  <si>
    <t>Bradáči</t>
  </si>
  <si>
    <t>OMES.sk</t>
  </si>
  <si>
    <t>00:00:11.09</t>
  </si>
  <si>
    <t>01:12:17.00</t>
  </si>
  <si>
    <t>00:00:00.43</t>
  </si>
  <si>
    <t>01:12:05.91</t>
  </si>
  <si>
    <t>00:02:14.52</t>
  </si>
  <si>
    <t>01:12:05.47</t>
  </si>
  <si>
    <t>01:09:50.94</t>
  </si>
  <si>
    <t>00:01:07.84</t>
  </si>
  <si>
    <t>01:09:49.69</t>
  </si>
  <si>
    <t>01:08:41.85</t>
  </si>
  <si>
    <t>00:02:05.25</t>
  </si>
  <si>
    <t>01:08:40.78</t>
  </si>
  <si>
    <t>00:06:44.39</t>
  </si>
  <si>
    <t>01:06:35.52</t>
  </si>
  <si>
    <t>00:01:23.66</t>
  </si>
  <si>
    <t>00:59:51.12</t>
  </si>
  <si>
    <t>00:00:00.56</t>
  </si>
  <si>
    <t>00:58:27.46</t>
  </si>
  <si>
    <t>00:00:10.31</t>
  </si>
  <si>
    <t>00:58:26.90</t>
  </si>
  <si>
    <t>00:00:24.43</t>
  </si>
  <si>
    <t>00:58:16.59</t>
  </si>
  <si>
    <t>00:00:00.69</t>
  </si>
  <si>
    <t>00:57:52.15</t>
  </si>
  <si>
    <t>00:00:44.59</t>
  </si>
  <si>
    <t>00:57:51.45</t>
  </si>
  <si>
    <t>00:00:00.45</t>
  </si>
  <si>
    <t>00:57:06.86</t>
  </si>
  <si>
    <t>00:57:06.41</t>
  </si>
  <si>
    <t>00:00:00.39</t>
  </si>
  <si>
    <t>00:57:02.09</t>
  </si>
  <si>
    <t>00:01:07.26</t>
  </si>
  <si>
    <t>00:57:01.70</t>
  </si>
  <si>
    <t>00:00:26.40</t>
  </si>
  <si>
    <t>00:55:54.44</t>
  </si>
  <si>
    <t>00:00:00.37</t>
  </si>
  <si>
    <t>00:55:28.03</t>
  </si>
  <si>
    <t>00:00:35.31</t>
  </si>
  <si>
    <t>00:55:27.66</t>
  </si>
  <si>
    <t>00:00:34.15</t>
  </si>
  <si>
    <t>00:54:52.34</t>
  </si>
  <si>
    <t>00:54:18.19</t>
  </si>
  <si>
    <t>00:54:17.89</t>
  </si>
  <si>
    <t>00:00:14.82</t>
  </si>
  <si>
    <t>00:54:14.14</t>
  </si>
  <si>
    <t>00:00:21.33</t>
  </si>
  <si>
    <t>00:53:59.31</t>
  </si>
  <si>
    <t>00:00:45.78</t>
  </si>
  <si>
    <t>00:53:37.98</t>
  </si>
  <si>
    <t>00:01:05.46</t>
  </si>
  <si>
    <t>00:52:52.20</t>
  </si>
  <si>
    <t>00:00:08.45</t>
  </si>
  <si>
    <t>00:51:46.74</t>
  </si>
  <si>
    <t>00:00:12.18</t>
  </si>
  <si>
    <t>00:51:38.28</t>
  </si>
  <si>
    <t>00:00:24.50</t>
  </si>
  <si>
    <t>00:51:26.09</t>
  </si>
  <si>
    <t>00:00:19.90</t>
  </si>
  <si>
    <t>00:51:01.59</t>
  </si>
  <si>
    <t>00:00:13.76</t>
  </si>
  <si>
    <t>00:50:41.69</t>
  </si>
  <si>
    <t>00:00:27.31</t>
  </si>
  <si>
    <t>00:50:27.93</t>
  </si>
  <si>
    <t>00:00:05.18</t>
  </si>
  <si>
    <t>00:50:00.61</t>
  </si>
  <si>
    <t>00:00:08.48</t>
  </si>
  <si>
    <t>00:49:55.43</t>
  </si>
  <si>
    <t>00:00:07.63</t>
  </si>
  <si>
    <t>00:49:46.95</t>
  </si>
  <si>
    <t>00:00:01.37</t>
  </si>
  <si>
    <t>00:49:39.31</t>
  </si>
  <si>
    <t>00:00:25.43</t>
  </si>
  <si>
    <t>00:49:37.94</t>
  </si>
  <si>
    <t>00:00:05.29</t>
  </si>
  <si>
    <t>00:49:12.50</t>
  </si>
  <si>
    <t>00:00:01.28</t>
  </si>
  <si>
    <t>00:49:07.20</t>
  </si>
  <si>
    <t>00:00:02.98</t>
  </si>
  <si>
    <t>00:49:05.92</t>
  </si>
  <si>
    <t>00:00:21.53</t>
  </si>
  <si>
    <t>00:49:02.94</t>
  </si>
  <si>
    <t>00:00:14.89</t>
  </si>
  <si>
    <t>00:48:41.41</t>
  </si>
  <si>
    <t>00:00:07.56</t>
  </si>
  <si>
    <t>00:48:26.52</t>
  </si>
  <si>
    <t>00:48:18.95</t>
  </si>
  <si>
    <t>00:00:06.31</t>
  </si>
  <si>
    <t>00:48:16.02</t>
  </si>
  <si>
    <t>00:00:02.48</t>
  </si>
  <si>
    <t>00:48:09.70</t>
  </si>
  <si>
    <t>00:00:07.51</t>
  </si>
  <si>
    <t>00:48:07.22</t>
  </si>
  <si>
    <t>00:00:10.95</t>
  </si>
  <si>
    <t>00:47:59.70</t>
  </si>
  <si>
    <t>00:00:11.70</t>
  </si>
  <si>
    <t>00:47:48.74</t>
  </si>
  <si>
    <t>00:47:37.04</t>
  </si>
  <si>
    <t>00:00:19.88</t>
  </si>
  <si>
    <t>00:47:22.21</t>
  </si>
  <si>
    <t>00:00:11.18</t>
  </si>
  <si>
    <t>00:47:02.33</t>
  </si>
  <si>
    <t>00:00:04.70</t>
  </si>
  <si>
    <t>00:46:51.14</t>
  </si>
  <si>
    <t>00:00:01.04</t>
  </si>
  <si>
    <t>00:46:46.44</t>
  </si>
  <si>
    <t>00:00:02.53</t>
  </si>
  <si>
    <t>00:46:45.40</t>
  </si>
  <si>
    <t>00:00:15.42</t>
  </si>
  <si>
    <t>00:46:42.87</t>
  </si>
  <si>
    <t>00:00:05.75</t>
  </si>
  <si>
    <t>00:46:27.44</t>
  </si>
  <si>
    <t>00:00:25.26</t>
  </si>
  <si>
    <t>00:46:21.69</t>
  </si>
  <si>
    <t>00:00:00.25</t>
  </si>
  <si>
    <t>00:45:56.42</t>
  </si>
  <si>
    <t>00:00:05.08</t>
  </si>
  <si>
    <t>00:45:56.17</t>
  </si>
  <si>
    <t>00:00:05.59</t>
  </si>
  <si>
    <t>00:45:51.09</t>
  </si>
  <si>
    <t>00:45:45.50</t>
  </si>
  <si>
    <t>00:00:20.18</t>
  </si>
  <si>
    <t>00:45:41.94</t>
  </si>
  <si>
    <t>00:00:16.56</t>
  </si>
  <si>
    <t>00:45:21.75</t>
  </si>
  <si>
    <t>00:00:01.35</t>
  </si>
  <si>
    <t>00:45:05.19</t>
  </si>
  <si>
    <t>00:00:03.32</t>
  </si>
  <si>
    <t>00:45:03.83</t>
  </si>
  <si>
    <t>00:00:01.40</t>
  </si>
  <si>
    <t>00:45:00.50</t>
  </si>
  <si>
    <t>00:00:03.39</t>
  </si>
  <si>
    <t>00:44:59.09</t>
  </si>
  <si>
    <t>00:00:01.01</t>
  </si>
  <si>
    <t>00:44:55.70</t>
  </si>
  <si>
    <t>00:00:01.09</t>
  </si>
  <si>
    <t>00:44:54.69</t>
  </si>
  <si>
    <t>00:00:03.99</t>
  </si>
  <si>
    <t>00:44:53.59</t>
  </si>
  <si>
    <t>00:00:18.30</t>
  </si>
  <si>
    <t>00:44:49.60</t>
  </si>
  <si>
    <t>00:00:14.47</t>
  </si>
  <si>
    <t>00:44:31.29</t>
  </si>
  <si>
    <t>00:00:34.70</t>
  </si>
  <si>
    <t>00:44:16.81</t>
  </si>
  <si>
    <t>00:00:07.93</t>
  </si>
  <si>
    <t>00:43:42.11</t>
  </si>
  <si>
    <t>00:00:01.54</t>
  </si>
  <si>
    <t>00:43:34.17</t>
  </si>
  <si>
    <t>00:00:09.75</t>
  </si>
  <si>
    <t>00:43:32.62</t>
  </si>
  <si>
    <t>00:00:13.26</t>
  </si>
  <si>
    <t>00:43:22.87</t>
  </si>
  <si>
    <t>00:43:09.61</t>
  </si>
  <si>
    <t>00:43:09.04</t>
  </si>
  <si>
    <t>00:00:01.51</t>
  </si>
  <si>
    <t>00:43:08.48</t>
  </si>
  <si>
    <t>00:43:06.97</t>
  </si>
  <si>
    <t>00:00:07.17</t>
  </si>
  <si>
    <t>00:43:03.76</t>
  </si>
  <si>
    <t>00:00:07.65</t>
  </si>
  <si>
    <t>00:42:56.59</t>
  </si>
  <si>
    <t>00:00:08.81</t>
  </si>
  <si>
    <t>00:42:48.94</t>
  </si>
  <si>
    <t>00:00:08.37</t>
  </si>
  <si>
    <t>00:42:40.13</t>
  </si>
  <si>
    <t>00:42:31.75</t>
  </si>
  <si>
    <t>00:00:00.68</t>
  </si>
  <si>
    <t>00:42:29.56</t>
  </si>
  <si>
    <t>00:00:17.64</t>
  </si>
  <si>
    <t>00:42:28.88</t>
  </si>
  <si>
    <t>00:00:03.49</t>
  </si>
  <si>
    <t>00:42:11.23</t>
  </si>
  <si>
    <t>00:00:17.08</t>
  </si>
  <si>
    <t>00:42:07.74</t>
  </si>
  <si>
    <t>00:00:02.63</t>
  </si>
  <si>
    <t>00:41:50.65</t>
  </si>
  <si>
    <t>00:00:15.29</t>
  </si>
  <si>
    <t>00:41:48.02</t>
  </si>
  <si>
    <t>00:41:32.72</t>
  </si>
  <si>
    <t>00:00:13.04</t>
  </si>
  <si>
    <t>00:41:27.39</t>
  </si>
  <si>
    <t>00:41:14.34</t>
  </si>
  <si>
    <t>00:41:13.00</t>
  </si>
  <si>
    <t>00:00:06.82</t>
  </si>
  <si>
    <t>00:41:11.78</t>
  </si>
  <si>
    <t>00:41:04.95</t>
  </si>
  <si>
    <t>00:41:03.64</t>
  </si>
  <si>
    <t>00:00:06.07</t>
  </si>
  <si>
    <t>00:40:56.12</t>
  </si>
  <si>
    <t>00:00:00.17</t>
  </si>
  <si>
    <t>00:40:50.05</t>
  </si>
  <si>
    <t>00:00:15.65</t>
  </si>
  <si>
    <t>00:40:49.88</t>
  </si>
  <si>
    <t>00:40:34.22</t>
  </si>
  <si>
    <t>00:00:06.50</t>
  </si>
  <si>
    <t>00:40:28.47</t>
  </si>
  <si>
    <t>00:00:03.81</t>
  </si>
  <si>
    <t>00:40:21.97</t>
  </si>
  <si>
    <t>00:00:07.07</t>
  </si>
  <si>
    <t>00:40:18.16</t>
  </si>
  <si>
    <t>00:00:10.23</t>
  </si>
  <si>
    <t>00:40:11.08</t>
  </si>
  <si>
    <t>00:00:03.73</t>
  </si>
  <si>
    <t>00:40:00.84</t>
  </si>
  <si>
    <t>00:00:03.12</t>
  </si>
  <si>
    <t>00:39:57.11</t>
  </si>
  <si>
    <t>00:00:00.89</t>
  </si>
  <si>
    <t>00:39:53.98</t>
  </si>
  <si>
    <t>00:00:09.14</t>
  </si>
  <si>
    <t>00:39:53.09</t>
  </si>
  <si>
    <t>00:00:09.25</t>
  </si>
  <si>
    <t>00:39:43.95</t>
  </si>
  <si>
    <t>00:00:09.18</t>
  </si>
  <si>
    <t>00:39:34.70</t>
  </si>
  <si>
    <t>00:00:03.68</t>
  </si>
  <si>
    <t>00:39:25.51</t>
  </si>
  <si>
    <t>00:00:05.68</t>
  </si>
  <si>
    <t>00:39:21.83</t>
  </si>
  <si>
    <t>00:00:04.56</t>
  </si>
  <si>
    <t>00:39:16.14</t>
  </si>
  <si>
    <t>00:39:11.58</t>
  </si>
  <si>
    <t>00:00:48.96</t>
  </si>
  <si>
    <t>00:39:08.70</t>
  </si>
  <si>
    <t>00:00:04.73</t>
  </si>
  <si>
    <t>00:38:19.73</t>
  </si>
  <si>
    <t>00:38:15.00</t>
  </si>
  <si>
    <t>00:00:18.93</t>
  </si>
  <si>
    <t>00:38:14.56</t>
  </si>
  <si>
    <t>00:00:22.52</t>
  </si>
  <si>
    <t>00:37:55.62</t>
  </si>
  <si>
    <t>00:00:27.62</t>
  </si>
  <si>
    <t>00:37:33.10</t>
  </si>
  <si>
    <t>00:00:03.43</t>
  </si>
  <si>
    <t>00:37:05.47</t>
  </si>
  <si>
    <t>00:37:02.03</t>
  </si>
  <si>
    <t>00:00:06.10</t>
  </si>
  <si>
    <t>00:37:00.66</t>
  </si>
  <si>
    <t>00:36:54.55</t>
  </si>
  <si>
    <t>00:36:33.38</t>
  </si>
  <si>
    <t>00:00:03.37</t>
  </si>
  <si>
    <t>00:36:32.69</t>
  </si>
  <si>
    <t>00:36:29.31</t>
  </si>
  <si>
    <t>00:36:28.81</t>
  </si>
  <si>
    <t>00:36:25.06</t>
  </si>
  <si>
    <t>00:00:02.37</t>
  </si>
  <si>
    <t>00:36:15.31</t>
  </si>
  <si>
    <t>00:00:11.31</t>
  </si>
  <si>
    <t>00:36:12.94</t>
  </si>
  <si>
    <t>00:00:04.00</t>
  </si>
  <si>
    <t>00:36:01.62</t>
  </si>
  <si>
    <t>00:35:57.62</t>
  </si>
  <si>
    <t>00:00:17.76</t>
  </si>
  <si>
    <t>00:35:55.87</t>
  </si>
  <si>
    <t>00:00:03.53</t>
  </si>
  <si>
    <t>00:35:38.11</t>
  </si>
  <si>
    <t>00:00:09.48</t>
  </si>
  <si>
    <t>00:35:34.58</t>
  </si>
  <si>
    <t>00:00:10.84</t>
  </si>
  <si>
    <t>00:35:25.10</t>
  </si>
  <si>
    <t>00:00:44.71</t>
  </si>
  <si>
    <t>00:35:14.25</t>
  </si>
  <si>
    <t>00:00:17.58</t>
  </si>
  <si>
    <t>00:34:29.54</t>
  </si>
  <si>
    <t>00:00:13.13</t>
  </si>
  <si>
    <t>00:34:11.96</t>
  </si>
  <si>
    <t>00:00:23.48</t>
  </si>
  <si>
    <t>00:33:58.83</t>
  </si>
  <si>
    <t>00:33:35.34</t>
  </si>
  <si>
    <t>00:01:03.45</t>
  </si>
  <si>
    <t>00:33:34.22</t>
  </si>
  <si>
    <t>00:32:30.76</t>
  </si>
  <si>
    <t>m</t>
  </si>
  <si>
    <r>
      <rPr>
        <b/>
        <sz val="18"/>
        <color indexed="10"/>
        <rFont val="Calibri"/>
        <family val="2"/>
      </rPr>
      <t>T</t>
    </r>
    <r>
      <rPr>
        <b/>
        <sz val="18"/>
        <color indexed="8"/>
        <rFont val="Calibri"/>
        <family val="2"/>
      </rPr>
      <t xml:space="preserve">renčianska </t>
    </r>
    <r>
      <rPr>
        <b/>
        <sz val="18"/>
        <color indexed="10"/>
        <rFont val="Calibri"/>
        <family val="2"/>
      </rPr>
      <t>B</t>
    </r>
    <r>
      <rPr>
        <b/>
        <sz val="18"/>
        <color indexed="8"/>
        <rFont val="Calibri"/>
        <family val="2"/>
      </rPr>
      <t xml:space="preserve">ežecká </t>
    </r>
    <r>
      <rPr>
        <b/>
        <sz val="18"/>
        <color indexed="10"/>
        <rFont val="Calibri"/>
        <family val="2"/>
      </rPr>
      <t>L</t>
    </r>
    <r>
      <rPr>
        <b/>
        <sz val="18"/>
        <color indexed="8"/>
        <rFont val="Calibri"/>
        <family val="2"/>
      </rPr>
      <t xml:space="preserve">iga </t>
    </r>
    <r>
      <rPr>
        <b/>
        <sz val="18"/>
        <color indexed="10"/>
        <rFont val="Calibri"/>
        <family val="2"/>
      </rPr>
      <t>01.kolo</t>
    </r>
    <r>
      <rPr>
        <b/>
        <sz val="18"/>
        <color indexed="8"/>
        <rFont val="Calibri"/>
        <family val="2"/>
      </rPr>
      <t>, 24.03.2019, 8.900 m, Trenčín - ostrov</t>
    </r>
  </si>
  <si>
    <t>Ľadové medvede Ostratice / Bánovce n B.</t>
  </si>
  <si>
    <t>Bez me na / Trenč. Stankovce</t>
  </si>
  <si>
    <t>Jogging klub DCA / Nová Dubnica</t>
  </si>
  <si>
    <t>Bánovská bežecká liga / Bánovce n. B.</t>
  </si>
  <si>
    <t>Ozbrojené sily Slov. republiky / Trenčín</t>
  </si>
  <si>
    <t>Buď Lepší / Soblahov</t>
  </si>
  <si>
    <t>Buď Lepší / Trenčín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</si>
</sst>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.00"/>
    <numFmt numFmtId="165" formatCode="hh:mm:ss.00"/>
    <numFmt numFmtId="166" formatCode="h:mm:ss.000"/>
    <numFmt numFmtId="167" formatCode="###&quot;. miesto&quot;"/>
    <numFmt numFmtId="168" formatCode="0.00;[Red]0.00"/>
    <numFmt numFmtId="169" formatCode="[$-F400]h:mm:ss\ AM/PM"/>
    <numFmt numFmtId="170" formatCode="&quot;Áno&quot;;&quot;Áno&quot;;&quot;Nie&quot;"/>
    <numFmt numFmtId="171" formatCode="&quot;Pravda&quot;;&quot;Pravda&quot;;&quot;Nepravda&quot;"/>
    <numFmt numFmtId="172" formatCode="&quot;Zapnuté&quot;;&quot;Zapnuté&quot;;&quot;Vypnuté&quot;"/>
    <numFmt numFmtId="173" formatCode="[$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u val="single"/>
      <sz val="8.8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4" fillId="0" borderId="10" xfId="0" applyNumberFormat="1" applyFont="1" applyFill="1" applyBorder="1" applyAlignment="1">
      <alignment/>
    </xf>
    <xf numFmtId="1" fontId="0" fillId="0" borderId="0" xfId="0" applyNumberForma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66" fontId="22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0" xfId="0" applyFont="1" applyFill="1" applyBorder="1" applyAlignment="1">
      <alignment horizontal="left"/>
    </xf>
    <xf numFmtId="1" fontId="4" fillId="0" borderId="12" xfId="0" applyNumberFormat="1" applyFont="1" applyFill="1" applyBorder="1" applyAlignment="1">
      <alignment horizontal="center"/>
    </xf>
    <xf numFmtId="0" fontId="41" fillId="0" borderId="13" xfId="0" applyFont="1" applyBorder="1" applyAlignment="1">
      <alignment horizontal="center" vertical="center" wrapText="1"/>
    </xf>
    <xf numFmtId="1" fontId="41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165" fontId="0" fillId="0" borderId="11" xfId="0" applyNumberFormat="1" applyBorder="1" applyAlignment="1">
      <alignment/>
    </xf>
    <xf numFmtId="1" fontId="4" fillId="0" borderId="15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65" fontId="41" fillId="0" borderId="10" xfId="0" applyNumberFormat="1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165" fontId="0" fillId="34" borderId="11" xfId="0" applyNumberForma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36" borderId="0" xfId="0" applyFill="1" applyAlignment="1">
      <alignment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left" vertical="center"/>
    </xf>
    <xf numFmtId="49" fontId="0" fillId="37" borderId="10" xfId="0" applyNumberFormat="1" applyFill="1" applyBorder="1" applyAlignment="1">
      <alignment horizontal="center" wrapText="1"/>
    </xf>
    <xf numFmtId="0" fontId="0" fillId="36" borderId="10" xfId="0" applyFill="1" applyBorder="1" applyAlignment="1">
      <alignment/>
    </xf>
    <xf numFmtId="21" fontId="0" fillId="36" borderId="10" xfId="0" applyNumberForma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4" fillId="8" borderId="16" xfId="0" applyFont="1" applyFill="1" applyBorder="1" applyAlignment="1">
      <alignment horizontal="center"/>
    </xf>
    <xf numFmtId="0" fontId="54" fillId="8" borderId="17" xfId="0" applyNumberFormat="1" applyFont="1" applyFill="1" applyBorder="1" applyAlignment="1">
      <alignment horizontal="center"/>
    </xf>
    <xf numFmtId="0" fontId="54" fillId="8" borderId="17" xfId="0" applyFont="1" applyFill="1" applyBorder="1" applyAlignment="1">
      <alignment horizontal="center"/>
    </xf>
    <xf numFmtId="0" fontId="54" fillId="8" borderId="17" xfId="0" applyFont="1" applyFill="1" applyBorder="1" applyAlignment="1">
      <alignment horizontal="center" vertical="center" wrapText="1"/>
    </xf>
    <xf numFmtId="0" fontId="54" fillId="8" borderId="18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5.emf" /><Relationship Id="rId5" Type="http://schemas.openxmlformats.org/officeDocument/2006/relationships/image" Target="../media/image16.emf" /><Relationship Id="rId6" Type="http://schemas.openxmlformats.org/officeDocument/2006/relationships/image" Target="../media/image17.emf" /><Relationship Id="rId7" Type="http://schemas.openxmlformats.org/officeDocument/2006/relationships/image" Target="../media/image18.emf" /><Relationship Id="rId8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12</xdr:col>
      <xdr:colOff>0</xdr:colOff>
      <xdr:row>89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67975"/>
          <a:ext cx="10934700" cy="662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47625</xdr:rowOff>
    </xdr:from>
    <xdr:to>
      <xdr:col>12</xdr:col>
      <xdr:colOff>0</xdr:colOff>
      <xdr:row>114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183100"/>
          <a:ext cx="1093470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12</xdr:col>
      <xdr:colOff>0</xdr:colOff>
      <xdr:row>124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897975"/>
          <a:ext cx="109347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12</xdr:col>
      <xdr:colOff>0</xdr:colOff>
      <xdr:row>172</xdr:row>
      <xdr:rowOff>152400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8374975"/>
          <a:ext cx="10934700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12</xdr:col>
      <xdr:colOff>0</xdr:colOff>
      <xdr:row>183</xdr:row>
      <xdr:rowOff>152400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3137475"/>
          <a:ext cx="109347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180975</xdr:rowOff>
    </xdr:from>
    <xdr:to>
      <xdr:col>12</xdr:col>
      <xdr:colOff>0</xdr:colOff>
      <xdr:row>145</xdr:row>
      <xdr:rowOff>142875</xdr:rowOff>
    </xdr:to>
    <xdr:pic>
      <xdr:nvPicPr>
        <xdr:cNvPr id="6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3983950"/>
          <a:ext cx="10934700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9525</xdr:rowOff>
    </xdr:from>
    <xdr:to>
      <xdr:col>23</xdr:col>
      <xdr:colOff>38100</xdr:colOff>
      <xdr:row>16</xdr:row>
      <xdr:rowOff>95250</xdr:rowOff>
    </xdr:to>
    <xdr:pic>
      <xdr:nvPicPr>
        <xdr:cNvPr id="7" name="Picture 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190500"/>
          <a:ext cx="1093470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28575</xdr:rowOff>
    </xdr:from>
    <xdr:to>
      <xdr:col>12</xdr:col>
      <xdr:colOff>0</xdr:colOff>
      <xdr:row>53</xdr:row>
      <xdr:rowOff>161925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257550"/>
          <a:ext cx="10934700" cy="700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uľka14" displayName="Tabuľka14" ref="K1:M9" totalsRowShown="0">
  <autoFilter ref="K1:M9"/>
  <tableColumns count="3">
    <tableColumn id="1" name="Kategórie"/>
    <tableColumn id="2" name="Od "/>
    <tableColumn id="3" name="Do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uľka145" displayName="Tabuľka145" ref="O1:Q4" totalsRowShown="0">
  <autoFilter ref="O1:Q4"/>
  <tableColumns count="3">
    <tableColumn id="1" name="Kategórie"/>
    <tableColumn id="2" name="Od "/>
    <tableColumn id="3" name="Do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" name="Tabuľka5" displayName="Tabuľka5" ref="A3:W153" totalsRowShown="0">
  <autoFilter ref="A3:W153"/>
  <tableColumns count="23">
    <tableColumn id="1" name="štartovné číslo"/>
    <tableColumn id="2" name="celkové poradie"/>
    <tableColumn id="3" name="poradie v KAT"/>
    <tableColumn id="4" name="meno"/>
    <tableColumn id="5" name="priezvisko"/>
    <tableColumn id="23" name="Meno "/>
    <tableColumn id="6" name="klub/mesto"/>
    <tableColumn id="7" name="ročník"/>
    <tableColumn id="8" name="KAT"/>
    <tableColumn id="9" name="čas v cieli"/>
    <tableColumn id="10" name="ᴓ čas na 1000m"/>
    <tableColumn id="11" name="strata na víťaza"/>
    <tableColumn id="12" name="body 1.kolo"/>
    <tableColumn id="13" name="body 2.kolo"/>
    <tableColumn id="14" name="body 3.kolo"/>
    <tableColumn id="15" name="body 4.kolo"/>
    <tableColumn id="16" name="body 5.kolo"/>
    <tableColumn id="17" name="body 6.kolo"/>
    <tableColumn id="18" name="body 7.kolo"/>
    <tableColumn id="19" name="body 8.kolo"/>
    <tableColumn id="20" name="body 9.kolo"/>
    <tableColumn id="21" name="body 10.kolo"/>
    <tableColumn id="22" name="body BBL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9"/>
  <sheetViews>
    <sheetView zoomScale="80" zoomScaleNormal="80" zoomScalePageLayoutView="0" workbookViewId="0" topLeftCell="A1">
      <pane ySplit="1" topLeftCell="A74" activePane="bottomLeft" state="frozen"/>
      <selection pane="topLeft" activeCell="A1" sqref="A1"/>
      <selection pane="bottomLeft" activeCell="A99" sqref="A99"/>
    </sheetView>
  </sheetViews>
  <sheetFormatPr defaultColWidth="9.140625" defaultRowHeight="15"/>
  <cols>
    <col min="1" max="1" width="9.7109375" style="3" customWidth="1"/>
    <col min="2" max="2" width="13.57421875" style="5" customWidth="1"/>
    <col min="3" max="3" width="22.00390625" style="5" bestFit="1" customWidth="1"/>
    <col min="4" max="4" width="46.7109375" style="5" customWidth="1"/>
    <col min="5" max="5" width="6.57421875" style="3" bestFit="1" customWidth="1"/>
    <col min="6" max="6" width="8.7109375" style="3" bestFit="1" customWidth="1"/>
    <col min="7" max="7" width="13.7109375" style="5" bestFit="1" customWidth="1"/>
    <col min="8" max="8" width="33.8515625" style="5" customWidth="1"/>
    <col min="9" max="9" width="23.7109375" style="5" bestFit="1" customWidth="1"/>
    <col min="10" max="10" width="9.140625" style="9" customWidth="1"/>
    <col min="11" max="11" width="15.140625" style="9" bestFit="1" customWidth="1"/>
    <col min="12" max="14" width="9.140625" style="9" customWidth="1"/>
    <col min="15" max="15" width="15.140625" style="9" bestFit="1" customWidth="1"/>
    <col min="16" max="16384" width="9.140625" style="9" customWidth="1"/>
  </cols>
  <sheetData>
    <row r="1" spans="1:17" s="8" customFormat="1" ht="39.75" customHeight="1">
      <c r="A1" s="43" t="s">
        <v>0</v>
      </c>
      <c r="B1" s="43" t="s">
        <v>1</v>
      </c>
      <c r="C1" s="43" t="s">
        <v>2</v>
      </c>
      <c r="D1" s="43" t="s">
        <v>9</v>
      </c>
      <c r="E1" s="43" t="s">
        <v>3</v>
      </c>
      <c r="F1" s="43" t="s">
        <v>54</v>
      </c>
      <c r="G1" s="43" t="s">
        <v>4</v>
      </c>
      <c r="H1" s="43" t="s">
        <v>58</v>
      </c>
      <c r="I1" s="43" t="s">
        <v>59</v>
      </c>
      <c r="K1" s="8" t="s">
        <v>43</v>
      </c>
      <c r="L1" s="8" t="s">
        <v>45</v>
      </c>
      <c r="M1" s="8" t="s">
        <v>46</v>
      </c>
      <c r="O1" s="8" t="s">
        <v>43</v>
      </c>
      <c r="P1" s="8" t="s">
        <v>45</v>
      </c>
      <c r="Q1" s="8" t="s">
        <v>46</v>
      </c>
    </row>
    <row r="2" spans="1:17" ht="15.75" customHeight="1">
      <c r="A2" s="53">
        <v>40</v>
      </c>
      <c r="B2" s="55" t="s">
        <v>194</v>
      </c>
      <c r="C2" s="55" t="s">
        <v>195</v>
      </c>
      <c r="D2" s="55" t="s">
        <v>196</v>
      </c>
      <c r="E2" s="53">
        <v>1964</v>
      </c>
      <c r="F2" s="3" t="s">
        <v>197</v>
      </c>
      <c r="G2" s="54" t="str">
        <f>IF(F2="m",LOOKUP(E2,'01.kolo prezentácia'!$L$2:$L$9,'01.kolo prezentácia'!$K$2:$K$9),LOOKUP(E2,'01.kolo prezentácia'!$P$2:$P$4,'01.kolo prezentácia'!$O$2:$O$4))</f>
        <v>Muži D</v>
      </c>
      <c r="H2" s="13"/>
      <c r="I2" s="13"/>
      <c r="K2" s="9" t="s">
        <v>50</v>
      </c>
      <c r="L2" s="9">
        <v>1900</v>
      </c>
      <c r="M2" s="9">
        <v>1959</v>
      </c>
      <c r="O2" s="45" t="s">
        <v>272</v>
      </c>
      <c r="P2" s="9">
        <v>1900</v>
      </c>
      <c r="Q2" s="9">
        <v>1973</v>
      </c>
    </row>
    <row r="3" spans="1:17" ht="15.75" customHeight="1">
      <c r="A3" s="53">
        <v>2</v>
      </c>
      <c r="B3" s="55" t="s">
        <v>22</v>
      </c>
      <c r="C3" s="55" t="s">
        <v>486</v>
      </c>
      <c r="D3" s="55" t="s">
        <v>487</v>
      </c>
      <c r="E3" s="53">
        <v>1947</v>
      </c>
      <c r="F3" s="3" t="s">
        <v>197</v>
      </c>
      <c r="G3" s="54" t="str">
        <f>IF(F3="m",LOOKUP(E3,'01.kolo prezentácia'!$L$2:$L$9,'01.kolo prezentácia'!$K$2:$K$9),LOOKUP(E3,'01.kolo prezentácia'!$P$2:$P$4,'01.kolo prezentácia'!$O$2:$O$4))</f>
        <v>Muži E</v>
      </c>
      <c r="H3" s="13"/>
      <c r="I3" s="13"/>
      <c r="K3" s="9" t="s">
        <v>49</v>
      </c>
      <c r="L3" s="9">
        <v>1960</v>
      </c>
      <c r="M3" s="9">
        <v>1969</v>
      </c>
      <c r="O3" s="45" t="s">
        <v>52</v>
      </c>
      <c r="P3" s="9">
        <v>1974</v>
      </c>
      <c r="Q3" s="9">
        <v>1983</v>
      </c>
    </row>
    <row r="4" spans="1:17" ht="15.75" customHeight="1">
      <c r="A4" s="53">
        <v>136</v>
      </c>
      <c r="B4" s="55" t="s">
        <v>198</v>
      </c>
      <c r="C4" s="55" t="s">
        <v>199</v>
      </c>
      <c r="D4" s="55" t="s">
        <v>349</v>
      </c>
      <c r="E4" s="53">
        <v>1998</v>
      </c>
      <c r="F4" s="3" t="s">
        <v>197</v>
      </c>
      <c r="G4" s="54" t="str">
        <f>IF(F4="m",LOOKUP(E4,'01.kolo prezentácia'!$L$2:$L$9,'01.kolo prezentácia'!$K$2:$K$9),LOOKUP(E4,'01.kolo prezentácia'!$P$2:$P$4,'01.kolo prezentácia'!$O$2:$O$4))</f>
        <v>Muži A</v>
      </c>
      <c r="H4" s="13"/>
      <c r="I4" s="13"/>
      <c r="K4" s="9" t="s">
        <v>48</v>
      </c>
      <c r="L4" s="9">
        <v>1970</v>
      </c>
      <c r="M4" s="9">
        <v>1979</v>
      </c>
      <c r="O4" s="45" t="s">
        <v>51</v>
      </c>
      <c r="P4" s="9">
        <v>1984</v>
      </c>
      <c r="Q4" s="9">
        <v>2019</v>
      </c>
    </row>
    <row r="5" spans="1:13" ht="15.75" customHeight="1">
      <c r="A5" s="53">
        <v>8</v>
      </c>
      <c r="B5" s="55" t="s">
        <v>42</v>
      </c>
      <c r="C5" s="55" t="s">
        <v>41</v>
      </c>
      <c r="D5" s="55" t="s">
        <v>200</v>
      </c>
      <c r="E5" s="53">
        <v>1987</v>
      </c>
      <c r="F5" s="3" t="s">
        <v>201</v>
      </c>
      <c r="G5" s="54" t="str">
        <f>IF(F5="m",LOOKUP(E5,'01.kolo prezentácia'!$L$2:$L$9,'01.kolo prezentácia'!$K$2:$K$9),LOOKUP(E5,'01.kolo prezentácia'!$P$2:$P$4,'01.kolo prezentácia'!$O$2:$O$4))</f>
        <v>Ženy A</v>
      </c>
      <c r="H5" s="13"/>
      <c r="K5" s="9" t="s">
        <v>47</v>
      </c>
      <c r="L5" s="9">
        <v>1980</v>
      </c>
      <c r="M5" s="9">
        <v>1989</v>
      </c>
    </row>
    <row r="6" spans="1:9" ht="15.75" customHeight="1">
      <c r="A6" s="53">
        <v>11</v>
      </c>
      <c r="B6" s="55" t="s">
        <v>28</v>
      </c>
      <c r="C6" s="55" t="s">
        <v>488</v>
      </c>
      <c r="D6" s="55" t="s">
        <v>16</v>
      </c>
      <c r="E6" s="53">
        <v>1972</v>
      </c>
      <c r="F6" s="3" t="s">
        <v>197</v>
      </c>
      <c r="G6" s="54" t="str">
        <f>IF(F6="m",LOOKUP(E6,'01.kolo prezentácia'!$L$2:$L$9,'01.kolo prezentácia'!$K$2:$K$9),LOOKUP(E6,'01.kolo prezentácia'!$P$2:$P$4,'01.kolo prezentácia'!$O$2:$O$4))</f>
        <v>Muži C</v>
      </c>
      <c r="H6" s="13"/>
      <c r="I6" s="13"/>
    </row>
    <row r="7" spans="1:13" ht="15.75" customHeight="1">
      <c r="A7" s="53">
        <v>151</v>
      </c>
      <c r="B7" s="55" t="s">
        <v>202</v>
      </c>
      <c r="C7" s="55" t="s">
        <v>350</v>
      </c>
      <c r="D7" s="55" t="s">
        <v>483</v>
      </c>
      <c r="E7" s="53">
        <v>1966</v>
      </c>
      <c r="F7" s="3" t="s">
        <v>201</v>
      </c>
      <c r="G7" s="54" t="str">
        <f>IF(F7="m",LOOKUP(E7,'01.kolo prezentácia'!$L$2:$L$9,'01.kolo prezentácia'!$K$2:$K$9),LOOKUP(E7,'01.kolo prezentácia'!$P$2:$P$4,'01.kolo prezentácia'!$O$2:$O$4))</f>
        <v>Ženy C</v>
      </c>
      <c r="H7" s="13"/>
      <c r="K7" s="9" t="s">
        <v>44</v>
      </c>
      <c r="L7" s="9">
        <v>1990</v>
      </c>
      <c r="M7" s="9">
        <v>2019</v>
      </c>
    </row>
    <row r="8" spans="1:13" ht="15.75" customHeight="1">
      <c r="A8" s="53">
        <v>137</v>
      </c>
      <c r="B8" s="55" t="s">
        <v>351</v>
      </c>
      <c r="C8" s="55" t="s">
        <v>352</v>
      </c>
      <c r="D8" s="55" t="s">
        <v>353</v>
      </c>
      <c r="E8" s="53">
        <v>1965</v>
      </c>
      <c r="F8" s="3" t="s">
        <v>197</v>
      </c>
      <c r="G8" s="54" t="str">
        <f>IF(F8="m",LOOKUP(E8,'01.kolo prezentácia'!$L$2:$L$9,'01.kolo prezentácia'!$K$2:$K$9),LOOKUP(E8,'01.kolo prezentácia'!$P$2:$P$4,'01.kolo prezentácia'!$O$2:$O$4))</f>
        <v>Muži D</v>
      </c>
      <c r="H8" s="13"/>
      <c r="K8" s="45"/>
      <c r="L8" s="45"/>
      <c r="M8" s="45"/>
    </row>
    <row r="9" spans="1:9" ht="15.75" customHeight="1">
      <c r="A9" s="53">
        <v>175</v>
      </c>
      <c r="B9" s="55" t="s">
        <v>30</v>
      </c>
      <c r="C9" s="55" t="s">
        <v>354</v>
      </c>
      <c r="D9" s="55" t="s">
        <v>224</v>
      </c>
      <c r="E9" s="53">
        <v>1982</v>
      </c>
      <c r="F9" s="3" t="s">
        <v>201</v>
      </c>
      <c r="G9" s="54" t="str">
        <f>IF(F9="m",LOOKUP(E9,'01.kolo prezentácia'!$L$2:$L$9,'01.kolo prezentácia'!$K$2:$K$9),LOOKUP(E9,'01.kolo prezentácia'!$P$2:$P$4,'01.kolo prezentácia'!$O$2:$O$4))</f>
        <v>Ženy B</v>
      </c>
      <c r="H9" s="13"/>
      <c r="I9" s="13"/>
    </row>
    <row r="10" spans="1:8" ht="15.75" customHeight="1">
      <c r="A10" s="53">
        <v>147</v>
      </c>
      <c r="B10" s="55" t="s">
        <v>34</v>
      </c>
      <c r="C10" s="55" t="s">
        <v>355</v>
      </c>
      <c r="D10" s="55" t="s">
        <v>813</v>
      </c>
      <c r="E10" s="53">
        <v>1993</v>
      </c>
      <c r="F10" s="3" t="s">
        <v>197</v>
      </c>
      <c r="G10" s="54" t="str">
        <f>IF(F10="m",LOOKUP(E10,'01.kolo prezentácia'!$L$2:$L$9,'01.kolo prezentácia'!$K$2:$K$9),LOOKUP(E10,'01.kolo prezentácia'!$P$2:$P$4,'01.kolo prezentácia'!$O$2:$O$4))</f>
        <v>Muži A</v>
      </c>
      <c r="H10" s="13"/>
    </row>
    <row r="11" spans="1:9" s="45" customFormat="1" ht="15.75" customHeight="1">
      <c r="A11" s="53">
        <v>38</v>
      </c>
      <c r="B11" s="55" t="s">
        <v>478</v>
      </c>
      <c r="C11" s="55" t="s">
        <v>66</v>
      </c>
      <c r="D11" s="55" t="s">
        <v>479</v>
      </c>
      <c r="E11" s="53">
        <v>1995</v>
      </c>
      <c r="F11" s="3" t="s">
        <v>201</v>
      </c>
      <c r="G11" s="54" t="str">
        <f>IF(F11="m",LOOKUP(E11,'01.kolo prezentácia'!$L$2:$L$9,'01.kolo prezentácia'!$K$2:$K$9),LOOKUP(E11,'01.kolo prezentácia'!$P$2:$P$4,'01.kolo prezentácia'!$O$2:$O$4))</f>
        <v>Ženy A</v>
      </c>
      <c r="H11" s="13"/>
      <c r="I11" s="5"/>
    </row>
    <row r="12" spans="1:9" ht="15.75" customHeight="1">
      <c r="A12" s="53">
        <v>43</v>
      </c>
      <c r="B12" s="55" t="s">
        <v>69</v>
      </c>
      <c r="C12" s="55" t="s">
        <v>203</v>
      </c>
      <c r="D12" s="55" t="s">
        <v>204</v>
      </c>
      <c r="E12" s="53">
        <v>1986</v>
      </c>
      <c r="F12" s="3" t="s">
        <v>201</v>
      </c>
      <c r="G12" s="54" t="str">
        <f>IF(F12="m",LOOKUP(E12,'01.kolo prezentácia'!$L$2:$L$9,'01.kolo prezentácia'!$K$2:$K$9),LOOKUP(E12,'01.kolo prezentácia'!$P$2:$P$4,'01.kolo prezentácia'!$O$2:$O$4))</f>
        <v>Ženy A</v>
      </c>
      <c r="H12" s="13"/>
      <c r="I12" s="13"/>
    </row>
    <row r="13" spans="1:9" ht="15.75" customHeight="1">
      <c r="A13" s="53">
        <v>139</v>
      </c>
      <c r="B13" s="55" t="s">
        <v>38</v>
      </c>
      <c r="C13" s="55" t="s">
        <v>356</v>
      </c>
      <c r="D13" s="55" t="s">
        <v>16</v>
      </c>
      <c r="E13" s="53">
        <v>1980</v>
      </c>
      <c r="F13" s="3" t="s">
        <v>197</v>
      </c>
      <c r="G13" s="54" t="str">
        <f>IF(F13="m",LOOKUP(E13,'01.kolo prezentácia'!$L$2:$L$9,'01.kolo prezentácia'!$K$2:$K$9),LOOKUP(E13,'01.kolo prezentácia'!$P$2:$P$4,'01.kolo prezentácia'!$O$2:$O$4))</f>
        <v>Muži B</v>
      </c>
      <c r="H13" s="13"/>
      <c r="I13" s="13"/>
    </row>
    <row r="14" spans="1:9" ht="15.75" customHeight="1">
      <c r="A14" s="53">
        <v>69</v>
      </c>
      <c r="B14" s="55" t="s">
        <v>357</v>
      </c>
      <c r="C14" s="55" t="s">
        <v>358</v>
      </c>
      <c r="D14" s="55" t="s">
        <v>359</v>
      </c>
      <c r="E14" s="53">
        <v>1980</v>
      </c>
      <c r="F14" s="3" t="s">
        <v>201</v>
      </c>
      <c r="G14" s="54" t="str">
        <f>IF(F14="m",LOOKUP(E14,'01.kolo prezentácia'!$L$2:$L$9,'01.kolo prezentácia'!$K$2:$K$9),LOOKUP(E14,'01.kolo prezentácia'!$P$2:$P$4,'01.kolo prezentácia'!$O$2:$O$4))</f>
        <v>Ženy B</v>
      </c>
      <c r="H14" s="13"/>
      <c r="I14" s="13"/>
    </row>
    <row r="15" spans="1:9" ht="15.75" customHeight="1">
      <c r="A15" s="53">
        <v>48</v>
      </c>
      <c r="B15" s="55" t="s">
        <v>35</v>
      </c>
      <c r="C15" s="55" t="s">
        <v>360</v>
      </c>
      <c r="D15" s="55" t="s">
        <v>361</v>
      </c>
      <c r="E15" s="53">
        <v>1961</v>
      </c>
      <c r="F15" s="3" t="s">
        <v>197</v>
      </c>
      <c r="G15" s="54" t="str">
        <f>IF(F15="m",LOOKUP(E15,'01.kolo prezentácia'!$L$2:$L$9,'01.kolo prezentácia'!$K$2:$K$9),LOOKUP(E15,'01.kolo prezentácia'!$P$2:$P$4,'01.kolo prezentácia'!$O$2:$O$4))</f>
        <v>Muži D</v>
      </c>
      <c r="H15" s="13"/>
      <c r="I15" s="51"/>
    </row>
    <row r="16" spans="1:9" ht="15.75" customHeight="1">
      <c r="A16" s="53">
        <v>162</v>
      </c>
      <c r="B16" s="55" t="s">
        <v>35</v>
      </c>
      <c r="C16" s="55" t="s">
        <v>477</v>
      </c>
      <c r="D16" s="55" t="s">
        <v>361</v>
      </c>
      <c r="E16" s="53">
        <v>1982</v>
      </c>
      <c r="F16" s="3" t="s">
        <v>197</v>
      </c>
      <c r="G16" s="54" t="str">
        <f>IF(F16="m",LOOKUP(E16,'01.kolo prezentácia'!$L$2:$L$9,'01.kolo prezentácia'!$K$2:$K$9),LOOKUP(E16,'01.kolo prezentácia'!$P$2:$P$4,'01.kolo prezentácia'!$O$2:$O$4))</f>
        <v>Muži B</v>
      </c>
      <c r="H16" s="13"/>
      <c r="I16" s="51"/>
    </row>
    <row r="17" spans="1:9" ht="15.75" customHeight="1">
      <c r="A17" s="53">
        <v>67</v>
      </c>
      <c r="B17" s="55" t="s">
        <v>74</v>
      </c>
      <c r="C17" s="55" t="s">
        <v>362</v>
      </c>
      <c r="D17" s="55" t="s">
        <v>812</v>
      </c>
      <c r="E17" s="53">
        <v>1977</v>
      </c>
      <c r="F17" s="3" t="s">
        <v>201</v>
      </c>
      <c r="G17" s="54" t="str">
        <f>IF(F17="m",LOOKUP(E17,'01.kolo prezentácia'!$L$2:$L$9,'01.kolo prezentácia'!$K$2:$K$9),LOOKUP(E17,'01.kolo prezentácia'!$P$2:$P$4,'01.kolo prezentácia'!$O$2:$O$4))</f>
        <v>Ženy B</v>
      </c>
      <c r="H17" s="13"/>
      <c r="I17" s="13"/>
    </row>
    <row r="18" spans="1:9" ht="15.75" customHeight="1">
      <c r="A18" s="53">
        <v>160</v>
      </c>
      <c r="B18" s="55" t="s">
        <v>32</v>
      </c>
      <c r="C18" s="55" t="s">
        <v>259</v>
      </c>
      <c r="D18" s="55" t="s">
        <v>363</v>
      </c>
      <c r="E18" s="53">
        <v>1980</v>
      </c>
      <c r="F18" s="3" t="s">
        <v>197</v>
      </c>
      <c r="G18" s="54" t="str">
        <f>IF(F18="m",LOOKUP(E18,'01.kolo prezentácia'!$L$2:$L$9,'01.kolo prezentácia'!$K$2:$K$9),LOOKUP(E18,'01.kolo prezentácia'!$P$2:$P$4,'01.kolo prezentácia'!$O$2:$O$4))</f>
        <v>Muži B</v>
      </c>
      <c r="H18" s="13"/>
      <c r="I18" s="13"/>
    </row>
    <row r="19" spans="1:9" ht="15.75" customHeight="1">
      <c r="A19" s="53">
        <v>161</v>
      </c>
      <c r="B19" s="55" t="s">
        <v>364</v>
      </c>
      <c r="C19" s="55" t="s">
        <v>365</v>
      </c>
      <c r="D19" s="55" t="s">
        <v>366</v>
      </c>
      <c r="E19" s="53">
        <v>2001</v>
      </c>
      <c r="F19" s="3" t="s">
        <v>201</v>
      </c>
      <c r="G19" s="54" t="str">
        <f>IF(F19="m",LOOKUP(E19,'01.kolo prezentácia'!$L$2:$L$9,'01.kolo prezentácia'!$K$2:$K$9),LOOKUP(E19,'01.kolo prezentácia'!$P$2:$P$4,'01.kolo prezentácia'!$O$2:$O$4))</f>
        <v>Ženy A</v>
      </c>
      <c r="H19" s="13"/>
      <c r="I19" s="13"/>
    </row>
    <row r="20" spans="1:9" ht="15.75" customHeight="1">
      <c r="A20" s="53">
        <v>156</v>
      </c>
      <c r="B20" s="55" t="s">
        <v>6</v>
      </c>
      <c r="C20" s="55" t="s">
        <v>205</v>
      </c>
      <c r="D20" s="55" t="s">
        <v>73</v>
      </c>
      <c r="E20" s="53">
        <v>1988</v>
      </c>
      <c r="F20" s="3" t="s">
        <v>197</v>
      </c>
      <c r="G20" s="54" t="str">
        <f>IF(F20="m",LOOKUP(E20,'01.kolo prezentácia'!$L$2:$L$9,'01.kolo prezentácia'!$K$2:$K$9),LOOKUP(E20,'01.kolo prezentácia'!$P$2:$P$4,'01.kolo prezentácia'!$O$2:$O$4))</f>
        <v>Muži B</v>
      </c>
      <c r="H20" s="13"/>
      <c r="I20" s="13"/>
    </row>
    <row r="21" spans="1:9" s="45" customFormat="1" ht="15.75" customHeight="1">
      <c r="A21" s="53">
        <v>142</v>
      </c>
      <c r="B21" s="55" t="s">
        <v>480</v>
      </c>
      <c r="C21" s="55" t="s">
        <v>481</v>
      </c>
      <c r="D21" s="55" t="s">
        <v>482</v>
      </c>
      <c r="E21" s="53">
        <v>1979</v>
      </c>
      <c r="F21" s="3" t="s">
        <v>201</v>
      </c>
      <c r="G21" s="54" t="str">
        <f>IF(F21="m",LOOKUP(E21,'01.kolo prezentácia'!$L$2:$L$9,'01.kolo prezentácia'!$K$2:$K$9),LOOKUP(E21,'01.kolo prezentácia'!$P$2:$P$4,'01.kolo prezentácia'!$O$2:$O$4))</f>
        <v>Ženy B</v>
      </c>
      <c r="H21" s="13"/>
      <c r="I21" s="13"/>
    </row>
    <row r="22" spans="1:9" ht="15.75" customHeight="1">
      <c r="A22" s="53">
        <v>149</v>
      </c>
      <c r="B22" s="55" t="s">
        <v>29</v>
      </c>
      <c r="C22" s="55" t="s">
        <v>254</v>
      </c>
      <c r="D22" s="55" t="s">
        <v>367</v>
      </c>
      <c r="E22" s="53">
        <v>1964</v>
      </c>
      <c r="F22" s="3" t="s">
        <v>197</v>
      </c>
      <c r="G22" s="54" t="str">
        <f>IF(F22="m",LOOKUP(E22,'01.kolo prezentácia'!$L$2:$L$9,'01.kolo prezentácia'!$K$2:$K$9),LOOKUP(E22,'01.kolo prezentácia'!$P$2:$P$4,'01.kolo prezentácia'!$O$2:$O$4))</f>
        <v>Muži D</v>
      </c>
      <c r="H22" s="13"/>
      <c r="I22" s="13"/>
    </row>
    <row r="23" spans="1:9" ht="15.75" customHeight="1">
      <c r="A23" s="53">
        <v>172</v>
      </c>
      <c r="B23" s="55" t="s">
        <v>35</v>
      </c>
      <c r="C23" s="55" t="s">
        <v>271</v>
      </c>
      <c r="D23" s="55" t="s">
        <v>16</v>
      </c>
      <c r="E23" s="53">
        <v>1976</v>
      </c>
      <c r="F23" s="3" t="s">
        <v>197</v>
      </c>
      <c r="G23" s="54" t="str">
        <f>IF(F23="m",LOOKUP(E23,'01.kolo prezentácia'!$L$2:$L$9,'01.kolo prezentácia'!$K$2:$K$9),LOOKUP(E23,'01.kolo prezentácia'!$P$2:$P$4,'01.kolo prezentácia'!$O$2:$O$4))</f>
        <v>Muži C</v>
      </c>
      <c r="H23" s="13"/>
      <c r="I23" s="51"/>
    </row>
    <row r="24" spans="1:9" ht="15.75" customHeight="1">
      <c r="A24" s="3">
        <v>7</v>
      </c>
      <c r="B24" s="55" t="s">
        <v>29</v>
      </c>
      <c r="C24" s="55" t="s">
        <v>206</v>
      </c>
      <c r="D24" s="55" t="s">
        <v>368</v>
      </c>
      <c r="E24" s="53">
        <v>1974</v>
      </c>
      <c r="F24" s="3" t="s">
        <v>197</v>
      </c>
      <c r="G24" s="54" t="str">
        <f>IF(F24="m",LOOKUP(E24,'01.kolo prezentácia'!$L$2:$L$9,'01.kolo prezentácia'!$K$2:$K$9),LOOKUP(E24,'01.kolo prezentácia'!$P$2:$P$4,'01.kolo prezentácia'!$O$2:$O$4))</f>
        <v>Muži C</v>
      </c>
      <c r="H24" s="13"/>
      <c r="I24" s="51"/>
    </row>
    <row r="25" spans="1:9" ht="15.75" customHeight="1">
      <c r="A25" s="3">
        <v>164</v>
      </c>
      <c r="B25" s="55" t="s">
        <v>77</v>
      </c>
      <c r="C25" s="55" t="s">
        <v>369</v>
      </c>
      <c r="D25" s="55" t="s">
        <v>16</v>
      </c>
      <c r="E25" s="53">
        <v>1979</v>
      </c>
      <c r="F25" s="3" t="s">
        <v>197</v>
      </c>
      <c r="G25" s="54" t="str">
        <f>IF(F25="m",LOOKUP(E25,'01.kolo prezentácia'!$L$2:$L$9,'01.kolo prezentácia'!$K$2:$K$9),LOOKUP(E25,'01.kolo prezentácia'!$P$2:$P$4,'01.kolo prezentácia'!$O$2:$O$4))</f>
        <v>Muži C</v>
      </c>
      <c r="H25" s="13"/>
      <c r="I25" s="13"/>
    </row>
    <row r="26" spans="1:9" ht="15.75" customHeight="1">
      <c r="A26" s="3">
        <v>176</v>
      </c>
      <c r="B26" s="55" t="s">
        <v>370</v>
      </c>
      <c r="C26" s="55" t="s">
        <v>371</v>
      </c>
      <c r="D26" s="55" t="s">
        <v>372</v>
      </c>
      <c r="E26" s="53">
        <v>1983</v>
      </c>
      <c r="F26" s="3" t="s">
        <v>197</v>
      </c>
      <c r="G26" s="54" t="str">
        <f>IF(F26="m",LOOKUP(E26,'01.kolo prezentácia'!$L$2:$L$9,'01.kolo prezentácia'!$K$2:$K$9),LOOKUP(E26,'01.kolo prezentácia'!$P$2:$P$4,'01.kolo prezentácia'!$O$2:$O$4))</f>
        <v>Muži B</v>
      </c>
      <c r="H26" s="13"/>
      <c r="I26" s="13"/>
    </row>
    <row r="27" spans="1:9" ht="15.75" customHeight="1">
      <c r="A27" s="3">
        <v>68</v>
      </c>
      <c r="B27" s="55" t="s">
        <v>29</v>
      </c>
      <c r="C27" s="55" t="s">
        <v>265</v>
      </c>
      <c r="D27" s="55" t="s">
        <v>812</v>
      </c>
      <c r="E27" s="53">
        <v>1962</v>
      </c>
      <c r="F27" s="3" t="s">
        <v>197</v>
      </c>
      <c r="G27" s="54" t="str">
        <f>IF(F27="m",LOOKUP(E27,'01.kolo prezentácia'!$L$2:$L$9,'01.kolo prezentácia'!$K$2:$K$9),LOOKUP(E27,'01.kolo prezentácia'!$P$2:$P$4,'01.kolo prezentácia'!$O$2:$O$4))</f>
        <v>Muži D</v>
      </c>
      <c r="H27" s="13"/>
      <c r="I27" s="13"/>
    </row>
    <row r="28" spans="1:9" ht="15.75" customHeight="1">
      <c r="A28" s="3">
        <v>49</v>
      </c>
      <c r="B28" s="55" t="s">
        <v>34</v>
      </c>
      <c r="C28" s="55" t="s">
        <v>207</v>
      </c>
      <c r="D28" s="55" t="s">
        <v>208</v>
      </c>
      <c r="E28" s="53">
        <v>1988</v>
      </c>
      <c r="F28" s="3" t="s">
        <v>197</v>
      </c>
      <c r="G28" s="54" t="str">
        <f>IF(F28="m",LOOKUP(E28,'01.kolo prezentácia'!$L$2:$L$9,'01.kolo prezentácia'!$K$2:$K$9),LOOKUP(E28,'01.kolo prezentácia'!$P$2:$P$4,'01.kolo prezentácia'!$O$2:$O$4))</f>
        <v>Muži B</v>
      </c>
      <c r="H28" s="13"/>
      <c r="I28" s="13"/>
    </row>
    <row r="29" spans="1:9" ht="15.75" customHeight="1">
      <c r="A29" s="3">
        <v>31</v>
      </c>
      <c r="B29" s="55" t="s">
        <v>6</v>
      </c>
      <c r="C29" s="55" t="s">
        <v>260</v>
      </c>
      <c r="D29" s="55" t="s">
        <v>374</v>
      </c>
      <c r="E29" s="53">
        <v>1948</v>
      </c>
      <c r="F29" s="3" t="s">
        <v>197</v>
      </c>
      <c r="G29" s="54" t="str">
        <f>IF(F29="m",LOOKUP(E29,'01.kolo prezentácia'!$L$2:$L$9,'01.kolo prezentácia'!$K$2:$K$9),LOOKUP(E29,'01.kolo prezentácia'!$P$2:$P$4,'01.kolo prezentácia'!$O$2:$O$4))</f>
        <v>Muži E</v>
      </c>
      <c r="H29" s="13"/>
      <c r="I29" s="51"/>
    </row>
    <row r="30" spans="1:9" ht="15.75" customHeight="1">
      <c r="A30" s="3">
        <v>64</v>
      </c>
      <c r="B30" s="55" t="s">
        <v>209</v>
      </c>
      <c r="C30" s="55" t="s">
        <v>210</v>
      </c>
      <c r="D30" s="55" t="s">
        <v>809</v>
      </c>
      <c r="E30" s="53">
        <v>1979</v>
      </c>
      <c r="F30" s="3" t="s">
        <v>201</v>
      </c>
      <c r="G30" s="54" t="str">
        <f>IF(F30="m",LOOKUP(E30,'01.kolo prezentácia'!$L$2:$L$9,'01.kolo prezentácia'!$K$2:$K$9),LOOKUP(E30,'01.kolo prezentácia'!$P$2:$P$4,'01.kolo prezentácia'!$O$2:$O$4))</f>
        <v>Ženy B</v>
      </c>
      <c r="H30" s="13"/>
      <c r="I30" s="13"/>
    </row>
    <row r="31" spans="1:9" ht="15.75" customHeight="1">
      <c r="A31" s="3">
        <v>29</v>
      </c>
      <c r="B31" s="55" t="s">
        <v>211</v>
      </c>
      <c r="C31" s="55" t="s">
        <v>212</v>
      </c>
      <c r="D31" s="55" t="s">
        <v>16</v>
      </c>
      <c r="E31" s="53">
        <v>1970</v>
      </c>
      <c r="F31" s="3" t="s">
        <v>197</v>
      </c>
      <c r="G31" s="54" t="str">
        <f>IF(F31="m",LOOKUP(E31,'01.kolo prezentácia'!$L$2:$L$9,'01.kolo prezentácia'!$K$2:$K$9),LOOKUP(E31,'01.kolo prezentácia'!$P$2:$P$4,'01.kolo prezentácia'!$O$2:$O$4))</f>
        <v>Muži C</v>
      </c>
      <c r="H31" s="13"/>
      <c r="I31" s="13"/>
    </row>
    <row r="32" spans="1:9" ht="15.75" customHeight="1">
      <c r="A32" s="3">
        <v>33</v>
      </c>
      <c r="B32" s="55" t="s">
        <v>7</v>
      </c>
      <c r="C32" s="55" t="s">
        <v>375</v>
      </c>
      <c r="D32" s="55" t="s">
        <v>376</v>
      </c>
      <c r="E32" s="53">
        <v>1963</v>
      </c>
      <c r="F32" s="3" t="s">
        <v>197</v>
      </c>
      <c r="G32" s="54" t="str">
        <f>IF(F32="m",LOOKUP(E32,'01.kolo prezentácia'!$L$2:$L$9,'01.kolo prezentácia'!$K$2:$K$9),LOOKUP(E32,'01.kolo prezentácia'!$P$2:$P$4,'01.kolo prezentácia'!$O$2:$O$4))</f>
        <v>Muži D</v>
      </c>
      <c r="H32" s="13"/>
      <c r="I32" s="13"/>
    </row>
    <row r="33" spans="1:9" ht="15.75" customHeight="1">
      <c r="A33" s="3">
        <v>84</v>
      </c>
      <c r="B33" s="55" t="s">
        <v>213</v>
      </c>
      <c r="C33" s="55" t="s">
        <v>214</v>
      </c>
      <c r="D33" s="55" t="s">
        <v>377</v>
      </c>
      <c r="E33" s="53">
        <v>1978</v>
      </c>
      <c r="F33" s="3" t="s">
        <v>197</v>
      </c>
      <c r="G33" s="54" t="str">
        <f>IF(F33="m",LOOKUP(E33,'01.kolo prezentácia'!$L$2:$L$9,'01.kolo prezentácia'!$K$2:$K$9),LOOKUP(E33,'01.kolo prezentácia'!$P$2:$P$4,'01.kolo prezentácia'!$O$2:$O$4))</f>
        <v>Muži C</v>
      </c>
      <c r="H33" s="13"/>
      <c r="I33" s="13"/>
    </row>
    <row r="34" spans="1:9" ht="15.75" customHeight="1">
      <c r="A34" s="3">
        <v>55</v>
      </c>
      <c r="B34" s="55" t="s">
        <v>216</v>
      </c>
      <c r="C34" s="55" t="s">
        <v>266</v>
      </c>
      <c r="D34" s="55" t="s">
        <v>378</v>
      </c>
      <c r="E34" s="53">
        <v>1975</v>
      </c>
      <c r="F34" s="3" t="s">
        <v>197</v>
      </c>
      <c r="G34" s="54" t="str">
        <f>IF(F34="m",LOOKUP(E34,'01.kolo prezentácia'!$L$2:$L$9,'01.kolo prezentácia'!$K$2:$K$9),LOOKUP(E34,'01.kolo prezentácia'!$P$2:$P$4,'01.kolo prezentácia'!$O$2:$O$4))</f>
        <v>Muži C</v>
      </c>
      <c r="H34" s="13"/>
      <c r="I34" s="13"/>
    </row>
    <row r="35" spans="1:9" ht="15.75" customHeight="1">
      <c r="A35" s="3">
        <v>56</v>
      </c>
      <c r="B35" s="55" t="s">
        <v>216</v>
      </c>
      <c r="C35" s="55" t="s">
        <v>379</v>
      </c>
      <c r="D35" s="55" t="s">
        <v>378</v>
      </c>
      <c r="E35" s="53">
        <v>2000</v>
      </c>
      <c r="F35" s="3" t="s">
        <v>197</v>
      </c>
      <c r="G35" s="54" t="str">
        <f>IF(F35="m",LOOKUP(E35,'01.kolo prezentácia'!$L$2:$L$9,'01.kolo prezentácia'!$K$2:$K$9),LOOKUP(E35,'01.kolo prezentácia'!$P$2:$P$4,'01.kolo prezentácia'!$O$2:$O$4))</f>
        <v>Muži A</v>
      </c>
      <c r="H35" s="13"/>
      <c r="I35" s="13"/>
    </row>
    <row r="36" spans="1:9" ht="15.75" customHeight="1">
      <c r="A36" s="3">
        <v>28</v>
      </c>
      <c r="B36" s="55" t="s">
        <v>5</v>
      </c>
      <c r="C36" s="55" t="s">
        <v>380</v>
      </c>
      <c r="D36" s="55" t="s">
        <v>16</v>
      </c>
      <c r="E36" s="53">
        <v>1992</v>
      </c>
      <c r="F36" s="3" t="s">
        <v>197</v>
      </c>
      <c r="G36" s="54" t="str">
        <f>IF(F36="m",LOOKUP(E36,'01.kolo prezentácia'!$L$2:$L$9,'01.kolo prezentácia'!$K$2:$K$9),LOOKUP(E36,'01.kolo prezentácia'!$P$2:$P$4,'01.kolo prezentácia'!$O$2:$O$4))</f>
        <v>Muži A</v>
      </c>
      <c r="H36" s="13"/>
      <c r="I36" s="13"/>
    </row>
    <row r="37" spans="1:9" ht="15.75" customHeight="1">
      <c r="A37" s="3">
        <v>5</v>
      </c>
      <c r="B37" s="55" t="s">
        <v>23</v>
      </c>
      <c r="C37" s="55" t="s">
        <v>215</v>
      </c>
      <c r="D37" s="55" t="s">
        <v>427</v>
      </c>
      <c r="E37" s="53">
        <v>1957</v>
      </c>
      <c r="F37" s="3" t="s">
        <v>197</v>
      </c>
      <c r="G37" s="54" t="str">
        <f>IF(F37="m",LOOKUP(E37,'01.kolo prezentácia'!$L$2:$L$9,'01.kolo prezentácia'!$K$2:$K$9),LOOKUP(E37,'01.kolo prezentácia'!$P$2:$P$4,'01.kolo prezentácia'!$O$2:$O$4))</f>
        <v>Muži E</v>
      </c>
      <c r="H37" s="13"/>
      <c r="I37" s="13"/>
    </row>
    <row r="38" spans="1:9" ht="15.75" customHeight="1">
      <c r="A38" s="3">
        <v>135</v>
      </c>
      <c r="B38" s="55" t="s">
        <v>216</v>
      </c>
      <c r="C38" s="55" t="s">
        <v>217</v>
      </c>
      <c r="D38" s="55" t="s">
        <v>218</v>
      </c>
      <c r="E38" s="53">
        <v>1991</v>
      </c>
      <c r="F38" s="3" t="s">
        <v>197</v>
      </c>
      <c r="G38" s="54" t="str">
        <f>IF(F38="m",LOOKUP(E38,'01.kolo prezentácia'!$L$2:$L$9,'01.kolo prezentácia'!$K$2:$K$9),LOOKUP(E38,'01.kolo prezentácia'!$P$2:$P$4,'01.kolo prezentácia'!$O$2:$O$4))</f>
        <v>Muži A</v>
      </c>
      <c r="H38" s="13"/>
      <c r="I38" s="13"/>
    </row>
    <row r="39" spans="1:9" ht="15.75" customHeight="1">
      <c r="A39" s="3">
        <v>54</v>
      </c>
      <c r="B39" s="55" t="s">
        <v>22</v>
      </c>
      <c r="C39" s="55" t="s">
        <v>255</v>
      </c>
      <c r="D39" s="55" t="s">
        <v>381</v>
      </c>
      <c r="E39" s="53">
        <v>1969</v>
      </c>
      <c r="F39" s="3" t="s">
        <v>197</v>
      </c>
      <c r="G39" s="54" t="str">
        <f>IF(F39="m",LOOKUP(E39,'01.kolo prezentácia'!$L$2:$L$9,'01.kolo prezentácia'!$K$2:$K$9),LOOKUP(E39,'01.kolo prezentácia'!$P$2:$P$4,'01.kolo prezentácia'!$O$2:$O$4))</f>
        <v>Muži D</v>
      </c>
      <c r="H39" s="13"/>
      <c r="I39" s="13"/>
    </row>
    <row r="40" spans="1:9" ht="15.75" customHeight="1">
      <c r="A40" s="3">
        <v>134</v>
      </c>
      <c r="B40" s="55" t="s">
        <v>35</v>
      </c>
      <c r="C40" s="55" t="s">
        <v>382</v>
      </c>
      <c r="D40" s="55" t="s">
        <v>75</v>
      </c>
      <c r="E40" s="53">
        <v>1978</v>
      </c>
      <c r="F40" s="3" t="s">
        <v>197</v>
      </c>
      <c r="G40" s="54" t="str">
        <f>IF(F40="m",LOOKUP(E40,'01.kolo prezentácia'!$L$2:$L$9,'01.kolo prezentácia'!$K$2:$K$9),LOOKUP(E40,'01.kolo prezentácia'!$P$2:$P$4,'01.kolo prezentácia'!$O$2:$O$4))</f>
        <v>Muži C</v>
      </c>
      <c r="H40" s="13"/>
      <c r="I40" s="13"/>
    </row>
    <row r="41" spans="1:9" ht="15.75" customHeight="1">
      <c r="A41" s="3">
        <v>10</v>
      </c>
      <c r="B41" s="55" t="s">
        <v>78</v>
      </c>
      <c r="C41" s="55" t="s">
        <v>219</v>
      </c>
      <c r="D41" s="55" t="s">
        <v>484</v>
      </c>
      <c r="E41" s="53">
        <v>1960</v>
      </c>
      <c r="F41" s="3" t="s">
        <v>197</v>
      </c>
      <c r="G41" s="54" t="str">
        <f>IF(F41="m",LOOKUP(E41,'01.kolo prezentácia'!$L$2:$L$9,'01.kolo prezentácia'!$K$2:$K$9),LOOKUP(E41,'01.kolo prezentácia'!$P$2:$P$4,'01.kolo prezentácia'!$O$2:$O$4))</f>
        <v>Muži D</v>
      </c>
      <c r="H41" s="13"/>
      <c r="I41" s="13"/>
    </row>
    <row r="42" spans="1:9" ht="15.75" customHeight="1">
      <c r="A42" s="3">
        <v>173</v>
      </c>
      <c r="B42" s="55" t="s">
        <v>384</v>
      </c>
      <c r="C42" s="55" t="s">
        <v>221</v>
      </c>
      <c r="D42" s="55" t="s">
        <v>383</v>
      </c>
      <c r="E42" s="53">
        <v>2006</v>
      </c>
      <c r="F42" s="3" t="s">
        <v>201</v>
      </c>
      <c r="G42" s="54" t="str">
        <f>IF(F42="m",LOOKUP(E42,'01.kolo prezentácia'!$L$2:$L$9,'01.kolo prezentácia'!$K$2:$K$9),LOOKUP(E42,'01.kolo prezentácia'!$P$2:$P$4,'01.kolo prezentácia'!$O$2:$O$4))</f>
        <v>Ženy A</v>
      </c>
      <c r="H42" s="13"/>
      <c r="I42" s="13"/>
    </row>
    <row r="43" spans="1:9" ht="15.75" customHeight="1">
      <c r="A43" s="3">
        <v>174</v>
      </c>
      <c r="B43" s="55" t="s">
        <v>220</v>
      </c>
      <c r="C43" s="55" t="s">
        <v>221</v>
      </c>
      <c r="D43" s="55" t="s">
        <v>383</v>
      </c>
      <c r="E43" s="53">
        <v>1969</v>
      </c>
      <c r="F43" s="3" t="s">
        <v>201</v>
      </c>
      <c r="G43" s="54" t="str">
        <f>IF(F43="m",LOOKUP(E43,'01.kolo prezentácia'!$L$2:$L$9,'01.kolo prezentácia'!$K$2:$K$9),LOOKUP(E43,'01.kolo prezentácia'!$P$2:$P$4,'01.kolo prezentácia'!$O$2:$O$4))</f>
        <v>Ženy C</v>
      </c>
      <c r="H43" s="13"/>
      <c r="I43" s="13"/>
    </row>
    <row r="44" spans="1:9" ht="15.75" customHeight="1">
      <c r="A44" s="3">
        <v>78</v>
      </c>
      <c r="B44" s="55" t="s">
        <v>74</v>
      </c>
      <c r="C44" s="55" t="s">
        <v>385</v>
      </c>
      <c r="D44" s="55" t="s">
        <v>386</v>
      </c>
      <c r="E44" s="53">
        <v>1991</v>
      </c>
      <c r="F44" s="3" t="s">
        <v>201</v>
      </c>
      <c r="G44" s="54" t="str">
        <f>IF(F44="m",LOOKUP(E44,'01.kolo prezentácia'!$L$2:$L$9,'01.kolo prezentácia'!$K$2:$K$9),LOOKUP(E44,'01.kolo prezentácia'!$P$2:$P$4,'01.kolo prezentácia'!$O$2:$O$4))</f>
        <v>Ženy A</v>
      </c>
      <c r="H44" s="13"/>
      <c r="I44" s="51"/>
    </row>
    <row r="45" spans="1:9" ht="15.75" customHeight="1">
      <c r="A45" s="3">
        <v>168</v>
      </c>
      <c r="B45" s="55" t="s">
        <v>213</v>
      </c>
      <c r="C45" s="55" t="s">
        <v>387</v>
      </c>
      <c r="D45" s="55" t="s">
        <v>388</v>
      </c>
      <c r="E45" s="53">
        <v>1968</v>
      </c>
      <c r="F45" s="3" t="s">
        <v>197</v>
      </c>
      <c r="G45" s="54" t="str">
        <f>IF(F45="m",LOOKUP(E45,'01.kolo prezentácia'!$L$2:$L$9,'01.kolo prezentácia'!$K$2:$K$9),LOOKUP(E45,'01.kolo prezentácia'!$P$2:$P$4,'01.kolo prezentácia'!$O$2:$O$4))</f>
        <v>Muži D</v>
      </c>
      <c r="H45" s="13"/>
      <c r="I45" s="51"/>
    </row>
    <row r="46" spans="1:9" ht="15.75" customHeight="1">
      <c r="A46" s="3">
        <v>61</v>
      </c>
      <c r="B46" s="55" t="s">
        <v>389</v>
      </c>
      <c r="C46" s="55" t="s">
        <v>390</v>
      </c>
      <c r="D46" s="55" t="s">
        <v>256</v>
      </c>
      <c r="E46" s="53">
        <v>1981</v>
      </c>
      <c r="F46" s="3" t="s">
        <v>201</v>
      </c>
      <c r="G46" s="54" t="str">
        <f>IF(F46="m",LOOKUP(E46,'01.kolo prezentácia'!$L$2:$L$9,'01.kolo prezentácia'!$K$2:$K$9),LOOKUP(E46,'01.kolo prezentácia'!$P$2:$P$4,'01.kolo prezentácia'!$O$2:$O$4))</f>
        <v>Ženy B</v>
      </c>
      <c r="H46" s="13"/>
      <c r="I46" s="13"/>
    </row>
    <row r="47" spans="1:9" ht="15.75" customHeight="1">
      <c r="A47" s="3">
        <v>46</v>
      </c>
      <c r="B47" s="55" t="s">
        <v>391</v>
      </c>
      <c r="C47" s="55" t="s">
        <v>392</v>
      </c>
      <c r="D47" s="55" t="s">
        <v>68</v>
      </c>
      <c r="E47" s="53">
        <v>1965</v>
      </c>
      <c r="F47" s="3" t="s">
        <v>197</v>
      </c>
      <c r="G47" s="54" t="str">
        <f>IF(F47="m",LOOKUP(E47,'01.kolo prezentácia'!$L$2:$L$9,'01.kolo prezentácia'!$K$2:$K$9),LOOKUP(E47,'01.kolo prezentácia'!$P$2:$P$4,'01.kolo prezentácia'!$O$2:$O$4))</f>
        <v>Muži D</v>
      </c>
      <c r="H47" s="13"/>
      <c r="I47" s="51"/>
    </row>
    <row r="48" spans="1:9" ht="15.75" customHeight="1">
      <c r="A48" s="3">
        <v>9</v>
      </c>
      <c r="B48" s="55" t="s">
        <v>351</v>
      </c>
      <c r="C48" s="55" t="s">
        <v>393</v>
      </c>
      <c r="D48" s="55" t="s">
        <v>394</v>
      </c>
      <c r="E48" s="53">
        <v>1992</v>
      </c>
      <c r="F48" s="3" t="s">
        <v>197</v>
      </c>
      <c r="G48" s="54" t="str">
        <f>IF(F48="m",LOOKUP(E48,'01.kolo prezentácia'!$L$2:$L$9,'01.kolo prezentácia'!$K$2:$K$9),LOOKUP(E48,'01.kolo prezentácia'!$P$2:$P$4,'01.kolo prezentácia'!$O$2:$O$4))</f>
        <v>Muži A</v>
      </c>
      <c r="H48" s="13"/>
      <c r="I48" s="13"/>
    </row>
    <row r="49" spans="1:9" ht="15.75" customHeight="1">
      <c r="A49" s="3">
        <v>86</v>
      </c>
      <c r="B49" s="55" t="s">
        <v>395</v>
      </c>
      <c r="C49" s="55" t="s">
        <v>396</v>
      </c>
      <c r="D49" s="55" t="s">
        <v>397</v>
      </c>
      <c r="E49" s="53">
        <v>1965</v>
      </c>
      <c r="F49" s="3" t="s">
        <v>197</v>
      </c>
      <c r="G49" s="54" t="str">
        <f>IF(F49="m",LOOKUP(E49,'01.kolo prezentácia'!$L$2:$L$9,'01.kolo prezentácia'!$K$2:$K$9),LOOKUP(E49,'01.kolo prezentácia'!$P$2:$P$4,'01.kolo prezentácia'!$O$2:$O$4))</f>
        <v>Muži D</v>
      </c>
      <c r="H49" s="13"/>
      <c r="I49" s="13"/>
    </row>
    <row r="50" spans="1:9" ht="15.75" customHeight="1">
      <c r="A50" s="3">
        <v>34</v>
      </c>
      <c r="B50" s="55" t="s">
        <v>398</v>
      </c>
      <c r="C50" s="55" t="s">
        <v>399</v>
      </c>
      <c r="D50" s="55" t="s">
        <v>400</v>
      </c>
      <c r="E50" s="53">
        <v>1974</v>
      </c>
      <c r="F50" s="3" t="s">
        <v>201</v>
      </c>
      <c r="G50" s="54" t="str">
        <f>IF(F50="m",LOOKUP(E50,'01.kolo prezentácia'!$L$2:$L$9,'01.kolo prezentácia'!$K$2:$K$9),LOOKUP(E50,'01.kolo prezentácia'!$P$2:$P$4,'01.kolo prezentácia'!$O$2:$O$4))</f>
        <v>Ženy B</v>
      </c>
      <c r="H50" s="13"/>
      <c r="I50" s="13"/>
    </row>
    <row r="51" spans="1:9" ht="15.75" customHeight="1">
      <c r="A51" s="53">
        <v>144</v>
      </c>
      <c r="B51" s="55" t="s">
        <v>38</v>
      </c>
      <c r="C51" s="55" t="s">
        <v>470</v>
      </c>
      <c r="D51" s="55" t="s">
        <v>471</v>
      </c>
      <c r="E51" s="53">
        <v>1975</v>
      </c>
      <c r="F51" s="3" t="s">
        <v>197</v>
      </c>
      <c r="G51" s="54" t="str">
        <f>IF(F51="m",LOOKUP(E51,'01.kolo prezentácia'!$L$2:$L$9,'01.kolo prezentácia'!$K$2:$K$9),LOOKUP(E51,'01.kolo prezentácia'!$P$2:$P$4,'01.kolo prezentácia'!$O$2:$O$4))</f>
        <v>Muži C</v>
      </c>
      <c r="H51" s="13"/>
      <c r="I51" s="13"/>
    </row>
    <row r="52" spans="1:9" ht="15.75" customHeight="1">
      <c r="A52" s="3">
        <v>143</v>
      </c>
      <c r="B52" s="55" t="s">
        <v>238</v>
      </c>
      <c r="C52" s="55" t="s">
        <v>472</v>
      </c>
      <c r="D52" s="55" t="s">
        <v>471</v>
      </c>
      <c r="E52" s="53">
        <v>1978</v>
      </c>
      <c r="F52" s="3" t="s">
        <v>201</v>
      </c>
      <c r="G52" s="54" t="str">
        <f>IF(F52="m",LOOKUP(E52,'01.kolo prezentácia'!$L$2:$L$9,'01.kolo prezentácia'!$K$2:$K$9),LOOKUP(E52,'01.kolo prezentácia'!$P$2:$P$4,'01.kolo prezentácia'!$O$2:$O$4))</f>
        <v>Ženy B</v>
      </c>
      <c r="H52" s="13"/>
      <c r="I52" s="13"/>
    </row>
    <row r="53" spans="1:9" ht="15.75" customHeight="1">
      <c r="A53" s="3">
        <v>141</v>
      </c>
      <c r="B53" s="55" t="s">
        <v>7</v>
      </c>
      <c r="C53" s="55" t="s">
        <v>62</v>
      </c>
      <c r="D53" s="55" t="s">
        <v>810</v>
      </c>
      <c r="E53" s="53">
        <v>1979</v>
      </c>
      <c r="F53" s="3" t="s">
        <v>197</v>
      </c>
      <c r="G53" s="54" t="str">
        <f>IF(F53="m",LOOKUP(E53,'01.kolo prezentácia'!$L$2:$L$9,'01.kolo prezentácia'!$K$2:$K$9),LOOKUP(E53,'01.kolo prezentácia'!$P$2:$P$4,'01.kolo prezentácia'!$O$2:$O$4))</f>
        <v>Muži C</v>
      </c>
      <c r="H53" s="13"/>
      <c r="I53" s="13"/>
    </row>
    <row r="54" spans="1:9" ht="15.75" customHeight="1">
      <c r="A54" s="3">
        <v>71</v>
      </c>
      <c r="B54" s="55" t="s">
        <v>28</v>
      </c>
      <c r="C54" s="55" t="s">
        <v>222</v>
      </c>
      <c r="D54" s="55" t="s">
        <v>524</v>
      </c>
      <c r="E54" s="53">
        <v>1979</v>
      </c>
      <c r="F54" s="3" t="s">
        <v>197</v>
      </c>
      <c r="G54" s="54" t="str">
        <f>IF(F54="m",LOOKUP(E54,'01.kolo prezentácia'!$L$2:$L$9,'01.kolo prezentácia'!$K$2:$K$9),LOOKUP(E54,'01.kolo prezentácia'!$P$2:$P$4,'01.kolo prezentácia'!$O$2:$O$4))</f>
        <v>Muži C</v>
      </c>
      <c r="H54" s="13"/>
      <c r="I54" s="13"/>
    </row>
    <row r="55" spans="1:9" ht="15.75" customHeight="1">
      <c r="A55" s="3">
        <v>157</v>
      </c>
      <c r="B55" s="55" t="s">
        <v>39</v>
      </c>
      <c r="C55" s="55" t="s">
        <v>223</v>
      </c>
      <c r="D55" s="55" t="s">
        <v>401</v>
      </c>
      <c r="E55" s="53">
        <v>1976</v>
      </c>
      <c r="F55" s="3" t="s">
        <v>197</v>
      </c>
      <c r="G55" s="54" t="str">
        <f>IF(F55="m",LOOKUP(E55,'01.kolo prezentácia'!$L$2:$L$9,'01.kolo prezentácia'!$K$2:$K$9),LOOKUP(E55,'01.kolo prezentácia'!$P$2:$P$4,'01.kolo prezentácia'!$O$2:$O$4))</f>
        <v>Muži C</v>
      </c>
      <c r="H55" s="13"/>
      <c r="I55" s="13"/>
    </row>
    <row r="56" spans="1:9" ht="15.75" customHeight="1">
      <c r="A56" s="3">
        <v>57</v>
      </c>
      <c r="B56" s="55" t="s">
        <v>61</v>
      </c>
      <c r="C56" s="55" t="s">
        <v>402</v>
      </c>
      <c r="D56" s="55" t="s">
        <v>16</v>
      </c>
      <c r="E56" s="53">
        <v>1987</v>
      </c>
      <c r="F56" s="3" t="s">
        <v>197</v>
      </c>
      <c r="G56" s="54" t="str">
        <f>IF(F56="m",LOOKUP(E56,'01.kolo prezentácia'!$L$2:$L$9,'01.kolo prezentácia'!$K$2:$K$9),LOOKUP(E56,'01.kolo prezentácia'!$P$2:$P$4,'01.kolo prezentácia'!$O$2:$O$4))</f>
        <v>Muži B</v>
      </c>
      <c r="H56" s="13"/>
      <c r="I56" s="13"/>
    </row>
    <row r="57" spans="1:9" ht="15.75" customHeight="1">
      <c r="A57" s="3">
        <v>1</v>
      </c>
      <c r="B57" s="55" t="s">
        <v>29</v>
      </c>
      <c r="C57" s="55" t="s">
        <v>33</v>
      </c>
      <c r="D57" s="55" t="s">
        <v>224</v>
      </c>
      <c r="E57" s="53">
        <v>1983</v>
      </c>
      <c r="F57" s="3" t="s">
        <v>197</v>
      </c>
      <c r="G57" s="54" t="str">
        <f>IF(F57="m",LOOKUP(E57,'01.kolo prezentácia'!$L$2:$L$9,'01.kolo prezentácia'!$K$2:$K$9),LOOKUP(E57,'01.kolo prezentácia'!$P$2:$P$4,'01.kolo prezentácia'!$O$2:$O$4))</f>
        <v>Muži B</v>
      </c>
      <c r="H57" s="13"/>
      <c r="I57" s="13"/>
    </row>
    <row r="58" spans="1:9" ht="15.75" customHeight="1">
      <c r="A58" s="3">
        <v>82</v>
      </c>
      <c r="B58" s="55" t="s">
        <v>70</v>
      </c>
      <c r="C58" s="55" t="s">
        <v>403</v>
      </c>
      <c r="D58" s="55" t="s">
        <v>40</v>
      </c>
      <c r="E58" s="53">
        <v>1986</v>
      </c>
      <c r="F58" s="3" t="s">
        <v>201</v>
      </c>
      <c r="G58" s="54" t="str">
        <f>IF(F58="m",LOOKUP(E58,'01.kolo prezentácia'!$L$2:$L$9,'01.kolo prezentácia'!$K$2:$K$9),LOOKUP(E58,'01.kolo prezentácia'!$P$2:$P$4,'01.kolo prezentácia'!$O$2:$O$4))</f>
        <v>Ženy A</v>
      </c>
      <c r="H58" s="13"/>
      <c r="I58" s="51"/>
    </row>
    <row r="59" spans="1:9" ht="15.75" customHeight="1">
      <c r="A59" s="3">
        <v>77</v>
      </c>
      <c r="B59" s="55" t="s">
        <v>74</v>
      </c>
      <c r="C59" s="55" t="s">
        <v>404</v>
      </c>
      <c r="D59" s="55" t="s">
        <v>405</v>
      </c>
      <c r="E59" s="53">
        <v>1979</v>
      </c>
      <c r="F59" s="3" t="s">
        <v>201</v>
      </c>
      <c r="G59" s="54" t="str">
        <f>IF(F59="m",LOOKUP(E59,'01.kolo prezentácia'!$L$2:$L$9,'01.kolo prezentácia'!$K$2:$K$9),LOOKUP(E59,'01.kolo prezentácia'!$P$2:$P$4,'01.kolo prezentácia'!$O$2:$O$4))</f>
        <v>Ženy B</v>
      </c>
      <c r="H59" s="13"/>
      <c r="I59" s="13"/>
    </row>
    <row r="60" spans="1:9" ht="15.75" customHeight="1">
      <c r="A60" s="3">
        <v>42</v>
      </c>
      <c r="B60" s="55" t="s">
        <v>225</v>
      </c>
      <c r="C60" s="55" t="s">
        <v>226</v>
      </c>
      <c r="D60" s="55" t="s">
        <v>204</v>
      </c>
      <c r="E60" s="53">
        <v>1982</v>
      </c>
      <c r="F60" s="3" t="s">
        <v>201</v>
      </c>
      <c r="G60" s="54" t="str">
        <f>IF(F60="m",LOOKUP(E60,'01.kolo prezentácia'!$L$2:$L$9,'01.kolo prezentácia'!$K$2:$K$9),LOOKUP(E60,'01.kolo prezentácia'!$P$2:$P$4,'01.kolo prezentácia'!$O$2:$O$4))</f>
        <v>Ženy B</v>
      </c>
      <c r="H60" s="13"/>
      <c r="I60" s="13"/>
    </row>
    <row r="61" spans="1:9" ht="15.75" customHeight="1">
      <c r="A61" s="3">
        <v>83</v>
      </c>
      <c r="B61" s="55" t="s">
        <v>391</v>
      </c>
      <c r="C61" s="55" t="s">
        <v>406</v>
      </c>
      <c r="D61" s="55" t="s">
        <v>40</v>
      </c>
      <c r="E61" s="53">
        <v>1977</v>
      </c>
      <c r="F61" s="3" t="s">
        <v>197</v>
      </c>
      <c r="G61" s="54" t="str">
        <f>IF(F61="m",LOOKUP(E61,'01.kolo prezentácia'!$L$2:$L$9,'01.kolo prezentácia'!$K$2:$K$9),LOOKUP(E61,'01.kolo prezentácia'!$P$2:$P$4,'01.kolo prezentácia'!$O$2:$O$4))</f>
        <v>Muži C</v>
      </c>
      <c r="H61" s="13"/>
      <c r="I61" s="13"/>
    </row>
    <row r="62" spans="1:9" ht="15.75" customHeight="1">
      <c r="A62" s="3">
        <v>155</v>
      </c>
      <c r="B62" s="55" t="s">
        <v>241</v>
      </c>
      <c r="C62" s="55" t="s">
        <v>407</v>
      </c>
      <c r="D62" s="55" t="s">
        <v>16</v>
      </c>
      <c r="E62" s="53">
        <v>1982</v>
      </c>
      <c r="F62" s="3" t="s">
        <v>201</v>
      </c>
      <c r="G62" s="54" t="str">
        <f>IF(F62="m",LOOKUP(E62,'01.kolo prezentácia'!$L$2:$L$9,'01.kolo prezentácia'!$K$2:$K$9),LOOKUP(E62,'01.kolo prezentácia'!$P$2:$P$4,'01.kolo prezentácia'!$O$2:$O$4))</f>
        <v>Ženy B</v>
      </c>
      <c r="H62" s="13"/>
      <c r="I62" s="13"/>
    </row>
    <row r="63" spans="1:9" ht="15.75" customHeight="1">
      <c r="A63" s="3">
        <v>63</v>
      </c>
      <c r="B63" s="55" t="s">
        <v>225</v>
      </c>
      <c r="C63" s="55" t="s">
        <v>227</v>
      </c>
      <c r="D63" s="55" t="s">
        <v>814</v>
      </c>
      <c r="E63" s="53">
        <v>1982</v>
      </c>
      <c r="F63" s="3" t="s">
        <v>201</v>
      </c>
      <c r="G63" s="54" t="str">
        <f>IF(F63="m",LOOKUP(E63,'01.kolo prezentácia'!$L$2:$L$9,'01.kolo prezentácia'!$K$2:$K$9),LOOKUP(E63,'01.kolo prezentácia'!$P$2:$P$4,'01.kolo prezentácia'!$O$2:$O$4))</f>
        <v>Ženy B</v>
      </c>
      <c r="H63" s="13"/>
      <c r="I63" s="51"/>
    </row>
    <row r="64" spans="1:9" ht="15.75" customHeight="1">
      <c r="A64" s="3">
        <v>53</v>
      </c>
      <c r="B64" s="55" t="s">
        <v>23</v>
      </c>
      <c r="C64" s="55" t="s">
        <v>409</v>
      </c>
      <c r="D64" s="55" t="s">
        <v>16</v>
      </c>
      <c r="E64" s="53">
        <v>1994</v>
      </c>
      <c r="F64" s="3" t="s">
        <v>197</v>
      </c>
      <c r="G64" s="54" t="str">
        <f>IF(F64="m",LOOKUP(E64,'01.kolo prezentácia'!$L$2:$L$9,'01.kolo prezentácia'!$K$2:$K$9),LOOKUP(E64,'01.kolo prezentácia'!$P$2:$P$4,'01.kolo prezentácia'!$O$2:$O$4))</f>
        <v>Muži A</v>
      </c>
      <c r="H64" s="13"/>
      <c r="I64" s="13"/>
    </row>
    <row r="65" spans="1:9" ht="15.75" customHeight="1">
      <c r="A65" s="3">
        <v>73</v>
      </c>
      <c r="B65" s="55" t="s">
        <v>410</v>
      </c>
      <c r="C65" s="55" t="s">
        <v>411</v>
      </c>
      <c r="D65" s="55" t="s">
        <v>412</v>
      </c>
      <c r="E65" s="53">
        <v>1973</v>
      </c>
      <c r="F65" s="3" t="s">
        <v>201</v>
      </c>
      <c r="G65" s="54" t="str">
        <f>IF(F65="m",LOOKUP(E65,'01.kolo prezentácia'!$L$2:$L$9,'01.kolo prezentácia'!$K$2:$K$9),LOOKUP(E65,'01.kolo prezentácia'!$P$2:$P$4,'01.kolo prezentácia'!$O$2:$O$4))</f>
        <v>Ženy C</v>
      </c>
      <c r="H65" s="13"/>
      <c r="I65" s="13"/>
    </row>
    <row r="66" spans="1:9" ht="15.75" customHeight="1">
      <c r="A66" s="3">
        <v>154</v>
      </c>
      <c r="B66" s="55" t="s">
        <v>76</v>
      </c>
      <c r="C66" s="55" t="s">
        <v>228</v>
      </c>
      <c r="D66" s="55" t="s">
        <v>413</v>
      </c>
      <c r="E66" s="53">
        <v>1967</v>
      </c>
      <c r="F66" s="3" t="s">
        <v>197</v>
      </c>
      <c r="G66" s="54" t="str">
        <f>IF(F66="m",LOOKUP(E66,'01.kolo prezentácia'!$L$2:$L$9,'01.kolo prezentácia'!$K$2:$K$9),LOOKUP(E66,'01.kolo prezentácia'!$P$2:$P$4,'01.kolo prezentácia'!$O$2:$O$4))</f>
        <v>Muži D</v>
      </c>
      <c r="H66" s="13"/>
      <c r="I66" s="13"/>
    </row>
    <row r="67" spans="1:9" ht="15.75" customHeight="1">
      <c r="A67" s="3">
        <v>153</v>
      </c>
      <c r="B67" s="55" t="s">
        <v>238</v>
      </c>
      <c r="C67" s="55" t="s">
        <v>414</v>
      </c>
      <c r="D67" s="55" t="s">
        <v>413</v>
      </c>
      <c r="E67" s="53">
        <v>1968</v>
      </c>
      <c r="F67" s="3" t="s">
        <v>201</v>
      </c>
      <c r="G67" s="54" t="str">
        <f>IF(F67="m",LOOKUP(E67,'01.kolo prezentácia'!$L$2:$L$9,'01.kolo prezentácia'!$K$2:$K$9),LOOKUP(E67,'01.kolo prezentácia'!$P$2:$P$4,'01.kolo prezentácia'!$O$2:$O$4))</f>
        <v>Ženy C</v>
      </c>
      <c r="H67" s="13"/>
      <c r="I67" s="13"/>
    </row>
    <row r="68" spans="1:9" ht="15.75" customHeight="1">
      <c r="A68" s="3">
        <v>79</v>
      </c>
      <c r="B68" s="55" t="s">
        <v>373</v>
      </c>
      <c r="C68" s="55" t="s">
        <v>415</v>
      </c>
      <c r="D68" s="55" t="s">
        <v>386</v>
      </c>
      <c r="E68" s="53">
        <v>1994</v>
      </c>
      <c r="F68" s="3" t="s">
        <v>201</v>
      </c>
      <c r="G68" s="54" t="str">
        <f>IF(F68="m",LOOKUP(E68,'01.kolo prezentácia'!$L$2:$L$9,'01.kolo prezentácia'!$K$2:$K$9),LOOKUP(E68,'01.kolo prezentácia'!$P$2:$P$4,'01.kolo prezentácia'!$O$2:$O$4))</f>
        <v>Ženy A</v>
      </c>
      <c r="H68" s="13"/>
      <c r="I68" s="13"/>
    </row>
    <row r="69" spans="1:9" ht="15.75" customHeight="1">
      <c r="A69" s="3">
        <v>177</v>
      </c>
      <c r="B69" s="55" t="s">
        <v>7</v>
      </c>
      <c r="C69" s="55" t="s">
        <v>416</v>
      </c>
      <c r="D69" s="55" t="s">
        <v>16</v>
      </c>
      <c r="E69" s="53">
        <v>1983</v>
      </c>
      <c r="F69" s="3" t="s">
        <v>197</v>
      </c>
      <c r="G69" s="54" t="str">
        <f>IF(F69="m",LOOKUP(E69,'01.kolo prezentácia'!$L$2:$L$9,'01.kolo prezentácia'!$K$2:$K$9),LOOKUP(E69,'01.kolo prezentácia'!$P$2:$P$4,'01.kolo prezentácia'!$O$2:$O$4))</f>
        <v>Muži B</v>
      </c>
      <c r="H69" s="13"/>
      <c r="I69" s="13"/>
    </row>
    <row r="70" spans="1:9" ht="15.75" customHeight="1">
      <c r="A70" s="3">
        <v>45</v>
      </c>
      <c r="B70" s="55" t="s">
        <v>229</v>
      </c>
      <c r="C70" s="55" t="s">
        <v>230</v>
      </c>
      <c r="D70" s="55" t="s">
        <v>204</v>
      </c>
      <c r="E70" s="53">
        <v>2000</v>
      </c>
      <c r="F70" s="3" t="s">
        <v>197</v>
      </c>
      <c r="G70" s="54" t="str">
        <f>IF(F70="m",LOOKUP(E70,'01.kolo prezentácia'!$L$2:$L$9,'01.kolo prezentácia'!$K$2:$K$9),LOOKUP(E70,'01.kolo prezentácia'!$P$2:$P$4,'01.kolo prezentácia'!$O$2:$O$4))</f>
        <v>Muži A</v>
      </c>
      <c r="H70" s="13"/>
      <c r="I70" s="13"/>
    </row>
    <row r="71" spans="1:9" ht="15.75" customHeight="1">
      <c r="A71" s="3">
        <v>163</v>
      </c>
      <c r="B71" s="55" t="s">
        <v>267</v>
      </c>
      <c r="C71" s="55" t="s">
        <v>268</v>
      </c>
      <c r="D71" s="55" t="s">
        <v>16</v>
      </c>
      <c r="E71" s="53">
        <v>1972</v>
      </c>
      <c r="F71" s="3" t="s">
        <v>201</v>
      </c>
      <c r="G71" s="54" t="str">
        <f>IF(F71="m",LOOKUP(E71,'01.kolo prezentácia'!$L$2:$L$9,'01.kolo prezentácia'!$K$2:$K$9),LOOKUP(E71,'01.kolo prezentácia'!$P$2:$P$4,'01.kolo prezentácia'!$O$2:$O$4))</f>
        <v>Ženy C</v>
      </c>
      <c r="H71" s="13"/>
      <c r="I71" s="13"/>
    </row>
    <row r="72" spans="1:9" ht="15.75" customHeight="1">
      <c r="A72" s="3">
        <v>14</v>
      </c>
      <c r="B72" s="55" t="s">
        <v>485</v>
      </c>
      <c r="C72" s="55" t="s">
        <v>417</v>
      </c>
      <c r="D72" s="55" t="s">
        <v>204</v>
      </c>
      <c r="E72" s="53">
        <v>1981</v>
      </c>
      <c r="F72" s="3" t="s">
        <v>201</v>
      </c>
      <c r="G72" s="54" t="str">
        <f>IF(F72="m",LOOKUP(E72,'01.kolo prezentácia'!$L$2:$L$9,'01.kolo prezentácia'!$K$2:$K$9),LOOKUP(E72,'01.kolo prezentácia'!$P$2:$P$4,'01.kolo prezentácia'!$O$2:$O$4))</f>
        <v>Ženy B</v>
      </c>
      <c r="H72" s="13"/>
      <c r="I72" s="13"/>
    </row>
    <row r="73" spans="1:9" ht="15.75" customHeight="1">
      <c r="A73" s="3">
        <v>37</v>
      </c>
      <c r="B73" s="55" t="s">
        <v>77</v>
      </c>
      <c r="C73" s="55" t="s">
        <v>232</v>
      </c>
      <c r="D73" s="55" t="s">
        <v>233</v>
      </c>
      <c r="E73" s="53">
        <v>1989</v>
      </c>
      <c r="F73" s="3" t="s">
        <v>197</v>
      </c>
      <c r="G73" s="54" t="str">
        <f>IF(F73="m",LOOKUP(E73,'01.kolo prezentácia'!$L$2:$L$9,'01.kolo prezentácia'!$K$2:$K$9),LOOKUP(E73,'01.kolo prezentácia'!$P$2:$P$4,'01.kolo prezentácia'!$O$2:$O$4))</f>
        <v>Muži B</v>
      </c>
      <c r="H73" s="13"/>
      <c r="I73" s="13"/>
    </row>
    <row r="74" spans="1:9" ht="15.75" customHeight="1">
      <c r="A74" s="3">
        <v>41</v>
      </c>
      <c r="B74" s="55" t="s">
        <v>234</v>
      </c>
      <c r="C74" s="55" t="s">
        <v>235</v>
      </c>
      <c r="D74" s="55" t="s">
        <v>418</v>
      </c>
      <c r="E74" s="53">
        <v>1978</v>
      </c>
      <c r="F74" s="3" t="s">
        <v>201</v>
      </c>
      <c r="G74" s="54" t="str">
        <f>IF(F74="m",LOOKUP(E74,'01.kolo prezentácia'!$L$2:$L$9,'01.kolo prezentácia'!$K$2:$K$9),LOOKUP(E74,'01.kolo prezentácia'!$P$2:$P$4,'01.kolo prezentácia'!$O$2:$O$4))</f>
        <v>Ženy B</v>
      </c>
      <c r="H74" s="13"/>
      <c r="I74" s="13"/>
    </row>
    <row r="75" spans="1:9" ht="15.75" customHeight="1">
      <c r="A75" s="3">
        <v>60</v>
      </c>
      <c r="B75" s="55" t="s">
        <v>225</v>
      </c>
      <c r="C75" s="55" t="s">
        <v>269</v>
      </c>
      <c r="D75" s="55" t="s">
        <v>256</v>
      </c>
      <c r="E75" s="53">
        <v>1972</v>
      </c>
      <c r="F75" s="3" t="s">
        <v>201</v>
      </c>
      <c r="G75" s="54" t="str">
        <f>IF(F75="m",LOOKUP(E75,'01.kolo prezentácia'!$L$2:$L$9,'01.kolo prezentácia'!$K$2:$K$9),LOOKUP(E75,'01.kolo prezentácia'!$P$2:$P$4,'01.kolo prezentácia'!$O$2:$O$4))</f>
        <v>Ženy C</v>
      </c>
      <c r="H75" s="13"/>
      <c r="I75" s="13"/>
    </row>
    <row r="76" spans="1:9" ht="15.75" customHeight="1">
      <c r="A76" s="3">
        <v>35</v>
      </c>
      <c r="B76" s="55" t="s">
        <v>238</v>
      </c>
      <c r="C76" s="55" t="s">
        <v>419</v>
      </c>
      <c r="D76" s="55" t="s">
        <v>400</v>
      </c>
      <c r="E76" s="53">
        <v>1982</v>
      </c>
      <c r="F76" s="3" t="s">
        <v>201</v>
      </c>
      <c r="G76" s="54" t="str">
        <f>IF(F76="m",LOOKUP(E76,'01.kolo prezentácia'!$L$2:$L$9,'01.kolo prezentácia'!$K$2:$K$9),LOOKUP(E76,'01.kolo prezentácia'!$P$2:$P$4,'01.kolo prezentácia'!$O$2:$O$4))</f>
        <v>Ženy B</v>
      </c>
      <c r="H76" s="13"/>
      <c r="I76" s="13"/>
    </row>
    <row r="77" spans="1:9" ht="15.75" customHeight="1">
      <c r="A77" s="3">
        <v>70</v>
      </c>
      <c r="B77" s="55" t="s">
        <v>38</v>
      </c>
      <c r="C77" s="55" t="s">
        <v>343</v>
      </c>
      <c r="D77" s="55" t="s">
        <v>420</v>
      </c>
      <c r="E77" s="53">
        <v>1986</v>
      </c>
      <c r="F77" s="3" t="s">
        <v>197</v>
      </c>
      <c r="G77" s="54" t="str">
        <f>IF(F77="m",LOOKUP(E77,'01.kolo prezentácia'!$L$2:$L$9,'01.kolo prezentácia'!$K$2:$K$9),LOOKUP(E77,'01.kolo prezentácia'!$P$2:$P$4,'01.kolo prezentácia'!$O$2:$O$4))</f>
        <v>Muži B</v>
      </c>
      <c r="H77" s="13"/>
      <c r="I77" s="13"/>
    </row>
    <row r="78" spans="1:9" ht="15.75" customHeight="1">
      <c r="A78" s="3">
        <v>52</v>
      </c>
      <c r="B78" s="55" t="s">
        <v>236</v>
      </c>
      <c r="C78" s="55" t="s">
        <v>237</v>
      </c>
      <c r="D78" s="55" t="s">
        <v>258</v>
      </c>
      <c r="E78" s="53">
        <v>1974</v>
      </c>
      <c r="F78" s="3" t="s">
        <v>197</v>
      </c>
      <c r="G78" s="54" t="str">
        <f>IF(F78="m",LOOKUP(E78,'01.kolo prezentácia'!$L$2:$L$9,'01.kolo prezentácia'!$K$2:$K$9),LOOKUP(E78,'01.kolo prezentácia'!$P$2:$P$4,'01.kolo prezentácia'!$O$2:$O$4))</f>
        <v>Muži C</v>
      </c>
      <c r="H78" s="13"/>
      <c r="I78" s="13"/>
    </row>
    <row r="79" spans="1:9" ht="15.75" customHeight="1">
      <c r="A79" s="3">
        <v>51</v>
      </c>
      <c r="B79" s="55" t="s">
        <v>241</v>
      </c>
      <c r="C79" s="55" t="s">
        <v>257</v>
      </c>
      <c r="D79" s="55" t="s">
        <v>258</v>
      </c>
      <c r="E79" s="53">
        <v>1978</v>
      </c>
      <c r="F79" s="3" t="s">
        <v>201</v>
      </c>
      <c r="G79" s="54" t="str">
        <f>IF(F79="m",LOOKUP(E79,'01.kolo prezentácia'!$L$2:$L$9,'01.kolo prezentácia'!$K$2:$K$9),LOOKUP(E79,'01.kolo prezentácia'!$P$2:$P$4,'01.kolo prezentácia'!$O$2:$O$4))</f>
        <v>Ženy B</v>
      </c>
      <c r="H79" s="13"/>
      <c r="I79" s="13"/>
    </row>
    <row r="80" spans="1:9" ht="15.75" customHeight="1">
      <c r="A80" s="3">
        <v>44</v>
      </c>
      <c r="B80" s="55" t="s">
        <v>238</v>
      </c>
      <c r="C80" s="55" t="s">
        <v>239</v>
      </c>
      <c r="D80" s="55" t="s">
        <v>204</v>
      </c>
      <c r="E80" s="53">
        <v>1985</v>
      </c>
      <c r="F80" s="3" t="s">
        <v>201</v>
      </c>
      <c r="G80" s="54" t="str">
        <f>IF(F80="m",LOOKUP(E80,'01.kolo prezentácia'!$L$2:$L$9,'01.kolo prezentácia'!$K$2:$K$9),LOOKUP(E80,'01.kolo prezentácia'!$P$2:$P$4,'01.kolo prezentácia'!$O$2:$O$4))</f>
        <v>Ženy A</v>
      </c>
      <c r="H80" s="13"/>
      <c r="I80" s="13"/>
    </row>
    <row r="81" spans="1:9" ht="15.75" customHeight="1">
      <c r="A81" s="3">
        <v>32</v>
      </c>
      <c r="B81" s="55" t="s">
        <v>421</v>
      </c>
      <c r="C81" s="55" t="s">
        <v>422</v>
      </c>
      <c r="D81" s="55" t="s">
        <v>208</v>
      </c>
      <c r="E81" s="53">
        <v>1962</v>
      </c>
      <c r="F81" s="3" t="s">
        <v>197</v>
      </c>
      <c r="G81" s="54" t="str">
        <f>IF(F81="m",LOOKUP(E81,'01.kolo prezentácia'!$L$2:$L$9,'01.kolo prezentácia'!$K$2:$K$9),LOOKUP(E81,'01.kolo prezentácia'!$P$2:$P$4,'01.kolo prezentácia'!$O$2:$O$4))</f>
        <v>Muži D</v>
      </c>
      <c r="H81" s="13"/>
      <c r="I81" s="13"/>
    </row>
    <row r="82" spans="1:9" ht="15.75" customHeight="1">
      <c r="A82" s="3">
        <v>165</v>
      </c>
      <c r="B82" s="55" t="s">
        <v>238</v>
      </c>
      <c r="C82" s="55" t="s">
        <v>240</v>
      </c>
      <c r="D82" s="55" t="s">
        <v>423</v>
      </c>
      <c r="E82" s="53">
        <v>1977</v>
      </c>
      <c r="F82" s="3" t="s">
        <v>201</v>
      </c>
      <c r="G82" s="54" t="str">
        <f>IF(F82="m",LOOKUP(E82,'01.kolo prezentácia'!$L$2:$L$9,'01.kolo prezentácia'!$K$2:$K$9),LOOKUP(E82,'01.kolo prezentácia'!$P$2:$P$4,'01.kolo prezentácia'!$O$2:$O$4))</f>
        <v>Ženy B</v>
      </c>
      <c r="H82" s="13"/>
      <c r="I82" s="13"/>
    </row>
    <row r="83" spans="1:9" ht="15.75" customHeight="1">
      <c r="A83" s="3">
        <v>178</v>
      </c>
      <c r="B83" s="55" t="s">
        <v>38</v>
      </c>
      <c r="C83" s="55" t="s">
        <v>424</v>
      </c>
      <c r="D83" s="55" t="s">
        <v>75</v>
      </c>
      <c r="E83" s="53">
        <v>1979</v>
      </c>
      <c r="F83" s="3" t="s">
        <v>197</v>
      </c>
      <c r="G83" s="54" t="str">
        <f>IF(F83="m",LOOKUP(E83,'01.kolo prezentácia'!$L$2:$L$9,'01.kolo prezentácia'!$K$2:$K$9),LOOKUP(E83,'01.kolo prezentácia'!$P$2:$P$4,'01.kolo prezentácia'!$O$2:$O$4))</f>
        <v>Muži C</v>
      </c>
      <c r="H83" s="13"/>
      <c r="I83" s="13"/>
    </row>
    <row r="84" spans="1:9" ht="15.75" customHeight="1">
      <c r="A84" s="3">
        <v>132</v>
      </c>
      <c r="B84" s="55" t="s">
        <v>6</v>
      </c>
      <c r="C84" s="55" t="s">
        <v>425</v>
      </c>
      <c r="D84" s="55" t="s">
        <v>68</v>
      </c>
      <c r="E84" s="53">
        <v>1964</v>
      </c>
      <c r="F84" s="3" t="s">
        <v>197</v>
      </c>
      <c r="G84" s="54" t="str">
        <f>IF(F84="m",LOOKUP(E84,'01.kolo prezentácia'!$L$2:$L$9,'01.kolo prezentácia'!$K$2:$K$9),LOOKUP(E84,'01.kolo prezentácia'!$P$2:$P$4,'01.kolo prezentácia'!$O$2:$O$4))</f>
        <v>Muži D</v>
      </c>
      <c r="H84" s="13"/>
      <c r="I84" s="13"/>
    </row>
    <row r="85" spans="1:9" ht="15.75" customHeight="1">
      <c r="A85" s="3">
        <v>36</v>
      </c>
      <c r="B85" s="55" t="s">
        <v>28</v>
      </c>
      <c r="C85" s="55" t="s">
        <v>426</v>
      </c>
      <c r="D85" s="55" t="s">
        <v>427</v>
      </c>
      <c r="E85" s="53">
        <v>1985</v>
      </c>
      <c r="F85" s="3" t="s">
        <v>197</v>
      </c>
      <c r="G85" s="54" t="str">
        <f>IF(F85="m",LOOKUP(E85,'01.kolo prezentácia'!$L$2:$L$9,'01.kolo prezentácia'!$K$2:$K$9),LOOKUP(E85,'01.kolo prezentácia'!$P$2:$P$4,'01.kolo prezentácia'!$O$2:$O$4))</f>
        <v>Muži B</v>
      </c>
      <c r="H85" s="13"/>
      <c r="I85" s="13"/>
    </row>
    <row r="86" spans="1:9" ht="15.75" customHeight="1">
      <c r="A86" s="53">
        <v>66</v>
      </c>
      <c r="B86" s="55" t="s">
        <v>428</v>
      </c>
      <c r="C86" s="55" t="s">
        <v>429</v>
      </c>
      <c r="D86" s="55" t="s">
        <v>430</v>
      </c>
      <c r="E86" s="53">
        <v>2005</v>
      </c>
      <c r="F86" s="3" t="s">
        <v>197</v>
      </c>
      <c r="G86" s="54" t="str">
        <f>IF(F86="m",LOOKUP(E86,'01.kolo prezentácia'!$L$2:$L$9,'01.kolo prezentácia'!$K$2:$K$9),LOOKUP(E86,'01.kolo prezentácia'!$P$2:$P$4,'01.kolo prezentácia'!$O$2:$O$4))</f>
        <v>Muži A</v>
      </c>
      <c r="H86" s="13"/>
      <c r="I86" s="13"/>
    </row>
    <row r="87" spans="1:9" ht="15.75" customHeight="1">
      <c r="A87" s="53">
        <v>4</v>
      </c>
      <c r="B87" s="55" t="s">
        <v>431</v>
      </c>
      <c r="C87" s="55" t="s">
        <v>432</v>
      </c>
      <c r="D87" s="55" t="s">
        <v>433</v>
      </c>
      <c r="E87" s="53">
        <v>2003</v>
      </c>
      <c r="F87" s="3" t="s">
        <v>197</v>
      </c>
      <c r="G87" s="54" t="str">
        <f>IF(F87="m",LOOKUP(E87,'01.kolo prezentácia'!$L$2:$L$9,'01.kolo prezentácia'!$K$2:$K$9),LOOKUP(E87,'01.kolo prezentácia'!$P$2:$P$4,'01.kolo prezentácia'!$O$2:$O$4))</f>
        <v>Muži A</v>
      </c>
      <c r="H87" s="13"/>
      <c r="I87" s="13"/>
    </row>
    <row r="88" spans="1:9" ht="15.75" customHeight="1">
      <c r="A88" s="53">
        <v>74</v>
      </c>
      <c r="B88" s="55" t="s">
        <v>39</v>
      </c>
      <c r="C88" s="55" t="s">
        <v>242</v>
      </c>
      <c r="D88" s="55" t="s">
        <v>68</v>
      </c>
      <c r="E88" s="53">
        <v>1977</v>
      </c>
      <c r="F88" s="3" t="s">
        <v>197</v>
      </c>
      <c r="G88" s="54" t="str">
        <f>IF(F88="m",LOOKUP(E88,'01.kolo prezentácia'!$L$2:$L$9,'01.kolo prezentácia'!$K$2:$K$9),LOOKUP(E88,'01.kolo prezentácia'!$P$2:$P$4,'01.kolo prezentácia'!$O$2:$O$4))</f>
        <v>Muži C</v>
      </c>
      <c r="H88" s="13"/>
      <c r="I88" s="13"/>
    </row>
    <row r="89" spans="1:9" ht="15.75" customHeight="1">
      <c r="A89" s="53">
        <v>3</v>
      </c>
      <c r="B89" s="55" t="s">
        <v>35</v>
      </c>
      <c r="C89" s="55" t="s">
        <v>434</v>
      </c>
      <c r="D89" s="55" t="s">
        <v>435</v>
      </c>
      <c r="E89" s="53">
        <v>1972</v>
      </c>
      <c r="F89" s="3" t="s">
        <v>197</v>
      </c>
      <c r="G89" s="54" t="str">
        <f>IF(F89="m",LOOKUP(E89,'01.kolo prezentácia'!$L$2:$L$9,'01.kolo prezentácia'!$K$2:$K$9),LOOKUP(E89,'01.kolo prezentácia'!$P$2:$P$4,'01.kolo prezentácia'!$O$2:$O$4))</f>
        <v>Muži C</v>
      </c>
      <c r="H89" s="13"/>
      <c r="I89" s="13"/>
    </row>
    <row r="90" spans="1:9" ht="15.75" customHeight="1">
      <c r="A90" s="53">
        <v>145</v>
      </c>
      <c r="B90" s="55" t="s">
        <v>231</v>
      </c>
      <c r="C90" s="55" t="s">
        <v>243</v>
      </c>
      <c r="D90" s="55" t="s">
        <v>40</v>
      </c>
      <c r="E90" s="53">
        <v>2002</v>
      </c>
      <c r="F90" s="3" t="s">
        <v>201</v>
      </c>
      <c r="G90" s="54" t="str">
        <f>IF(F90="m",LOOKUP(E90,'01.kolo prezentácia'!$L$2:$L$9,'01.kolo prezentácia'!$K$2:$K$9),LOOKUP(E90,'01.kolo prezentácia'!$P$2:$P$4,'01.kolo prezentácia'!$O$2:$O$4))</f>
        <v>Ženy A</v>
      </c>
      <c r="H90" s="13"/>
      <c r="I90" s="13"/>
    </row>
    <row r="91" spans="1:9" ht="15.75" customHeight="1">
      <c r="A91" s="53">
        <v>150</v>
      </c>
      <c r="B91" s="55" t="s">
        <v>436</v>
      </c>
      <c r="C91" s="55" t="s">
        <v>437</v>
      </c>
      <c r="D91" s="55" t="s">
        <v>815</v>
      </c>
      <c r="E91" s="53">
        <v>1995</v>
      </c>
      <c r="F91" s="3" t="s">
        <v>201</v>
      </c>
      <c r="G91" s="54" t="str">
        <f>IF(F91="m",LOOKUP(E91,'01.kolo prezentácia'!$L$2:$L$9,'01.kolo prezentácia'!$K$2:$K$9),LOOKUP(E91,'01.kolo prezentácia'!$P$2:$P$4,'01.kolo prezentácia'!$O$2:$O$4))</f>
        <v>Ženy A</v>
      </c>
      <c r="H91" s="13"/>
      <c r="I91" s="13"/>
    </row>
    <row r="92" spans="1:9" ht="15.75" customHeight="1">
      <c r="A92" s="53">
        <v>47</v>
      </c>
      <c r="B92" s="55" t="s">
        <v>35</v>
      </c>
      <c r="C92" s="55" t="s">
        <v>67</v>
      </c>
      <c r="D92" s="55" t="s">
        <v>438</v>
      </c>
      <c r="E92" s="53">
        <v>1978</v>
      </c>
      <c r="F92" s="3" t="s">
        <v>197</v>
      </c>
      <c r="G92" s="54" t="str">
        <f>IF(F92="m",LOOKUP(E92,'01.kolo prezentácia'!$L$2:$L$9,'01.kolo prezentácia'!$K$2:$K$9),LOOKUP(E92,'01.kolo prezentácia'!$P$2:$P$4,'01.kolo prezentácia'!$O$2:$O$4))</f>
        <v>Muži C</v>
      </c>
      <c r="H92" s="13"/>
      <c r="I92" s="13"/>
    </row>
    <row r="93" spans="1:9" ht="15.75" customHeight="1">
      <c r="A93" s="53">
        <v>166</v>
      </c>
      <c r="B93" s="55" t="s">
        <v>80</v>
      </c>
      <c r="C93" s="55" t="s">
        <v>270</v>
      </c>
      <c r="D93" s="55" t="s">
        <v>439</v>
      </c>
      <c r="E93" s="53">
        <v>1971</v>
      </c>
      <c r="F93" s="3" t="s">
        <v>197</v>
      </c>
      <c r="G93" s="54" t="str">
        <f>IF(F93="m",LOOKUP(E93,'01.kolo prezentácia'!$L$2:$L$9,'01.kolo prezentácia'!$K$2:$K$9),LOOKUP(E93,'01.kolo prezentácia'!$P$2:$P$4,'01.kolo prezentácia'!$O$2:$O$4))</f>
        <v>Muži C</v>
      </c>
      <c r="H93" s="13"/>
      <c r="I93" s="13"/>
    </row>
    <row r="94" spans="1:9" ht="15.75" customHeight="1">
      <c r="A94" s="53">
        <v>158</v>
      </c>
      <c r="B94" s="55" t="s">
        <v>35</v>
      </c>
      <c r="C94" s="55" t="s">
        <v>440</v>
      </c>
      <c r="D94" s="55" t="s">
        <v>359</v>
      </c>
      <c r="E94" s="53">
        <v>1979</v>
      </c>
      <c r="F94" s="3" t="s">
        <v>197</v>
      </c>
      <c r="G94" s="54" t="str">
        <f>IF(F94="m",LOOKUP(E94,'01.kolo prezentácia'!$L$2:$L$9,'01.kolo prezentácia'!$K$2:$K$9),LOOKUP(E94,'01.kolo prezentácia'!$P$2:$P$4,'01.kolo prezentácia'!$O$2:$O$4))</f>
        <v>Muži C</v>
      </c>
      <c r="H94" s="13"/>
      <c r="I94" s="13"/>
    </row>
    <row r="95" spans="1:9" ht="15.75" customHeight="1">
      <c r="A95" s="53">
        <v>133</v>
      </c>
      <c r="B95" s="55" t="s">
        <v>35</v>
      </c>
      <c r="C95" s="55" t="s">
        <v>244</v>
      </c>
      <c r="D95" s="55" t="s">
        <v>359</v>
      </c>
      <c r="E95" s="53">
        <v>1985</v>
      </c>
      <c r="F95" s="3" t="s">
        <v>197</v>
      </c>
      <c r="G95" s="54" t="str">
        <f>IF(F95="m",LOOKUP(E95,'01.kolo prezentácia'!$L$2:$L$9,'01.kolo prezentácia'!$K$2:$K$9),LOOKUP(E95,'01.kolo prezentácia'!$P$2:$P$4,'01.kolo prezentácia'!$O$2:$O$4))</f>
        <v>Muži B</v>
      </c>
      <c r="H95" s="13"/>
      <c r="I95" s="13"/>
    </row>
    <row r="96" spans="1:9" ht="15.75" customHeight="1">
      <c r="A96" s="53">
        <v>76</v>
      </c>
      <c r="B96" s="55" t="s">
        <v>23</v>
      </c>
      <c r="C96" s="55" t="s">
        <v>441</v>
      </c>
      <c r="D96" s="55" t="s">
        <v>442</v>
      </c>
      <c r="E96" s="53">
        <v>1982</v>
      </c>
      <c r="F96" s="3" t="s">
        <v>197</v>
      </c>
      <c r="G96" s="54" t="str">
        <f>IF(F96="m",LOOKUP(E96,'01.kolo prezentácia'!$L$2:$L$9,'01.kolo prezentácia'!$K$2:$K$9),LOOKUP(E96,'01.kolo prezentácia'!$P$2:$P$4,'01.kolo prezentácia'!$O$2:$O$4))</f>
        <v>Muži B</v>
      </c>
      <c r="H96" s="13"/>
      <c r="I96" s="13"/>
    </row>
    <row r="97" spans="1:9" ht="15.75" customHeight="1">
      <c r="A97" s="53">
        <v>170</v>
      </c>
      <c r="B97" s="55" t="s">
        <v>64</v>
      </c>
      <c r="C97" s="55" t="s">
        <v>245</v>
      </c>
      <c r="D97" s="55" t="s">
        <v>443</v>
      </c>
      <c r="E97" s="53">
        <v>1983</v>
      </c>
      <c r="F97" s="3" t="s">
        <v>197</v>
      </c>
      <c r="G97" s="54" t="str">
        <f>IF(F97="m",LOOKUP(E97,'01.kolo prezentácia'!$L$2:$L$9,'01.kolo prezentácia'!$K$2:$K$9),LOOKUP(E97,'01.kolo prezentácia'!$P$2:$P$4,'01.kolo prezentácia'!$O$2:$O$4))</f>
        <v>Muži B</v>
      </c>
      <c r="H97" s="13"/>
      <c r="I97" s="13"/>
    </row>
    <row r="98" spans="1:9" ht="15.75" customHeight="1">
      <c r="A98" s="53">
        <v>169</v>
      </c>
      <c r="B98" s="55" t="s">
        <v>444</v>
      </c>
      <c r="C98" s="55" t="s">
        <v>445</v>
      </c>
      <c r="D98" s="55" t="s">
        <v>443</v>
      </c>
      <c r="E98" s="53">
        <v>1987</v>
      </c>
      <c r="F98" s="3" t="s">
        <v>201</v>
      </c>
      <c r="G98" s="54" t="str">
        <f>IF(F98="m",LOOKUP(E98,'01.kolo prezentácia'!$L$2:$L$9,'01.kolo prezentácia'!$K$2:$K$9),LOOKUP(E98,'01.kolo prezentácia'!$P$2:$P$4,'01.kolo prezentácia'!$O$2:$O$4))</f>
        <v>Ženy A</v>
      </c>
      <c r="H98" s="13"/>
      <c r="I98" s="13"/>
    </row>
    <row r="99" spans="1:9" ht="15.75" customHeight="1">
      <c r="A99" s="53">
        <v>21</v>
      </c>
      <c r="B99" s="55" t="s">
        <v>74</v>
      </c>
      <c r="C99" s="55" t="s">
        <v>446</v>
      </c>
      <c r="D99" s="55" t="s">
        <v>447</v>
      </c>
      <c r="E99" s="53">
        <v>1986</v>
      </c>
      <c r="F99" s="3" t="s">
        <v>201</v>
      </c>
      <c r="G99" s="54" t="str">
        <f>IF(F99="m",LOOKUP(E99,'01.kolo prezentácia'!$L$2:$L$9,'01.kolo prezentácia'!$K$2:$K$9),LOOKUP(E99,'01.kolo prezentácia'!$P$2:$P$4,'01.kolo prezentácia'!$O$2:$O$4))</f>
        <v>Ženy A</v>
      </c>
      <c r="H99" s="13"/>
      <c r="I99" s="13"/>
    </row>
    <row r="100" spans="1:9" ht="15.75" customHeight="1">
      <c r="A100" s="53">
        <v>30</v>
      </c>
      <c r="B100" s="55" t="s">
        <v>26</v>
      </c>
      <c r="C100" s="55" t="s">
        <v>448</v>
      </c>
      <c r="D100" s="55" t="s">
        <v>449</v>
      </c>
      <c r="E100" s="53">
        <v>1988</v>
      </c>
      <c r="F100" s="3" t="s">
        <v>197</v>
      </c>
      <c r="G100" s="54" t="str">
        <f>IF(F100="m",LOOKUP(E100,'01.kolo prezentácia'!$L$2:$L$9,'01.kolo prezentácia'!$K$2:$K$9),LOOKUP(E100,'01.kolo prezentácia'!$P$2:$P$4,'01.kolo prezentácia'!$O$2:$O$4))</f>
        <v>Muži B</v>
      </c>
      <c r="H100" s="13"/>
      <c r="I100" s="13"/>
    </row>
    <row r="101" spans="1:9" ht="15.75" customHeight="1">
      <c r="A101" s="53">
        <v>140</v>
      </c>
      <c r="B101" s="55" t="s">
        <v>263</v>
      </c>
      <c r="C101" s="55" t="s">
        <v>264</v>
      </c>
      <c r="D101" s="55" t="s">
        <v>450</v>
      </c>
      <c r="E101" s="53">
        <v>1983</v>
      </c>
      <c r="F101" s="3" t="s">
        <v>197</v>
      </c>
      <c r="G101" s="54" t="str">
        <f>IF(F101="m",LOOKUP(E101,'01.kolo prezentácia'!$L$2:$L$9,'01.kolo prezentácia'!$K$2:$K$9),LOOKUP(E101,'01.kolo prezentácia'!$P$2:$P$4,'01.kolo prezentácia'!$O$2:$O$4))</f>
        <v>Muži B</v>
      </c>
      <c r="H101" s="13"/>
      <c r="I101" s="13"/>
    </row>
    <row r="102" spans="1:9" ht="15.75" customHeight="1">
      <c r="A102" s="53">
        <v>65</v>
      </c>
      <c r="B102" s="55" t="s">
        <v>35</v>
      </c>
      <c r="C102" s="55" t="s">
        <v>246</v>
      </c>
      <c r="D102" s="55" t="s">
        <v>430</v>
      </c>
      <c r="E102" s="53">
        <v>1986</v>
      </c>
      <c r="F102" s="3" t="s">
        <v>197</v>
      </c>
      <c r="G102" s="54" t="str">
        <f>IF(F102="m",LOOKUP(E102,'01.kolo prezentácia'!$L$2:$L$9,'01.kolo prezentácia'!$K$2:$K$9),LOOKUP(E102,'01.kolo prezentácia'!$P$2:$P$4,'01.kolo prezentácia'!$O$2:$O$4))</f>
        <v>Muži B</v>
      </c>
      <c r="H102" s="13"/>
      <c r="I102" s="13"/>
    </row>
    <row r="103" spans="1:9" ht="15.75" customHeight="1">
      <c r="A103" s="53">
        <v>81</v>
      </c>
      <c r="B103" s="55" t="s">
        <v>451</v>
      </c>
      <c r="C103" s="55" t="s">
        <v>452</v>
      </c>
      <c r="D103" s="55" t="s">
        <v>16</v>
      </c>
      <c r="E103" s="53">
        <v>1987</v>
      </c>
      <c r="F103" s="3" t="s">
        <v>197</v>
      </c>
      <c r="G103" s="54" t="str">
        <f>IF(F103="m",LOOKUP(E103,'01.kolo prezentácia'!$L$2:$L$9,'01.kolo prezentácia'!$K$2:$K$9),LOOKUP(E103,'01.kolo prezentácia'!$P$2:$P$4,'01.kolo prezentácia'!$O$2:$O$4))</f>
        <v>Muži B</v>
      </c>
      <c r="H103" s="13"/>
      <c r="I103" s="13"/>
    </row>
    <row r="104" spans="1:9" ht="15.75" customHeight="1">
      <c r="A104" s="53">
        <v>167</v>
      </c>
      <c r="B104" s="55" t="s">
        <v>71</v>
      </c>
      <c r="C104" s="55" t="s">
        <v>72</v>
      </c>
      <c r="D104" s="55" t="s">
        <v>453</v>
      </c>
      <c r="E104" s="53">
        <v>1976</v>
      </c>
      <c r="F104" s="3" t="s">
        <v>197</v>
      </c>
      <c r="G104" s="54" t="str">
        <f>IF(F104="m",LOOKUP(E104,'01.kolo prezentácia'!$L$2:$L$9,'01.kolo prezentácia'!$K$2:$K$9),LOOKUP(E104,'01.kolo prezentácia'!$P$2:$P$4,'01.kolo prezentácia'!$O$2:$O$4))</f>
        <v>Muži C</v>
      </c>
      <c r="H104" s="13"/>
      <c r="I104" s="13"/>
    </row>
    <row r="105" spans="1:9" ht="15.75" customHeight="1">
      <c r="A105" s="53">
        <v>59</v>
      </c>
      <c r="B105" s="55" t="s">
        <v>80</v>
      </c>
      <c r="C105" s="55" t="s">
        <v>454</v>
      </c>
      <c r="D105" s="55" t="s">
        <v>455</v>
      </c>
      <c r="E105" s="53">
        <v>1977</v>
      </c>
      <c r="F105" s="3" t="s">
        <v>197</v>
      </c>
      <c r="G105" s="54" t="str">
        <f>IF(F105="m",LOOKUP(E105,'01.kolo prezentácia'!$L$2:$L$9,'01.kolo prezentácia'!$K$2:$K$9),LOOKUP(E105,'01.kolo prezentácia'!$P$2:$P$4,'01.kolo prezentácia'!$O$2:$O$4))</f>
        <v>Muži C</v>
      </c>
      <c r="H105" s="13"/>
      <c r="I105" s="13"/>
    </row>
    <row r="106" spans="1:9" ht="15.75" customHeight="1">
      <c r="A106" s="53">
        <v>72</v>
      </c>
      <c r="B106" s="55" t="s">
        <v>6</v>
      </c>
      <c r="C106" s="55" t="s">
        <v>456</v>
      </c>
      <c r="D106" s="55" t="s">
        <v>68</v>
      </c>
      <c r="E106" s="53">
        <v>1982</v>
      </c>
      <c r="F106" s="3" t="s">
        <v>197</v>
      </c>
      <c r="G106" s="54" t="str">
        <f>IF(F106="m",LOOKUP(E106,'01.kolo prezentácia'!$L$2:$L$9,'01.kolo prezentácia'!$K$2:$K$9),LOOKUP(E106,'01.kolo prezentácia'!$P$2:$P$4,'01.kolo prezentácia'!$O$2:$O$4))</f>
        <v>Muži B</v>
      </c>
      <c r="H106" s="13"/>
      <c r="I106" s="13"/>
    </row>
    <row r="107" spans="1:9" ht="15.75" customHeight="1">
      <c r="A107" s="53">
        <v>75</v>
      </c>
      <c r="B107" s="55" t="s">
        <v>457</v>
      </c>
      <c r="C107" s="55" t="s">
        <v>247</v>
      </c>
      <c r="D107" s="55" t="s">
        <v>458</v>
      </c>
      <c r="E107" s="53">
        <v>1976</v>
      </c>
      <c r="F107" s="3" t="s">
        <v>197</v>
      </c>
      <c r="G107" s="54" t="str">
        <f>IF(F107="m",LOOKUP(E107,'01.kolo prezentácia'!$L$2:$L$9,'01.kolo prezentácia'!$K$2:$K$9),LOOKUP(E107,'01.kolo prezentácia'!$P$2:$P$4,'01.kolo prezentácia'!$O$2:$O$4))</f>
        <v>Muži C</v>
      </c>
      <c r="H107" s="13"/>
      <c r="I107" s="13"/>
    </row>
    <row r="108" spans="1:9" ht="15.75" customHeight="1">
      <c r="A108" s="53">
        <v>39</v>
      </c>
      <c r="B108" s="55" t="s">
        <v>80</v>
      </c>
      <c r="C108" s="55" t="s">
        <v>248</v>
      </c>
      <c r="D108" s="55" t="s">
        <v>16</v>
      </c>
      <c r="E108" s="53">
        <v>1974</v>
      </c>
      <c r="F108" s="3" t="s">
        <v>197</v>
      </c>
      <c r="G108" s="54" t="str">
        <f>IF(F108="m",LOOKUP(E108,'01.kolo prezentácia'!$L$2:$L$9,'01.kolo prezentácia'!$K$2:$K$9),LOOKUP(E108,'01.kolo prezentácia'!$P$2:$P$4,'01.kolo prezentácia'!$O$2:$O$4))</f>
        <v>Muži C</v>
      </c>
      <c r="H108" s="13"/>
      <c r="I108" s="13"/>
    </row>
    <row r="109" spans="1:9" ht="15.75" customHeight="1">
      <c r="A109" s="53">
        <v>131</v>
      </c>
      <c r="B109" s="55" t="s">
        <v>23</v>
      </c>
      <c r="C109" s="55" t="s">
        <v>459</v>
      </c>
      <c r="D109" s="55" t="s">
        <v>460</v>
      </c>
      <c r="E109" s="53">
        <v>1969</v>
      </c>
      <c r="F109" s="3" t="s">
        <v>197</v>
      </c>
      <c r="G109" s="54" t="str">
        <f>IF(F109="m",LOOKUP(E109,'01.kolo prezentácia'!$L$2:$L$9,'01.kolo prezentácia'!$K$2:$K$9),LOOKUP(E109,'01.kolo prezentácia'!$P$2:$P$4,'01.kolo prezentácia'!$O$2:$O$4))</f>
        <v>Muži D</v>
      </c>
      <c r="H109" s="13"/>
      <c r="I109" s="13"/>
    </row>
    <row r="110" spans="1:9" ht="15.75" customHeight="1">
      <c r="A110" s="53">
        <v>62</v>
      </c>
      <c r="B110" s="55" t="s">
        <v>77</v>
      </c>
      <c r="C110" s="55" t="s">
        <v>262</v>
      </c>
      <c r="D110" s="55" t="s">
        <v>16</v>
      </c>
      <c r="E110" s="53">
        <v>1963</v>
      </c>
      <c r="F110" s="3" t="s">
        <v>197</v>
      </c>
      <c r="G110" s="54" t="str">
        <f>IF(F110="m",LOOKUP(E110,'01.kolo prezentácia'!$L$2:$L$9,'01.kolo prezentácia'!$K$2:$K$9),LOOKUP(E110,'01.kolo prezentácia'!$P$2:$P$4,'01.kolo prezentácia'!$O$2:$O$4))</f>
        <v>Muži D</v>
      </c>
      <c r="H110" s="13"/>
      <c r="I110" s="13"/>
    </row>
    <row r="111" spans="1:9" ht="15.75" customHeight="1">
      <c r="A111" s="53">
        <v>171</v>
      </c>
      <c r="B111" s="55" t="s">
        <v>22</v>
      </c>
      <c r="C111" s="55" t="s">
        <v>249</v>
      </c>
      <c r="D111" s="55" t="s">
        <v>461</v>
      </c>
      <c r="E111" s="53">
        <v>1984</v>
      </c>
      <c r="F111" s="3" t="s">
        <v>197</v>
      </c>
      <c r="G111" s="54" t="str">
        <f>IF(F111="m",LOOKUP(E111,'01.kolo prezentácia'!$L$2:$L$9,'01.kolo prezentácia'!$K$2:$K$9),LOOKUP(E111,'01.kolo prezentácia'!$P$2:$P$4,'01.kolo prezentácia'!$O$2:$O$4))</f>
        <v>Muži B</v>
      </c>
      <c r="H111" s="13"/>
      <c r="I111" s="13"/>
    </row>
    <row r="112" spans="1:9" ht="15.75" customHeight="1">
      <c r="A112" s="53">
        <v>6</v>
      </c>
      <c r="B112" s="55" t="s">
        <v>473</v>
      </c>
      <c r="C112" s="55" t="s">
        <v>474</v>
      </c>
      <c r="D112" s="55" t="s">
        <v>16</v>
      </c>
      <c r="E112" s="53">
        <v>1974</v>
      </c>
      <c r="F112" s="3" t="s">
        <v>197</v>
      </c>
      <c r="G112" s="54" t="str">
        <f>IF(F112="m",LOOKUP(E112,'01.kolo prezentácia'!$L$2:$L$9,'01.kolo prezentácia'!$K$2:$K$9),LOOKUP(E112,'01.kolo prezentácia'!$P$2:$P$4,'01.kolo prezentácia'!$O$2:$O$4))</f>
        <v>Muži C</v>
      </c>
      <c r="H112" s="13"/>
      <c r="I112" s="13"/>
    </row>
    <row r="113" spans="1:9" ht="15.75" customHeight="1">
      <c r="A113" s="53">
        <v>85</v>
      </c>
      <c r="B113" s="55" t="s">
        <v>5</v>
      </c>
      <c r="C113" s="55" t="s">
        <v>250</v>
      </c>
      <c r="D113" s="55" t="s">
        <v>251</v>
      </c>
      <c r="E113" s="53">
        <v>1981</v>
      </c>
      <c r="F113" s="3" t="s">
        <v>197</v>
      </c>
      <c r="G113" s="54" t="str">
        <f>IF(F113="m",LOOKUP(E113,'01.kolo prezentácia'!$L$2:$L$9,'01.kolo prezentácia'!$K$2:$K$9),LOOKUP(E113,'01.kolo prezentácia'!$P$2:$P$4,'01.kolo prezentácia'!$O$2:$O$4))</f>
        <v>Muži B</v>
      </c>
      <c r="H113" s="13"/>
      <c r="I113" s="13"/>
    </row>
    <row r="114" spans="1:9" ht="15.75" customHeight="1">
      <c r="A114" s="53">
        <v>148</v>
      </c>
      <c r="B114" s="55" t="s">
        <v>6</v>
      </c>
      <c r="C114" s="55" t="s">
        <v>463</v>
      </c>
      <c r="D114" s="55" t="s">
        <v>464</v>
      </c>
      <c r="E114" s="53">
        <v>1974</v>
      </c>
      <c r="F114" s="3" t="s">
        <v>197</v>
      </c>
      <c r="G114" s="54" t="str">
        <f>IF(F114="m",LOOKUP(E114,'01.kolo prezentácia'!$L$2:$L$9,'01.kolo prezentácia'!$K$2:$K$9),LOOKUP(E114,'01.kolo prezentácia'!$P$2:$P$4,'01.kolo prezentácia'!$O$2:$O$4))</f>
        <v>Muži C</v>
      </c>
      <c r="H114" s="13"/>
      <c r="I114" s="13"/>
    </row>
    <row r="115" spans="1:9" ht="15.75" customHeight="1">
      <c r="A115" s="53">
        <v>146</v>
      </c>
      <c r="B115" s="55" t="s">
        <v>475</v>
      </c>
      <c r="C115" s="55" t="s">
        <v>476</v>
      </c>
      <c r="D115" s="55" t="s">
        <v>16</v>
      </c>
      <c r="E115" s="53">
        <v>1991</v>
      </c>
      <c r="F115" s="3" t="s">
        <v>201</v>
      </c>
      <c r="G115" s="54" t="str">
        <f>IF(F115="m",LOOKUP(E115,'01.kolo prezentácia'!$L$2:$L$9,'01.kolo prezentácia'!$K$2:$K$9),LOOKUP(E115,'01.kolo prezentácia'!$P$2:$P$4,'01.kolo prezentácia'!$O$2:$O$4))</f>
        <v>Ženy A</v>
      </c>
      <c r="H115" s="13"/>
      <c r="I115" s="13"/>
    </row>
    <row r="116" spans="1:9" ht="15.75" customHeight="1">
      <c r="A116" s="53">
        <v>159</v>
      </c>
      <c r="B116" s="55" t="s">
        <v>34</v>
      </c>
      <c r="C116" s="55" t="s">
        <v>65</v>
      </c>
      <c r="D116" s="55" t="s">
        <v>453</v>
      </c>
      <c r="E116" s="53">
        <v>1984</v>
      </c>
      <c r="F116" s="3" t="s">
        <v>197</v>
      </c>
      <c r="G116" s="54" t="str">
        <f>IF(F116="m",LOOKUP(E116,'01.kolo prezentácia'!$L$2:$L$9,'01.kolo prezentácia'!$K$2:$K$9),LOOKUP(E116,'01.kolo prezentácia'!$P$2:$P$4,'01.kolo prezentácia'!$O$2:$O$4))</f>
        <v>Muži B</v>
      </c>
      <c r="H116" s="13"/>
      <c r="I116" s="13"/>
    </row>
    <row r="117" spans="1:9" ht="15.75" customHeight="1">
      <c r="A117" s="53">
        <v>80</v>
      </c>
      <c r="B117" s="55" t="s">
        <v>465</v>
      </c>
      <c r="C117" s="55" t="s">
        <v>466</v>
      </c>
      <c r="D117" s="55" t="s">
        <v>79</v>
      </c>
      <c r="E117" s="53">
        <v>1995</v>
      </c>
      <c r="F117" s="3" t="s">
        <v>201</v>
      </c>
      <c r="G117" s="54" t="str">
        <f>IF(F117="m",LOOKUP(E117,'01.kolo prezentácia'!$L$2:$L$9,'01.kolo prezentácia'!$K$2:$K$9),LOOKUP(E117,'01.kolo prezentácia'!$P$2:$P$4,'01.kolo prezentácia'!$O$2:$O$4))</f>
        <v>Ženy A</v>
      </c>
      <c r="H117" s="13"/>
      <c r="I117" s="13"/>
    </row>
    <row r="118" spans="1:9" ht="15.75" customHeight="1">
      <c r="A118" s="53">
        <v>138</v>
      </c>
      <c r="B118" s="55" t="s">
        <v>60</v>
      </c>
      <c r="C118" s="55" t="s">
        <v>253</v>
      </c>
      <c r="D118" s="55" t="s">
        <v>467</v>
      </c>
      <c r="E118" s="53">
        <v>1972</v>
      </c>
      <c r="F118" s="3" t="s">
        <v>201</v>
      </c>
      <c r="G118" s="54" t="str">
        <f>IF(F118="m",LOOKUP(E118,'01.kolo prezentácia'!$L$2:$L$9,'01.kolo prezentácia'!$K$2:$K$9),LOOKUP(E118,'01.kolo prezentácia'!$P$2:$P$4,'01.kolo prezentácia'!$O$2:$O$4))</f>
        <v>Ženy C</v>
      </c>
      <c r="H118" s="13"/>
      <c r="I118" s="13"/>
    </row>
    <row r="119" spans="1:9" ht="15.75" customHeight="1">
      <c r="A119" s="53">
        <v>152</v>
      </c>
      <c r="B119" s="55" t="s">
        <v>7</v>
      </c>
      <c r="C119" s="55" t="s">
        <v>468</v>
      </c>
      <c r="D119" s="55" t="s">
        <v>16</v>
      </c>
      <c r="E119" s="53">
        <v>1989</v>
      </c>
      <c r="F119" s="3" t="s">
        <v>197</v>
      </c>
      <c r="G119" s="54" t="str">
        <f>IF(F119="m",LOOKUP(E119,'01.kolo prezentácia'!$L$2:$L$9,'01.kolo prezentácia'!$K$2:$K$9),LOOKUP(E119,'01.kolo prezentácia'!$P$2:$P$4,'01.kolo prezentácia'!$O$2:$O$4))</f>
        <v>Muži B</v>
      </c>
      <c r="H119" s="13"/>
      <c r="I119" s="13"/>
    </row>
    <row r="120" spans="1:9" ht="15.75" customHeight="1">
      <c r="A120" s="53">
        <v>50</v>
      </c>
      <c r="B120" s="55" t="s">
        <v>236</v>
      </c>
      <c r="C120" s="55" t="s">
        <v>252</v>
      </c>
      <c r="D120" s="55" t="s">
        <v>811</v>
      </c>
      <c r="E120" s="53">
        <v>1969</v>
      </c>
      <c r="F120" s="3" t="s">
        <v>197</v>
      </c>
      <c r="G120" s="54" t="str">
        <f>IF(F120="m",LOOKUP(E120,'01.kolo prezentácia'!$L$2:$L$9,'01.kolo prezentácia'!$K$2:$K$9),LOOKUP(E120,'01.kolo prezentácia'!$P$2:$P$4,'01.kolo prezentácia'!$O$2:$O$4))</f>
        <v>Muži D</v>
      </c>
      <c r="H120" s="13"/>
      <c r="I120" s="13"/>
    </row>
    <row r="121" spans="1:9" ht="15.75" customHeight="1">
      <c r="A121" s="53">
        <v>58</v>
      </c>
      <c r="B121" s="55" t="s">
        <v>241</v>
      </c>
      <c r="C121" s="55" t="s">
        <v>469</v>
      </c>
      <c r="D121" s="55" t="s">
        <v>462</v>
      </c>
      <c r="E121" s="53">
        <v>1976</v>
      </c>
      <c r="F121" s="3" t="s">
        <v>201</v>
      </c>
      <c r="G121" s="54" t="str">
        <f>IF(F121="m",LOOKUP(E121,'01.kolo prezentácia'!$L$2:$L$9,'01.kolo prezentácia'!$K$2:$K$9),LOOKUP(E121,'01.kolo prezentácia'!$P$2:$P$4,'01.kolo prezentácia'!$O$2:$O$4))</f>
        <v>Ženy B</v>
      </c>
      <c r="H121" s="13"/>
      <c r="I121" s="13"/>
    </row>
    <row r="122" spans="1:9" ht="15.75" customHeight="1">
      <c r="A122" s="53">
        <v>19</v>
      </c>
      <c r="B122" s="55" t="s">
        <v>32</v>
      </c>
      <c r="C122" s="55" t="s">
        <v>496</v>
      </c>
      <c r="D122" s="55" t="s">
        <v>521</v>
      </c>
      <c r="E122" s="53">
        <v>1983</v>
      </c>
      <c r="F122" s="3" t="s">
        <v>197</v>
      </c>
      <c r="G122" s="54" t="str">
        <f>IF(F122="m",LOOKUP(E122,'01.kolo prezentácia'!$L$2:$L$9,'01.kolo prezentácia'!$K$2:$K$9),LOOKUP(E122,'01.kolo prezentácia'!$P$2:$P$4,'01.kolo prezentácia'!$O$2:$O$4))</f>
        <v>Muži B</v>
      </c>
      <c r="H122" s="13"/>
      <c r="I122" s="13"/>
    </row>
    <row r="123" spans="1:9" ht="15.75" customHeight="1">
      <c r="A123" s="53">
        <v>12</v>
      </c>
      <c r="B123" s="55" t="s">
        <v>489</v>
      </c>
      <c r="C123" s="55" t="s">
        <v>497</v>
      </c>
      <c r="D123" s="55"/>
      <c r="E123" s="53">
        <v>1986</v>
      </c>
      <c r="F123" s="3" t="s">
        <v>197</v>
      </c>
      <c r="G123" s="54" t="str">
        <f>IF(F123="m",LOOKUP(E123,'01.kolo prezentácia'!$L$2:$L$9,'01.kolo prezentácia'!$K$2:$K$9),LOOKUP(E123,'01.kolo prezentácia'!$P$2:$P$4,'01.kolo prezentácia'!$O$2:$O$4))</f>
        <v>Muži B</v>
      </c>
      <c r="H123" s="13"/>
      <c r="I123" s="13"/>
    </row>
    <row r="124" spans="1:9" ht="15.75" customHeight="1">
      <c r="A124" s="53">
        <v>13</v>
      </c>
      <c r="B124" s="55" t="s">
        <v>373</v>
      </c>
      <c r="C124" s="55" t="s">
        <v>498</v>
      </c>
      <c r="D124" s="55" t="s">
        <v>522</v>
      </c>
      <c r="E124" s="53">
        <v>1983</v>
      </c>
      <c r="F124" s="3" t="s">
        <v>201</v>
      </c>
      <c r="G124" s="54" t="str">
        <f>IF(F124="m",LOOKUP(E124,'01.kolo prezentácia'!$L$2:$L$9,'01.kolo prezentácia'!$K$2:$K$9),LOOKUP(E124,'01.kolo prezentácia'!$P$2:$P$4,'01.kolo prezentácia'!$O$2:$O$4))</f>
        <v>Ženy B</v>
      </c>
      <c r="H124" s="13"/>
      <c r="I124" s="13"/>
    </row>
    <row r="125" spans="1:9" ht="15.75" customHeight="1">
      <c r="A125" s="53">
        <v>15</v>
      </c>
      <c r="B125" s="55" t="s">
        <v>38</v>
      </c>
      <c r="C125" s="55" t="s">
        <v>499</v>
      </c>
      <c r="D125" s="55" t="s">
        <v>522</v>
      </c>
      <c r="E125" s="53">
        <v>1982</v>
      </c>
      <c r="F125" s="3" t="s">
        <v>197</v>
      </c>
      <c r="G125" s="54" t="str">
        <f>IF(F125="m",LOOKUP(E125,'01.kolo prezentácia'!$L$2:$L$9,'01.kolo prezentácia'!$K$2:$K$9),LOOKUP(E125,'01.kolo prezentácia'!$P$2:$P$4,'01.kolo prezentácia'!$O$2:$O$4))</f>
        <v>Muži B</v>
      </c>
      <c r="H125" s="13"/>
      <c r="I125" s="13"/>
    </row>
    <row r="126" spans="1:9" ht="15.75" customHeight="1">
      <c r="A126" s="53">
        <v>16</v>
      </c>
      <c r="B126" s="55" t="s">
        <v>26</v>
      </c>
      <c r="C126" s="55" t="s">
        <v>500</v>
      </c>
      <c r="D126" s="55" t="s">
        <v>522</v>
      </c>
      <c r="E126" s="53">
        <v>1982</v>
      </c>
      <c r="F126" s="3" t="s">
        <v>197</v>
      </c>
      <c r="G126" s="54" t="str">
        <f>IF(F126="m",LOOKUP(E126,'01.kolo prezentácia'!$L$2:$L$9,'01.kolo prezentácia'!$K$2:$K$9),LOOKUP(E126,'01.kolo prezentácia'!$P$2:$P$4,'01.kolo prezentácia'!$O$2:$O$4))</f>
        <v>Muži B</v>
      </c>
      <c r="H126" s="13"/>
      <c r="I126" s="13"/>
    </row>
    <row r="127" spans="1:9" ht="15.75" customHeight="1">
      <c r="A127" s="53">
        <v>17</v>
      </c>
      <c r="B127" s="55" t="s">
        <v>490</v>
      </c>
      <c r="C127" s="55" t="s">
        <v>501</v>
      </c>
      <c r="D127" s="55" t="s">
        <v>40</v>
      </c>
      <c r="E127" s="53">
        <v>1990</v>
      </c>
      <c r="F127" s="3" t="s">
        <v>201</v>
      </c>
      <c r="G127" s="54" t="str">
        <f>IF(F127="m",LOOKUP(E127,'01.kolo prezentácia'!$L$2:$L$9,'01.kolo prezentácia'!$K$2:$K$9),LOOKUP(E127,'01.kolo prezentácia'!$P$2:$P$4,'01.kolo prezentácia'!$O$2:$O$4))</f>
        <v>Ženy A</v>
      </c>
      <c r="H127" s="13"/>
      <c r="I127" s="13"/>
    </row>
    <row r="128" spans="1:9" ht="15.75" customHeight="1">
      <c r="A128" s="53">
        <v>18</v>
      </c>
      <c r="B128" s="55" t="s">
        <v>30</v>
      </c>
      <c r="C128" s="55" t="s">
        <v>502</v>
      </c>
      <c r="D128" s="55" t="s">
        <v>16</v>
      </c>
      <c r="E128" s="53">
        <v>1999</v>
      </c>
      <c r="F128" s="3" t="s">
        <v>201</v>
      </c>
      <c r="G128" s="54" t="str">
        <f>IF(F128="m",LOOKUP(E128,'01.kolo prezentácia'!$L$2:$L$9,'01.kolo prezentácia'!$K$2:$K$9),LOOKUP(E128,'01.kolo prezentácia'!$P$2:$P$4,'01.kolo prezentácia'!$O$2:$O$4))</f>
        <v>Ženy A</v>
      </c>
      <c r="H128" s="13"/>
      <c r="I128" s="13"/>
    </row>
    <row r="129" spans="1:9" ht="15.75" customHeight="1">
      <c r="A129" s="53">
        <v>20</v>
      </c>
      <c r="B129" s="55" t="s">
        <v>7</v>
      </c>
      <c r="C129" s="55" t="s">
        <v>503</v>
      </c>
      <c r="D129" s="55" t="s">
        <v>523</v>
      </c>
      <c r="E129" s="53">
        <v>1967</v>
      </c>
      <c r="F129" s="3" t="s">
        <v>197</v>
      </c>
      <c r="G129" s="54" t="str">
        <f>IF(F129="m",LOOKUP(E129,'01.kolo prezentácia'!$L$2:$L$9,'01.kolo prezentácia'!$K$2:$K$9),LOOKUP(E129,'01.kolo prezentácia'!$P$2:$P$4,'01.kolo prezentácia'!$O$2:$O$4))</f>
        <v>Muži D</v>
      </c>
      <c r="H129" s="13"/>
      <c r="I129" s="13"/>
    </row>
    <row r="130" spans="1:9" ht="15.75" customHeight="1">
      <c r="A130" s="53">
        <v>22</v>
      </c>
      <c r="B130" s="55" t="s">
        <v>231</v>
      </c>
      <c r="C130" s="55" t="s">
        <v>504</v>
      </c>
      <c r="D130" s="55" t="s">
        <v>524</v>
      </c>
      <c r="E130" s="53">
        <v>1983</v>
      </c>
      <c r="F130" s="3" t="s">
        <v>201</v>
      </c>
      <c r="G130" s="54" t="str">
        <f>IF(F130="m",LOOKUP(E130,'01.kolo prezentácia'!$L$2:$L$9,'01.kolo prezentácia'!$K$2:$K$9),LOOKUP(E130,'01.kolo prezentácia'!$P$2:$P$4,'01.kolo prezentácia'!$O$2:$O$4))</f>
        <v>Ženy B</v>
      </c>
      <c r="H130" s="13"/>
      <c r="I130" s="13"/>
    </row>
    <row r="131" spans="1:9" ht="15.75" customHeight="1">
      <c r="A131" s="53">
        <v>23</v>
      </c>
      <c r="B131" s="55" t="s">
        <v>39</v>
      </c>
      <c r="C131" s="55" t="s">
        <v>505</v>
      </c>
      <c r="D131" s="55" t="s">
        <v>525</v>
      </c>
      <c r="E131" s="53">
        <v>1957</v>
      </c>
      <c r="F131" s="3" t="s">
        <v>197</v>
      </c>
      <c r="G131" s="54" t="str">
        <f>IF(F131="m",LOOKUP(E131,'01.kolo prezentácia'!$L$2:$L$9,'01.kolo prezentácia'!$K$2:$K$9),LOOKUP(E131,'01.kolo prezentácia'!$P$2:$P$4,'01.kolo prezentácia'!$O$2:$O$4))</f>
        <v>Muži E</v>
      </c>
      <c r="H131" s="13"/>
      <c r="I131" s="13"/>
    </row>
    <row r="132" spans="1:9" ht="15.75" customHeight="1">
      <c r="A132" s="3">
        <v>24</v>
      </c>
      <c r="B132" s="5" t="s">
        <v>7</v>
      </c>
      <c r="C132" s="5" t="s">
        <v>247</v>
      </c>
      <c r="D132" s="5" t="s">
        <v>526</v>
      </c>
      <c r="E132" s="3">
        <v>1974</v>
      </c>
      <c r="F132" s="3" t="s">
        <v>197</v>
      </c>
      <c r="G132" s="54" t="str">
        <f>IF(F132="m",LOOKUP(E132,'01.kolo prezentácia'!$L$2:$L$9,'01.kolo prezentácia'!$K$2:$K$9),LOOKUP(E132,'01.kolo prezentácia'!$P$2:$P$4,'01.kolo prezentácia'!$O$2:$O$4))</f>
        <v>Muži C</v>
      </c>
      <c r="H132" s="13"/>
      <c r="I132" s="13"/>
    </row>
    <row r="133" spans="1:9" ht="15.75" customHeight="1">
      <c r="A133" s="3">
        <v>25</v>
      </c>
      <c r="B133" s="5" t="s">
        <v>5</v>
      </c>
      <c r="C133" s="5" t="s">
        <v>506</v>
      </c>
      <c r="D133" s="5" t="s">
        <v>527</v>
      </c>
      <c r="E133" s="3">
        <v>1942</v>
      </c>
      <c r="F133" s="3" t="s">
        <v>197</v>
      </c>
      <c r="G133" s="54" t="str">
        <f>IF(F133="m",LOOKUP(E133,'01.kolo prezentácia'!$L$2:$L$9,'01.kolo prezentácia'!$K$2:$K$9),LOOKUP(E133,'01.kolo prezentácia'!$P$2:$P$4,'01.kolo prezentácia'!$O$2:$O$4))</f>
        <v>Muži E</v>
      </c>
      <c r="H133" s="13"/>
      <c r="I133" s="13"/>
    </row>
    <row r="134" spans="1:9" ht="15.75" customHeight="1">
      <c r="A134" s="3">
        <v>26</v>
      </c>
      <c r="B134" s="5" t="s">
        <v>23</v>
      </c>
      <c r="C134" s="5" t="s">
        <v>507</v>
      </c>
      <c r="D134" s="5" t="s">
        <v>528</v>
      </c>
      <c r="E134" s="3">
        <v>1977</v>
      </c>
      <c r="F134" s="3" t="s">
        <v>197</v>
      </c>
      <c r="G134" s="54" t="str">
        <f>IF(F134="m",LOOKUP(E134,'01.kolo prezentácia'!$L$2:$L$9,'01.kolo prezentácia'!$K$2:$K$9),LOOKUP(E134,'01.kolo prezentácia'!$P$2:$P$4,'01.kolo prezentácia'!$O$2:$O$4))</f>
        <v>Muži C</v>
      </c>
      <c r="H134" s="13"/>
      <c r="I134" s="13"/>
    </row>
    <row r="135" spans="1:9" ht="15.75" customHeight="1">
      <c r="A135" s="3">
        <v>27</v>
      </c>
      <c r="B135" s="5" t="s">
        <v>34</v>
      </c>
      <c r="C135" s="5" t="s">
        <v>508</v>
      </c>
      <c r="D135" s="5" t="s">
        <v>16</v>
      </c>
      <c r="E135" s="3">
        <v>1988</v>
      </c>
      <c r="F135" s="3" t="s">
        <v>197</v>
      </c>
      <c r="G135" s="54" t="str">
        <f>IF(F135="m",LOOKUP(E135,'01.kolo prezentácia'!$L$2:$L$9,'01.kolo prezentácia'!$K$2:$K$9),LOOKUP(E135,'01.kolo prezentácia'!$P$2:$P$4,'01.kolo prezentácia'!$O$2:$O$4))</f>
        <v>Muži B</v>
      </c>
      <c r="H135" s="13"/>
      <c r="I135" s="13"/>
    </row>
    <row r="136" spans="1:9" ht="15.75" customHeight="1">
      <c r="A136" s="3">
        <v>87</v>
      </c>
      <c r="B136" s="5" t="s">
        <v>491</v>
      </c>
      <c r="C136" s="5" t="s">
        <v>508</v>
      </c>
      <c r="D136" s="5" t="s">
        <v>529</v>
      </c>
      <c r="E136" s="3">
        <v>1988</v>
      </c>
      <c r="F136" s="3" t="s">
        <v>197</v>
      </c>
      <c r="G136" s="54" t="str">
        <f>IF(F136="m",LOOKUP(E136,'01.kolo prezentácia'!$L$2:$L$9,'01.kolo prezentácia'!$K$2:$K$9),LOOKUP(E136,'01.kolo prezentácia'!$P$2:$P$4,'01.kolo prezentácia'!$O$2:$O$4))</f>
        <v>Muži B</v>
      </c>
      <c r="H136" s="13"/>
      <c r="I136" s="13"/>
    </row>
    <row r="137" spans="1:9" ht="15.75" customHeight="1">
      <c r="A137" s="3">
        <v>88</v>
      </c>
      <c r="B137" s="5" t="s">
        <v>492</v>
      </c>
      <c r="C137" s="5" t="s">
        <v>509</v>
      </c>
      <c r="D137" s="5" t="s">
        <v>73</v>
      </c>
      <c r="E137" s="3">
        <v>1951</v>
      </c>
      <c r="F137" s="3" t="s">
        <v>197</v>
      </c>
      <c r="G137" s="54" t="str">
        <f>IF(F137="m",LOOKUP(E137,'01.kolo prezentácia'!$L$2:$L$9,'01.kolo prezentácia'!$K$2:$K$9),LOOKUP(E137,'01.kolo prezentácia'!$P$2:$P$4,'01.kolo prezentácia'!$O$2:$O$4))</f>
        <v>Muži E</v>
      </c>
      <c r="H137" s="13"/>
      <c r="I137" s="13"/>
    </row>
    <row r="138" spans="1:9" ht="15.75" customHeight="1">
      <c r="A138" s="3">
        <v>89</v>
      </c>
      <c r="B138" s="5" t="s">
        <v>6</v>
      </c>
      <c r="C138" s="5" t="s">
        <v>510</v>
      </c>
      <c r="D138" s="5" t="s">
        <v>530</v>
      </c>
      <c r="E138" s="3">
        <v>1976</v>
      </c>
      <c r="F138" s="3" t="s">
        <v>197</v>
      </c>
      <c r="G138" s="54" t="str">
        <f>IF(F138="m",LOOKUP(E138,'01.kolo prezentácia'!$L$2:$L$9,'01.kolo prezentácia'!$K$2:$K$9),LOOKUP(E138,'01.kolo prezentácia'!$P$2:$P$4,'01.kolo prezentácia'!$O$2:$O$4))</f>
        <v>Muži C</v>
      </c>
      <c r="H138" s="13"/>
      <c r="I138" s="13"/>
    </row>
    <row r="139" spans="1:9" ht="15.75" customHeight="1">
      <c r="A139" s="3">
        <v>90</v>
      </c>
      <c r="B139" s="5" t="s">
        <v>493</v>
      </c>
      <c r="C139" s="5" t="s">
        <v>511</v>
      </c>
      <c r="D139" s="5" t="s">
        <v>531</v>
      </c>
      <c r="E139" s="3">
        <v>1966</v>
      </c>
      <c r="F139" s="3" t="s">
        <v>197</v>
      </c>
      <c r="G139" s="54" t="str">
        <f>IF(F139="m",LOOKUP(E139,'01.kolo prezentácia'!$L$2:$L$9,'01.kolo prezentácia'!$K$2:$K$9),LOOKUP(E139,'01.kolo prezentácia'!$P$2:$P$4,'01.kolo prezentácia'!$O$2:$O$4))</f>
        <v>Muži D</v>
      </c>
      <c r="H139" s="13"/>
      <c r="I139" s="13"/>
    </row>
    <row r="140" spans="1:9" ht="15.75" customHeight="1">
      <c r="A140" s="3">
        <v>91</v>
      </c>
      <c r="B140" s="5" t="s">
        <v>236</v>
      </c>
      <c r="C140" s="5" t="s">
        <v>512</v>
      </c>
      <c r="D140" s="5" t="s">
        <v>532</v>
      </c>
      <c r="E140" s="3">
        <v>1975</v>
      </c>
      <c r="F140" s="3" t="s">
        <v>197</v>
      </c>
      <c r="G140" s="54" t="str">
        <f>IF(F140="m",LOOKUP(E140,'01.kolo prezentácia'!$L$2:$L$9,'01.kolo prezentácia'!$K$2:$K$9),LOOKUP(E140,'01.kolo prezentácia'!$P$2:$P$4,'01.kolo prezentácia'!$O$2:$O$4))</f>
        <v>Muži C</v>
      </c>
      <c r="H140" s="13"/>
      <c r="I140" s="13"/>
    </row>
    <row r="141" spans="1:9" ht="15.75" customHeight="1">
      <c r="A141" s="3">
        <v>92</v>
      </c>
      <c r="B141" s="5" t="s">
        <v>38</v>
      </c>
      <c r="C141" s="5" t="s">
        <v>513</v>
      </c>
      <c r="E141" s="3">
        <v>1984</v>
      </c>
      <c r="F141" s="3" t="s">
        <v>197</v>
      </c>
      <c r="G141" s="54" t="str">
        <f>IF(F141="m",LOOKUP(E141,'01.kolo prezentácia'!$L$2:$L$9,'01.kolo prezentácia'!$K$2:$K$9),LOOKUP(E141,'01.kolo prezentácia'!$P$2:$P$4,'01.kolo prezentácia'!$O$2:$O$4))</f>
        <v>Muži B</v>
      </c>
      <c r="H141" s="13"/>
      <c r="I141" s="13"/>
    </row>
    <row r="142" spans="1:9" ht="15.75" customHeight="1">
      <c r="A142" s="3">
        <v>93</v>
      </c>
      <c r="B142" s="5" t="s">
        <v>494</v>
      </c>
      <c r="C142" s="5" t="s">
        <v>514</v>
      </c>
      <c r="D142" s="5" t="s">
        <v>533</v>
      </c>
      <c r="E142" s="3">
        <v>1976</v>
      </c>
      <c r="F142" s="3" t="s">
        <v>197</v>
      </c>
      <c r="G142" s="54" t="str">
        <f>IF(F142="m",LOOKUP(E142,'01.kolo prezentácia'!$L$2:$L$9,'01.kolo prezentácia'!$K$2:$K$9),LOOKUP(E142,'01.kolo prezentácia'!$P$2:$P$4,'01.kolo prezentácia'!$O$2:$O$4))</f>
        <v>Muži C</v>
      </c>
      <c r="H142" s="13"/>
      <c r="I142" s="13"/>
    </row>
    <row r="143" spans="1:9" ht="15.75" customHeight="1">
      <c r="A143" s="3">
        <v>94</v>
      </c>
      <c r="B143" s="5" t="s">
        <v>60</v>
      </c>
      <c r="C143" s="5" t="s">
        <v>515</v>
      </c>
      <c r="D143" s="5" t="s">
        <v>533</v>
      </c>
      <c r="E143" s="3">
        <v>1980</v>
      </c>
      <c r="F143" s="3" t="s">
        <v>201</v>
      </c>
      <c r="G143" s="54" t="str">
        <f>IF(F143="m",LOOKUP(E143,'01.kolo prezentácia'!$L$2:$L$9,'01.kolo prezentácia'!$K$2:$K$9),LOOKUP(E143,'01.kolo prezentácia'!$P$2:$P$4,'01.kolo prezentácia'!$O$2:$O$4))</f>
        <v>Ženy B</v>
      </c>
      <c r="H143" s="13"/>
      <c r="I143" s="13"/>
    </row>
    <row r="144" spans="1:9" ht="15.75" customHeight="1">
      <c r="A144" s="3">
        <v>95</v>
      </c>
      <c r="B144" s="5" t="s">
        <v>7</v>
      </c>
      <c r="C144" s="5" t="s">
        <v>63</v>
      </c>
      <c r="D144" s="5" t="s">
        <v>16</v>
      </c>
      <c r="E144" s="3">
        <v>1952</v>
      </c>
      <c r="F144" s="3" t="s">
        <v>197</v>
      </c>
      <c r="G144" s="54" t="str">
        <f>IF(F144="m",LOOKUP(E144,'01.kolo prezentácia'!$L$2:$L$9,'01.kolo prezentácia'!$K$2:$K$9),LOOKUP(E144,'01.kolo prezentácia'!$P$2:$P$4,'01.kolo prezentácia'!$O$2:$O$4))</f>
        <v>Muži E</v>
      </c>
      <c r="H144" s="13"/>
      <c r="I144" s="13"/>
    </row>
    <row r="145" spans="1:9" ht="15.75" customHeight="1">
      <c r="A145" s="3">
        <v>96</v>
      </c>
      <c r="B145" s="5" t="s">
        <v>495</v>
      </c>
      <c r="C145" s="5" t="s">
        <v>409</v>
      </c>
      <c r="D145" s="5" t="s">
        <v>534</v>
      </c>
      <c r="E145" s="3">
        <v>1986</v>
      </c>
      <c r="F145" s="3" t="s">
        <v>197</v>
      </c>
      <c r="G145" s="54" t="str">
        <f>IF(F145="m",LOOKUP(E145,'01.kolo prezentácia'!$L$2:$L$9,'01.kolo prezentácia'!$K$2:$K$9),LOOKUP(E145,'01.kolo prezentácia'!$P$2:$P$4,'01.kolo prezentácia'!$O$2:$O$4))</f>
        <v>Muži B</v>
      </c>
      <c r="H145" s="13"/>
      <c r="I145" s="13"/>
    </row>
    <row r="146" spans="1:9" ht="15.75" customHeight="1">
      <c r="A146" s="3">
        <v>97</v>
      </c>
      <c r="B146" s="5" t="s">
        <v>26</v>
      </c>
      <c r="C146" s="5" t="s">
        <v>516</v>
      </c>
      <c r="D146" s="5" t="s">
        <v>408</v>
      </c>
      <c r="E146" s="3">
        <v>1978</v>
      </c>
      <c r="F146" s="3" t="s">
        <v>197</v>
      </c>
      <c r="G146" s="54" t="str">
        <f>IF(F146="m",LOOKUP(E146,'01.kolo prezentácia'!$L$2:$L$9,'01.kolo prezentácia'!$K$2:$K$9),LOOKUP(E146,'01.kolo prezentácia'!$P$2:$P$4,'01.kolo prezentácia'!$O$2:$O$4))</f>
        <v>Muži C</v>
      </c>
      <c r="H146" s="13"/>
      <c r="I146" s="13"/>
    </row>
    <row r="147" spans="1:9" ht="15.75" customHeight="1">
      <c r="A147" s="3">
        <v>98</v>
      </c>
      <c r="B147" s="5" t="s">
        <v>493</v>
      </c>
      <c r="C147" s="5" t="s">
        <v>517</v>
      </c>
      <c r="D147" s="5" t="s">
        <v>535</v>
      </c>
      <c r="E147" s="3">
        <v>1986</v>
      </c>
      <c r="F147" s="3" t="s">
        <v>197</v>
      </c>
      <c r="G147" s="54" t="str">
        <f>IF(F147="m",LOOKUP(E147,'01.kolo prezentácia'!$L$2:$L$9,'01.kolo prezentácia'!$K$2:$K$9),LOOKUP(E147,'01.kolo prezentácia'!$P$2:$P$4,'01.kolo prezentácia'!$O$2:$O$4))</f>
        <v>Muži B</v>
      </c>
      <c r="H147" s="13"/>
      <c r="I147" s="13"/>
    </row>
    <row r="148" spans="1:9" ht="15.75" customHeight="1">
      <c r="A148" s="3">
        <v>99</v>
      </c>
      <c r="B148" s="5" t="s">
        <v>489</v>
      </c>
      <c r="C148" s="5" t="s">
        <v>518</v>
      </c>
      <c r="E148" s="3">
        <v>1967</v>
      </c>
      <c r="F148" s="3" t="s">
        <v>197</v>
      </c>
      <c r="G148" s="54" t="str">
        <f>IF(F148="m",LOOKUP(E148,'01.kolo prezentácia'!$L$2:$L$9,'01.kolo prezentácia'!$K$2:$K$9),LOOKUP(E148,'01.kolo prezentácia'!$P$2:$P$4,'01.kolo prezentácia'!$O$2:$O$4))</f>
        <v>Muži D</v>
      </c>
      <c r="H148" s="13"/>
      <c r="I148" s="13"/>
    </row>
    <row r="149" spans="1:9" ht="15.75" customHeight="1">
      <c r="A149" s="3">
        <v>100</v>
      </c>
      <c r="B149" s="5" t="s">
        <v>38</v>
      </c>
      <c r="C149" s="5" t="s">
        <v>519</v>
      </c>
      <c r="D149" s="5" t="s">
        <v>16</v>
      </c>
      <c r="E149" s="3">
        <v>1987</v>
      </c>
      <c r="F149" s="3" t="s">
        <v>197</v>
      </c>
      <c r="G149" s="54" t="str">
        <f>IF(F149="m",LOOKUP(E149,'01.kolo prezentácia'!$L$2:$L$9,'01.kolo prezentácia'!$K$2:$K$9),LOOKUP(E149,'01.kolo prezentácia'!$P$2:$P$4,'01.kolo prezentácia'!$O$2:$O$4))</f>
        <v>Muži B</v>
      </c>
      <c r="H149" s="13"/>
      <c r="I149" s="13"/>
    </row>
    <row r="150" spans="1:9" ht="15.75" customHeight="1">
      <c r="A150" s="3">
        <v>101</v>
      </c>
      <c r="B150" s="5" t="s">
        <v>64</v>
      </c>
      <c r="C150" s="5" t="s">
        <v>520</v>
      </c>
      <c r="D150" s="5" t="s">
        <v>256</v>
      </c>
      <c r="E150" s="3">
        <v>1962</v>
      </c>
      <c r="F150" s="3" t="s">
        <v>197</v>
      </c>
      <c r="G150" s="54" t="str">
        <f>IF(F150="m",LOOKUP(E150,'01.kolo prezentácia'!$L$2:$L$9,'01.kolo prezentácia'!$K$2:$K$9),LOOKUP(E150,'01.kolo prezentácia'!$P$2:$P$4,'01.kolo prezentácia'!$O$2:$O$4))</f>
        <v>Muži D</v>
      </c>
      <c r="H150" s="13"/>
      <c r="I150" s="13"/>
    </row>
    <row r="151" spans="7:9" ht="15.75" customHeight="1">
      <c r="G151" s="13"/>
      <c r="H151" s="13"/>
      <c r="I151" s="13"/>
    </row>
    <row r="152" spans="7:9" ht="15.75" customHeight="1">
      <c r="G152" s="13"/>
      <c r="H152" s="13"/>
      <c r="I152" s="13"/>
    </row>
    <row r="153" spans="7:9" ht="15.75" customHeight="1">
      <c r="G153" s="13"/>
      <c r="H153" s="13"/>
      <c r="I153" s="13"/>
    </row>
    <row r="154" spans="7:9" ht="15.75" customHeight="1">
      <c r="G154" s="13"/>
      <c r="H154" s="13"/>
      <c r="I154" s="13"/>
    </row>
    <row r="155" spans="7:9" ht="15.75" customHeight="1">
      <c r="G155" s="13"/>
      <c r="H155" s="13"/>
      <c r="I155" s="13"/>
    </row>
    <row r="156" spans="7:9" ht="15.75" customHeight="1">
      <c r="G156" s="13"/>
      <c r="H156" s="13"/>
      <c r="I156" s="13"/>
    </row>
    <row r="157" spans="7:9" ht="15.75" customHeight="1">
      <c r="G157" s="13"/>
      <c r="H157" s="13"/>
      <c r="I157" s="13"/>
    </row>
    <row r="158" spans="7:9" ht="15.75" customHeight="1">
      <c r="G158" s="13"/>
      <c r="H158" s="13"/>
      <c r="I158" s="13"/>
    </row>
    <row r="159" spans="7:9" ht="15.75" customHeight="1">
      <c r="G159" s="13"/>
      <c r="H159" s="13"/>
      <c r="I159" s="13"/>
    </row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</sheetData>
  <sheetProtection/>
  <autoFilter ref="A1:I159">
    <sortState ref="A2:I159">
      <sortCondition sortBy="value" ref="C2:C159"/>
    </sortState>
  </autoFilter>
  <printOptions/>
  <pageMargins left="0" right="0" top="0.3937007874015748" bottom="0.3937007874015748" header="0.31496062992125984" footer="0.31496062992125984"/>
  <pageSetup horizontalDpi="600" verticalDpi="60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3"/>
  <sheetViews>
    <sheetView showGridLines="0"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X14" sqref="X14"/>
    </sheetView>
  </sheetViews>
  <sheetFormatPr defaultColWidth="9.140625" defaultRowHeight="15"/>
  <cols>
    <col min="1" max="1" width="15.8515625" style="1" customWidth="1"/>
    <col min="2" max="3" width="13.7109375" style="19" customWidth="1"/>
    <col min="4" max="4" width="14.421875" style="7" hidden="1" customWidth="1"/>
    <col min="5" max="5" width="22.00390625" style="0" hidden="1" customWidth="1"/>
    <col min="6" max="6" width="22.00390625" style="0" customWidth="1"/>
    <col min="7" max="7" width="38.7109375" style="0" customWidth="1"/>
    <col min="8" max="8" width="8.421875" style="1" customWidth="1"/>
    <col min="9" max="9" width="8.28125" style="0" customWidth="1"/>
    <col min="10" max="10" width="11.28125" style="12" customWidth="1"/>
    <col min="11" max="11" width="16.140625" style="4" customWidth="1"/>
    <col min="12" max="12" width="15.8515625" style="4" customWidth="1"/>
    <col min="13" max="13" width="6.7109375" style="23" hidden="1" customWidth="1"/>
    <col min="14" max="21" width="6.7109375" style="2" hidden="1" customWidth="1"/>
    <col min="22" max="22" width="8.7109375" style="2" hidden="1" customWidth="1"/>
    <col min="23" max="23" width="10.7109375" style="14" hidden="1" customWidth="1"/>
    <col min="24" max="24" width="13.7109375" style="0" customWidth="1"/>
    <col min="25" max="25" width="20.8515625" style="48" customWidth="1"/>
    <col min="26" max="26" width="12.140625" style="0" bestFit="1" customWidth="1"/>
    <col min="27" max="27" width="11.421875" style="0" bestFit="1" customWidth="1"/>
  </cols>
  <sheetData>
    <row r="1" spans="1:23" ht="24" thickBot="1">
      <c r="A1" s="65" t="s">
        <v>808</v>
      </c>
      <c r="B1" s="66"/>
      <c r="C1" s="66"/>
      <c r="D1" s="67"/>
      <c r="E1" s="67"/>
      <c r="F1" s="67"/>
      <c r="G1" s="67"/>
      <c r="H1" s="67"/>
      <c r="I1" s="67"/>
      <c r="J1" s="67"/>
      <c r="K1" s="67"/>
      <c r="L1" s="67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</row>
    <row r="2" spans="1:23" ht="14.25">
      <c r="A2"/>
      <c r="B2" s="20"/>
      <c r="C2" s="20"/>
      <c r="D2"/>
      <c r="H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5" s="15" customFormat="1" ht="39.75" customHeight="1">
      <c r="A3" s="11" t="s">
        <v>0</v>
      </c>
      <c r="B3" s="37" t="s">
        <v>13</v>
      </c>
      <c r="C3" s="37" t="s">
        <v>14</v>
      </c>
      <c r="D3" s="38" t="s">
        <v>1</v>
      </c>
      <c r="E3" s="11" t="s">
        <v>2</v>
      </c>
      <c r="F3" s="11" t="s">
        <v>327</v>
      </c>
      <c r="G3" s="11" t="s">
        <v>9</v>
      </c>
      <c r="H3" s="11" t="s">
        <v>3</v>
      </c>
      <c r="I3" s="11" t="s">
        <v>4</v>
      </c>
      <c r="J3" s="39" t="s">
        <v>8</v>
      </c>
      <c r="K3" s="40" t="s">
        <v>36</v>
      </c>
      <c r="L3" s="41" t="s">
        <v>10</v>
      </c>
      <c r="M3" s="29" t="s">
        <v>11</v>
      </c>
      <c r="N3" s="29" t="s">
        <v>15</v>
      </c>
      <c r="O3" s="29" t="s">
        <v>19</v>
      </c>
      <c r="P3" s="29" t="s">
        <v>18</v>
      </c>
      <c r="Q3" s="29" t="s">
        <v>17</v>
      </c>
      <c r="R3" s="29" t="s">
        <v>20</v>
      </c>
      <c r="S3" s="29" t="s">
        <v>21</v>
      </c>
      <c r="T3" s="29" t="s">
        <v>24</v>
      </c>
      <c r="U3" s="29" t="s">
        <v>27</v>
      </c>
      <c r="V3" s="29" t="s">
        <v>31</v>
      </c>
      <c r="W3" s="30" t="s">
        <v>12</v>
      </c>
      <c r="X3" s="11">
        <v>8.9</v>
      </c>
      <c r="Y3" s="44">
        <v>0.022578240740740742</v>
      </c>
    </row>
    <row r="4" spans="1:23" s="2" customFormat="1" ht="14.25">
      <c r="A4" s="22">
        <v>98</v>
      </c>
      <c r="B4" s="50">
        <v>1</v>
      </c>
      <c r="C4" s="50">
        <v>1</v>
      </c>
      <c r="D4" s="6" t="str">
        <f>VLOOKUP(A4,'01.kolo prezentácia'!$A$2:$G$159,2,FALSE)</f>
        <v>Štefan</v>
      </c>
      <c r="E4" s="6" t="str">
        <f>VLOOKUP(A4,'01.kolo prezentácia'!$A$2:$G$159,3,FALSE)</f>
        <v>Štefina</v>
      </c>
      <c r="F4" s="6" t="str">
        <f>CONCATENATE('01.kolo výsledky '!$D4," ",'01.kolo výsledky '!$E4)</f>
        <v>Štefan Štefina</v>
      </c>
      <c r="G4" s="6" t="str">
        <f>VLOOKUP(A4,'01.kolo prezentácia'!$A$2:$G$159,4,FALSE)</f>
        <v>OMES.sk</v>
      </c>
      <c r="H4" s="32">
        <f>VLOOKUP(A4,'01.kolo prezentácia'!$A$2:$G$159,5,FALSE)</f>
        <v>1986</v>
      </c>
      <c r="I4" s="33" t="str">
        <f>VLOOKUP(A4,'01.kolo prezentácia'!$A$2:$G$159,7,FALSE)</f>
        <v>Muži B</v>
      </c>
      <c r="J4" s="34" t="str">
        <f>VLOOKUP('01.kolo výsledky '!$A4,'01.kolo stopky'!A:C,3,FALSE)</f>
        <v>00:32:30,76</v>
      </c>
      <c r="K4" s="34">
        <f aca="true" t="shared" si="0" ref="K4:K35">J4/$X$3</f>
        <v>0.0025368809821057015</v>
      </c>
      <c r="L4" s="34">
        <f aca="true" t="shared" si="1" ref="L4:L35">J4-$Y$3</f>
        <v>0</v>
      </c>
      <c r="M4" s="22"/>
      <c r="N4" s="3"/>
      <c r="O4" s="3"/>
      <c r="P4" s="3"/>
      <c r="Q4" s="3"/>
      <c r="R4" s="3"/>
      <c r="S4" s="3"/>
      <c r="T4" s="3"/>
      <c r="U4" s="3"/>
      <c r="V4" s="3"/>
      <c r="W4" s="28">
        <f aca="true" t="shared" si="2" ref="W4:W35">SUM(M4:V4)</f>
        <v>0</v>
      </c>
    </row>
    <row r="5" spans="1:23" s="2" customFormat="1" ht="14.25">
      <c r="A5" s="22">
        <v>136</v>
      </c>
      <c r="B5" s="50">
        <v>2</v>
      </c>
      <c r="C5" s="50">
        <v>1</v>
      </c>
      <c r="D5" s="5" t="str">
        <f>VLOOKUP(A5,'01.kolo prezentácia'!$A$2:$G$159,2,FALSE)</f>
        <v>Patrik</v>
      </c>
      <c r="E5" s="5" t="str">
        <f>VLOOKUP(A5,'01.kolo prezentácia'!$A$2:$G$159,3,FALSE)</f>
        <v>Arnold</v>
      </c>
      <c r="F5" s="5" t="str">
        <f>CONCATENATE('01.kolo výsledky '!$D5," ",'01.kolo výsledky '!$E5)</f>
        <v>Patrik Arnold</v>
      </c>
      <c r="G5" s="5" t="str">
        <f>VLOOKUP(A5,'01.kolo prezentácia'!$A$2:$G$159,4,FALSE)</f>
        <v>Adidas runners / Bratislava</v>
      </c>
      <c r="H5" s="3">
        <f>VLOOKUP(A5,'01.kolo prezentácia'!$A$2:$G$159,5,FALSE)</f>
        <v>1998</v>
      </c>
      <c r="I5" s="27" t="str">
        <f>VLOOKUP(A5,'01.kolo prezentácia'!$A$2:$G$159,7,FALSE)</f>
        <v>Muži A</v>
      </c>
      <c r="J5" s="21" t="str">
        <f>VLOOKUP('01.kolo výsledky '!$A5,'01.kolo stopky'!A:C,3,FALSE)</f>
        <v>00:33:34,22</v>
      </c>
      <c r="K5" s="21">
        <f t="shared" si="0"/>
        <v>0.0026194080316271325</v>
      </c>
      <c r="L5" s="21">
        <f t="shared" si="1"/>
        <v>0.000734490740740737</v>
      </c>
      <c r="M5" s="22"/>
      <c r="N5" s="3"/>
      <c r="O5" s="3"/>
      <c r="P5" s="3"/>
      <c r="Q5" s="3"/>
      <c r="R5" s="3"/>
      <c r="S5" s="3"/>
      <c r="T5" s="3"/>
      <c r="U5" s="3"/>
      <c r="V5" s="3"/>
      <c r="W5" s="28">
        <f t="shared" si="2"/>
        <v>0</v>
      </c>
    </row>
    <row r="6" spans="1:23" s="2" customFormat="1" ht="14.25">
      <c r="A6" s="22">
        <v>70</v>
      </c>
      <c r="B6" s="50">
        <v>3</v>
      </c>
      <c r="C6" s="50">
        <v>2</v>
      </c>
      <c r="D6" s="5" t="str">
        <f>VLOOKUP(A6,'01.kolo prezentácia'!$A$2:$G$159,2,FALSE)</f>
        <v>Martin</v>
      </c>
      <c r="E6" s="5" t="str">
        <f>VLOOKUP(A6,'01.kolo prezentácia'!$A$2:$G$159,3,FALSE)</f>
        <v>Olaš</v>
      </c>
      <c r="F6" s="5" t="str">
        <f>CONCATENATE('01.kolo výsledky '!$D6," ",'01.kolo výsledky '!$E6)</f>
        <v>Martin Olaš</v>
      </c>
      <c r="G6" s="5" t="str">
        <f>VLOOKUP(A6,'01.kolo prezentácia'!$A$2:$G$159,4,FALSE)</f>
        <v>Dubnica n/Váhom</v>
      </c>
      <c r="H6" s="3">
        <f>VLOOKUP(A6,'01.kolo prezentácia'!$A$2:$G$159,5,FALSE)</f>
        <v>1986</v>
      </c>
      <c r="I6" s="27" t="str">
        <f>VLOOKUP(A6,'01.kolo prezentácia'!$A$2:$G$159,7,FALSE)</f>
        <v>Muži B</v>
      </c>
      <c r="J6" s="21" t="str">
        <f>VLOOKUP('01.kolo výsledky '!$A6,'01.kolo stopky'!A:C,3,FALSE)</f>
        <v>00:33:35,34</v>
      </c>
      <c r="K6" s="21">
        <f t="shared" si="0"/>
        <v>0.0026208645443196003</v>
      </c>
      <c r="L6" s="21">
        <f t="shared" si="1"/>
        <v>0.0007474537037037016</v>
      </c>
      <c r="M6" s="22"/>
      <c r="N6" s="3"/>
      <c r="O6" s="3"/>
      <c r="P6" s="3"/>
      <c r="Q6" s="3"/>
      <c r="R6" s="3"/>
      <c r="S6" s="3"/>
      <c r="T6" s="3"/>
      <c r="U6" s="3"/>
      <c r="V6" s="3"/>
      <c r="W6" s="28">
        <f t="shared" si="2"/>
        <v>0</v>
      </c>
    </row>
    <row r="7" spans="1:23" s="2" customFormat="1" ht="14.25">
      <c r="A7" s="22">
        <v>59</v>
      </c>
      <c r="B7" s="49">
        <v>4</v>
      </c>
      <c r="C7" s="50">
        <v>1</v>
      </c>
      <c r="D7" s="5" t="str">
        <f>VLOOKUP(A7,'01.kolo prezentácia'!$A$2:$G$159,2,FALSE)</f>
        <v>Pavel</v>
      </c>
      <c r="E7" s="5" t="str">
        <f>VLOOKUP(A7,'01.kolo prezentácia'!$A$2:$G$159,3,FALSE)</f>
        <v>Trňáček</v>
      </c>
      <c r="F7" s="5" t="str">
        <f>CONCATENATE('01.kolo výsledky '!$D7," ",'01.kolo výsledky '!$E7)</f>
        <v>Pavel Trňáček</v>
      </c>
      <c r="G7" s="5" t="str">
        <f>VLOOKUP(A7,'01.kolo prezentácia'!$A$2:$G$159,4,FALSE)</f>
        <v>Zlín</v>
      </c>
      <c r="H7" s="3">
        <f>VLOOKUP(A7,'01.kolo prezentácia'!$A$2:$G$159,5,FALSE)</f>
        <v>1977</v>
      </c>
      <c r="I7" s="27" t="str">
        <f>VLOOKUP(A7,'01.kolo prezentácia'!$A$2:$G$159,7,FALSE)</f>
        <v>Muži C</v>
      </c>
      <c r="J7" s="21" t="str">
        <f>VLOOKUP('01.kolo výsledky '!$A7,'01.kolo stopky'!A:C,3,FALSE)</f>
        <v>00:33:58,83</v>
      </c>
      <c r="K7" s="21">
        <f t="shared" si="0"/>
        <v>0.002651412297128589</v>
      </c>
      <c r="L7" s="21">
        <f t="shared" si="1"/>
        <v>0.0010193287037036994</v>
      </c>
      <c r="M7" s="22"/>
      <c r="N7" s="3"/>
      <c r="O7" s="3"/>
      <c r="P7" s="3"/>
      <c r="Q7" s="3"/>
      <c r="R7" s="3"/>
      <c r="S7" s="3"/>
      <c r="T7" s="3"/>
      <c r="U7" s="3"/>
      <c r="V7" s="3"/>
      <c r="W7" s="28">
        <f t="shared" si="2"/>
        <v>0</v>
      </c>
    </row>
    <row r="8" spans="1:23" s="2" customFormat="1" ht="14.25">
      <c r="A8" s="22">
        <v>47</v>
      </c>
      <c r="B8" s="49">
        <v>5</v>
      </c>
      <c r="C8" s="50">
        <v>2</v>
      </c>
      <c r="D8" s="5" t="str">
        <f>VLOOKUP(A8,'01.kolo prezentácia'!$A$2:$G$159,2,FALSE)</f>
        <v>Peter</v>
      </c>
      <c r="E8" s="5" t="str">
        <f>VLOOKUP(A8,'01.kolo prezentácia'!$A$2:$G$159,3,FALSE)</f>
        <v>Sobek</v>
      </c>
      <c r="F8" s="5" t="str">
        <f>CONCATENATE('01.kolo výsledky '!$D8," ",'01.kolo výsledky '!$E8)</f>
        <v>Peter Sobek</v>
      </c>
      <c r="G8" s="5" t="str">
        <f>VLOOKUP(A8,'01.kolo prezentácia'!$A$2:$G$159,4,FALSE)</f>
        <v>Bez me na / Trencin</v>
      </c>
      <c r="H8" s="3">
        <f>VLOOKUP(A8,'01.kolo prezentácia'!$A$2:$G$159,5,FALSE)</f>
        <v>1978</v>
      </c>
      <c r="I8" s="27" t="str">
        <f>VLOOKUP(A8,'01.kolo prezentácia'!$A$2:$G$159,7,FALSE)</f>
        <v>Muži C</v>
      </c>
      <c r="J8" s="21" t="str">
        <f>VLOOKUP('01.kolo výsledky '!$A8,'01.kolo stopky'!A:C,3,FALSE)</f>
        <v>00:34:11,96</v>
      </c>
      <c r="K8" s="21">
        <f t="shared" si="0"/>
        <v>0.002668487307532251</v>
      </c>
      <c r="L8" s="21">
        <f t="shared" si="1"/>
        <v>0.0011712962962962953</v>
      </c>
      <c r="M8" s="22"/>
      <c r="N8" s="3"/>
      <c r="O8" s="3"/>
      <c r="P8" s="3"/>
      <c r="Q8" s="3"/>
      <c r="R8" s="3"/>
      <c r="S8" s="3"/>
      <c r="T8" s="3"/>
      <c r="U8" s="3"/>
      <c r="V8" s="3"/>
      <c r="W8" s="28">
        <f t="shared" si="2"/>
        <v>0</v>
      </c>
    </row>
    <row r="9" spans="1:25" ht="14.25">
      <c r="A9" s="22">
        <v>39</v>
      </c>
      <c r="B9" s="49">
        <v>6</v>
      </c>
      <c r="C9" s="50">
        <v>3</v>
      </c>
      <c r="D9" s="5" t="str">
        <f>VLOOKUP(A9,'01.kolo prezentácia'!$A$2:$G$159,2,FALSE)</f>
        <v>Pavel</v>
      </c>
      <c r="E9" s="5" t="str">
        <f>VLOOKUP(A9,'01.kolo prezentácia'!$A$2:$G$159,3,FALSE)</f>
        <v>Uhrecký</v>
      </c>
      <c r="F9" s="5" t="str">
        <f>CONCATENATE('01.kolo výsledky '!$D9," ",'01.kolo výsledky '!$E9)</f>
        <v>Pavel Uhrecký</v>
      </c>
      <c r="G9" s="5" t="str">
        <f>VLOOKUP(A9,'01.kolo prezentácia'!$A$2:$G$159,4,FALSE)</f>
        <v>Trenčín</v>
      </c>
      <c r="H9" s="3">
        <f>VLOOKUP(A9,'01.kolo prezentácia'!$A$2:$G$159,5,FALSE)</f>
        <v>1974</v>
      </c>
      <c r="I9" s="27" t="str">
        <f>VLOOKUP(A9,'01.kolo prezentácia'!$A$2:$G$159,7,FALSE)</f>
        <v>Muži C</v>
      </c>
      <c r="J9" s="21" t="str">
        <f>VLOOKUP('01.kolo výsledky '!$A9,'01.kolo stopky'!A:C,3,FALSE)</f>
        <v>00:34:29,54</v>
      </c>
      <c r="K9" s="21">
        <f t="shared" si="0"/>
        <v>0.0026913493549729503</v>
      </c>
      <c r="L9" s="21">
        <f t="shared" si="1"/>
        <v>0.0013747685185185182</v>
      </c>
      <c r="M9" s="22"/>
      <c r="N9" s="3"/>
      <c r="O9" s="3"/>
      <c r="P9" s="3"/>
      <c r="Q9" s="3"/>
      <c r="R9" s="3"/>
      <c r="S9" s="3"/>
      <c r="T9" s="3"/>
      <c r="U9" s="3"/>
      <c r="V9" s="3"/>
      <c r="W9" s="28">
        <f t="shared" si="2"/>
        <v>0</v>
      </c>
      <c r="Y9"/>
    </row>
    <row r="10" spans="1:25" ht="14.25">
      <c r="A10" s="22">
        <v>141</v>
      </c>
      <c r="B10" s="49">
        <v>7</v>
      </c>
      <c r="C10" s="56">
        <v>4</v>
      </c>
      <c r="D10" s="5" t="str">
        <f>VLOOKUP(A10,'01.kolo prezentácia'!$A$2:$G$159,2,FALSE)</f>
        <v>Miroslav</v>
      </c>
      <c r="E10" s="5" t="str">
        <f>VLOOKUP(A10,'01.kolo prezentácia'!$A$2:$G$159,3,FALSE)</f>
        <v>Letko</v>
      </c>
      <c r="F10" s="5" t="str">
        <f>CONCATENATE('01.kolo výsledky '!$D10," ",'01.kolo výsledky '!$E10)</f>
        <v>Miroslav Letko</v>
      </c>
      <c r="G10" s="5" t="str">
        <f>VLOOKUP(A10,'01.kolo prezentácia'!$A$2:$G$159,4,FALSE)</f>
        <v>Bez me na / Trenč. Stankovce</v>
      </c>
      <c r="H10" s="3">
        <f>VLOOKUP(A10,'01.kolo prezentácia'!$A$2:$G$159,5,FALSE)</f>
        <v>1979</v>
      </c>
      <c r="I10" s="27" t="str">
        <f>VLOOKUP(A10,'01.kolo prezentácia'!$A$2:$G$159,7,FALSE)</f>
        <v>Muži C</v>
      </c>
      <c r="J10" s="21" t="str">
        <f>VLOOKUP('01.kolo výsledky '!$A10,'01.kolo stopky'!A:C,3,FALSE)</f>
        <v>00:35:14,25</v>
      </c>
      <c r="K10" s="21">
        <f t="shared" si="0"/>
        <v>0.0027494928214731582</v>
      </c>
      <c r="L10" s="21">
        <f t="shared" si="1"/>
        <v>0.001892245370370367</v>
      </c>
      <c r="M10" s="22"/>
      <c r="N10" s="3"/>
      <c r="O10" s="3"/>
      <c r="P10" s="3"/>
      <c r="Q10" s="3"/>
      <c r="R10" s="3"/>
      <c r="S10" s="3"/>
      <c r="T10" s="3"/>
      <c r="U10" s="3"/>
      <c r="V10" s="3"/>
      <c r="W10" s="28">
        <f t="shared" si="2"/>
        <v>0</v>
      </c>
      <c r="Y10"/>
    </row>
    <row r="11" spans="1:25" ht="14.25">
      <c r="A11" s="22">
        <v>54</v>
      </c>
      <c r="B11" s="49">
        <v>8</v>
      </c>
      <c r="C11" s="50">
        <v>1</v>
      </c>
      <c r="D11" s="5" t="str">
        <f>VLOOKUP(A11,'01.kolo prezentácia'!$A$2:$G$159,2,FALSE)</f>
        <v>Marián</v>
      </c>
      <c r="E11" s="5" t="str">
        <f>VLOOKUP(A11,'01.kolo prezentácia'!$A$2:$G$159,3,FALSE)</f>
        <v>Jelenák</v>
      </c>
      <c r="F11" s="5" t="str">
        <f>CONCATENATE('01.kolo výsledky '!$D11," ",'01.kolo výsledky '!$E11)</f>
        <v>Marián Jelenák</v>
      </c>
      <c r="G11" s="5" t="str">
        <f>VLOOKUP(A11,'01.kolo prezentácia'!$A$2:$G$159,4,FALSE)</f>
        <v>Special Forces / Trenčianska Teplá</v>
      </c>
      <c r="H11" s="3">
        <f>VLOOKUP(A11,'01.kolo prezentácia'!$A$2:$G$159,5,FALSE)</f>
        <v>1969</v>
      </c>
      <c r="I11" s="27" t="str">
        <f>VLOOKUP(A11,'01.kolo prezentácia'!$A$2:$G$159,7,FALSE)</f>
        <v>Muži D</v>
      </c>
      <c r="J11" s="21" t="str">
        <f>VLOOKUP('01.kolo výsledky '!$A11,'01.kolo stopky'!A:C,3,FALSE)</f>
        <v>00:35:25,10</v>
      </c>
      <c r="K11" s="21">
        <f t="shared" si="0"/>
        <v>0.00276360278818144</v>
      </c>
      <c r="L11" s="21">
        <f t="shared" si="1"/>
        <v>0.0020178240740740747</v>
      </c>
      <c r="M11" s="22"/>
      <c r="N11" s="46"/>
      <c r="O11" s="46"/>
      <c r="P11" s="46"/>
      <c r="Q11" s="46"/>
      <c r="R11" s="46"/>
      <c r="S11" s="46"/>
      <c r="T11" s="46"/>
      <c r="U11" s="46"/>
      <c r="V11" s="46"/>
      <c r="W11" s="28">
        <f t="shared" si="2"/>
        <v>0</v>
      </c>
      <c r="X11" s="47"/>
      <c r="Y11"/>
    </row>
    <row r="12" spans="1:25" ht="14.25">
      <c r="A12" s="22">
        <v>175</v>
      </c>
      <c r="B12" s="49">
        <v>9</v>
      </c>
      <c r="C12" s="50">
        <v>1</v>
      </c>
      <c r="D12" s="5" t="str">
        <f>VLOOKUP(A12,'01.kolo prezentácia'!$A$2:$G$159,2,FALSE)</f>
        <v>Barbora</v>
      </c>
      <c r="E12" s="5" t="str">
        <f>VLOOKUP(A12,'01.kolo prezentácia'!$A$2:$G$159,3,FALSE)</f>
        <v>Brezovska</v>
      </c>
      <c r="F12" s="5" t="str">
        <f>CONCATENATE('01.kolo výsledky '!$D12," ",'01.kolo výsledky '!$E12)</f>
        <v>Barbora Brezovska</v>
      </c>
      <c r="G12" s="5" t="str">
        <f>VLOOKUP(A12,'01.kolo prezentácia'!$A$2:$G$159,4,FALSE)</f>
        <v>bez me na / Trenčín</v>
      </c>
      <c r="H12" s="3">
        <f>VLOOKUP(A12,'01.kolo prezentácia'!$A$2:$G$159,5,FALSE)</f>
        <v>1982</v>
      </c>
      <c r="I12" s="27" t="str">
        <f>VLOOKUP(A12,'01.kolo prezentácia'!$A$2:$G$159,7,FALSE)</f>
        <v>Ženy B</v>
      </c>
      <c r="J12" s="21" t="str">
        <f>VLOOKUP('01.kolo výsledky '!$A12,'01.kolo stopky'!A:C,3,FALSE)</f>
        <v>00:35:34,58</v>
      </c>
      <c r="K12" s="21">
        <f t="shared" si="0"/>
        <v>0.00277593112775697</v>
      </c>
      <c r="L12" s="21">
        <f t="shared" si="1"/>
        <v>0.0021275462962962906</v>
      </c>
      <c r="M12" s="22"/>
      <c r="N12" s="3"/>
      <c r="O12" s="3"/>
      <c r="P12" s="3"/>
      <c r="Q12" s="3"/>
      <c r="R12" s="3"/>
      <c r="S12" s="3"/>
      <c r="T12" s="3"/>
      <c r="U12" s="3"/>
      <c r="V12" s="3"/>
      <c r="W12" s="28">
        <f t="shared" si="2"/>
        <v>0</v>
      </c>
      <c r="Y12"/>
    </row>
    <row r="13" spans="1:25" ht="14.25">
      <c r="A13" s="22">
        <v>1</v>
      </c>
      <c r="B13" s="49">
        <v>10</v>
      </c>
      <c r="C13" s="50">
        <v>3</v>
      </c>
      <c r="D13" s="5" t="str">
        <f>VLOOKUP(A13,'01.kolo prezentácia'!$A$2:$G$159,2,FALSE)</f>
        <v>Milan</v>
      </c>
      <c r="E13" s="5" t="str">
        <f>VLOOKUP(A13,'01.kolo prezentácia'!$A$2:$G$159,3,FALSE)</f>
        <v>Makiš</v>
      </c>
      <c r="F13" s="5" t="str">
        <f>CONCATENATE('01.kolo výsledky '!$D13," ",'01.kolo výsledky '!$E13)</f>
        <v>Milan Makiš</v>
      </c>
      <c r="G13" s="5" t="str">
        <f>VLOOKUP(A13,'01.kolo prezentácia'!$A$2:$G$159,4,FALSE)</f>
        <v>bez me na / Trenčín</v>
      </c>
      <c r="H13" s="3">
        <f>VLOOKUP(A13,'01.kolo prezentácia'!$A$2:$G$159,5,FALSE)</f>
        <v>1983</v>
      </c>
      <c r="I13" s="27" t="str">
        <f>VLOOKUP(A13,'01.kolo prezentácia'!$A$2:$G$159,7,FALSE)</f>
        <v>Muži B</v>
      </c>
      <c r="J13" s="21" t="str">
        <f>VLOOKUP('01.kolo výsledky '!$A13,'01.kolo stopky'!A:C,3,FALSE)</f>
        <v>00:35:38,11</v>
      </c>
      <c r="K13" s="21">
        <f t="shared" si="0"/>
        <v>0.0027805217436537655</v>
      </c>
      <c r="L13" s="21">
        <f t="shared" si="1"/>
        <v>0.0021684027777777726</v>
      </c>
      <c r="M13" s="22"/>
      <c r="N13" s="3"/>
      <c r="O13" s="3"/>
      <c r="P13" s="3"/>
      <c r="Q13" s="3"/>
      <c r="R13" s="3"/>
      <c r="S13" s="3"/>
      <c r="T13" s="3"/>
      <c r="U13" s="3"/>
      <c r="V13" s="3"/>
      <c r="W13" s="28">
        <f t="shared" si="2"/>
        <v>0</v>
      </c>
      <c r="Y13"/>
    </row>
    <row r="14" spans="1:25" ht="14.25">
      <c r="A14" s="22">
        <v>56</v>
      </c>
      <c r="B14" s="49">
        <v>11</v>
      </c>
      <c r="C14" s="50">
        <v>2</v>
      </c>
      <c r="D14" s="5" t="str">
        <f>VLOOKUP(A14,'01.kolo prezentácia'!$A$2:$G$159,2,FALSE)</f>
        <v>Dalibor</v>
      </c>
      <c r="E14" s="5" t="str">
        <f>VLOOKUP(A14,'01.kolo prezentácia'!$A$2:$G$159,3,FALSE)</f>
        <v>Jakal ml.</v>
      </c>
      <c r="F14" s="5" t="str">
        <f>CONCATENATE('01.kolo výsledky '!$D14," ",'01.kolo výsledky '!$E14)</f>
        <v>Dalibor Jakal ml.</v>
      </c>
      <c r="G14" s="5" t="str">
        <f>VLOOKUP(A14,'01.kolo prezentácia'!$A$2:$G$159,4,FALSE)</f>
        <v>obec Svinná / Svinná</v>
      </c>
      <c r="H14" s="3">
        <f>VLOOKUP(A14,'01.kolo prezentácia'!$A$2:$G$159,5,FALSE)</f>
        <v>2000</v>
      </c>
      <c r="I14" s="27" t="str">
        <f>VLOOKUP(A14,'01.kolo prezentácia'!$A$2:$G$159,7,FALSE)</f>
        <v>Muži A</v>
      </c>
      <c r="J14" s="21" t="str">
        <f>VLOOKUP('01.kolo výsledky '!$A14,'01.kolo stopky'!A:C,3,FALSE)</f>
        <v>00:35:55,87</v>
      </c>
      <c r="K14" s="21">
        <f t="shared" si="0"/>
        <v>0.002803617873491469</v>
      </c>
      <c r="L14" s="21">
        <f t="shared" si="1"/>
        <v>0.002373958333333332</v>
      </c>
      <c r="M14" s="22"/>
      <c r="N14" s="3"/>
      <c r="O14" s="3"/>
      <c r="P14" s="3"/>
      <c r="Q14" s="3"/>
      <c r="R14" s="3"/>
      <c r="S14" s="3"/>
      <c r="T14" s="3"/>
      <c r="U14" s="3"/>
      <c r="V14" s="3"/>
      <c r="W14" s="28">
        <f t="shared" si="2"/>
        <v>0</v>
      </c>
      <c r="Y14"/>
    </row>
    <row r="15" spans="1:25" ht="14.25">
      <c r="A15" s="22">
        <v>71</v>
      </c>
      <c r="B15" s="49">
        <v>12</v>
      </c>
      <c r="C15" s="56">
        <v>5</v>
      </c>
      <c r="D15" s="5" t="str">
        <f>VLOOKUP(A15,'01.kolo prezentácia'!$A$2:$G$159,2,FALSE)</f>
        <v>Andrej</v>
      </c>
      <c r="E15" s="5" t="str">
        <f>VLOOKUP(A15,'01.kolo prezentácia'!$A$2:$G$159,3,FALSE)</f>
        <v>Luprich</v>
      </c>
      <c r="F15" s="5" t="str">
        <f>CONCATENATE('01.kolo výsledky '!$D15," ",'01.kolo výsledky '!$E15)</f>
        <v>Andrej Luprich</v>
      </c>
      <c r="G15" s="5" t="str">
        <f>VLOOKUP(A15,'01.kolo prezentácia'!$A$2:$G$159,4,FALSE)</f>
        <v>Bez me na / Skalka nad Váhom</v>
      </c>
      <c r="H15" s="3">
        <f>VLOOKUP(A15,'01.kolo prezentácia'!$A$2:$G$159,5,FALSE)</f>
        <v>1979</v>
      </c>
      <c r="I15" s="27" t="str">
        <f>VLOOKUP(A15,'01.kolo prezentácia'!$A$2:$G$159,7,FALSE)</f>
        <v>Muži C</v>
      </c>
      <c r="J15" s="21" t="str">
        <f>VLOOKUP('01.kolo výsledky '!$A15,'01.kolo stopky'!A:C,3,FALSE)</f>
        <v>00:35:57,62</v>
      </c>
      <c r="K15" s="21">
        <f t="shared" si="0"/>
        <v>0.0028058936745734495</v>
      </c>
      <c r="L15" s="21">
        <f t="shared" si="1"/>
        <v>0.002394212962962959</v>
      </c>
      <c r="M15" s="22"/>
      <c r="N15" s="3"/>
      <c r="O15" s="3"/>
      <c r="P15" s="3"/>
      <c r="Q15" s="3"/>
      <c r="R15" s="3"/>
      <c r="S15" s="3"/>
      <c r="T15" s="3"/>
      <c r="U15" s="3"/>
      <c r="V15" s="3"/>
      <c r="W15" s="28">
        <f t="shared" si="2"/>
        <v>0</v>
      </c>
      <c r="Y15"/>
    </row>
    <row r="16" spans="1:25" ht="14.25">
      <c r="A16" s="22">
        <v>160</v>
      </c>
      <c r="B16" s="49">
        <v>13</v>
      </c>
      <c r="C16" s="56">
        <v>4</v>
      </c>
      <c r="D16" s="5" t="str">
        <f>VLOOKUP(A16,'01.kolo prezentácia'!$A$2:$G$159,2,FALSE)</f>
        <v>Tomáš</v>
      </c>
      <c r="E16" s="5" t="str">
        <f>VLOOKUP(A16,'01.kolo prezentácia'!$A$2:$G$159,3,FALSE)</f>
        <v>Ďurta</v>
      </c>
      <c r="F16" s="5" t="str">
        <f>CONCATENATE('01.kolo výsledky '!$D16," ",'01.kolo výsledky '!$E16)</f>
        <v>Tomáš Ďurta</v>
      </c>
      <c r="G16" s="5" t="str">
        <f>VLOOKUP(A16,'01.kolo prezentácia'!$A$2:$G$159,4,FALSE)</f>
        <v>ŠK Achilles Handlová / Prievidza</v>
      </c>
      <c r="H16" s="3">
        <f>VLOOKUP(A16,'01.kolo prezentácia'!$A$2:$G$159,5,FALSE)</f>
        <v>1980</v>
      </c>
      <c r="I16" s="27" t="str">
        <f>VLOOKUP(A16,'01.kolo prezentácia'!$A$2:$G$159,7,FALSE)</f>
        <v>Muži B</v>
      </c>
      <c r="J16" s="21" t="str">
        <f>VLOOKUP('01.kolo výsledky '!$A16,'01.kolo stopky'!A:C,3,FALSE)</f>
        <v>00:36:01,62</v>
      </c>
      <c r="K16" s="21">
        <f t="shared" si="0"/>
        <v>0.0028110955056179776</v>
      </c>
      <c r="L16" s="21">
        <f t="shared" si="1"/>
        <v>0.0024405092592592603</v>
      </c>
      <c r="M16" s="22"/>
      <c r="N16" s="3"/>
      <c r="O16" s="3"/>
      <c r="P16" s="3"/>
      <c r="Q16" s="3"/>
      <c r="R16" s="3"/>
      <c r="S16" s="3"/>
      <c r="T16" s="3"/>
      <c r="U16" s="3"/>
      <c r="V16" s="3"/>
      <c r="W16" s="28">
        <f t="shared" si="2"/>
        <v>0</v>
      </c>
      <c r="Y16"/>
    </row>
    <row r="17" spans="1:25" ht="14.25">
      <c r="A17" s="22">
        <v>158</v>
      </c>
      <c r="B17" s="49">
        <v>14</v>
      </c>
      <c r="C17" s="56">
        <v>6</v>
      </c>
      <c r="D17" s="5" t="str">
        <f>VLOOKUP(A17,'01.kolo prezentácia'!$A$2:$G$159,2,FALSE)</f>
        <v>Peter</v>
      </c>
      <c r="E17" s="5" t="str">
        <f>VLOOKUP(A17,'01.kolo prezentácia'!$A$2:$G$159,3,FALSE)</f>
        <v>Stehlik</v>
      </c>
      <c r="F17" s="5" t="str">
        <f>CONCATENATE('01.kolo výsledky '!$D17," ",'01.kolo výsledky '!$E17)</f>
        <v>Peter Stehlik</v>
      </c>
      <c r="G17" s="5" t="str">
        <f>VLOOKUP(A17,'01.kolo prezentácia'!$A$2:$G$159,4,FALSE)</f>
        <v>Trencin</v>
      </c>
      <c r="H17" s="3">
        <f>VLOOKUP(A17,'01.kolo prezentácia'!$A$2:$G$159,5,FALSE)</f>
        <v>1979</v>
      </c>
      <c r="I17" s="27" t="str">
        <f>VLOOKUP(A17,'01.kolo prezentácia'!$A$2:$G$159,7,FALSE)</f>
        <v>Muži C</v>
      </c>
      <c r="J17" s="21" t="str">
        <f>VLOOKUP('01.kolo výsledky '!$A17,'01.kolo stopky'!A:C,3,FALSE)</f>
        <v>00:36:12,94</v>
      </c>
      <c r="K17" s="21">
        <f t="shared" si="0"/>
        <v>0.002825816687473991</v>
      </c>
      <c r="L17" s="21">
        <f t="shared" si="1"/>
        <v>0.0025715277777777767</v>
      </c>
      <c r="M17" s="22"/>
      <c r="N17" s="3"/>
      <c r="O17" s="3"/>
      <c r="P17" s="3"/>
      <c r="Q17" s="3"/>
      <c r="R17" s="3"/>
      <c r="S17" s="3"/>
      <c r="T17" s="3"/>
      <c r="U17" s="3"/>
      <c r="V17" s="3"/>
      <c r="W17" s="28">
        <f t="shared" si="2"/>
        <v>0</v>
      </c>
      <c r="Y17"/>
    </row>
    <row r="18" spans="1:25" ht="14.25">
      <c r="A18" s="22">
        <v>157</v>
      </c>
      <c r="B18" s="49">
        <v>15</v>
      </c>
      <c r="C18" s="56">
        <v>7</v>
      </c>
      <c r="D18" s="5" t="str">
        <f>VLOOKUP(A18,'01.kolo prezentácia'!$A$2:$G$159,2,FALSE)</f>
        <v>Juraj</v>
      </c>
      <c r="E18" s="5" t="str">
        <f>VLOOKUP(A18,'01.kolo prezentácia'!$A$2:$G$159,3,FALSE)</f>
        <v>Macák</v>
      </c>
      <c r="F18" s="5" t="str">
        <f>CONCATENATE('01.kolo výsledky '!$D18," ",'01.kolo výsledky '!$E18)</f>
        <v>Juraj Macák</v>
      </c>
      <c r="G18" s="5" t="str">
        <f>VLOOKUP(A18,'01.kolo prezentácia'!$A$2:$G$159,4,FALSE)</f>
        <v>Gekonsport / Trenčín</v>
      </c>
      <c r="H18" s="3">
        <f>VLOOKUP(A18,'01.kolo prezentácia'!$A$2:$G$159,5,FALSE)</f>
        <v>1976</v>
      </c>
      <c r="I18" s="27" t="str">
        <f>VLOOKUP(A18,'01.kolo prezentácia'!$A$2:$G$159,7,FALSE)</f>
        <v>Muži C</v>
      </c>
      <c r="J18" s="21" t="str">
        <f>VLOOKUP('01.kolo výsledky '!$A18,'01.kolo stopky'!A:C,3,FALSE)</f>
        <v>00:36:15,31</v>
      </c>
      <c r="K18" s="21">
        <f t="shared" si="0"/>
        <v>0.0028288987723678735</v>
      </c>
      <c r="L18" s="21">
        <f t="shared" si="1"/>
        <v>0.0025989583333333316</v>
      </c>
      <c r="M18" s="22"/>
      <c r="N18" s="3"/>
      <c r="O18" s="3"/>
      <c r="P18" s="3"/>
      <c r="Q18" s="3"/>
      <c r="R18" s="3"/>
      <c r="S18" s="3"/>
      <c r="T18" s="3"/>
      <c r="U18" s="3"/>
      <c r="V18" s="3"/>
      <c r="W18" s="28">
        <f t="shared" si="2"/>
        <v>0</v>
      </c>
      <c r="Y18"/>
    </row>
    <row r="19" spans="1:25" ht="14.25">
      <c r="A19" s="22">
        <v>159</v>
      </c>
      <c r="B19" s="49">
        <v>16</v>
      </c>
      <c r="C19" s="56">
        <v>5</v>
      </c>
      <c r="D19" s="5" t="str">
        <f>VLOOKUP(A19,'01.kolo prezentácia'!$A$2:$G$159,2,FALSE)</f>
        <v>Jakub</v>
      </c>
      <c r="E19" s="5" t="str">
        <f>VLOOKUP(A19,'01.kolo prezentácia'!$A$2:$G$159,3,FALSE)</f>
        <v>Vrana</v>
      </c>
      <c r="F19" s="5" t="str">
        <f>CONCATENATE('01.kolo výsledky '!$D19," ",'01.kolo výsledky '!$E19)</f>
        <v>Jakub Vrana</v>
      </c>
      <c r="G19" s="5" t="str">
        <f>VLOOKUP(A19,'01.kolo prezentácia'!$A$2:$G$159,4,FALSE)</f>
        <v>GEKONsport / Trenčín</v>
      </c>
      <c r="H19" s="3">
        <f>VLOOKUP(A19,'01.kolo prezentácia'!$A$2:$G$159,5,FALSE)</f>
        <v>1984</v>
      </c>
      <c r="I19" s="27" t="str">
        <f>VLOOKUP(A19,'01.kolo prezentácia'!$A$2:$G$159,7,FALSE)</f>
        <v>Muži B</v>
      </c>
      <c r="J19" s="21" t="str">
        <f>VLOOKUP('01.kolo výsledky '!$A19,'01.kolo stopky'!A:C,3,FALSE)</f>
        <v>00:36:25,06</v>
      </c>
      <c r="K19" s="21">
        <f t="shared" si="0"/>
        <v>0.00284157823553891</v>
      </c>
      <c r="L19" s="21">
        <f t="shared" si="1"/>
        <v>0.0027118055555555576</v>
      </c>
      <c r="M19" s="22"/>
      <c r="N19" s="3"/>
      <c r="O19" s="3"/>
      <c r="P19" s="3"/>
      <c r="Q19" s="3"/>
      <c r="R19" s="3"/>
      <c r="S19" s="3"/>
      <c r="T19" s="3"/>
      <c r="U19" s="3"/>
      <c r="V19" s="3"/>
      <c r="W19" s="28">
        <f t="shared" si="2"/>
        <v>0</v>
      </c>
      <c r="Y19"/>
    </row>
    <row r="20" spans="1:25" ht="14.25">
      <c r="A20" s="22">
        <v>32</v>
      </c>
      <c r="B20" s="49">
        <v>17</v>
      </c>
      <c r="C20" s="50">
        <v>2</v>
      </c>
      <c r="D20" s="5" t="str">
        <f>VLOOKUP(A20,'01.kolo prezentácia'!$A$2:$G$159,2,FALSE)</f>
        <v>Ervín</v>
      </c>
      <c r="E20" s="5" t="str">
        <f>VLOOKUP(A20,'01.kolo prezentácia'!$A$2:$G$159,3,FALSE)</f>
        <v>Páleník</v>
      </c>
      <c r="F20" s="5" t="str">
        <f>CONCATENATE('01.kolo výsledky '!$D20," ",'01.kolo výsledky '!$E20)</f>
        <v>Ervín Páleník</v>
      </c>
      <c r="G20" s="5" t="str">
        <f>VLOOKUP(A20,'01.kolo prezentácia'!$A$2:$G$159,4,FALSE)</f>
        <v>Buď lepší / Trenčín</v>
      </c>
      <c r="H20" s="3">
        <f>VLOOKUP(A20,'01.kolo prezentácia'!$A$2:$G$159,5,FALSE)</f>
        <v>1962</v>
      </c>
      <c r="I20" s="27" t="str">
        <f>VLOOKUP(A20,'01.kolo prezentácia'!$A$2:$G$159,7,FALSE)</f>
        <v>Muži D</v>
      </c>
      <c r="J20" s="21" t="str">
        <f>VLOOKUP('01.kolo výsledky '!$A20,'01.kolo stopky'!A:C,3,FALSE)</f>
        <v>00:36:28,81</v>
      </c>
      <c r="K20" s="21">
        <f t="shared" si="0"/>
        <v>0.0028464549521431542</v>
      </c>
      <c r="L20" s="21">
        <f t="shared" si="1"/>
        <v>0.0027552083333333317</v>
      </c>
      <c r="M20" s="22"/>
      <c r="N20" s="3"/>
      <c r="O20" s="3"/>
      <c r="P20" s="3"/>
      <c r="Q20" s="3"/>
      <c r="R20" s="3"/>
      <c r="S20" s="3"/>
      <c r="T20" s="3"/>
      <c r="U20" s="3"/>
      <c r="V20" s="3"/>
      <c r="W20" s="28">
        <f t="shared" si="2"/>
        <v>0</v>
      </c>
      <c r="Y20"/>
    </row>
    <row r="21" spans="1:25" ht="14.25">
      <c r="A21" s="22">
        <v>135</v>
      </c>
      <c r="B21" s="49">
        <v>18</v>
      </c>
      <c r="C21" s="50">
        <v>3</v>
      </c>
      <c r="D21" s="5" t="str">
        <f>VLOOKUP(A21,'01.kolo prezentácia'!$A$2:$G$159,2,FALSE)</f>
        <v>Dalibor</v>
      </c>
      <c r="E21" s="5" t="str">
        <f>VLOOKUP(A21,'01.kolo prezentácia'!$A$2:$G$159,3,FALSE)</f>
        <v>Jedlička</v>
      </c>
      <c r="F21" s="5" t="str">
        <f>CONCATENATE('01.kolo výsledky '!$D21," ",'01.kolo výsledky '!$E21)</f>
        <v>Dalibor Jedlička</v>
      </c>
      <c r="G21" s="5" t="str">
        <f>VLOOKUP(A21,'01.kolo prezentácia'!$A$2:$G$159,4,FALSE)</f>
        <v>SSK Vítkovice / Zlín</v>
      </c>
      <c r="H21" s="3">
        <f>VLOOKUP(A21,'01.kolo prezentácia'!$A$2:$G$159,5,FALSE)</f>
        <v>1991</v>
      </c>
      <c r="I21" s="27" t="str">
        <f>VLOOKUP(A21,'01.kolo prezentácia'!$A$2:$G$159,7,FALSE)</f>
        <v>Muži A</v>
      </c>
      <c r="J21" s="21" t="str">
        <f>VLOOKUP('01.kolo výsledky '!$A21,'01.kolo stopky'!A:C,3,FALSE)</f>
        <v>00:36:29,31</v>
      </c>
      <c r="K21" s="21">
        <f t="shared" si="0"/>
        <v>0.0028471051810237203</v>
      </c>
      <c r="L21" s="21">
        <f t="shared" si="1"/>
        <v>0.0027609953703703685</v>
      </c>
      <c r="M21" s="22"/>
      <c r="N21" s="3"/>
      <c r="O21" s="3"/>
      <c r="P21" s="3"/>
      <c r="Q21" s="3"/>
      <c r="R21" s="3"/>
      <c r="S21" s="3"/>
      <c r="T21" s="3"/>
      <c r="U21" s="3"/>
      <c r="V21" s="3"/>
      <c r="W21" s="28">
        <f t="shared" si="2"/>
        <v>0</v>
      </c>
      <c r="Y21"/>
    </row>
    <row r="22" spans="1:25" ht="14.25">
      <c r="A22" s="22">
        <v>97</v>
      </c>
      <c r="B22" s="49">
        <v>19</v>
      </c>
      <c r="C22" s="56">
        <v>8</v>
      </c>
      <c r="D22" s="6" t="str">
        <f>VLOOKUP(A22,'01.kolo prezentácia'!$A$2:$G$159,2,FALSE)</f>
        <v>Michal</v>
      </c>
      <c r="E22" s="6" t="str">
        <f>VLOOKUP(A22,'01.kolo prezentácia'!$A$2:$G$159,3,FALSE)</f>
        <v>Trebatický</v>
      </c>
      <c r="F22" s="6" t="str">
        <f>CONCATENATE('01.kolo výsledky '!$D22," ",'01.kolo výsledky '!$E22)</f>
        <v>Michal Trebatický</v>
      </c>
      <c r="G22" s="6" t="str">
        <f>VLOOKUP(A22,'01.kolo prezentácia'!$A$2:$G$159,4,FALSE)</f>
        <v>Soblahov</v>
      </c>
      <c r="H22" s="32">
        <f>VLOOKUP(A22,'01.kolo prezentácia'!$A$2:$G$159,5,FALSE)</f>
        <v>1978</v>
      </c>
      <c r="I22" s="33" t="str">
        <f>VLOOKUP(A22,'01.kolo prezentácia'!$A$2:$G$159,7,FALSE)</f>
        <v>Muži C</v>
      </c>
      <c r="J22" s="34" t="str">
        <f>VLOOKUP('01.kolo výsledky '!$A22,'01.kolo stopky'!A:C,3,FALSE)</f>
        <v>00:36:32,69</v>
      </c>
      <c r="K22" s="34">
        <f t="shared" si="0"/>
        <v>0.0028515007282563466</v>
      </c>
      <c r="L22" s="34">
        <f t="shared" si="1"/>
        <v>0.002800115740740742</v>
      </c>
      <c r="M22" s="22"/>
      <c r="N22" s="3"/>
      <c r="O22" s="3"/>
      <c r="P22" s="3"/>
      <c r="Q22" s="3"/>
      <c r="R22" s="3"/>
      <c r="S22" s="3"/>
      <c r="T22" s="3"/>
      <c r="U22" s="3"/>
      <c r="V22" s="3"/>
      <c r="W22" s="28">
        <f t="shared" si="2"/>
        <v>0</v>
      </c>
      <c r="Y22"/>
    </row>
    <row r="23" spans="1:25" ht="14.25">
      <c r="A23" s="22">
        <v>38</v>
      </c>
      <c r="B23" s="49">
        <v>20</v>
      </c>
      <c r="C23" s="50">
        <v>1</v>
      </c>
      <c r="D23" s="5" t="str">
        <f>VLOOKUP(A23,'01.kolo prezentácia'!$A$2:$G$159,2,FALSE)</f>
        <v>Barbara</v>
      </c>
      <c r="E23" s="5" t="str">
        <f>VLOOKUP(A23,'01.kolo prezentácia'!$A$2:$G$159,3,FALSE)</f>
        <v>Chrenková</v>
      </c>
      <c r="F23" s="5" t="str">
        <f>CONCATENATE('01.kolo výsledky '!$D23," ",'01.kolo výsledky '!$E23)</f>
        <v>Barbara Chrenková</v>
      </c>
      <c r="G23" s="5" t="str">
        <f>VLOOKUP(A23,'01.kolo prezentácia'!$A$2:$G$159,4,FALSE)</f>
        <v>Jogging klub / Dubnica n/V</v>
      </c>
      <c r="H23" s="3">
        <f>VLOOKUP(A23,'01.kolo prezentácia'!$A$2:$G$159,5,FALSE)</f>
        <v>1995</v>
      </c>
      <c r="I23" s="27" t="str">
        <f>VLOOKUP(A23,'01.kolo prezentácia'!$A$2:$G$159,7,FALSE)</f>
        <v>Ženy A</v>
      </c>
      <c r="J23" s="21" t="str">
        <f>VLOOKUP('01.kolo výsledky '!$A23,'01.kolo stopky'!A:C,3,FALSE)</f>
        <v>00:36:33,38</v>
      </c>
      <c r="K23" s="21">
        <f t="shared" si="0"/>
        <v>0.0028523980441115273</v>
      </c>
      <c r="L23" s="21">
        <f t="shared" si="1"/>
        <v>0.00280810185185185</v>
      </c>
      <c r="M23" s="22"/>
      <c r="N23" s="3"/>
      <c r="O23" s="3"/>
      <c r="P23" s="3"/>
      <c r="Q23" s="3"/>
      <c r="R23" s="3"/>
      <c r="S23" s="3"/>
      <c r="T23" s="3"/>
      <c r="U23" s="3"/>
      <c r="V23" s="3"/>
      <c r="W23" s="28">
        <f t="shared" si="2"/>
        <v>0</v>
      </c>
      <c r="Y23"/>
    </row>
    <row r="24" spans="1:25" ht="14.25">
      <c r="A24" s="22">
        <v>85</v>
      </c>
      <c r="B24" s="49">
        <v>21</v>
      </c>
      <c r="C24" s="56">
        <v>6</v>
      </c>
      <c r="D24" s="5" t="str">
        <f>VLOOKUP(A24,'01.kolo prezentácia'!$A$2:$G$159,2,FALSE)</f>
        <v>Dušan</v>
      </c>
      <c r="E24" s="5" t="str">
        <f>VLOOKUP(A24,'01.kolo prezentácia'!$A$2:$G$159,3,FALSE)</f>
        <v>Vertfein</v>
      </c>
      <c r="F24" s="5" t="str">
        <f>CONCATENATE('01.kolo výsledky '!$D24," ",'01.kolo výsledky '!$E24)</f>
        <v>Dušan Vertfein</v>
      </c>
      <c r="G24" s="5" t="str">
        <f>VLOOKUP(A24,'01.kolo prezentácia'!$A$2:$G$159,4,FALSE)</f>
        <v>Printhouse.a.s / Bobot</v>
      </c>
      <c r="H24" s="3">
        <f>VLOOKUP(A24,'01.kolo prezentácia'!$A$2:$G$159,5,FALSE)</f>
        <v>1981</v>
      </c>
      <c r="I24" s="27" t="str">
        <f>VLOOKUP(A24,'01.kolo prezentácia'!$A$2:$G$159,7,FALSE)</f>
        <v>Muži B</v>
      </c>
      <c r="J24" s="21" t="str">
        <f>VLOOKUP('01.kolo výsledky '!$A24,'01.kolo stopky'!A:C,3,FALSE)</f>
        <v>00:36:54,55</v>
      </c>
      <c r="K24" s="21">
        <f t="shared" si="0"/>
        <v>0.0028799287349146898</v>
      </c>
      <c r="L24" s="21">
        <f t="shared" si="1"/>
        <v>0.003053124999999997</v>
      </c>
      <c r="M24" s="22"/>
      <c r="N24" s="3"/>
      <c r="O24" s="3"/>
      <c r="P24" s="3"/>
      <c r="Q24" s="3"/>
      <c r="R24" s="3"/>
      <c r="S24" s="3"/>
      <c r="T24" s="3"/>
      <c r="U24" s="3"/>
      <c r="V24" s="3"/>
      <c r="W24" s="28">
        <f t="shared" si="2"/>
        <v>0</v>
      </c>
      <c r="Y24"/>
    </row>
    <row r="25" spans="1:25" ht="14.25">
      <c r="A25" s="22">
        <v>50</v>
      </c>
      <c r="B25" s="49">
        <v>22</v>
      </c>
      <c r="C25" s="50">
        <v>3</v>
      </c>
      <c r="D25" s="5" t="str">
        <f>VLOOKUP(A25,'01.kolo prezentácia'!$A$2:$G$159,2,FALSE)</f>
        <v>Daniel</v>
      </c>
      <c r="E25" s="5" t="str">
        <f>VLOOKUP(A25,'01.kolo prezentácia'!$A$2:$G$159,3,FALSE)</f>
        <v>Zubo</v>
      </c>
      <c r="F25" s="5" t="str">
        <f>CONCATENATE('01.kolo výsledky '!$D25," ",'01.kolo výsledky '!$E25)</f>
        <v>Daniel Zubo</v>
      </c>
      <c r="G25" s="5" t="str">
        <f>VLOOKUP(A25,'01.kolo prezentácia'!$A$2:$G$159,4,FALSE)</f>
        <v>Jogging klub DCA / Nová Dubnica</v>
      </c>
      <c r="H25" s="3">
        <f>VLOOKUP(A25,'01.kolo prezentácia'!$A$2:$G$159,5,FALSE)</f>
        <v>1969</v>
      </c>
      <c r="I25" s="27" t="str">
        <f>VLOOKUP(A25,'01.kolo prezentácia'!$A$2:$G$159,7,FALSE)</f>
        <v>Muži D</v>
      </c>
      <c r="J25" s="21" t="str">
        <f>VLOOKUP('01.kolo výsledky '!$A25,'01.kolo stopky'!A:C,3,FALSE)</f>
        <v>00:37:00,66</v>
      </c>
      <c r="K25" s="21">
        <f t="shared" si="0"/>
        <v>0.002887874531835206</v>
      </c>
      <c r="L25" s="21">
        <f t="shared" si="1"/>
        <v>0.0031238425925925913</v>
      </c>
      <c r="M25" s="22"/>
      <c r="N25" s="3"/>
      <c r="O25" s="3"/>
      <c r="P25" s="3"/>
      <c r="Q25" s="3"/>
      <c r="R25" s="3"/>
      <c r="S25" s="3"/>
      <c r="T25" s="3"/>
      <c r="U25" s="3"/>
      <c r="V25" s="3"/>
      <c r="W25" s="28">
        <f t="shared" si="2"/>
        <v>0</v>
      </c>
      <c r="Y25"/>
    </row>
    <row r="26" spans="1:25" ht="14.25">
      <c r="A26" s="22">
        <v>20</v>
      </c>
      <c r="B26" s="49">
        <v>23</v>
      </c>
      <c r="C26" s="56">
        <v>4</v>
      </c>
      <c r="D26" s="5" t="str">
        <f>VLOOKUP(A26,'01.kolo prezentácia'!$A$2:$G$159,2,FALSE)</f>
        <v>Miroslav</v>
      </c>
      <c r="E26" s="5" t="str">
        <f>VLOOKUP(A26,'01.kolo prezentácia'!$A$2:$G$159,3,FALSE)</f>
        <v>Michálek</v>
      </c>
      <c r="F26" s="5" t="str">
        <f>CONCATENATE('01.kolo výsledky '!$D26," ",'01.kolo výsledky '!$E26)</f>
        <v>Miroslav Michálek</v>
      </c>
      <c r="G26" s="5" t="str">
        <f>VLOOKUP(A26,'01.kolo prezentácia'!$A$2:$G$159,4,FALSE)</f>
        <v>VLV servis</v>
      </c>
      <c r="H26" s="3">
        <f>VLOOKUP(A26,'01.kolo prezentácia'!$A$2:$G$159,5,FALSE)</f>
        <v>1967</v>
      </c>
      <c r="I26" s="27" t="str">
        <f>VLOOKUP(A26,'01.kolo prezentácia'!$A$2:$G$159,7,FALSE)</f>
        <v>Muži D</v>
      </c>
      <c r="J26" s="21" t="str">
        <f>VLOOKUP('01.kolo výsledky '!$A26,'01.kolo stopky'!A:C,3,FALSE)</f>
        <v>00:37:02,03</v>
      </c>
      <c r="K26" s="21">
        <f t="shared" si="0"/>
        <v>0.002889656158967957</v>
      </c>
      <c r="L26" s="21">
        <f t="shared" si="1"/>
        <v>0.003139699074074076</v>
      </c>
      <c r="M26" s="22"/>
      <c r="N26" s="46"/>
      <c r="O26" s="46"/>
      <c r="P26" s="46"/>
      <c r="Q26" s="46"/>
      <c r="R26" s="46"/>
      <c r="S26" s="46"/>
      <c r="T26" s="46"/>
      <c r="U26" s="46"/>
      <c r="V26" s="46"/>
      <c r="W26" s="28">
        <f t="shared" si="2"/>
        <v>0</v>
      </c>
      <c r="Y26"/>
    </row>
    <row r="27" spans="1:25" ht="14.25">
      <c r="A27" s="22">
        <v>156</v>
      </c>
      <c r="B27" s="49">
        <v>24</v>
      </c>
      <c r="C27" s="49">
        <v>7</v>
      </c>
      <c r="D27" s="5" t="str">
        <f>VLOOKUP(A27,'01.kolo prezentácia'!$A$2:$G$159,2,FALSE)</f>
        <v>Ján</v>
      </c>
      <c r="E27" s="5" t="str">
        <f>VLOOKUP(A27,'01.kolo prezentácia'!$A$2:$G$159,3,FALSE)</f>
        <v>Faltus</v>
      </c>
      <c r="F27" s="5" t="str">
        <f>CONCATENATE('01.kolo výsledky '!$D27," ",'01.kolo výsledky '!$E27)</f>
        <v>Ján Faltus</v>
      </c>
      <c r="G27" s="5" t="str">
        <f>VLOOKUP(A27,'01.kolo prezentácia'!$A$2:$G$159,4,FALSE)</f>
        <v>Ilava</v>
      </c>
      <c r="H27" s="3">
        <f>VLOOKUP(A27,'01.kolo prezentácia'!$A$2:$G$159,5,FALSE)</f>
        <v>1988</v>
      </c>
      <c r="I27" s="27" t="str">
        <f>VLOOKUP(A27,'01.kolo prezentácia'!$A$2:$G$159,7,FALSE)</f>
        <v>Muži B</v>
      </c>
      <c r="J27" s="21" t="str">
        <f>VLOOKUP('01.kolo výsledky '!$A27,'01.kolo stopky'!A:C,3,FALSE)</f>
        <v>00:37:05,47</v>
      </c>
      <c r="K27" s="21">
        <f t="shared" si="0"/>
        <v>0.0028941297336662506</v>
      </c>
      <c r="L27" s="21">
        <f t="shared" si="1"/>
        <v>0.003179513888888888</v>
      </c>
      <c r="M27" s="22"/>
      <c r="N27" s="3"/>
      <c r="O27" s="3"/>
      <c r="P27" s="3"/>
      <c r="Q27" s="3"/>
      <c r="R27" s="3"/>
      <c r="S27" s="3"/>
      <c r="T27" s="3"/>
      <c r="U27" s="3"/>
      <c r="V27" s="3"/>
      <c r="W27" s="28">
        <f t="shared" si="2"/>
        <v>0</v>
      </c>
      <c r="Y27"/>
    </row>
    <row r="28" spans="1:25" ht="14.25">
      <c r="A28" s="22">
        <v>90</v>
      </c>
      <c r="B28" s="49">
        <v>25</v>
      </c>
      <c r="C28" s="56">
        <v>5</v>
      </c>
      <c r="D28" s="5" t="str">
        <f>VLOOKUP(A28,'01.kolo prezentácia'!$A$2:$G$159,2,FALSE)</f>
        <v>Štefan</v>
      </c>
      <c r="E28" s="5" t="str">
        <f>VLOOKUP(A28,'01.kolo prezentácia'!$A$2:$G$159,3,FALSE)</f>
        <v>Červenka</v>
      </c>
      <c r="F28" s="5" t="str">
        <f>CONCATENATE('01.kolo výsledky '!$D28," ",'01.kolo výsledky '!$E28)</f>
        <v>Štefan Červenka</v>
      </c>
      <c r="G28" s="5" t="str">
        <f>VLOOKUP(A28,'01.kolo prezentácia'!$A$2:$G$159,4,FALSE)</f>
        <v>Buď lepší / Dubnica nad Váhom</v>
      </c>
      <c r="H28" s="3">
        <f>VLOOKUP(A28,'01.kolo prezentácia'!$A$2:$G$159,5,FALSE)</f>
        <v>1966</v>
      </c>
      <c r="I28" s="27" t="str">
        <f>VLOOKUP(A28,'01.kolo prezentácia'!$A$2:$G$159,7,FALSE)</f>
        <v>Muži D</v>
      </c>
      <c r="J28" s="21" t="str">
        <f>VLOOKUP('01.kolo výsledky '!$A28,'01.kolo stopky'!A:C,3,FALSE)</f>
        <v>00:37:33,10</v>
      </c>
      <c r="K28" s="21">
        <f t="shared" si="0"/>
        <v>0.002930061381606326</v>
      </c>
      <c r="L28" s="21">
        <f t="shared" si="1"/>
        <v>0.0034993055555555576</v>
      </c>
      <c r="M28" s="22"/>
      <c r="N28" s="3"/>
      <c r="O28" s="3"/>
      <c r="P28" s="3"/>
      <c r="Q28" s="3"/>
      <c r="R28" s="3"/>
      <c r="S28" s="3"/>
      <c r="T28" s="3"/>
      <c r="U28" s="3"/>
      <c r="V28" s="3"/>
      <c r="W28" s="28">
        <f t="shared" si="2"/>
        <v>0</v>
      </c>
      <c r="Y28"/>
    </row>
    <row r="29" spans="1:25" ht="14.25">
      <c r="A29" s="22">
        <v>12</v>
      </c>
      <c r="B29" s="49">
        <v>26</v>
      </c>
      <c r="C29" s="56">
        <v>8</v>
      </c>
      <c r="D29" s="5" t="str">
        <f>VLOOKUP(A29,'01.kolo prezentácia'!$A$2:$G$159,2,FALSE)</f>
        <v>Roman</v>
      </c>
      <c r="E29" s="5" t="str">
        <f>VLOOKUP(A29,'01.kolo prezentácia'!$A$2:$G$159,3,FALSE)</f>
        <v>Janků</v>
      </c>
      <c r="F29" s="5" t="str">
        <f>CONCATENATE('01.kolo výsledky '!$D29," ",'01.kolo výsledky '!$E29)</f>
        <v>Roman Janků</v>
      </c>
      <c r="G29" s="5">
        <f>VLOOKUP(A29,'01.kolo prezentácia'!$A$2:$G$159,4,FALSE)</f>
        <v>0</v>
      </c>
      <c r="H29" s="3">
        <f>VLOOKUP(A29,'01.kolo prezentácia'!$A$2:$G$159,5,FALSE)</f>
        <v>1986</v>
      </c>
      <c r="I29" s="27" t="str">
        <f>VLOOKUP(A29,'01.kolo prezentácia'!$A$2:$G$159,7,FALSE)</f>
        <v>Muži B</v>
      </c>
      <c r="J29" s="21" t="str">
        <f>VLOOKUP('01.kolo výsledky '!$A29,'01.kolo stopky'!A:C,3,FALSE)</f>
        <v>00:37:55,62</v>
      </c>
      <c r="K29" s="21">
        <f t="shared" si="0"/>
        <v>0.0029593476903870164</v>
      </c>
      <c r="L29" s="21">
        <f t="shared" si="1"/>
        <v>0.003759953703703703</v>
      </c>
      <c r="M29" s="22"/>
      <c r="N29" s="3"/>
      <c r="O29" s="3"/>
      <c r="P29" s="3"/>
      <c r="Q29" s="3"/>
      <c r="R29" s="3"/>
      <c r="S29" s="3"/>
      <c r="T29" s="3"/>
      <c r="U29" s="3"/>
      <c r="V29" s="3"/>
      <c r="W29" s="28">
        <f t="shared" si="2"/>
        <v>0</v>
      </c>
      <c r="Y29"/>
    </row>
    <row r="30" spans="1:25" ht="14.25">
      <c r="A30" s="22">
        <v>86</v>
      </c>
      <c r="B30" s="49">
        <v>27</v>
      </c>
      <c r="C30" s="49">
        <v>6</v>
      </c>
      <c r="D30" s="5" t="str">
        <f>VLOOKUP(A30,'01.kolo prezentácia'!$A$2:$G$159,2,FALSE)</f>
        <v>Jan</v>
      </c>
      <c r="E30" s="5" t="str">
        <f>VLOOKUP(A30,'01.kolo prezentácia'!$A$2:$G$159,3,FALSE)</f>
        <v>Kucharík</v>
      </c>
      <c r="F30" s="5" t="str">
        <f>CONCATENATE('01.kolo výsledky '!$D30," ",'01.kolo výsledky '!$E30)</f>
        <v>Jan Kucharík</v>
      </c>
      <c r="G30" s="5" t="str">
        <f>VLOOKUP(A30,'01.kolo prezentácia'!$A$2:$G$159,4,FALSE)</f>
        <v>Durikam team Trencin / Trencin</v>
      </c>
      <c r="H30" s="3">
        <f>VLOOKUP(A30,'01.kolo prezentácia'!$A$2:$G$159,5,FALSE)</f>
        <v>1965</v>
      </c>
      <c r="I30" s="27" t="str">
        <f>VLOOKUP(A30,'01.kolo prezentácia'!$A$2:$G$159,7,FALSE)</f>
        <v>Muži D</v>
      </c>
      <c r="J30" s="21" t="str">
        <f>VLOOKUP('01.kolo výsledky '!$A30,'01.kolo stopky'!A:C,3,FALSE)</f>
        <v>00:38:14,56</v>
      </c>
      <c r="K30" s="21">
        <f t="shared" si="0"/>
        <v>0.002983978360382854</v>
      </c>
      <c r="L30" s="21">
        <f t="shared" si="1"/>
        <v>0.003979166666666662</v>
      </c>
      <c r="M30" s="22"/>
      <c r="N30" s="3"/>
      <c r="O30" s="3"/>
      <c r="P30" s="3"/>
      <c r="Q30" s="3"/>
      <c r="R30" s="3"/>
      <c r="S30" s="3"/>
      <c r="T30" s="3"/>
      <c r="U30" s="3"/>
      <c r="V30" s="3"/>
      <c r="W30" s="28">
        <f t="shared" si="2"/>
        <v>0</v>
      </c>
      <c r="Y30"/>
    </row>
    <row r="31" spans="1:25" ht="14.25">
      <c r="A31" s="22">
        <v>167</v>
      </c>
      <c r="B31" s="49">
        <v>28</v>
      </c>
      <c r="C31" s="56">
        <v>9</v>
      </c>
      <c r="D31" s="5" t="str">
        <f>VLOOKUP(A31,'01.kolo prezentácia'!$A$2:$G$159,2,FALSE)</f>
        <v>Ondřej</v>
      </c>
      <c r="E31" s="5" t="str">
        <f>VLOOKUP(A31,'01.kolo prezentácia'!$A$2:$G$159,3,FALSE)</f>
        <v>Tluka</v>
      </c>
      <c r="F31" s="5" t="str">
        <f>CONCATENATE('01.kolo výsledky '!$D31," ",'01.kolo výsledky '!$E31)</f>
        <v>Ondřej Tluka</v>
      </c>
      <c r="G31" s="5" t="str">
        <f>VLOOKUP(A31,'01.kolo prezentácia'!$A$2:$G$159,4,FALSE)</f>
        <v>GEKONsport / Trenčín</v>
      </c>
      <c r="H31" s="3">
        <f>VLOOKUP(A31,'01.kolo prezentácia'!$A$2:$G$159,5,FALSE)</f>
        <v>1976</v>
      </c>
      <c r="I31" s="27" t="str">
        <f>VLOOKUP(A31,'01.kolo prezentácia'!$A$2:$G$159,7,FALSE)</f>
        <v>Muži C</v>
      </c>
      <c r="J31" s="21" t="str">
        <f>VLOOKUP('01.kolo výsledky '!$A31,'01.kolo stopky'!A:C,3,FALSE)</f>
        <v>00:38:15,00</v>
      </c>
      <c r="K31" s="21">
        <f t="shared" si="0"/>
        <v>0.0029845505617977527</v>
      </c>
      <c r="L31" s="21">
        <f t="shared" si="1"/>
        <v>0.003984259259259257</v>
      </c>
      <c r="M31" s="22"/>
      <c r="N31" s="3"/>
      <c r="O31" s="3"/>
      <c r="P31" s="3"/>
      <c r="Q31" s="3"/>
      <c r="R31" s="3"/>
      <c r="S31" s="3"/>
      <c r="T31" s="3"/>
      <c r="U31" s="3"/>
      <c r="V31" s="3"/>
      <c r="W31" s="28">
        <f t="shared" si="2"/>
        <v>0</v>
      </c>
      <c r="Y31"/>
    </row>
    <row r="32" spans="1:25" ht="14.25">
      <c r="A32" s="22">
        <v>176</v>
      </c>
      <c r="B32" s="49">
        <v>29</v>
      </c>
      <c r="C32" s="49">
        <v>9</v>
      </c>
      <c r="D32" s="5" t="str">
        <f>VLOOKUP(A32,'01.kolo prezentácia'!$A$2:$G$159,2,FALSE)</f>
        <v>Jergus</v>
      </c>
      <c r="E32" s="5" t="str">
        <f>VLOOKUP(A32,'01.kolo prezentácia'!$A$2:$G$159,3,FALSE)</f>
        <v>Holeczy</v>
      </c>
      <c r="F32" s="5" t="str">
        <f>CONCATENATE('01.kolo výsledky '!$D32," ",'01.kolo výsledky '!$E32)</f>
        <v>Jergus Holeczy</v>
      </c>
      <c r="G32" s="5" t="str">
        <f>VLOOKUP(A32,'01.kolo prezentácia'!$A$2:$G$159,4,FALSE)</f>
        <v>BMSC / Bratislava</v>
      </c>
      <c r="H32" s="3">
        <f>VLOOKUP(A32,'01.kolo prezentácia'!$A$2:$G$159,5,FALSE)</f>
        <v>1983</v>
      </c>
      <c r="I32" s="27" t="str">
        <f>VLOOKUP(A32,'01.kolo prezentácia'!$A$2:$G$159,7,FALSE)</f>
        <v>Muži B</v>
      </c>
      <c r="J32" s="21" t="str">
        <f>VLOOKUP('01.kolo výsledky '!$A32,'01.kolo stopky'!A:C,3,FALSE)</f>
        <v>00:38:19,73</v>
      </c>
      <c r="K32" s="21">
        <f t="shared" si="0"/>
        <v>0.0029907017270079067</v>
      </c>
      <c r="L32" s="21">
        <f t="shared" si="1"/>
        <v>0.0040390046296296285</v>
      </c>
      <c r="M32" s="22"/>
      <c r="N32" s="3"/>
      <c r="O32" s="3"/>
      <c r="P32" s="3"/>
      <c r="Q32" s="3"/>
      <c r="R32" s="3"/>
      <c r="S32" s="3"/>
      <c r="T32" s="3"/>
      <c r="U32" s="3"/>
      <c r="V32" s="3"/>
      <c r="W32" s="28">
        <f t="shared" si="2"/>
        <v>0</v>
      </c>
      <c r="Y32"/>
    </row>
    <row r="33" spans="1:25" ht="14.25">
      <c r="A33" s="22">
        <v>8</v>
      </c>
      <c r="B33" s="49">
        <v>30</v>
      </c>
      <c r="C33" s="50">
        <v>2</v>
      </c>
      <c r="D33" s="6" t="str">
        <f>VLOOKUP(A33,'01.kolo prezentácia'!$A$2:$G$159,2,FALSE)</f>
        <v>Veronika</v>
      </c>
      <c r="E33" s="6" t="str">
        <f>VLOOKUP(A33,'01.kolo prezentácia'!$A$2:$G$159,3,FALSE)</f>
        <v>Bakalárová</v>
      </c>
      <c r="F33" s="6" t="str">
        <f>CONCATENATE('01.kolo výsledky '!$D33," ",'01.kolo výsledky '!$E33)</f>
        <v>Veronika Bakalárová</v>
      </c>
      <c r="G33" s="6" t="str">
        <f>VLOOKUP(A33,'01.kolo prezentácia'!$A$2:$G$159,4,FALSE)</f>
        <v>Bez me na / Mníchova Lehota</v>
      </c>
      <c r="H33" s="32">
        <f>VLOOKUP(A33,'01.kolo prezentácia'!$A$2:$G$159,5,FALSE)</f>
        <v>1987</v>
      </c>
      <c r="I33" s="33" t="str">
        <f>VLOOKUP(A33,'01.kolo prezentácia'!$A$2:$G$159,7,FALSE)</f>
        <v>Ženy A</v>
      </c>
      <c r="J33" s="34" t="str">
        <f>VLOOKUP('01.kolo výsledky '!$A33,'01.kolo stopky'!A:C,3,FALSE)</f>
        <v>00:39:08,70</v>
      </c>
      <c r="K33" s="34">
        <f t="shared" si="0"/>
        <v>0.003054385143570537</v>
      </c>
      <c r="L33" s="34">
        <f t="shared" si="1"/>
        <v>0.00460578703703704</v>
      </c>
      <c r="M33" s="22"/>
      <c r="N33" s="3"/>
      <c r="O33" s="3"/>
      <c r="P33" s="3"/>
      <c r="Q33" s="3"/>
      <c r="R33" s="3"/>
      <c r="S33" s="3"/>
      <c r="T33" s="3"/>
      <c r="U33" s="3"/>
      <c r="V33" s="3"/>
      <c r="W33" s="28">
        <f t="shared" si="2"/>
        <v>0</v>
      </c>
      <c r="Y33"/>
    </row>
    <row r="34" spans="1:25" ht="14.25">
      <c r="A34" s="22">
        <v>46</v>
      </c>
      <c r="B34" s="49">
        <v>31</v>
      </c>
      <c r="C34" s="56">
        <v>7</v>
      </c>
      <c r="D34" s="5" t="str">
        <f>VLOOKUP(A34,'01.kolo prezentácia'!$A$2:$G$159,2,FALSE)</f>
        <v>Vladimír</v>
      </c>
      <c r="E34" s="5" t="str">
        <f>VLOOKUP(A34,'01.kolo prezentácia'!$A$2:$G$159,3,FALSE)</f>
        <v>Koníček</v>
      </c>
      <c r="F34" s="5" t="str">
        <f>CONCATENATE('01.kolo výsledky '!$D34," ",'01.kolo výsledky '!$E34)</f>
        <v>Vladimír Koníček</v>
      </c>
      <c r="G34" s="5" t="str">
        <f>VLOOKUP(A34,'01.kolo prezentácia'!$A$2:$G$159,4,FALSE)</f>
        <v>Nová Dubnica</v>
      </c>
      <c r="H34" s="3">
        <f>VLOOKUP(A34,'01.kolo prezentácia'!$A$2:$G$159,5,FALSE)</f>
        <v>1965</v>
      </c>
      <c r="I34" s="27" t="str">
        <f>VLOOKUP(A34,'01.kolo prezentácia'!$A$2:$G$159,7,FALSE)</f>
        <v>Muži D</v>
      </c>
      <c r="J34" s="21" t="str">
        <f>VLOOKUP('01.kolo výsledky '!$A34,'01.kolo stopky'!A:C,3,FALSE)</f>
        <v>00:39:11,58</v>
      </c>
      <c r="K34" s="21">
        <f t="shared" si="0"/>
        <v>0.0030581304619225966</v>
      </c>
      <c r="L34" s="21">
        <f t="shared" si="1"/>
        <v>0.00463912037037037</v>
      </c>
      <c r="M34" s="22"/>
      <c r="N34" s="3"/>
      <c r="O34" s="3"/>
      <c r="P34" s="3"/>
      <c r="Q34" s="3"/>
      <c r="R34" s="3"/>
      <c r="S34" s="3"/>
      <c r="T34" s="3"/>
      <c r="U34" s="3"/>
      <c r="V34" s="3"/>
      <c r="W34" s="28">
        <f t="shared" si="2"/>
        <v>0</v>
      </c>
      <c r="Y34"/>
    </row>
    <row r="35" spans="1:25" ht="14.25">
      <c r="A35" s="22">
        <v>3</v>
      </c>
      <c r="B35" s="49">
        <v>32</v>
      </c>
      <c r="C35" s="56">
        <v>10</v>
      </c>
      <c r="D35" s="5" t="str">
        <f>VLOOKUP(A35,'01.kolo prezentácia'!$A$2:$G$159,2,FALSE)</f>
        <v>Peter</v>
      </c>
      <c r="E35" s="5" t="str">
        <f>VLOOKUP(A35,'01.kolo prezentácia'!$A$2:$G$159,3,FALSE)</f>
        <v>Šimko</v>
      </c>
      <c r="F35" s="5" t="str">
        <f>CONCATENATE('01.kolo výsledky '!$D35," ",'01.kolo výsledky '!$E35)</f>
        <v>Peter Šimko</v>
      </c>
      <c r="G35" s="5" t="str">
        <f>VLOOKUP(A35,'01.kolo prezentácia'!$A$2:$G$159,4,FALSE)</f>
        <v>Pivný Team Dubnica / Dubnica nad Váhom</v>
      </c>
      <c r="H35" s="3">
        <f>VLOOKUP(A35,'01.kolo prezentácia'!$A$2:$G$159,5,FALSE)</f>
        <v>1972</v>
      </c>
      <c r="I35" s="27" t="str">
        <f>VLOOKUP(A35,'01.kolo prezentácia'!$A$2:$G$159,7,FALSE)</f>
        <v>Muži C</v>
      </c>
      <c r="J35" s="21" t="str">
        <f>VLOOKUP('01.kolo výsledky '!$A35,'01.kolo stopky'!A:C,3,FALSE)</f>
        <v>00:39:16,14</v>
      </c>
      <c r="K35" s="21">
        <f t="shared" si="0"/>
        <v>0.003064060549313358</v>
      </c>
      <c r="L35" s="21">
        <f t="shared" si="1"/>
        <v>0.004691898148148146</v>
      </c>
      <c r="M35" s="22"/>
      <c r="N35" s="3"/>
      <c r="O35" s="3"/>
      <c r="P35" s="3"/>
      <c r="Q35" s="3"/>
      <c r="R35" s="3"/>
      <c r="S35" s="3"/>
      <c r="T35" s="3"/>
      <c r="U35" s="3"/>
      <c r="V35" s="3"/>
      <c r="W35" s="28">
        <f t="shared" si="2"/>
        <v>0</v>
      </c>
      <c r="Y35"/>
    </row>
    <row r="36" spans="1:25" ht="14.25">
      <c r="A36" s="22">
        <v>49</v>
      </c>
      <c r="B36" s="49">
        <v>33</v>
      </c>
      <c r="C36" s="56">
        <v>10</v>
      </c>
      <c r="D36" s="5" t="str">
        <f>VLOOKUP(A36,'01.kolo prezentácia'!$A$2:$G$159,2,FALSE)</f>
        <v>Jakub</v>
      </c>
      <c r="E36" s="5" t="str">
        <f>VLOOKUP(A36,'01.kolo prezentácia'!$A$2:$G$159,3,FALSE)</f>
        <v>Hrmo</v>
      </c>
      <c r="F36" s="5" t="str">
        <f>CONCATENATE('01.kolo výsledky '!$D36," ",'01.kolo výsledky '!$E36)</f>
        <v>Jakub Hrmo</v>
      </c>
      <c r="G36" s="5" t="str">
        <f>VLOOKUP(A36,'01.kolo prezentácia'!$A$2:$G$159,4,FALSE)</f>
        <v>Buď lepší / Trenčín</v>
      </c>
      <c r="H36" s="3">
        <f>VLOOKUP(A36,'01.kolo prezentácia'!$A$2:$G$159,5,FALSE)</f>
        <v>1988</v>
      </c>
      <c r="I36" s="27" t="str">
        <f>VLOOKUP(A36,'01.kolo prezentácia'!$A$2:$G$159,7,FALSE)</f>
        <v>Muži B</v>
      </c>
      <c r="J36" s="21" t="str">
        <f>VLOOKUP('01.kolo výsledky '!$A36,'01.kolo stopky'!A:C,3,FALSE)</f>
        <v>00:39:21,83</v>
      </c>
      <c r="K36" s="21">
        <f aca="true" t="shared" si="3" ref="K36:K67">J36/$X$3</f>
        <v>0.003071460153974199</v>
      </c>
      <c r="L36" s="21">
        <f aca="true" t="shared" si="4" ref="L36:L67">J36-$Y$3</f>
        <v>0.004757754629629629</v>
      </c>
      <c r="M36" s="22"/>
      <c r="N36" s="3"/>
      <c r="O36" s="3"/>
      <c r="P36" s="3"/>
      <c r="Q36" s="3"/>
      <c r="R36" s="3"/>
      <c r="S36" s="3"/>
      <c r="T36" s="3"/>
      <c r="U36" s="3"/>
      <c r="V36" s="3"/>
      <c r="W36" s="28">
        <f aca="true" t="shared" si="5" ref="W36:W53">SUM(M36:V36)</f>
        <v>0</v>
      </c>
      <c r="Y36"/>
    </row>
    <row r="37" spans="1:25" ht="14.25">
      <c r="A37" s="22">
        <v>53</v>
      </c>
      <c r="B37" s="49">
        <v>34</v>
      </c>
      <c r="C37" s="56">
        <v>4</v>
      </c>
      <c r="D37" s="5" t="str">
        <f>VLOOKUP(A37,'01.kolo prezentácia'!$A$2:$G$159,2,FALSE)</f>
        <v>Pavol</v>
      </c>
      <c r="E37" s="5" t="str">
        <f>VLOOKUP(A37,'01.kolo prezentácia'!$A$2:$G$159,3,FALSE)</f>
        <v>Martiš</v>
      </c>
      <c r="F37" s="5" t="str">
        <f>CONCATENATE('01.kolo výsledky '!$D37," ",'01.kolo výsledky '!$E37)</f>
        <v>Pavol Martiš</v>
      </c>
      <c r="G37" s="5" t="str">
        <f>VLOOKUP(A37,'01.kolo prezentácia'!$A$2:$G$159,4,FALSE)</f>
        <v>Trenčín</v>
      </c>
      <c r="H37" s="3">
        <f>VLOOKUP(A37,'01.kolo prezentácia'!$A$2:$G$159,5,FALSE)</f>
        <v>1994</v>
      </c>
      <c r="I37" s="27" t="str">
        <f>VLOOKUP(A37,'01.kolo prezentácia'!$A$2:$G$159,7,FALSE)</f>
        <v>Muži A</v>
      </c>
      <c r="J37" s="21" t="str">
        <f>VLOOKUP('01.kolo výsledky '!$A37,'01.kolo stopky'!A:C,3,FALSE)</f>
        <v>00:39:25,51</v>
      </c>
      <c r="K37" s="21">
        <f t="shared" si="3"/>
        <v>0.0030762458385351645</v>
      </c>
      <c r="L37" s="21">
        <f t="shared" si="4"/>
        <v>0.004800347222222223</v>
      </c>
      <c r="M37" s="22"/>
      <c r="N37" s="3"/>
      <c r="O37" s="3"/>
      <c r="P37" s="3"/>
      <c r="Q37" s="3"/>
      <c r="R37" s="3"/>
      <c r="S37" s="3"/>
      <c r="T37" s="3"/>
      <c r="U37" s="3"/>
      <c r="V37" s="3"/>
      <c r="W37" s="28">
        <f t="shared" si="5"/>
        <v>0</v>
      </c>
      <c r="X37" s="2"/>
      <c r="Y37"/>
    </row>
    <row r="38" spans="1:25" ht="14.25">
      <c r="A38" s="22">
        <v>137</v>
      </c>
      <c r="B38" s="49">
        <v>35</v>
      </c>
      <c r="C38" s="49">
        <v>8</v>
      </c>
      <c r="D38" s="5" t="str">
        <f>VLOOKUP(A38,'01.kolo prezentácia'!$A$2:$G$159,2,FALSE)</f>
        <v>Anton</v>
      </c>
      <c r="E38" s="5" t="str">
        <f>VLOOKUP(A38,'01.kolo prezentácia'!$A$2:$G$159,3,FALSE)</f>
        <v>Blaško</v>
      </c>
      <c r="F38" s="5" t="str">
        <f>CONCATENATE('01.kolo výsledky '!$D38," ",'01.kolo výsledky '!$E38)</f>
        <v>Anton Blaško</v>
      </c>
      <c r="G38" s="5" t="str">
        <f>VLOOKUP(A38,'01.kolo prezentácia'!$A$2:$G$159,4,FALSE)</f>
        <v>Dubnica n/V</v>
      </c>
      <c r="H38" s="3">
        <f>VLOOKUP(A38,'01.kolo prezentácia'!$A$2:$G$159,5,FALSE)</f>
        <v>1965</v>
      </c>
      <c r="I38" s="27" t="str">
        <f>VLOOKUP(A38,'01.kolo prezentácia'!$A$2:$G$159,7,FALSE)</f>
        <v>Muži D</v>
      </c>
      <c r="J38" s="21" t="str">
        <f>VLOOKUP('01.kolo výsledky '!$A38,'01.kolo stopky'!A:C,3,FALSE)</f>
        <v>00:39:34,70</v>
      </c>
      <c r="K38" s="21">
        <f t="shared" si="3"/>
        <v>0.0030881970453599666</v>
      </c>
      <c r="L38" s="21">
        <f t="shared" si="4"/>
        <v>0.00490671296296296</v>
      </c>
      <c r="M38" s="22"/>
      <c r="N38" s="3"/>
      <c r="O38" s="3"/>
      <c r="P38" s="3"/>
      <c r="Q38" s="3"/>
      <c r="R38" s="3"/>
      <c r="S38" s="3"/>
      <c r="T38" s="3"/>
      <c r="U38" s="3"/>
      <c r="V38" s="3"/>
      <c r="W38" s="28">
        <f t="shared" si="5"/>
        <v>0</v>
      </c>
      <c r="X38" s="2"/>
      <c r="Y38"/>
    </row>
    <row r="39" spans="1:25" ht="14.25">
      <c r="A39" s="22">
        <v>24</v>
      </c>
      <c r="B39" s="49">
        <v>36</v>
      </c>
      <c r="C39" s="56">
        <v>11</v>
      </c>
      <c r="D39" s="5" t="str">
        <f>VLOOKUP(A39,'01.kolo prezentácia'!$A$2:$G$159,2,FALSE)</f>
        <v>Miroslav</v>
      </c>
      <c r="E39" s="5" t="str">
        <f>VLOOKUP(A39,'01.kolo prezentácia'!$A$2:$G$159,3,FALSE)</f>
        <v>Uhlár</v>
      </c>
      <c r="F39" s="5" t="str">
        <f>CONCATENATE('01.kolo výsledky '!$D39," ",'01.kolo výsledky '!$E39)</f>
        <v>Miroslav Uhlár</v>
      </c>
      <c r="G39" s="5" t="str">
        <f>VLOOKUP(A39,'01.kolo prezentácia'!$A$2:$G$159,4,FALSE)</f>
        <v>Vrbany </v>
      </c>
      <c r="H39" s="3">
        <f>VLOOKUP(A39,'01.kolo prezentácia'!$A$2:$G$159,5,FALSE)</f>
        <v>1974</v>
      </c>
      <c r="I39" s="27" t="str">
        <f>VLOOKUP(A39,'01.kolo prezentácia'!$A$2:$G$159,7,FALSE)</f>
        <v>Muži C</v>
      </c>
      <c r="J39" s="21" t="str">
        <f>VLOOKUP('01.kolo výsledky '!$A39,'01.kolo stopky'!A:C,3,FALSE)</f>
        <v>00:39:43,95</v>
      </c>
      <c r="K39" s="21">
        <f t="shared" si="3"/>
        <v>0.003100226279650437</v>
      </c>
      <c r="L39" s="21">
        <f t="shared" si="4"/>
        <v>0.005013773148148149</v>
      </c>
      <c r="M39" s="22"/>
      <c r="N39" s="3"/>
      <c r="O39" s="3"/>
      <c r="P39" s="3"/>
      <c r="Q39" s="3"/>
      <c r="R39" s="3"/>
      <c r="S39" s="3"/>
      <c r="T39" s="3"/>
      <c r="U39" s="3"/>
      <c r="V39" s="3"/>
      <c r="W39" s="28">
        <f t="shared" si="5"/>
        <v>0</v>
      </c>
      <c r="Y39"/>
    </row>
    <row r="40" spans="1:25" ht="14.25">
      <c r="A40" s="22">
        <v>36</v>
      </c>
      <c r="B40" s="49">
        <v>37</v>
      </c>
      <c r="C40" s="56">
        <v>11</v>
      </c>
      <c r="D40" s="5" t="str">
        <f>VLOOKUP(A40,'01.kolo prezentácia'!$A$2:$G$159,2,FALSE)</f>
        <v>Andrej</v>
      </c>
      <c r="E40" s="5" t="str">
        <f>VLOOKUP(A40,'01.kolo prezentácia'!$A$2:$G$159,3,FALSE)</f>
        <v>Prekop</v>
      </c>
      <c r="F40" s="5" t="str">
        <f>CONCATENATE('01.kolo výsledky '!$D40," ",'01.kolo výsledky '!$E40)</f>
        <v>Andrej Prekop</v>
      </c>
      <c r="G40" s="5" t="str">
        <f>VLOOKUP(A40,'01.kolo prezentácia'!$A$2:$G$159,4,FALSE)</f>
        <v>Trenčin</v>
      </c>
      <c r="H40" s="3">
        <f>VLOOKUP(A40,'01.kolo prezentácia'!$A$2:$G$159,5,FALSE)</f>
        <v>1985</v>
      </c>
      <c r="I40" s="27" t="str">
        <f>VLOOKUP(A40,'01.kolo prezentácia'!$A$2:$G$159,7,FALSE)</f>
        <v>Muži B</v>
      </c>
      <c r="J40" s="21" t="str">
        <f>VLOOKUP('01.kolo výsledky '!$A40,'01.kolo stopky'!A:C,3,FALSE)</f>
        <v>00:39:53,09</v>
      </c>
      <c r="K40" s="21">
        <f t="shared" si="3"/>
        <v>0.0031121124635871827</v>
      </c>
      <c r="L40" s="21">
        <f t="shared" si="4"/>
        <v>0.005119560185185185</v>
      </c>
      <c r="M40" s="22"/>
      <c r="N40" s="3"/>
      <c r="O40" s="3"/>
      <c r="P40" s="3"/>
      <c r="Q40" s="3"/>
      <c r="R40" s="3"/>
      <c r="S40" s="3"/>
      <c r="T40" s="3"/>
      <c r="U40" s="3"/>
      <c r="V40" s="3"/>
      <c r="W40" s="28">
        <f t="shared" si="5"/>
        <v>0</v>
      </c>
      <c r="Y40"/>
    </row>
    <row r="41" spans="1:25" ht="14.25">
      <c r="A41" s="22">
        <v>52</v>
      </c>
      <c r="B41" s="49">
        <v>38</v>
      </c>
      <c r="C41" s="64">
        <v>12</v>
      </c>
      <c r="D41" s="5" t="str">
        <f>VLOOKUP(A41,'01.kolo prezentácia'!$A$2:$G$159,2,FALSE)</f>
        <v>Daniel</v>
      </c>
      <c r="E41" s="5" t="str">
        <f>VLOOKUP(A41,'01.kolo prezentácia'!$A$2:$G$159,3,FALSE)</f>
        <v>Ondrejička</v>
      </c>
      <c r="F41" s="5" t="str">
        <f>CONCATENATE('01.kolo výsledky '!$D41," ",'01.kolo výsledky '!$E41)</f>
        <v>Daniel Ondrejička</v>
      </c>
      <c r="G41" s="5" t="str">
        <f>VLOOKUP(A41,'01.kolo prezentácia'!$A$2:$G$159,4,FALSE)</f>
        <v>Liešťany</v>
      </c>
      <c r="H41" s="3">
        <f>VLOOKUP(A41,'01.kolo prezentácia'!$A$2:$G$159,5,FALSE)</f>
        <v>1974</v>
      </c>
      <c r="I41" s="27" t="str">
        <f>VLOOKUP(A41,'01.kolo prezentácia'!$A$2:$G$159,7,FALSE)</f>
        <v>Muži C</v>
      </c>
      <c r="J41" s="21" t="str">
        <f>VLOOKUP('01.kolo výsledky '!$A41,'01.kolo stopky'!A:C,3,FALSE)</f>
        <v>00:39:53,98</v>
      </c>
      <c r="K41" s="21">
        <f t="shared" si="3"/>
        <v>0.00311326987099459</v>
      </c>
      <c r="L41" s="21">
        <f t="shared" si="4"/>
        <v>0.005129861111111109</v>
      </c>
      <c r="M41" s="22"/>
      <c r="N41" s="3"/>
      <c r="O41" s="3"/>
      <c r="P41" s="3"/>
      <c r="Q41" s="3"/>
      <c r="R41" s="3"/>
      <c r="S41" s="3"/>
      <c r="T41" s="3"/>
      <c r="U41" s="3"/>
      <c r="V41" s="3"/>
      <c r="W41" s="28">
        <f t="shared" si="5"/>
        <v>0</v>
      </c>
      <c r="Y41"/>
    </row>
    <row r="42" spans="1:25" ht="14.25">
      <c r="A42" s="22">
        <v>84</v>
      </c>
      <c r="B42" s="49">
        <v>39</v>
      </c>
      <c r="C42" s="56">
        <v>13</v>
      </c>
      <c r="D42" s="5" t="str">
        <f>VLOOKUP(A42,'01.kolo prezentácia'!$A$2:$G$159,2,FALSE)</f>
        <v>František</v>
      </c>
      <c r="E42" s="5" t="str">
        <f>VLOOKUP(A42,'01.kolo prezentácia'!$A$2:$G$159,3,FALSE)</f>
        <v>Jackulík</v>
      </c>
      <c r="F42" s="5" t="str">
        <f>CONCATENATE('01.kolo výsledky '!$D42," ",'01.kolo výsledky '!$E42)</f>
        <v>František Jackulík</v>
      </c>
      <c r="G42" s="5" t="str">
        <f>VLOOKUP(A42,'01.kolo prezentácia'!$A$2:$G$159,4,FALSE)</f>
        <v>--- / Drietoma-Brúsne</v>
      </c>
      <c r="H42" s="3">
        <f>VLOOKUP(A42,'01.kolo prezentácia'!$A$2:$G$159,5,FALSE)</f>
        <v>1978</v>
      </c>
      <c r="I42" s="27" t="str">
        <f>VLOOKUP(A42,'01.kolo prezentácia'!$A$2:$G$159,7,FALSE)</f>
        <v>Muži C</v>
      </c>
      <c r="J42" s="21" t="str">
        <f>VLOOKUP('01.kolo výsledky '!$A42,'01.kolo stopky'!A:C,3,FALSE)</f>
        <v>00:39:57,11</v>
      </c>
      <c r="K42" s="21">
        <f t="shared" si="3"/>
        <v>0.0031173403037869332</v>
      </c>
      <c r="L42" s="21">
        <f t="shared" si="4"/>
        <v>0.005166087962962963</v>
      </c>
      <c r="M42" s="22"/>
      <c r="N42" s="3"/>
      <c r="O42" s="3"/>
      <c r="P42" s="3"/>
      <c r="Q42" s="3"/>
      <c r="R42" s="3"/>
      <c r="S42" s="3"/>
      <c r="T42" s="3"/>
      <c r="U42" s="3"/>
      <c r="V42" s="3"/>
      <c r="W42" s="28">
        <f t="shared" si="5"/>
        <v>0</v>
      </c>
      <c r="Y42"/>
    </row>
    <row r="43" spans="1:25" ht="14.25">
      <c r="A43" s="22">
        <v>43</v>
      </c>
      <c r="B43" s="49">
        <v>40</v>
      </c>
      <c r="C43" s="50">
        <v>3</v>
      </c>
      <c r="D43" s="5" t="str">
        <f>VLOOKUP(A43,'01.kolo prezentácia'!$A$2:$G$159,2,FALSE)</f>
        <v>Helena</v>
      </c>
      <c r="E43" s="5" t="str">
        <f>VLOOKUP(A43,'01.kolo prezentácia'!$A$2:$G$159,3,FALSE)</f>
        <v>Chromeková</v>
      </c>
      <c r="F43" s="5" t="str">
        <f>CONCATENATE('01.kolo výsledky '!$D43," ",'01.kolo výsledky '!$E43)</f>
        <v>Helena Chromeková</v>
      </c>
      <c r="G43" s="5" t="str">
        <f>VLOOKUP(A43,'01.kolo prezentácia'!$A$2:$G$159,4,FALSE)</f>
        <v>Slawex runners / Slavičín</v>
      </c>
      <c r="H43" s="3">
        <f>VLOOKUP(A43,'01.kolo prezentácia'!$A$2:$G$159,5,FALSE)</f>
        <v>1986</v>
      </c>
      <c r="I43" s="27" t="str">
        <f>VLOOKUP(A43,'01.kolo prezentácia'!$A$2:$G$159,7,FALSE)</f>
        <v>Ženy A</v>
      </c>
      <c r="J43" s="21" t="str">
        <f>VLOOKUP('01.kolo výsledky '!$A43,'01.kolo stopky'!A:C,3,FALSE)</f>
        <v>00:40:00,84</v>
      </c>
      <c r="K43" s="21">
        <f t="shared" si="3"/>
        <v>0.003122191011235955</v>
      </c>
      <c r="L43" s="21">
        <f t="shared" si="4"/>
        <v>0.005209259259259261</v>
      </c>
      <c r="M43" s="22"/>
      <c r="N43" s="3"/>
      <c r="O43" s="3"/>
      <c r="P43" s="3"/>
      <c r="Q43" s="3"/>
      <c r="R43" s="3"/>
      <c r="S43" s="3"/>
      <c r="T43" s="3"/>
      <c r="U43" s="3"/>
      <c r="V43" s="3"/>
      <c r="W43" s="28">
        <f t="shared" si="5"/>
        <v>0</v>
      </c>
      <c r="Y43"/>
    </row>
    <row r="44" spans="1:25" ht="14.25">
      <c r="A44" s="22">
        <v>164</v>
      </c>
      <c r="B44" s="49">
        <v>41</v>
      </c>
      <c r="C44" s="56">
        <v>14</v>
      </c>
      <c r="D44" s="6" t="str">
        <f>VLOOKUP(A44,'01.kolo prezentácia'!$A$2:$G$159,2,FALSE)</f>
        <v>Ivan</v>
      </c>
      <c r="E44" s="6" t="str">
        <f>VLOOKUP(A44,'01.kolo prezentácia'!$A$2:$G$159,3,FALSE)</f>
        <v>Hofierka</v>
      </c>
      <c r="F44" s="6" t="str">
        <f>CONCATENATE('01.kolo výsledky '!$D44," ",'01.kolo výsledky '!$E44)</f>
        <v>Ivan Hofierka</v>
      </c>
      <c r="G44" s="6" t="str">
        <f>VLOOKUP(A44,'01.kolo prezentácia'!$A$2:$G$159,4,FALSE)</f>
        <v>Trenčín</v>
      </c>
      <c r="H44" s="32">
        <f>VLOOKUP(A44,'01.kolo prezentácia'!$A$2:$G$159,5,FALSE)</f>
        <v>1979</v>
      </c>
      <c r="I44" s="33" t="str">
        <f>VLOOKUP(A44,'01.kolo prezentácia'!$A$2:$G$159,7,FALSE)</f>
        <v>Muži C</v>
      </c>
      <c r="J44" s="34" t="str">
        <f>VLOOKUP('01.kolo výsledky '!$A44,'01.kolo stopky'!A:C,3,FALSE)</f>
        <v>00:40:11,08</v>
      </c>
      <c r="K44" s="34">
        <f t="shared" si="3"/>
        <v>0.0031355076987099454</v>
      </c>
      <c r="L44" s="34">
        <f t="shared" si="4"/>
        <v>0.0053277777777777716</v>
      </c>
      <c r="M44" s="22"/>
      <c r="N44" s="3"/>
      <c r="O44" s="3"/>
      <c r="P44" s="3"/>
      <c r="Q44" s="3"/>
      <c r="R44" s="3"/>
      <c r="S44" s="3"/>
      <c r="T44" s="3"/>
      <c r="U44" s="3"/>
      <c r="V44" s="3"/>
      <c r="W44" s="28">
        <f t="shared" si="5"/>
        <v>0</v>
      </c>
      <c r="Y44"/>
    </row>
    <row r="45" spans="1:25" ht="14.25">
      <c r="A45" s="22">
        <v>100</v>
      </c>
      <c r="B45" s="49">
        <v>42</v>
      </c>
      <c r="C45" s="56">
        <v>12</v>
      </c>
      <c r="D45" s="5" t="str">
        <f>VLOOKUP(A45,'01.kolo prezentácia'!$A$2:$G$159,2,FALSE)</f>
        <v>Martin</v>
      </c>
      <c r="E45" s="5" t="str">
        <f>VLOOKUP(A45,'01.kolo prezentácia'!$A$2:$G$159,3,FALSE)</f>
        <v>Kocaj</v>
      </c>
      <c r="F45" s="5" t="str">
        <f>CONCATENATE('01.kolo výsledky '!$D45," ",'01.kolo výsledky '!$E45)</f>
        <v>Martin Kocaj</v>
      </c>
      <c r="G45" s="5" t="str">
        <f>VLOOKUP(A45,'01.kolo prezentácia'!$A$2:$G$159,4,FALSE)</f>
        <v>Trenčín</v>
      </c>
      <c r="H45" s="3">
        <f>VLOOKUP(A45,'01.kolo prezentácia'!$A$2:$G$159,5,FALSE)</f>
        <v>1987</v>
      </c>
      <c r="I45" s="27" t="str">
        <f>VLOOKUP(A45,'01.kolo prezentácia'!$A$2:$G$159,7,FALSE)</f>
        <v>Muži B</v>
      </c>
      <c r="J45" s="21" t="str">
        <f>VLOOKUP('01.kolo výsledky '!$A45,'01.kolo stopky'!A:C,3,FALSE)</f>
        <v>00:40:18,16</v>
      </c>
      <c r="K45" s="21">
        <f t="shared" si="3"/>
        <v>0.00314471493965876</v>
      </c>
      <c r="L45" s="21">
        <f t="shared" si="4"/>
        <v>0.005409722222222222</v>
      </c>
      <c r="M45" s="31"/>
      <c r="N45" s="32"/>
      <c r="O45" s="32"/>
      <c r="P45" s="32"/>
      <c r="Q45" s="32"/>
      <c r="R45" s="32"/>
      <c r="S45" s="32"/>
      <c r="T45" s="32"/>
      <c r="U45" s="32"/>
      <c r="V45" s="32"/>
      <c r="W45" s="35">
        <f t="shared" si="5"/>
        <v>0</v>
      </c>
      <c r="Y45"/>
    </row>
    <row r="46" spans="1:25" ht="14.25">
      <c r="A46" s="22">
        <v>5</v>
      </c>
      <c r="B46" s="49">
        <v>43</v>
      </c>
      <c r="C46" s="50">
        <v>1</v>
      </c>
      <c r="D46" s="6" t="str">
        <f>VLOOKUP(A46,'01.kolo prezentácia'!$A$2:$G$159,2,FALSE)</f>
        <v>Pavol</v>
      </c>
      <c r="E46" s="6" t="str">
        <f>VLOOKUP(A46,'01.kolo prezentácia'!$A$2:$G$159,3,FALSE)</f>
        <v>Jankech</v>
      </c>
      <c r="F46" s="6" t="str">
        <f>CONCATENATE('01.kolo výsledky '!$D46," ",'01.kolo výsledky '!$E46)</f>
        <v>Pavol Jankech</v>
      </c>
      <c r="G46" s="6" t="str">
        <f>VLOOKUP(A46,'01.kolo prezentácia'!$A$2:$G$159,4,FALSE)</f>
        <v>Trenčin</v>
      </c>
      <c r="H46" s="32">
        <f>VLOOKUP(A46,'01.kolo prezentácia'!$A$2:$G$159,5,FALSE)</f>
        <v>1957</v>
      </c>
      <c r="I46" s="33" t="str">
        <f>VLOOKUP(A46,'01.kolo prezentácia'!$A$2:$G$159,7,FALSE)</f>
        <v>Muži E</v>
      </c>
      <c r="J46" s="34" t="str">
        <f>VLOOKUP('01.kolo výsledky '!$A46,'01.kolo stopky'!A:C,3,FALSE)</f>
        <v>00:40:21,97</v>
      </c>
      <c r="K46" s="34">
        <f t="shared" si="3"/>
        <v>0.003149669683728672</v>
      </c>
      <c r="L46" s="34">
        <f t="shared" si="4"/>
        <v>0.005453819444444442</v>
      </c>
      <c r="M46" s="31"/>
      <c r="N46" s="32"/>
      <c r="O46" s="32"/>
      <c r="P46" s="32"/>
      <c r="Q46" s="32"/>
      <c r="R46" s="32"/>
      <c r="S46" s="32"/>
      <c r="T46" s="32"/>
      <c r="U46" s="32"/>
      <c r="V46" s="32"/>
      <c r="W46" s="35">
        <f t="shared" si="5"/>
        <v>0</v>
      </c>
      <c r="Y46"/>
    </row>
    <row r="47" spans="1:25" ht="14.25">
      <c r="A47" s="22">
        <v>74</v>
      </c>
      <c r="B47" s="49">
        <v>44</v>
      </c>
      <c r="C47" s="56">
        <v>15</v>
      </c>
      <c r="D47" s="6" t="str">
        <f>VLOOKUP(A47,'01.kolo prezentácia'!$A$2:$G$159,2,FALSE)</f>
        <v>Juraj</v>
      </c>
      <c r="E47" s="6" t="str">
        <f>VLOOKUP(A47,'01.kolo prezentácia'!$A$2:$G$159,3,FALSE)</f>
        <v>Schiller</v>
      </c>
      <c r="F47" s="6" t="str">
        <f>CONCATENATE('01.kolo výsledky '!$D47," ",'01.kolo výsledky '!$E47)</f>
        <v>Juraj Schiller</v>
      </c>
      <c r="G47" s="6" t="str">
        <f>VLOOKUP(A47,'01.kolo prezentácia'!$A$2:$G$159,4,FALSE)</f>
        <v>Nová Dubnica</v>
      </c>
      <c r="H47" s="32">
        <f>VLOOKUP(A47,'01.kolo prezentácia'!$A$2:$G$159,5,FALSE)</f>
        <v>1977</v>
      </c>
      <c r="I47" s="33" t="str">
        <f>VLOOKUP(A47,'01.kolo prezentácia'!$A$2:$G$159,7,FALSE)</f>
        <v>Muži C</v>
      </c>
      <c r="J47" s="34" t="str">
        <f>VLOOKUP('01.kolo výsledky '!$A47,'01.kolo stopky'!A:C,3,FALSE)</f>
        <v>00:40:28,47</v>
      </c>
      <c r="K47" s="34">
        <f t="shared" si="3"/>
        <v>0.00315812265917603</v>
      </c>
      <c r="L47" s="34">
        <f t="shared" si="4"/>
        <v>0.005529050925925927</v>
      </c>
      <c r="M47" s="31"/>
      <c r="N47" s="32"/>
      <c r="O47" s="32"/>
      <c r="P47" s="32"/>
      <c r="Q47" s="32"/>
      <c r="R47" s="32"/>
      <c r="S47" s="32"/>
      <c r="T47" s="32"/>
      <c r="U47" s="32"/>
      <c r="V47" s="32"/>
      <c r="W47" s="35">
        <f t="shared" si="5"/>
        <v>0</v>
      </c>
      <c r="Y47"/>
    </row>
    <row r="48" spans="1:25" ht="14.25">
      <c r="A48" s="22">
        <v>172</v>
      </c>
      <c r="B48" s="49">
        <v>45</v>
      </c>
      <c r="C48" s="56">
        <v>16</v>
      </c>
      <c r="D48" s="5" t="str">
        <f>VLOOKUP(A48,'01.kolo prezentácia'!$A$2:$G$159,2,FALSE)</f>
        <v>Peter</v>
      </c>
      <c r="E48" s="5" t="str">
        <f>VLOOKUP(A48,'01.kolo prezentácia'!$A$2:$G$159,3,FALSE)</f>
        <v>Golian</v>
      </c>
      <c r="F48" s="5" t="str">
        <f>CONCATENATE('01.kolo výsledky '!$D48," ",'01.kolo výsledky '!$E48)</f>
        <v>Peter Golian</v>
      </c>
      <c r="G48" s="5" t="str">
        <f>VLOOKUP(A48,'01.kolo prezentácia'!$A$2:$G$159,4,FALSE)</f>
        <v>Trenčín</v>
      </c>
      <c r="H48" s="3">
        <f>VLOOKUP(A48,'01.kolo prezentácia'!$A$2:$G$159,5,FALSE)</f>
        <v>1976</v>
      </c>
      <c r="I48" s="27" t="str">
        <f>VLOOKUP(A48,'01.kolo prezentácia'!$A$2:$G$159,7,FALSE)</f>
        <v>Muži C</v>
      </c>
      <c r="J48" s="21" t="str">
        <f>VLOOKUP('01.kolo výsledky '!$A48,'01.kolo stopky'!A:C,3,FALSE)</f>
        <v>00:40:34,22</v>
      </c>
      <c r="K48" s="21">
        <f t="shared" si="3"/>
        <v>0.0031656002913025383</v>
      </c>
      <c r="L48" s="21">
        <f t="shared" si="4"/>
        <v>0.005595601851851848</v>
      </c>
      <c r="M48" s="31"/>
      <c r="N48" s="32"/>
      <c r="O48" s="32"/>
      <c r="P48" s="32"/>
      <c r="Q48" s="32"/>
      <c r="R48" s="32"/>
      <c r="S48" s="32"/>
      <c r="T48" s="32"/>
      <c r="U48" s="32"/>
      <c r="V48" s="32"/>
      <c r="W48" s="35">
        <f t="shared" si="5"/>
        <v>0</v>
      </c>
      <c r="Y48"/>
    </row>
    <row r="49" spans="1:25" ht="14.25">
      <c r="A49" s="22">
        <v>95</v>
      </c>
      <c r="B49" s="49">
        <v>46</v>
      </c>
      <c r="C49" s="50">
        <v>2</v>
      </c>
      <c r="D49" s="6" t="str">
        <f>VLOOKUP(A49,'01.kolo prezentácia'!$A$2:$G$159,2,FALSE)</f>
        <v>Miroslav</v>
      </c>
      <c r="E49" s="6" t="str">
        <f>VLOOKUP(A49,'01.kolo prezentácia'!$A$2:$G$159,3,FALSE)</f>
        <v>Kováč</v>
      </c>
      <c r="F49" s="6" t="str">
        <f>CONCATENATE('01.kolo výsledky '!$D49," ",'01.kolo výsledky '!$E49)</f>
        <v>Miroslav Kováč</v>
      </c>
      <c r="G49" s="6" t="str">
        <f>VLOOKUP(A49,'01.kolo prezentácia'!$A$2:$G$159,4,FALSE)</f>
        <v>Trenčín</v>
      </c>
      <c r="H49" s="32">
        <f>VLOOKUP(A49,'01.kolo prezentácia'!$A$2:$G$159,5,FALSE)</f>
        <v>1952</v>
      </c>
      <c r="I49" s="33" t="str">
        <f>VLOOKUP(A49,'01.kolo prezentácia'!$A$2:$G$159,7,FALSE)</f>
        <v>Muži E</v>
      </c>
      <c r="J49" s="34" t="str">
        <f>VLOOKUP('01.kolo výsledky '!$A49,'01.kolo stopky'!A:C,3,FALSE)</f>
        <v>00:40:49,88</v>
      </c>
      <c r="K49" s="34">
        <f t="shared" si="3"/>
        <v>0.0031859654598418645</v>
      </c>
      <c r="L49" s="34">
        <f t="shared" si="4"/>
        <v>0.0057768518518518525</v>
      </c>
      <c r="M49" s="31"/>
      <c r="N49" s="32"/>
      <c r="O49" s="32"/>
      <c r="P49" s="32"/>
      <c r="Q49" s="32"/>
      <c r="R49" s="32"/>
      <c r="S49" s="32"/>
      <c r="T49" s="32"/>
      <c r="U49" s="32"/>
      <c r="V49" s="32"/>
      <c r="W49" s="35">
        <f t="shared" si="5"/>
        <v>0</v>
      </c>
      <c r="Y49"/>
    </row>
    <row r="50" spans="1:25" ht="14.25">
      <c r="A50" s="22">
        <v>148</v>
      </c>
      <c r="B50" s="49">
        <v>47</v>
      </c>
      <c r="C50" s="56">
        <v>17</v>
      </c>
      <c r="D50" s="5" t="str">
        <f>VLOOKUP(A50,'01.kolo prezentácia'!$A$2:$G$159,2,FALSE)</f>
        <v>Ján</v>
      </c>
      <c r="E50" s="5" t="str">
        <f>VLOOKUP(A50,'01.kolo prezentácia'!$A$2:$G$159,3,FALSE)</f>
        <v>Vojtek</v>
      </c>
      <c r="F50" s="5" t="str">
        <f>CONCATENATE('01.kolo výsledky '!$D50," ",'01.kolo výsledky '!$E50)</f>
        <v>Ján Vojtek</v>
      </c>
      <c r="G50" s="5" t="str">
        <f>VLOOKUP(A50,'01.kolo prezentácia'!$A$2:$G$159,4,FALSE)</f>
        <v>OŠK Soblahov / Soblahov</v>
      </c>
      <c r="H50" s="3">
        <f>VLOOKUP(A50,'01.kolo prezentácia'!$A$2:$G$159,5,FALSE)</f>
        <v>1974</v>
      </c>
      <c r="I50" s="27" t="str">
        <f>VLOOKUP(A50,'01.kolo prezentácia'!$A$2:$G$159,7,FALSE)</f>
        <v>Muži C</v>
      </c>
      <c r="J50" s="21" t="str">
        <f>VLOOKUP('01.kolo výsledky '!$A50,'01.kolo stopky'!A:C,3,FALSE)</f>
        <v>00:40:50,05</v>
      </c>
      <c r="K50" s="21">
        <f t="shared" si="3"/>
        <v>0.003186186537661257</v>
      </c>
      <c r="L50" s="21">
        <f t="shared" si="4"/>
        <v>0.005778819444444444</v>
      </c>
      <c r="M50" s="31"/>
      <c r="N50" s="32"/>
      <c r="O50" s="32"/>
      <c r="P50" s="32"/>
      <c r="Q50" s="32"/>
      <c r="R50" s="32"/>
      <c r="S50" s="32"/>
      <c r="T50" s="32"/>
      <c r="U50" s="32"/>
      <c r="V50" s="32"/>
      <c r="W50" s="35">
        <f t="shared" si="5"/>
        <v>0</v>
      </c>
      <c r="Y50"/>
    </row>
    <row r="51" spans="1:25" ht="14.25">
      <c r="A51" s="22">
        <v>68</v>
      </c>
      <c r="B51" s="49">
        <v>48</v>
      </c>
      <c r="C51" s="56">
        <v>9</v>
      </c>
      <c r="D51" s="6" t="str">
        <f>VLOOKUP(A51,'01.kolo prezentácia'!$A$2:$G$159,2,FALSE)</f>
        <v>Milan</v>
      </c>
      <c r="E51" s="6" t="str">
        <f>VLOOKUP(A51,'01.kolo prezentácia'!$A$2:$G$159,3,FALSE)</f>
        <v>Holička</v>
      </c>
      <c r="F51" s="6" t="str">
        <f>CONCATENATE('01.kolo výsledky '!$D51," ",'01.kolo výsledky '!$E51)</f>
        <v>Milan Holička</v>
      </c>
      <c r="G51" s="6" t="str">
        <f>VLOOKUP(A51,'01.kolo prezentácia'!$A$2:$G$159,4,FALSE)</f>
        <v>Bánovská bežecká liga / Bánovce n. B.</v>
      </c>
      <c r="H51" s="32">
        <f>VLOOKUP(A51,'01.kolo prezentácia'!$A$2:$G$159,5,FALSE)</f>
        <v>1962</v>
      </c>
      <c r="I51" s="33" t="str">
        <f>VLOOKUP(A51,'01.kolo prezentácia'!$A$2:$G$159,7,FALSE)</f>
        <v>Muži D</v>
      </c>
      <c r="J51" s="34" t="str">
        <f>VLOOKUP('01.kolo výsledky '!$A51,'01.kolo stopky'!A:C,3,FALSE)</f>
        <v>00:40:56,12</v>
      </c>
      <c r="K51" s="34">
        <f t="shared" si="3"/>
        <v>0.003194080316271327</v>
      </c>
      <c r="L51" s="34">
        <f t="shared" si="4"/>
        <v>0.005849074074074069</v>
      </c>
      <c r="M51" s="31"/>
      <c r="N51" s="32"/>
      <c r="O51" s="32"/>
      <c r="P51" s="32"/>
      <c r="Q51" s="32"/>
      <c r="R51" s="32"/>
      <c r="S51" s="32"/>
      <c r="T51" s="32"/>
      <c r="U51" s="32"/>
      <c r="V51" s="32"/>
      <c r="W51" s="35">
        <f t="shared" si="5"/>
        <v>0</v>
      </c>
      <c r="Y51"/>
    </row>
    <row r="52" spans="1:25" ht="14.25">
      <c r="A52" s="22">
        <v>19</v>
      </c>
      <c r="B52" s="49">
        <v>49</v>
      </c>
      <c r="C52" s="49">
        <v>13</v>
      </c>
      <c r="D52" s="5" t="str">
        <f>VLOOKUP(A52,'01.kolo prezentácia'!$A$2:$G$159,2,FALSE)</f>
        <v>Tomáš</v>
      </c>
      <c r="E52" s="5" t="str">
        <f>VLOOKUP(A52,'01.kolo prezentácia'!$A$2:$G$159,3,FALSE)</f>
        <v>Stiksa</v>
      </c>
      <c r="F52" s="5" t="str">
        <f>CONCATENATE('01.kolo výsledky '!$D52," ",'01.kolo výsledky '!$E52)</f>
        <v>Tomáš Stiksa</v>
      </c>
      <c r="G52" s="5" t="str">
        <f>VLOOKUP(A52,'01.kolo prezentácia'!$A$2:$G$159,4,FALSE)</f>
        <v>TRC</v>
      </c>
      <c r="H52" s="3">
        <f>VLOOKUP(A52,'01.kolo prezentácia'!$A$2:$G$159,5,FALSE)</f>
        <v>1983</v>
      </c>
      <c r="I52" s="27" t="str">
        <f>VLOOKUP(A52,'01.kolo prezentácia'!$A$2:$G$159,7,FALSE)</f>
        <v>Muži B</v>
      </c>
      <c r="J52" s="21" t="str">
        <f>VLOOKUP('01.kolo výsledky '!$A52,'01.kolo stopky'!A:C,3,FALSE)</f>
        <v>00:41:03,64</v>
      </c>
      <c r="K52" s="21">
        <f t="shared" si="3"/>
        <v>0.00320385975863504</v>
      </c>
      <c r="L52" s="21">
        <f t="shared" si="4"/>
        <v>0.005936111111111114</v>
      </c>
      <c r="M52" s="31"/>
      <c r="N52" s="32"/>
      <c r="O52" s="32"/>
      <c r="P52" s="32"/>
      <c r="Q52" s="32"/>
      <c r="R52" s="32"/>
      <c r="S52" s="32"/>
      <c r="T52" s="32"/>
      <c r="U52" s="32"/>
      <c r="V52" s="32"/>
      <c r="W52" s="35">
        <f t="shared" si="5"/>
        <v>0</v>
      </c>
      <c r="Y52"/>
    </row>
    <row r="53" spans="1:25" ht="14.25">
      <c r="A53" s="22">
        <v>14</v>
      </c>
      <c r="B53" s="49">
        <v>50</v>
      </c>
      <c r="C53" s="50">
        <v>2</v>
      </c>
      <c r="D53" s="6" t="str">
        <f>VLOOKUP(A53,'01.kolo prezentácia'!$A$2:$G$159,2,FALSE)</f>
        <v>Miroslava</v>
      </c>
      <c r="E53" s="6" t="str">
        <f>VLOOKUP(A53,'01.kolo prezentácia'!$A$2:$G$159,3,FALSE)</f>
        <v>Zichová</v>
      </c>
      <c r="F53" s="6" t="str">
        <f>CONCATENATE('01.kolo výsledky '!$D53," ",'01.kolo výsledky '!$E53)</f>
        <v>Miroslava Zichová</v>
      </c>
      <c r="G53" s="6" t="str">
        <f>VLOOKUP(A53,'01.kolo prezentácia'!$A$2:$G$159,4,FALSE)</f>
        <v>Slawex runners / Slavičín</v>
      </c>
      <c r="H53" s="32">
        <f>VLOOKUP(A53,'01.kolo prezentácia'!$A$2:$G$159,5,FALSE)</f>
        <v>1981</v>
      </c>
      <c r="I53" s="33" t="str">
        <f>VLOOKUP(A53,'01.kolo prezentácia'!$A$2:$G$159,7,FALSE)</f>
        <v>Ženy B</v>
      </c>
      <c r="J53" s="34" t="str">
        <f>VLOOKUP('01.kolo výsledky '!$A53,'01.kolo stopky'!A:C,3,FALSE)</f>
        <v>00:41:04,95</v>
      </c>
      <c r="K53" s="34">
        <f t="shared" si="3"/>
        <v>0.003205563358302122</v>
      </c>
      <c r="L53" s="34">
        <f t="shared" si="4"/>
        <v>0.0059512731481481465</v>
      </c>
      <c r="M53" s="31"/>
      <c r="N53" s="32"/>
      <c r="O53" s="32"/>
      <c r="P53" s="32"/>
      <c r="Q53" s="32"/>
      <c r="R53" s="32"/>
      <c r="S53" s="32"/>
      <c r="T53" s="32"/>
      <c r="U53" s="32"/>
      <c r="V53" s="32"/>
      <c r="W53" s="35">
        <f t="shared" si="5"/>
        <v>0</v>
      </c>
      <c r="Y53"/>
    </row>
    <row r="54" spans="1:25" ht="14.25">
      <c r="A54" s="22">
        <v>75</v>
      </c>
      <c r="B54" s="49">
        <v>51</v>
      </c>
      <c r="C54" s="56">
        <v>18</v>
      </c>
      <c r="D54" s="6" t="str">
        <f>VLOOKUP(A54,'01.kolo prezentácia'!$A$2:$G$159,2,FALSE)</f>
        <v>Zdenko</v>
      </c>
      <c r="E54" s="6" t="str">
        <f>VLOOKUP(A54,'01.kolo prezentácia'!$A$2:$G$159,3,FALSE)</f>
        <v>Uhlár</v>
      </c>
      <c r="F54" s="6" t="str">
        <f>CONCATENATE('01.kolo výsledky '!$D54," ",'01.kolo výsledky '!$E54)</f>
        <v>Zdenko Uhlár</v>
      </c>
      <c r="G54" s="6" t="str">
        <f>VLOOKUP(A54,'01.kolo prezentácia'!$A$2:$G$159,4,FALSE)</f>
        <v>Vrbany / Diviacka Nová Ves</v>
      </c>
      <c r="H54" s="32">
        <f>VLOOKUP(A54,'01.kolo prezentácia'!$A$2:$G$159,5,FALSE)</f>
        <v>1976</v>
      </c>
      <c r="I54" s="33" t="str">
        <f>VLOOKUP(A54,'01.kolo prezentácia'!$A$2:$G$159,7,FALSE)</f>
        <v>Muži C</v>
      </c>
      <c r="J54" s="34" t="str">
        <f>VLOOKUP('01.kolo výsledky '!$A54,'01.kolo stopky'!A:C,3,FALSE)</f>
        <v>00:41:11,78</v>
      </c>
      <c r="K54" s="34">
        <f t="shared" si="3"/>
        <v>0.0032144454848106532</v>
      </c>
      <c r="L54" s="34">
        <f t="shared" si="4"/>
        <v>0.006030324074074073</v>
      </c>
      <c r="M54" s="31"/>
      <c r="N54" s="32"/>
      <c r="O54" s="32"/>
      <c r="P54" s="32"/>
      <c r="Q54" s="32"/>
      <c r="R54" s="32"/>
      <c r="S54" s="32"/>
      <c r="T54" s="32"/>
      <c r="U54" s="32"/>
      <c r="V54" s="32"/>
      <c r="W54" s="35"/>
      <c r="Y54"/>
    </row>
    <row r="55" spans="1:25" ht="14.25">
      <c r="A55" s="22">
        <v>171</v>
      </c>
      <c r="B55" s="49">
        <v>52</v>
      </c>
      <c r="C55" s="49">
        <v>14</v>
      </c>
      <c r="D55" s="6" t="str">
        <f>VLOOKUP(A55,'01.kolo prezentácia'!$A$2:$G$159,2,FALSE)</f>
        <v>Marián</v>
      </c>
      <c r="E55" s="6" t="str">
        <f>VLOOKUP(A55,'01.kolo prezentácia'!$A$2:$G$159,3,FALSE)</f>
        <v>Vavrik</v>
      </c>
      <c r="F55" s="6" t="str">
        <f>CONCATENATE('01.kolo výsledky '!$D55," ",'01.kolo výsledky '!$E55)</f>
        <v>Marián Vavrik</v>
      </c>
      <c r="G55" s="6" t="str">
        <f>VLOOKUP(A55,'01.kolo prezentácia'!$A$2:$G$159,4,FALSE)</f>
        <v>Ribe k. S. / Dubnica nad Váhom</v>
      </c>
      <c r="H55" s="32">
        <f>VLOOKUP(A55,'01.kolo prezentácia'!$A$2:$G$159,5,FALSE)</f>
        <v>1984</v>
      </c>
      <c r="I55" s="33" t="str">
        <f>VLOOKUP(A55,'01.kolo prezentácia'!$A$2:$G$159,7,FALSE)</f>
        <v>Muži B</v>
      </c>
      <c r="J55" s="34" t="str">
        <f>VLOOKUP('01.kolo výsledky '!$A55,'01.kolo stopky'!A:C,3,FALSE)</f>
        <v>00:41:13,00</v>
      </c>
      <c r="K55" s="34">
        <f t="shared" si="3"/>
        <v>0.003216032043279234</v>
      </c>
      <c r="L55" s="34">
        <f t="shared" si="4"/>
        <v>0.0060444444444444426</v>
      </c>
      <c r="M55" s="31"/>
      <c r="N55" s="32"/>
      <c r="O55" s="32"/>
      <c r="P55" s="32"/>
      <c r="Q55" s="32"/>
      <c r="R55" s="32"/>
      <c r="S55" s="32"/>
      <c r="T55" s="32"/>
      <c r="U55" s="32"/>
      <c r="V55" s="32"/>
      <c r="W55" s="35">
        <f aca="true" t="shared" si="6" ref="W55:W86">SUM(M55:V55)</f>
        <v>0</v>
      </c>
      <c r="Y55"/>
    </row>
    <row r="56" spans="1:25" ht="14.25">
      <c r="A56" s="22">
        <v>152</v>
      </c>
      <c r="B56" s="49">
        <v>53</v>
      </c>
      <c r="C56" s="56">
        <v>15</v>
      </c>
      <c r="D56" s="6" t="str">
        <f>VLOOKUP(A56,'01.kolo prezentácia'!$A$2:$G$159,2,FALSE)</f>
        <v>Miroslav</v>
      </c>
      <c r="E56" s="6" t="str">
        <f>VLOOKUP(A56,'01.kolo prezentácia'!$A$2:$G$159,3,FALSE)</f>
        <v>Zlocha</v>
      </c>
      <c r="F56" s="6" t="str">
        <f>CONCATENATE('01.kolo výsledky '!$D56," ",'01.kolo výsledky '!$E56)</f>
        <v>Miroslav Zlocha</v>
      </c>
      <c r="G56" s="6" t="str">
        <f>VLOOKUP(A56,'01.kolo prezentácia'!$A$2:$G$159,4,FALSE)</f>
        <v>Trenčín</v>
      </c>
      <c r="H56" s="32">
        <f>VLOOKUP(A56,'01.kolo prezentácia'!$A$2:$G$159,5,FALSE)</f>
        <v>1989</v>
      </c>
      <c r="I56" s="33" t="str">
        <f>VLOOKUP(A56,'01.kolo prezentácia'!$A$2:$G$159,7,FALSE)</f>
        <v>Muži B</v>
      </c>
      <c r="J56" s="34" t="str">
        <f>VLOOKUP('01.kolo výsledky '!$A56,'01.kolo stopky'!A:C,3,FALSE)</f>
        <v>00:41:14,34</v>
      </c>
      <c r="K56" s="34">
        <f t="shared" si="3"/>
        <v>0.003217774656679151</v>
      </c>
      <c r="L56" s="34">
        <f t="shared" si="4"/>
        <v>0.006059953703703699</v>
      </c>
      <c r="M56" s="31"/>
      <c r="N56" s="32"/>
      <c r="O56" s="32"/>
      <c r="P56" s="32"/>
      <c r="Q56" s="32"/>
      <c r="R56" s="32"/>
      <c r="S56" s="32"/>
      <c r="T56" s="32"/>
      <c r="U56" s="32"/>
      <c r="V56" s="32"/>
      <c r="W56" s="35">
        <f t="shared" si="6"/>
        <v>0</v>
      </c>
      <c r="Y56"/>
    </row>
    <row r="57" spans="1:25" ht="14.25">
      <c r="A57" s="22">
        <v>142</v>
      </c>
      <c r="B57" s="49">
        <v>54</v>
      </c>
      <c r="C57" s="50">
        <v>3</v>
      </c>
      <c r="D57" s="6" t="str">
        <f>VLOOKUP(A57,'01.kolo prezentácia'!$A$2:$G$159,2,FALSE)</f>
        <v>Katarina</v>
      </c>
      <c r="E57" s="6" t="str">
        <f>VLOOKUP(A57,'01.kolo prezentácia'!$A$2:$G$159,3,FALSE)</f>
        <v>Garajova</v>
      </c>
      <c r="F57" s="6" t="str">
        <f>CONCATENATE('01.kolo výsledky '!$D57," ",'01.kolo výsledky '!$E57)</f>
        <v>Katarina Garajova</v>
      </c>
      <c r="G57" s="6" t="str">
        <f>VLOOKUP(A57,'01.kolo prezentácia'!$A$2:$G$159,4,FALSE)</f>
        <v>Bez me na / Trenčin</v>
      </c>
      <c r="H57" s="32">
        <f>VLOOKUP(A57,'01.kolo prezentácia'!$A$2:$G$159,5,FALSE)</f>
        <v>1979</v>
      </c>
      <c r="I57" s="33" t="str">
        <f>VLOOKUP(A57,'01.kolo prezentácia'!$A$2:$G$159,7,FALSE)</f>
        <v>Ženy B</v>
      </c>
      <c r="J57" s="34" t="str">
        <f>VLOOKUP('01.kolo výsledky '!$A57,'01.kolo stopky'!A:C,3,FALSE)</f>
        <v>00:41:27,39</v>
      </c>
      <c r="K57" s="34">
        <f t="shared" si="3"/>
        <v>0.0032347456304619225</v>
      </c>
      <c r="L57" s="34">
        <f t="shared" si="4"/>
        <v>0.00621099537037037</v>
      </c>
      <c r="M57" s="31"/>
      <c r="N57" s="32"/>
      <c r="O57" s="32"/>
      <c r="P57" s="32"/>
      <c r="Q57" s="32"/>
      <c r="R57" s="32"/>
      <c r="S57" s="32"/>
      <c r="T57" s="32"/>
      <c r="U57" s="32"/>
      <c r="V57" s="32"/>
      <c r="W57" s="35">
        <f t="shared" si="6"/>
        <v>0</v>
      </c>
      <c r="Y57"/>
    </row>
    <row r="58" spans="1:25" ht="14.25">
      <c r="A58" s="22">
        <v>89</v>
      </c>
      <c r="B58" s="49">
        <v>55</v>
      </c>
      <c r="C58" s="56">
        <v>19</v>
      </c>
      <c r="D58" s="6" t="str">
        <f>VLOOKUP(A58,'01.kolo prezentácia'!$A$2:$G$159,2,FALSE)</f>
        <v>Ján</v>
      </c>
      <c r="E58" s="6" t="str">
        <f>VLOOKUP(A58,'01.kolo prezentácia'!$A$2:$G$159,3,FALSE)</f>
        <v>Kutiš</v>
      </c>
      <c r="F58" s="6" t="str">
        <f>CONCATENATE('01.kolo výsledky '!$D58," ",'01.kolo výsledky '!$E58)</f>
        <v>Ján Kutiš</v>
      </c>
      <c r="G58" s="6" t="str">
        <f>VLOOKUP(A58,'01.kolo prezentácia'!$A$2:$G$159,4,FALSE)</f>
        <v>Prusy</v>
      </c>
      <c r="H58" s="32">
        <f>VLOOKUP(A58,'01.kolo prezentácia'!$A$2:$G$159,5,FALSE)</f>
        <v>1976</v>
      </c>
      <c r="I58" s="33" t="str">
        <f>VLOOKUP(A58,'01.kolo prezentácia'!$A$2:$G$159,7,FALSE)</f>
        <v>Muži C</v>
      </c>
      <c r="J58" s="34" t="str">
        <f>VLOOKUP('01.kolo výsledky '!$A58,'01.kolo stopky'!A:C,3,FALSE)</f>
        <v>00:41:32,72</v>
      </c>
      <c r="K58" s="34">
        <f t="shared" si="3"/>
        <v>0.003241677070328755</v>
      </c>
      <c r="L58" s="34">
        <f t="shared" si="4"/>
        <v>0.00627268518518518</v>
      </c>
      <c r="M58" s="31"/>
      <c r="N58" s="32"/>
      <c r="O58" s="32"/>
      <c r="P58" s="32"/>
      <c r="Q58" s="32"/>
      <c r="R58" s="32"/>
      <c r="S58" s="32"/>
      <c r="T58" s="32"/>
      <c r="U58" s="32"/>
      <c r="V58" s="32"/>
      <c r="W58" s="35">
        <f t="shared" si="6"/>
        <v>0</v>
      </c>
      <c r="Y58"/>
    </row>
    <row r="59" spans="1:25" ht="14.25">
      <c r="A59" s="22">
        <v>37</v>
      </c>
      <c r="B59" s="49">
        <v>56</v>
      </c>
      <c r="C59" s="49">
        <v>16</v>
      </c>
      <c r="D59" s="5" t="str">
        <f>VLOOKUP(A59,'01.kolo prezentácia'!$A$2:$G$159,2,FALSE)</f>
        <v>Ivan</v>
      </c>
      <c r="E59" s="5" t="str">
        <f>VLOOKUP(A59,'01.kolo prezentácia'!$A$2:$G$159,3,FALSE)</f>
        <v>MOJTO</v>
      </c>
      <c r="F59" s="5" t="str">
        <f>CONCATENATE('01.kolo výsledky '!$D59," ",'01.kolo výsledky '!$E59)</f>
        <v>Ivan MOJTO</v>
      </c>
      <c r="G59" s="5" t="str">
        <f>VLOOKUP(A59,'01.kolo prezentácia'!$A$2:$G$159,4,FALSE)</f>
        <v>Bohunice</v>
      </c>
      <c r="H59" s="3">
        <f>VLOOKUP(A59,'01.kolo prezentácia'!$A$2:$G$159,5,FALSE)</f>
        <v>1989</v>
      </c>
      <c r="I59" s="27" t="str">
        <f>VLOOKUP(A59,'01.kolo prezentácia'!$A$2:$G$159,7,FALSE)</f>
        <v>Muži B</v>
      </c>
      <c r="J59" s="21" t="str">
        <f>VLOOKUP('01.kolo výsledky '!$A59,'01.kolo stopky'!A:C,3,FALSE)</f>
        <v>00:41:48,02</v>
      </c>
      <c r="K59" s="21">
        <f t="shared" si="3"/>
        <v>0.003261574074074074</v>
      </c>
      <c r="L59" s="21">
        <f t="shared" si="4"/>
        <v>0.006449768518518518</v>
      </c>
      <c r="M59" s="31"/>
      <c r="N59" s="32"/>
      <c r="O59" s="32"/>
      <c r="P59" s="32"/>
      <c r="Q59" s="32"/>
      <c r="R59" s="32"/>
      <c r="S59" s="32"/>
      <c r="T59" s="32"/>
      <c r="U59" s="32"/>
      <c r="V59" s="32"/>
      <c r="W59" s="35">
        <f t="shared" si="6"/>
        <v>0</v>
      </c>
      <c r="Y59"/>
    </row>
    <row r="60" spans="1:25" ht="14.25">
      <c r="A60" s="22">
        <v>55</v>
      </c>
      <c r="B60" s="49">
        <v>57</v>
      </c>
      <c r="C60" s="56">
        <v>20</v>
      </c>
      <c r="D60" s="6" t="str">
        <f>VLOOKUP(A60,'01.kolo prezentácia'!$A$2:$G$159,2,FALSE)</f>
        <v>Dalibor</v>
      </c>
      <c r="E60" s="6" t="str">
        <f>VLOOKUP(A60,'01.kolo prezentácia'!$A$2:$G$159,3,FALSE)</f>
        <v>Jakal</v>
      </c>
      <c r="F60" s="6" t="str">
        <f>CONCATENATE('01.kolo výsledky '!$D60," ",'01.kolo výsledky '!$E60)</f>
        <v>Dalibor Jakal</v>
      </c>
      <c r="G60" s="6" t="str">
        <f>VLOOKUP(A60,'01.kolo prezentácia'!$A$2:$G$159,4,FALSE)</f>
        <v>obec Svinná / Svinná</v>
      </c>
      <c r="H60" s="32">
        <f>VLOOKUP(A60,'01.kolo prezentácia'!$A$2:$G$159,5,FALSE)</f>
        <v>1975</v>
      </c>
      <c r="I60" s="33" t="str">
        <f>VLOOKUP(A60,'01.kolo prezentácia'!$A$2:$G$159,7,FALSE)</f>
        <v>Muži C</v>
      </c>
      <c r="J60" s="34" t="str">
        <f>VLOOKUP('01.kolo výsledky '!$A60,'01.kolo stopky'!A:C,3,FALSE)</f>
        <v>00:41:50,65</v>
      </c>
      <c r="K60" s="34">
        <f t="shared" si="3"/>
        <v>0.003264994277985851</v>
      </c>
      <c r="L60" s="34">
        <f t="shared" si="4"/>
        <v>0.006480208333333334</v>
      </c>
      <c r="M60" s="31"/>
      <c r="N60" s="42"/>
      <c r="O60" s="42"/>
      <c r="P60" s="42"/>
      <c r="Q60" s="42"/>
      <c r="R60" s="42"/>
      <c r="S60" s="42"/>
      <c r="T60" s="42"/>
      <c r="U60" s="32"/>
      <c r="V60" s="32"/>
      <c r="W60" s="35">
        <f t="shared" si="6"/>
        <v>0</v>
      </c>
      <c r="Y60"/>
    </row>
    <row r="61" spans="1:25" ht="14.25">
      <c r="A61" s="22">
        <v>170</v>
      </c>
      <c r="B61" s="49">
        <v>58</v>
      </c>
      <c r="C61" s="49">
        <v>17</v>
      </c>
      <c r="D61" s="5" t="str">
        <f>VLOOKUP(A61,'01.kolo prezentácia'!$A$2:$G$159,2,FALSE)</f>
        <v>Jaroslav</v>
      </c>
      <c r="E61" s="5" t="str">
        <f>VLOOKUP(A61,'01.kolo prezentácia'!$A$2:$G$159,3,FALSE)</f>
        <v>Struhar</v>
      </c>
      <c r="F61" s="5" t="str">
        <f>CONCATENATE('01.kolo výsledky '!$D61," ",'01.kolo výsledky '!$E61)</f>
        <v>Jaroslav Struhar</v>
      </c>
      <c r="G61" s="5" t="str">
        <f>VLOOKUP(A61,'01.kolo prezentácia'!$A$2:$G$159,4,FALSE)</f>
        <v>Trencin / Trencin</v>
      </c>
      <c r="H61" s="3">
        <f>VLOOKUP(A61,'01.kolo prezentácia'!$A$2:$G$159,5,FALSE)</f>
        <v>1983</v>
      </c>
      <c r="I61" s="27" t="str">
        <f>VLOOKUP(A61,'01.kolo prezentácia'!$A$2:$G$159,7,FALSE)</f>
        <v>Muži B</v>
      </c>
      <c r="J61" s="21" t="str">
        <f>VLOOKUP('01.kolo výsledky '!$A61,'01.kolo stopky'!A:C,3,FALSE)</f>
        <v>00:42:07,74</v>
      </c>
      <c r="K61" s="21">
        <f t="shared" si="3"/>
        <v>0.0032872191011235953</v>
      </c>
      <c r="L61" s="21">
        <f t="shared" si="4"/>
        <v>0.006678009259259255</v>
      </c>
      <c r="M61" s="31"/>
      <c r="N61" s="32"/>
      <c r="O61" s="32"/>
      <c r="P61" s="32"/>
      <c r="Q61" s="32"/>
      <c r="R61" s="32"/>
      <c r="S61" s="32"/>
      <c r="T61" s="32"/>
      <c r="U61" s="32"/>
      <c r="V61" s="32"/>
      <c r="W61" s="35">
        <f t="shared" si="6"/>
        <v>0</v>
      </c>
      <c r="Y61"/>
    </row>
    <row r="62" spans="1:25" ht="14.25">
      <c r="A62" s="22">
        <v>4</v>
      </c>
      <c r="B62" s="49">
        <v>59</v>
      </c>
      <c r="C62" s="49">
        <v>5</v>
      </c>
      <c r="D62" s="6" t="str">
        <f>VLOOKUP(A62,'01.kolo prezentácia'!$A$2:$G$159,2,FALSE)</f>
        <v>Lubomir</v>
      </c>
      <c r="E62" s="6" t="str">
        <f>VLOOKUP(A62,'01.kolo prezentácia'!$A$2:$G$159,3,FALSE)</f>
        <v>Samek</v>
      </c>
      <c r="F62" s="6" t="str">
        <f>CONCATENATE('01.kolo výsledky '!$D62," ",'01.kolo výsledky '!$E62)</f>
        <v>Lubomir Samek</v>
      </c>
      <c r="G62" s="6" t="str">
        <f>VLOOKUP(A62,'01.kolo prezentácia'!$A$2:$G$159,4,FALSE)</f>
        <v>Kalnica</v>
      </c>
      <c r="H62" s="32">
        <f>VLOOKUP(A62,'01.kolo prezentácia'!$A$2:$G$159,5,FALSE)</f>
        <v>2003</v>
      </c>
      <c r="I62" s="33" t="str">
        <f>VLOOKUP(A62,'01.kolo prezentácia'!$A$2:$G$159,7,FALSE)</f>
        <v>Muži A</v>
      </c>
      <c r="J62" s="34" t="str">
        <f>VLOOKUP('01.kolo výsledky '!$A62,'01.kolo stopky'!A:C,3,FALSE)</f>
        <v>00:42:11,23</v>
      </c>
      <c r="K62" s="34">
        <f t="shared" si="3"/>
        <v>0.003291757698709946</v>
      </c>
      <c r="L62" s="34">
        <f t="shared" si="4"/>
        <v>0.006718402777777778</v>
      </c>
      <c r="M62" s="31"/>
      <c r="N62" s="32"/>
      <c r="O62" s="32"/>
      <c r="P62" s="32"/>
      <c r="Q62" s="32"/>
      <c r="R62" s="32"/>
      <c r="S62" s="32"/>
      <c r="T62" s="32"/>
      <c r="U62" s="32"/>
      <c r="V62" s="32"/>
      <c r="W62" s="35">
        <f t="shared" si="6"/>
        <v>0</v>
      </c>
      <c r="Y62"/>
    </row>
    <row r="63" spans="1:25" ht="14.25">
      <c r="A63" s="22">
        <v>139</v>
      </c>
      <c r="B63" s="49">
        <v>60</v>
      </c>
      <c r="C63" s="56">
        <v>18</v>
      </c>
      <c r="D63" s="5" t="str">
        <f>VLOOKUP(A63,'01.kolo prezentácia'!$A$2:$G$159,2,FALSE)</f>
        <v>Martin</v>
      </c>
      <c r="E63" s="5" t="str">
        <f>VLOOKUP(A63,'01.kolo prezentácia'!$A$2:$G$159,3,FALSE)</f>
        <v>Chudý</v>
      </c>
      <c r="F63" s="5" t="str">
        <f>CONCATENATE('01.kolo výsledky '!$D63," ",'01.kolo výsledky '!$E63)</f>
        <v>Martin Chudý</v>
      </c>
      <c r="G63" s="5" t="str">
        <f>VLOOKUP(A63,'01.kolo prezentácia'!$A$2:$G$159,4,FALSE)</f>
        <v>Trenčín</v>
      </c>
      <c r="H63" s="3">
        <f>VLOOKUP(A63,'01.kolo prezentácia'!$A$2:$G$159,5,FALSE)</f>
        <v>1980</v>
      </c>
      <c r="I63" s="27" t="str">
        <f>VLOOKUP(A63,'01.kolo prezentácia'!$A$2:$G$159,7,FALSE)</f>
        <v>Muži B</v>
      </c>
      <c r="J63" s="21" t="str">
        <f>VLOOKUP('01.kolo výsledky '!$A63,'01.kolo stopky'!A:C,3,FALSE)</f>
        <v>00:42:28,88</v>
      </c>
      <c r="K63" s="21">
        <f t="shared" si="3"/>
        <v>0.0033147107781939245</v>
      </c>
      <c r="L63" s="21">
        <f t="shared" si="4"/>
        <v>0.0069226851851851845</v>
      </c>
      <c r="M63" s="31"/>
      <c r="N63" s="32"/>
      <c r="O63" s="32"/>
      <c r="P63" s="32"/>
      <c r="Q63" s="32"/>
      <c r="R63" s="32"/>
      <c r="S63" s="32"/>
      <c r="T63" s="32"/>
      <c r="U63" s="32"/>
      <c r="V63" s="32"/>
      <c r="W63" s="35">
        <f t="shared" si="6"/>
        <v>0</v>
      </c>
      <c r="Y63"/>
    </row>
    <row r="64" spans="1:25" ht="14.25">
      <c r="A64" s="22">
        <v>10</v>
      </c>
      <c r="B64" s="49">
        <v>61</v>
      </c>
      <c r="C64" s="56">
        <v>10</v>
      </c>
      <c r="D64" s="5" t="str">
        <f>VLOOKUP(A64,'01.kolo prezentácia'!$A$2:$G$159,2,FALSE)</f>
        <v>Igor</v>
      </c>
      <c r="E64" s="5" t="str">
        <f>VLOOKUP(A64,'01.kolo prezentácia'!$A$2:$G$159,3,FALSE)</f>
        <v>Karas</v>
      </c>
      <c r="F64" s="5" t="str">
        <f>CONCATENATE('01.kolo výsledky '!$D64," ",'01.kolo výsledky '!$E64)</f>
        <v>Igor Karas</v>
      </c>
      <c r="G64" s="5" t="str">
        <f>VLOOKUP(A64,'01.kolo prezentácia'!$A$2:$G$159,4,FALSE)</f>
        <v>Dubnica nad Váhom</v>
      </c>
      <c r="H64" s="3">
        <f>VLOOKUP(A64,'01.kolo prezentácia'!$A$2:$G$159,5,FALSE)</f>
        <v>1960</v>
      </c>
      <c r="I64" s="27" t="str">
        <f>VLOOKUP(A64,'01.kolo prezentácia'!$A$2:$G$159,7,FALSE)</f>
        <v>Muži D</v>
      </c>
      <c r="J64" s="21" t="str">
        <f>VLOOKUP('01.kolo výsledky '!$A64,'01.kolo stopky'!A:C,3,FALSE)</f>
        <v>00:42:29,56</v>
      </c>
      <c r="K64" s="21">
        <f t="shared" si="3"/>
        <v>0.0033155950894714938</v>
      </c>
      <c r="L64" s="21">
        <f t="shared" si="4"/>
        <v>0.006930555555555554</v>
      </c>
      <c r="M64" s="31"/>
      <c r="N64" s="32"/>
      <c r="O64" s="32"/>
      <c r="P64" s="32"/>
      <c r="Q64" s="32"/>
      <c r="R64" s="32"/>
      <c r="S64" s="32"/>
      <c r="T64" s="32"/>
      <c r="U64" s="32"/>
      <c r="V64" s="32"/>
      <c r="W64" s="35">
        <f t="shared" si="6"/>
        <v>0</v>
      </c>
      <c r="Y64"/>
    </row>
    <row r="65" spans="1:25" ht="14.25">
      <c r="A65" s="22">
        <v>144</v>
      </c>
      <c r="B65" s="49">
        <v>62</v>
      </c>
      <c r="C65" s="56">
        <v>21</v>
      </c>
      <c r="D65" s="5" t="str">
        <f>VLOOKUP(A65,'01.kolo prezentácia'!$A$2:$G$159,2,FALSE)</f>
        <v>Martin</v>
      </c>
      <c r="E65" s="5" t="str">
        <f>VLOOKUP(A65,'01.kolo prezentácia'!$A$2:$G$159,3,FALSE)</f>
        <v>Lesaj</v>
      </c>
      <c r="F65" s="5" t="str">
        <f>CONCATENATE('01.kolo výsledky '!$D65," ",'01.kolo výsledky '!$E65)</f>
        <v>Martin Lesaj</v>
      </c>
      <c r="G65" s="5" t="str">
        <f>VLOOKUP(A65,'01.kolo prezentácia'!$A$2:$G$159,4,FALSE)</f>
        <v>Festival HoryZonty / Trenčín</v>
      </c>
      <c r="H65" s="3">
        <f>VLOOKUP(A65,'01.kolo prezentácia'!$A$2:$G$159,5,FALSE)</f>
        <v>1975</v>
      </c>
      <c r="I65" s="27" t="str">
        <f>VLOOKUP(A65,'01.kolo prezentácia'!$A$2:$G$159,7,FALSE)</f>
        <v>Muži C</v>
      </c>
      <c r="J65" s="21" t="str">
        <f>VLOOKUP('01.kolo výsledky '!$A65,'01.kolo stopky'!A:C,3,FALSE)</f>
        <v>00:42:31,75</v>
      </c>
      <c r="K65" s="21">
        <f t="shared" si="3"/>
        <v>0.003318443091968373</v>
      </c>
      <c r="L65" s="21">
        <f t="shared" si="4"/>
        <v>0.006955902777777776</v>
      </c>
      <c r="M65" s="31"/>
      <c r="N65" s="32"/>
      <c r="O65" s="32"/>
      <c r="P65" s="32"/>
      <c r="Q65" s="32"/>
      <c r="R65" s="32"/>
      <c r="S65" s="32"/>
      <c r="T65" s="32"/>
      <c r="U65" s="32"/>
      <c r="V65" s="32"/>
      <c r="W65" s="35">
        <f t="shared" si="6"/>
        <v>0</v>
      </c>
      <c r="Y65"/>
    </row>
    <row r="66" spans="1:25" ht="14.25">
      <c r="A66" s="22">
        <v>177</v>
      </c>
      <c r="B66" s="49">
        <v>63</v>
      </c>
      <c r="C66" s="49">
        <v>19</v>
      </c>
      <c r="D66" s="6" t="str">
        <f>VLOOKUP(A66,'01.kolo prezentácia'!$A$2:$G$159,2,FALSE)</f>
        <v>Miroslav</v>
      </c>
      <c r="E66" s="6" t="str">
        <f>VLOOKUP(A66,'01.kolo prezentácia'!$A$2:$G$159,3,FALSE)</f>
        <v>Mikušínec</v>
      </c>
      <c r="F66" s="6" t="str">
        <f>CONCATENATE('01.kolo výsledky '!$D66," ",'01.kolo výsledky '!$E66)</f>
        <v>Miroslav Mikušínec</v>
      </c>
      <c r="G66" s="6" t="str">
        <f>VLOOKUP(A66,'01.kolo prezentácia'!$A$2:$G$159,4,FALSE)</f>
        <v>Trenčín</v>
      </c>
      <c r="H66" s="32">
        <f>VLOOKUP(A66,'01.kolo prezentácia'!$A$2:$G$159,5,FALSE)</f>
        <v>1983</v>
      </c>
      <c r="I66" s="33" t="str">
        <f>VLOOKUP(A66,'01.kolo prezentácia'!$A$2:$G$159,7,FALSE)</f>
        <v>Muži B</v>
      </c>
      <c r="J66" s="21" t="str">
        <f>VLOOKUP('01.kolo výsledky '!$A66,'01.kolo stopky'!A:C,3,FALSE)</f>
        <v>00:42:40,13</v>
      </c>
      <c r="K66" s="34">
        <f t="shared" si="3"/>
        <v>0.0033293409280066577</v>
      </c>
      <c r="L66" s="34">
        <f t="shared" si="4"/>
        <v>0.007052893518518514</v>
      </c>
      <c r="M66" s="31"/>
      <c r="N66" s="32"/>
      <c r="O66" s="32"/>
      <c r="P66" s="32"/>
      <c r="Q66" s="32"/>
      <c r="R66" s="32"/>
      <c r="S66" s="32"/>
      <c r="T66" s="32"/>
      <c r="U66" s="32"/>
      <c r="V66" s="32"/>
      <c r="W66" s="35">
        <f t="shared" si="6"/>
        <v>0</v>
      </c>
      <c r="Y66"/>
    </row>
    <row r="67" spans="1:25" ht="14.25">
      <c r="A67" s="22">
        <v>138</v>
      </c>
      <c r="B67" s="49">
        <v>64</v>
      </c>
      <c r="C67" s="50">
        <v>1</v>
      </c>
      <c r="D67" s="5" t="str">
        <f>VLOOKUP(A67,'01.kolo prezentácia'!$A$2:$G$159,2,FALSE)</f>
        <v>Michaela</v>
      </c>
      <c r="E67" s="5" t="str">
        <f>VLOOKUP(A67,'01.kolo prezentácia'!$A$2:$G$159,3,FALSE)</f>
        <v>Žilková</v>
      </c>
      <c r="F67" s="5" t="str">
        <f>CONCATENATE('01.kolo výsledky '!$D67," ",'01.kolo výsledky '!$E67)</f>
        <v>Michaela Žilková</v>
      </c>
      <c r="G67" s="5" t="str">
        <f>VLOOKUP(A67,'01.kolo prezentácia'!$A$2:$G$159,4,FALSE)</f>
        <v>Jogging klub / Dubnica nad Váhom</v>
      </c>
      <c r="H67" s="3">
        <f>VLOOKUP(A67,'01.kolo prezentácia'!$A$2:$G$159,5,FALSE)</f>
        <v>1972</v>
      </c>
      <c r="I67" s="27" t="str">
        <f>VLOOKUP(A67,'01.kolo prezentácia'!$A$2:$G$159,7,FALSE)</f>
        <v>Ženy C</v>
      </c>
      <c r="J67" s="21" t="str">
        <f>VLOOKUP('01.kolo výsledky '!$A67,'01.kolo stopky'!A:C,3,FALSE)</f>
        <v>00:42:48,94</v>
      </c>
      <c r="K67" s="21">
        <f t="shared" si="3"/>
        <v>0.0033407979608822305</v>
      </c>
      <c r="L67" s="21">
        <f t="shared" si="4"/>
        <v>0.007154861111111108</v>
      </c>
      <c r="M67" s="31"/>
      <c r="N67" s="32"/>
      <c r="O67" s="32"/>
      <c r="P67" s="32"/>
      <c r="Q67" s="32"/>
      <c r="R67" s="32"/>
      <c r="S67" s="32"/>
      <c r="T67" s="32"/>
      <c r="U67" s="32"/>
      <c r="V67" s="32"/>
      <c r="W67" s="35">
        <f t="shared" si="6"/>
        <v>0</v>
      </c>
      <c r="Y67"/>
    </row>
    <row r="68" spans="1:25" ht="14.25">
      <c r="A68" s="22">
        <v>7</v>
      </c>
      <c r="B68" s="49">
        <v>65</v>
      </c>
      <c r="C68" s="56">
        <v>22</v>
      </c>
      <c r="D68" s="5" t="str">
        <f>VLOOKUP(A68,'01.kolo prezentácia'!$A$2:$G$159,2,FALSE)</f>
        <v>Milan</v>
      </c>
      <c r="E68" s="5" t="str">
        <f>VLOOKUP(A68,'01.kolo prezentácia'!$A$2:$G$159,3,FALSE)</f>
        <v>Hertl</v>
      </c>
      <c r="F68" s="5" t="str">
        <f>CONCATENATE('01.kolo výsledky '!$D68," ",'01.kolo výsledky '!$E68)</f>
        <v>Milan Hertl</v>
      </c>
      <c r="G68" s="5" t="str">
        <f>VLOOKUP(A68,'01.kolo prezentácia'!$A$2:$G$159,4,FALSE)</f>
        <v>Obec Svinná / Svinná</v>
      </c>
      <c r="H68" s="3">
        <f>VLOOKUP(A68,'01.kolo prezentácia'!$A$2:$G$159,5,FALSE)</f>
        <v>1974</v>
      </c>
      <c r="I68" s="27" t="str">
        <f>VLOOKUP(A68,'01.kolo prezentácia'!$A$2:$G$159,7,FALSE)</f>
        <v>Muži C</v>
      </c>
      <c r="J68" s="21" t="str">
        <f>VLOOKUP('01.kolo výsledky '!$A68,'01.kolo stopky'!A:C,3,FALSE)</f>
        <v>00:42:56,59</v>
      </c>
      <c r="K68" s="21">
        <f aca="true" t="shared" si="7" ref="K68:K99">J68/$X$3</f>
        <v>0.0033507464627548895</v>
      </c>
      <c r="L68" s="21">
        <f aca="true" t="shared" si="8" ref="L68:L99">J68-$Y$3</f>
        <v>0.007243402777777776</v>
      </c>
      <c r="M68" s="31"/>
      <c r="N68" s="32"/>
      <c r="O68" s="32"/>
      <c r="P68" s="32"/>
      <c r="Q68" s="32"/>
      <c r="R68" s="32"/>
      <c r="S68" s="32"/>
      <c r="T68" s="32"/>
      <c r="U68" s="32"/>
      <c r="V68" s="32"/>
      <c r="W68" s="35">
        <f t="shared" si="6"/>
        <v>0</v>
      </c>
      <c r="Y68"/>
    </row>
    <row r="69" spans="1:25" ht="14.25">
      <c r="A69" s="22">
        <v>2</v>
      </c>
      <c r="B69" s="49">
        <v>66</v>
      </c>
      <c r="C69" s="50">
        <v>3</v>
      </c>
      <c r="D69" s="5" t="str">
        <f>VLOOKUP(A69,'01.kolo prezentácia'!$A$2:$G$159,2,FALSE)</f>
        <v>Marián</v>
      </c>
      <c r="E69" s="5" t="str">
        <f>VLOOKUP(A69,'01.kolo prezentácia'!$A$2:$G$159,3,FALSE)</f>
        <v>Cyprián</v>
      </c>
      <c r="F69" s="5" t="str">
        <f>CONCATENATE('01.kolo výsledky '!$D69," ",'01.kolo výsledky '!$E69)</f>
        <v>Marián Cyprián</v>
      </c>
      <c r="G69" s="5" t="str">
        <f>VLOOKUP(A69,'01.kolo prezentácia'!$A$2:$G$159,4,FALSE)</f>
        <v>MAC / Dubnica nad Váhom</v>
      </c>
      <c r="H69" s="3">
        <f>VLOOKUP(A69,'01.kolo prezentácia'!$A$2:$G$159,5,FALSE)</f>
        <v>1947</v>
      </c>
      <c r="I69" s="27" t="str">
        <f>VLOOKUP(A69,'01.kolo prezentácia'!$A$2:$G$159,7,FALSE)</f>
        <v>Muži E</v>
      </c>
      <c r="J69" s="21" t="str">
        <f>VLOOKUP('01.kolo výsledky '!$A69,'01.kolo stopky'!A:C,3,FALSE)</f>
        <v>00:43:03,76</v>
      </c>
      <c r="K69" s="21">
        <f t="shared" si="7"/>
        <v>0.003360070744902205</v>
      </c>
      <c r="L69" s="21">
        <f t="shared" si="8"/>
        <v>0.007326388888888886</v>
      </c>
      <c r="M69" s="31"/>
      <c r="N69" s="32"/>
      <c r="O69" s="32"/>
      <c r="P69" s="32"/>
      <c r="Q69" s="32"/>
      <c r="R69" s="32"/>
      <c r="S69" s="32"/>
      <c r="T69" s="32"/>
      <c r="U69" s="32"/>
      <c r="V69" s="32"/>
      <c r="W69" s="35">
        <f t="shared" si="6"/>
        <v>0</v>
      </c>
      <c r="Y69"/>
    </row>
    <row r="70" spans="1:25" ht="14.25">
      <c r="A70" s="22">
        <v>45</v>
      </c>
      <c r="B70" s="49">
        <v>67</v>
      </c>
      <c r="C70" s="49">
        <v>6</v>
      </c>
      <c r="D70" s="6" t="str">
        <f>VLOOKUP(A70,'01.kolo prezentácia'!$A$2:$G$159,2,FALSE)</f>
        <v>Radek</v>
      </c>
      <c r="E70" s="6" t="str">
        <f>VLOOKUP(A70,'01.kolo prezentácia'!$A$2:$G$159,3,FALSE)</f>
        <v>Milička</v>
      </c>
      <c r="F70" s="6" t="str">
        <f>CONCATENATE('01.kolo výsledky '!$D70," ",'01.kolo výsledky '!$E70)</f>
        <v>Radek Milička</v>
      </c>
      <c r="G70" s="6" t="str">
        <f>VLOOKUP(A70,'01.kolo prezentácia'!$A$2:$G$159,4,FALSE)</f>
        <v>Slawex runners / Slavičín</v>
      </c>
      <c r="H70" s="32">
        <f>VLOOKUP(A70,'01.kolo prezentácia'!$A$2:$G$159,5,FALSE)</f>
        <v>2000</v>
      </c>
      <c r="I70" s="33" t="str">
        <f>VLOOKUP(A70,'01.kolo prezentácia'!$A$2:$G$159,7,FALSE)</f>
        <v>Muži A</v>
      </c>
      <c r="J70" s="34" t="str">
        <f>VLOOKUP('01.kolo výsledky '!$A70,'01.kolo stopky'!A:C,3,FALSE)</f>
        <v>00:43:06,97</v>
      </c>
      <c r="K70" s="34">
        <f t="shared" si="7"/>
        <v>0.0033642452143154383</v>
      </c>
      <c r="L70" s="34">
        <f t="shared" si="8"/>
        <v>0.007363541666666661</v>
      </c>
      <c r="M70" s="31"/>
      <c r="N70" s="32"/>
      <c r="O70" s="32"/>
      <c r="P70" s="32"/>
      <c r="Q70" s="32"/>
      <c r="R70" s="32"/>
      <c r="S70" s="32"/>
      <c r="T70" s="32"/>
      <c r="U70" s="32"/>
      <c r="V70" s="32"/>
      <c r="W70" s="35">
        <f t="shared" si="6"/>
        <v>0</v>
      </c>
      <c r="Y70"/>
    </row>
    <row r="71" spans="1:25" ht="14.25">
      <c r="A71" s="22">
        <v>101</v>
      </c>
      <c r="B71" s="49">
        <v>68</v>
      </c>
      <c r="C71" s="56">
        <v>11</v>
      </c>
      <c r="D71" s="6" t="str">
        <f>VLOOKUP(A71,'01.kolo prezentácia'!$A$2:$G$159,2,FALSE)</f>
        <v>Jaroslav</v>
      </c>
      <c r="E71" s="6" t="str">
        <f>VLOOKUP(A71,'01.kolo prezentácia'!$A$2:$G$159,3,FALSE)</f>
        <v>Pavlacký</v>
      </c>
      <c r="F71" s="6" t="str">
        <f>CONCATENATE('01.kolo výsledky '!$D71," ",'01.kolo výsledky '!$E71)</f>
        <v>Jaroslav Pavlacký</v>
      </c>
      <c r="G71" s="6" t="str">
        <f>VLOOKUP(A71,'01.kolo prezentácia'!$A$2:$G$159,4,FALSE)</f>
        <v>Trenčianske Teplice</v>
      </c>
      <c r="H71" s="32">
        <f>VLOOKUP(A71,'01.kolo prezentácia'!$A$2:$G$159,5,FALSE)</f>
        <v>1962</v>
      </c>
      <c r="I71" s="33" t="str">
        <f>VLOOKUP(A71,'01.kolo prezentácia'!$A$2:$G$159,7,FALSE)</f>
        <v>Muži D</v>
      </c>
      <c r="J71" s="34" t="str">
        <f>VLOOKUP('01.kolo výsledky '!$A71,'01.kolo stopky'!A:C,3,FALSE)</f>
        <v>00:43:08,48</v>
      </c>
      <c r="K71" s="34">
        <f t="shared" si="7"/>
        <v>0.003366208905534748</v>
      </c>
      <c r="L71" s="34">
        <f t="shared" si="8"/>
        <v>0.007381018518518516</v>
      </c>
      <c r="M71" s="31"/>
      <c r="N71" s="32"/>
      <c r="O71" s="32"/>
      <c r="P71" s="32"/>
      <c r="Q71" s="32"/>
      <c r="R71" s="32"/>
      <c r="S71" s="32"/>
      <c r="T71" s="32"/>
      <c r="U71" s="32"/>
      <c r="V71" s="32"/>
      <c r="W71" s="35">
        <f t="shared" si="6"/>
        <v>0</v>
      </c>
      <c r="Y71"/>
    </row>
    <row r="72" spans="1:25" ht="14.25">
      <c r="A72" s="22">
        <v>150</v>
      </c>
      <c r="B72" s="49">
        <v>69</v>
      </c>
      <c r="C72" s="49">
        <v>4</v>
      </c>
      <c r="D72" s="5" t="str">
        <f>VLOOKUP(A72,'01.kolo prezentácia'!$A$2:$G$159,2,FALSE)</f>
        <v>Romana</v>
      </c>
      <c r="E72" s="5" t="str">
        <f>VLOOKUP(A72,'01.kolo prezentácia'!$A$2:$G$159,3,FALSE)</f>
        <v>Škorvánková</v>
      </c>
      <c r="F72" s="5" t="str">
        <f>CONCATENATE('01.kolo výsledky '!$D72," ",'01.kolo výsledky '!$E72)</f>
        <v>Romana Škorvánková</v>
      </c>
      <c r="G72" s="5" t="str">
        <f>VLOOKUP(A72,'01.kolo prezentácia'!$A$2:$G$159,4,FALSE)</f>
        <v>Buď Lepší / Trenčín</v>
      </c>
      <c r="H72" s="3">
        <f>VLOOKUP(A72,'01.kolo prezentácia'!$A$2:$G$159,5,FALSE)</f>
        <v>1995</v>
      </c>
      <c r="I72" s="27" t="str">
        <f>VLOOKUP(A72,'01.kolo prezentácia'!$A$2:$G$159,7,FALSE)</f>
        <v>Ženy A</v>
      </c>
      <c r="J72" s="21" t="str">
        <f>VLOOKUP('01.kolo výsledky '!$A72,'01.kolo stopky'!A:C,3,FALSE)</f>
        <v>00:43:09,04</v>
      </c>
      <c r="K72" s="21">
        <f t="shared" si="7"/>
        <v>0.003366937161880982</v>
      </c>
      <c r="L72" s="21">
        <f t="shared" si="8"/>
        <v>0.007387499999999998</v>
      </c>
      <c r="M72" s="31"/>
      <c r="N72" s="32"/>
      <c r="O72" s="32"/>
      <c r="P72" s="32"/>
      <c r="Q72" s="32"/>
      <c r="R72" s="32"/>
      <c r="S72" s="32"/>
      <c r="T72" s="32"/>
      <c r="U72" s="32"/>
      <c r="V72" s="32"/>
      <c r="W72" s="35">
        <f t="shared" si="6"/>
        <v>0</v>
      </c>
      <c r="Y72"/>
    </row>
    <row r="73" spans="1:25" ht="14.25">
      <c r="A73" s="22">
        <v>9</v>
      </c>
      <c r="B73" s="49">
        <v>70</v>
      </c>
      <c r="C73" s="49">
        <v>7</v>
      </c>
      <c r="D73" s="6" t="str">
        <f>VLOOKUP(A73,'01.kolo prezentácia'!$A$2:$G$159,2,FALSE)</f>
        <v>Anton</v>
      </c>
      <c r="E73" s="6" t="str">
        <f>VLOOKUP(A73,'01.kolo prezentácia'!$A$2:$G$159,3,FALSE)</f>
        <v>Krpelan</v>
      </c>
      <c r="F73" s="6" t="str">
        <f>CONCATENATE('01.kolo výsledky '!$D73," ",'01.kolo výsledky '!$E73)</f>
        <v>Anton Krpelan</v>
      </c>
      <c r="G73" s="6" t="str">
        <f>VLOOKUP(A73,'01.kolo prezentácia'!$A$2:$G$159,4,FALSE)</f>
        <v>Lednické Rovne</v>
      </c>
      <c r="H73" s="32">
        <f>VLOOKUP(A73,'01.kolo prezentácia'!$A$2:$G$159,5,FALSE)</f>
        <v>1992</v>
      </c>
      <c r="I73" s="33" t="str">
        <f>VLOOKUP(A73,'01.kolo prezentácia'!$A$2:$G$159,7,FALSE)</f>
        <v>Muži A</v>
      </c>
      <c r="J73" s="34" t="str">
        <f>VLOOKUP('01.kolo výsledky '!$A73,'01.kolo stopky'!A:C,3,FALSE)</f>
        <v>00:43:09,61</v>
      </c>
      <c r="K73" s="34">
        <f t="shared" si="7"/>
        <v>0.0033676784228048274</v>
      </c>
      <c r="L73" s="34">
        <f t="shared" si="8"/>
        <v>0.007394097222222222</v>
      </c>
      <c r="M73" s="31"/>
      <c r="N73" s="32"/>
      <c r="O73" s="32"/>
      <c r="P73" s="32"/>
      <c r="Q73" s="32"/>
      <c r="R73" s="32"/>
      <c r="S73" s="32"/>
      <c r="T73" s="32"/>
      <c r="U73" s="32"/>
      <c r="V73" s="32"/>
      <c r="W73" s="35">
        <f t="shared" si="6"/>
        <v>0</v>
      </c>
      <c r="Y73"/>
    </row>
    <row r="74" spans="1:25" ht="14.25">
      <c r="A74" s="22">
        <v>6</v>
      </c>
      <c r="B74" s="49">
        <v>71</v>
      </c>
      <c r="C74" s="49">
        <v>23</v>
      </c>
      <c r="D74" s="5" t="str">
        <f>VLOOKUP(A74,'01.kolo prezentácia'!$A$2:$G$159,2,FALSE)</f>
        <v>Ľubomír</v>
      </c>
      <c r="E74" s="5" t="str">
        <f>VLOOKUP(A74,'01.kolo prezentácia'!$A$2:$G$159,3,FALSE)</f>
        <v>Vavruš</v>
      </c>
      <c r="F74" s="5" t="str">
        <f>CONCATENATE('01.kolo výsledky '!$D74," ",'01.kolo výsledky '!$E74)</f>
        <v>Ľubomír Vavruš</v>
      </c>
      <c r="G74" s="5" t="str">
        <f>VLOOKUP(A74,'01.kolo prezentácia'!$A$2:$G$159,4,FALSE)</f>
        <v>Trenčín</v>
      </c>
      <c r="H74" s="3">
        <f>VLOOKUP(A74,'01.kolo prezentácia'!$A$2:$G$159,5,FALSE)</f>
        <v>1974</v>
      </c>
      <c r="I74" s="27" t="str">
        <f>VLOOKUP(A74,'01.kolo prezentácia'!$A$2:$G$159,7,FALSE)</f>
        <v>Muži C</v>
      </c>
      <c r="J74" s="21" t="str">
        <f>VLOOKUP('01.kolo výsledky '!$A74,'01.kolo stopky'!A:C,3,FALSE)</f>
        <v>00:43:22,87</v>
      </c>
      <c r="K74" s="21">
        <f t="shared" si="7"/>
        <v>0.0033849224927174366</v>
      </c>
      <c r="L74" s="21">
        <f t="shared" si="8"/>
        <v>0.0075475694444444436</v>
      </c>
      <c r="M74" s="31"/>
      <c r="N74" s="32"/>
      <c r="O74" s="32"/>
      <c r="P74" s="32"/>
      <c r="Q74" s="32"/>
      <c r="R74" s="32"/>
      <c r="S74" s="32"/>
      <c r="T74" s="32"/>
      <c r="U74" s="32"/>
      <c r="V74" s="32"/>
      <c r="W74" s="35">
        <f t="shared" si="6"/>
        <v>0</v>
      </c>
      <c r="Y74"/>
    </row>
    <row r="75" spans="1:25" ht="14.25">
      <c r="A75" s="22">
        <v>87</v>
      </c>
      <c r="B75" s="49">
        <v>72</v>
      </c>
      <c r="C75" s="49">
        <v>20</v>
      </c>
      <c r="D75" s="6" t="str">
        <f>VLOOKUP(A75,'01.kolo prezentácia'!$A$2:$G$159,2,FALSE)</f>
        <v>Damián</v>
      </c>
      <c r="E75" s="6" t="str">
        <f>VLOOKUP(A75,'01.kolo prezentácia'!$A$2:$G$159,3,FALSE)</f>
        <v>Melo</v>
      </c>
      <c r="F75" s="6" t="str">
        <f>CONCATENATE('01.kolo výsledky '!$D75," ",'01.kolo výsledky '!$E75)</f>
        <v>Damián Melo</v>
      </c>
      <c r="G75" s="6" t="str">
        <f>VLOOKUP(A75,'01.kolo prezentácia'!$A$2:$G$159,4,FALSE)</f>
        <v>Trenčianska Závada </v>
      </c>
      <c r="H75" s="32">
        <f>VLOOKUP(A75,'01.kolo prezentácia'!$A$2:$G$159,5,FALSE)</f>
        <v>1988</v>
      </c>
      <c r="I75" s="33" t="str">
        <f>VLOOKUP(A75,'01.kolo prezentácia'!$A$2:$G$159,7,FALSE)</f>
        <v>Muži B</v>
      </c>
      <c r="J75" s="34" t="str">
        <f>VLOOKUP('01.kolo výsledky '!$A75,'01.kolo stopky'!A:C,3,FALSE)</f>
        <v>00:43:32,62</v>
      </c>
      <c r="K75" s="34">
        <f t="shared" si="7"/>
        <v>0.003397601955888472</v>
      </c>
      <c r="L75" s="34">
        <f t="shared" si="8"/>
        <v>0.007660416666666663</v>
      </c>
      <c r="M75" s="31"/>
      <c r="N75" s="32"/>
      <c r="O75" s="32"/>
      <c r="P75" s="32"/>
      <c r="Q75" s="32"/>
      <c r="R75" s="32"/>
      <c r="S75" s="32"/>
      <c r="T75" s="32"/>
      <c r="U75" s="32"/>
      <c r="V75" s="32"/>
      <c r="W75" s="35">
        <f t="shared" si="6"/>
        <v>0</v>
      </c>
      <c r="Y75"/>
    </row>
    <row r="76" spans="1:25" ht="14.25">
      <c r="A76" s="22">
        <v>76</v>
      </c>
      <c r="B76" s="49">
        <v>73</v>
      </c>
      <c r="C76" s="49">
        <v>21</v>
      </c>
      <c r="D76" s="6" t="str">
        <f>VLOOKUP(A76,'01.kolo prezentácia'!$A$2:$G$159,2,FALSE)</f>
        <v>Pavol</v>
      </c>
      <c r="E76" s="6" t="str">
        <f>VLOOKUP(A76,'01.kolo prezentácia'!$A$2:$G$159,3,FALSE)</f>
        <v>Straka</v>
      </c>
      <c r="F76" s="6" t="str">
        <f>CONCATENATE('01.kolo výsledky '!$D76," ",'01.kolo výsledky '!$E76)</f>
        <v>Pavol Straka</v>
      </c>
      <c r="G76" s="6" t="str">
        <f>VLOOKUP(A76,'01.kolo prezentácia'!$A$2:$G$159,4,FALSE)</f>
        <v>Ivanovce</v>
      </c>
      <c r="H76" s="32">
        <f>VLOOKUP(A76,'01.kolo prezentácia'!$A$2:$G$159,5,FALSE)</f>
        <v>1982</v>
      </c>
      <c r="I76" s="33" t="str">
        <f>VLOOKUP(A76,'01.kolo prezentácia'!$A$2:$G$159,7,FALSE)</f>
        <v>Muži B</v>
      </c>
      <c r="J76" s="34" t="str">
        <f>VLOOKUP('01.kolo výsledky '!$A76,'01.kolo stopky'!A:C,3,FALSE)</f>
        <v>00:43:34,17</v>
      </c>
      <c r="K76" s="34">
        <f t="shared" si="7"/>
        <v>0.003399617665418227</v>
      </c>
      <c r="L76" s="34">
        <f t="shared" si="8"/>
        <v>0.0076783564814814805</v>
      </c>
      <c r="M76" s="31"/>
      <c r="N76" s="32"/>
      <c r="O76" s="32"/>
      <c r="P76" s="32"/>
      <c r="Q76" s="32"/>
      <c r="R76" s="32"/>
      <c r="S76" s="32"/>
      <c r="T76" s="32"/>
      <c r="U76" s="32"/>
      <c r="V76" s="32"/>
      <c r="W76" s="35">
        <f t="shared" si="6"/>
        <v>0</v>
      </c>
      <c r="Y76"/>
    </row>
    <row r="77" spans="1:25" ht="14.25">
      <c r="A77" s="22">
        <v>27</v>
      </c>
      <c r="B77" s="49">
        <v>74</v>
      </c>
      <c r="C77" s="49">
        <v>22</v>
      </c>
      <c r="D77" s="6" t="str">
        <f>VLOOKUP(A77,'01.kolo prezentácia'!$A$2:$G$159,2,FALSE)</f>
        <v>Jakub</v>
      </c>
      <c r="E77" s="6" t="str">
        <f>VLOOKUP(A77,'01.kolo prezentácia'!$A$2:$G$159,3,FALSE)</f>
        <v>Melo</v>
      </c>
      <c r="F77" s="6" t="str">
        <f>CONCATENATE('01.kolo výsledky '!$D77," ",'01.kolo výsledky '!$E77)</f>
        <v>Jakub Melo</v>
      </c>
      <c r="G77" s="6" t="str">
        <f>VLOOKUP(A77,'01.kolo prezentácia'!$A$2:$G$159,4,FALSE)</f>
        <v>Trenčín</v>
      </c>
      <c r="H77" s="32">
        <f>VLOOKUP(A77,'01.kolo prezentácia'!$A$2:$G$159,5,FALSE)</f>
        <v>1988</v>
      </c>
      <c r="I77" s="33" t="str">
        <f>VLOOKUP(A77,'01.kolo prezentácia'!$A$2:$G$159,7,FALSE)</f>
        <v>Muži B</v>
      </c>
      <c r="J77" s="34" t="str">
        <f>VLOOKUP('01.kolo výsledky '!$A77,'01.kolo stopky'!A:C,3,FALSE)</f>
        <v>00:43:42,11</v>
      </c>
      <c r="K77" s="34">
        <f t="shared" si="7"/>
        <v>0.0034099433000416147</v>
      </c>
      <c r="L77" s="34">
        <f t="shared" si="8"/>
        <v>0.00777025462962963</v>
      </c>
      <c r="M77" s="31"/>
      <c r="N77" s="32"/>
      <c r="O77" s="32"/>
      <c r="P77" s="32"/>
      <c r="Q77" s="32"/>
      <c r="R77" s="32"/>
      <c r="S77" s="32"/>
      <c r="T77" s="32"/>
      <c r="U77" s="32"/>
      <c r="V77" s="32"/>
      <c r="W77" s="35">
        <f t="shared" si="6"/>
        <v>0</v>
      </c>
      <c r="Y77"/>
    </row>
    <row r="78" spans="1:25" ht="14.25">
      <c r="A78" s="22">
        <v>149</v>
      </c>
      <c r="B78" s="49">
        <v>75</v>
      </c>
      <c r="C78" s="56">
        <v>12</v>
      </c>
      <c r="D78" s="6" t="str">
        <f>VLOOKUP(A78,'01.kolo prezentácia'!$A$2:$G$159,2,FALSE)</f>
        <v>Milan</v>
      </c>
      <c r="E78" s="6" t="str">
        <f>VLOOKUP(A78,'01.kolo prezentácia'!$A$2:$G$159,3,FALSE)</f>
        <v>Gašparovič</v>
      </c>
      <c r="F78" s="6" t="str">
        <f>CONCATENATE('01.kolo výsledky '!$D78," ",'01.kolo výsledky '!$E78)</f>
        <v>Milan Gašparovič</v>
      </c>
      <c r="G78" s="6" t="str">
        <f>VLOOKUP(A78,'01.kolo prezentácia'!$A$2:$G$159,4,FALSE)</f>
        <v>ZTP TN / Trenčín</v>
      </c>
      <c r="H78" s="32">
        <f>VLOOKUP(A78,'01.kolo prezentácia'!$A$2:$G$159,5,FALSE)</f>
        <v>1964</v>
      </c>
      <c r="I78" s="33" t="str">
        <f>VLOOKUP(A78,'01.kolo prezentácia'!$A$2:$G$159,7,FALSE)</f>
        <v>Muži D</v>
      </c>
      <c r="J78" s="34" t="str">
        <f>VLOOKUP('01.kolo výsledky '!$A78,'01.kolo stopky'!A:C,3,FALSE)</f>
        <v>00:44:16,81</v>
      </c>
      <c r="K78" s="34">
        <f t="shared" si="7"/>
        <v>0.003455069184352892</v>
      </c>
      <c r="L78" s="34">
        <f t="shared" si="8"/>
        <v>0.008171874999999999</v>
      </c>
      <c r="M78" s="31"/>
      <c r="N78" s="32"/>
      <c r="O78" s="32"/>
      <c r="P78" s="32"/>
      <c r="Q78" s="32"/>
      <c r="R78" s="32"/>
      <c r="S78" s="32"/>
      <c r="T78" s="32"/>
      <c r="U78" s="32"/>
      <c r="V78" s="32"/>
      <c r="W78" s="35">
        <f t="shared" si="6"/>
        <v>0</v>
      </c>
      <c r="Y78"/>
    </row>
    <row r="79" spans="1:25" ht="14.25">
      <c r="A79" s="22">
        <v>154</v>
      </c>
      <c r="B79" s="49">
        <v>76</v>
      </c>
      <c r="C79" s="49">
        <v>13</v>
      </c>
      <c r="D79" s="6" t="str">
        <f>VLOOKUP(A79,'01.kolo prezentácia'!$A$2:$G$159,2,FALSE)</f>
        <v>Drahoslav</v>
      </c>
      <c r="E79" s="6" t="str">
        <f>VLOOKUP(A79,'01.kolo prezentácia'!$A$2:$G$159,3,FALSE)</f>
        <v>Masarik</v>
      </c>
      <c r="F79" s="6" t="str">
        <f>CONCATENATE('01.kolo výsledky '!$D79," ",'01.kolo výsledky '!$E79)</f>
        <v>Drahoslav Masarik</v>
      </c>
      <c r="G79" s="6" t="str">
        <f>VLOOKUP(A79,'01.kolo prezentácia'!$A$2:$G$159,4,FALSE)</f>
        <v>Stvorlistok / Trencin</v>
      </c>
      <c r="H79" s="32">
        <f>VLOOKUP(A79,'01.kolo prezentácia'!$A$2:$G$159,5,FALSE)</f>
        <v>1967</v>
      </c>
      <c r="I79" s="33" t="str">
        <f>VLOOKUP(A79,'01.kolo prezentácia'!$A$2:$G$159,7,FALSE)</f>
        <v>Muži D</v>
      </c>
      <c r="J79" s="34" t="str">
        <f>VLOOKUP('01.kolo výsledky '!$A79,'01.kolo stopky'!A:C,3,FALSE)</f>
        <v>00:44:31,29</v>
      </c>
      <c r="K79" s="34">
        <f t="shared" si="7"/>
        <v>0.0034738998127340826</v>
      </c>
      <c r="L79" s="34">
        <f t="shared" si="8"/>
        <v>0.008339467592592593</v>
      </c>
      <c r="M79" s="31"/>
      <c r="N79" s="32"/>
      <c r="O79" s="32"/>
      <c r="P79" s="32"/>
      <c r="Q79" s="32"/>
      <c r="R79" s="32"/>
      <c r="S79" s="32"/>
      <c r="T79" s="32"/>
      <c r="U79" s="32"/>
      <c r="V79" s="32"/>
      <c r="W79" s="35">
        <f t="shared" si="6"/>
        <v>0</v>
      </c>
      <c r="Y79"/>
    </row>
    <row r="80" spans="1:25" ht="14.25">
      <c r="A80" s="22">
        <v>96</v>
      </c>
      <c r="B80" s="49">
        <v>77</v>
      </c>
      <c r="C80" s="49">
        <v>23</v>
      </c>
      <c r="D80" s="6" t="str">
        <f>VLOOKUP(A80,'01.kolo prezentácia'!$A$2:$G$159,2,FALSE)</f>
        <v>Matej</v>
      </c>
      <c r="E80" s="6" t="str">
        <f>VLOOKUP(A80,'01.kolo prezentácia'!$A$2:$G$159,3,FALSE)</f>
        <v>Martiš</v>
      </c>
      <c r="F80" s="6" t="str">
        <f>CONCATENATE('01.kolo výsledky '!$D80," ",'01.kolo výsledky '!$E80)</f>
        <v>Matej Martiš</v>
      </c>
      <c r="G80" s="6" t="str">
        <f>VLOOKUP(A80,'01.kolo prezentácia'!$A$2:$G$159,4,FALSE)</f>
        <v>Bradáči</v>
      </c>
      <c r="H80" s="32">
        <f>VLOOKUP(A80,'01.kolo prezentácia'!$A$2:$G$159,5,FALSE)</f>
        <v>1986</v>
      </c>
      <c r="I80" s="33" t="str">
        <f>VLOOKUP(A80,'01.kolo prezentácia'!$A$2:$G$159,7,FALSE)</f>
        <v>Muži B</v>
      </c>
      <c r="J80" s="34" t="str">
        <f>VLOOKUP('01.kolo výsledky '!$A80,'01.kolo stopky'!A:C,3,FALSE)</f>
        <v>00:44:49,60</v>
      </c>
      <c r="K80" s="34">
        <f t="shared" si="7"/>
        <v>0.003497711194340408</v>
      </c>
      <c r="L80" s="34">
        <f t="shared" si="8"/>
        <v>0.00855138888888889</v>
      </c>
      <c r="M80" s="31"/>
      <c r="N80" s="32"/>
      <c r="O80" s="32"/>
      <c r="P80" s="32"/>
      <c r="Q80" s="32"/>
      <c r="R80" s="32"/>
      <c r="S80" s="32"/>
      <c r="T80" s="32"/>
      <c r="U80" s="32"/>
      <c r="V80" s="32"/>
      <c r="W80" s="35">
        <f t="shared" si="6"/>
        <v>0</v>
      </c>
      <c r="Y80"/>
    </row>
    <row r="81" spans="1:25" ht="14.25">
      <c r="A81" s="22">
        <v>91</v>
      </c>
      <c r="B81" s="49">
        <v>78</v>
      </c>
      <c r="C81" s="49">
        <v>24</v>
      </c>
      <c r="D81" s="6" t="str">
        <f>VLOOKUP(A81,'01.kolo prezentácia'!$A$2:$G$159,2,FALSE)</f>
        <v>Daniel</v>
      </c>
      <c r="E81" s="6" t="str">
        <f>VLOOKUP(A81,'01.kolo prezentácia'!$A$2:$G$159,3,FALSE)</f>
        <v>Horňák</v>
      </c>
      <c r="F81" s="6" t="str">
        <f>CONCATENATE('01.kolo výsledky '!$D81," ",'01.kolo výsledky '!$E81)</f>
        <v>Daniel Horňák</v>
      </c>
      <c r="G81" s="6" t="str">
        <f>VLOOKUP(A81,'01.kolo prezentácia'!$A$2:$G$159,4,FALSE)</f>
        <v>Trenčianska Turná</v>
      </c>
      <c r="H81" s="32">
        <f>VLOOKUP(A81,'01.kolo prezentácia'!$A$2:$G$159,5,FALSE)</f>
        <v>1975</v>
      </c>
      <c r="I81" s="33" t="str">
        <f>VLOOKUP(A81,'01.kolo prezentácia'!$A$2:$G$159,7,FALSE)</f>
        <v>Muži C</v>
      </c>
      <c r="J81" s="34" t="str">
        <f>VLOOKUP('01.kolo výsledky '!$A81,'01.kolo stopky'!A:C,3,FALSE)</f>
        <v>00:44:53,59</v>
      </c>
      <c r="K81" s="34">
        <f t="shared" si="7"/>
        <v>0.003502900020807324</v>
      </c>
      <c r="L81" s="34">
        <f t="shared" si="8"/>
        <v>0.008597569444444442</v>
      </c>
      <c r="M81" s="31"/>
      <c r="N81" s="32"/>
      <c r="O81" s="32"/>
      <c r="P81" s="32"/>
      <c r="Q81" s="32"/>
      <c r="R81" s="32"/>
      <c r="S81" s="32"/>
      <c r="T81" s="32"/>
      <c r="U81" s="32"/>
      <c r="V81" s="32"/>
      <c r="W81" s="35">
        <f t="shared" si="6"/>
        <v>0</v>
      </c>
      <c r="Y81"/>
    </row>
    <row r="82" spans="1:25" ht="14.25">
      <c r="A82" s="22">
        <v>134</v>
      </c>
      <c r="B82" s="49">
        <v>79</v>
      </c>
      <c r="C82" s="49">
        <v>25</v>
      </c>
      <c r="D82" s="6" t="str">
        <f>VLOOKUP(A82,'01.kolo prezentácia'!$A$2:$G$159,2,FALSE)</f>
        <v>Peter</v>
      </c>
      <c r="E82" s="6" t="str">
        <f>VLOOKUP(A82,'01.kolo prezentácia'!$A$2:$G$159,3,FALSE)</f>
        <v>Kanovsky</v>
      </c>
      <c r="F82" s="6" t="str">
        <f>CONCATENATE('01.kolo výsledky '!$D82," ",'01.kolo výsledky '!$E82)</f>
        <v>Peter Kanovsky</v>
      </c>
      <c r="G82" s="6" t="str">
        <f>VLOOKUP(A82,'01.kolo prezentácia'!$A$2:$G$159,4,FALSE)</f>
        <v>Drietoma</v>
      </c>
      <c r="H82" s="32">
        <f>VLOOKUP(A82,'01.kolo prezentácia'!$A$2:$G$159,5,FALSE)</f>
        <v>1978</v>
      </c>
      <c r="I82" s="33" t="str">
        <f>VLOOKUP(A82,'01.kolo prezentácia'!$A$2:$G$159,7,FALSE)</f>
        <v>Muži C</v>
      </c>
      <c r="J82" s="34" t="str">
        <f>VLOOKUP('01.kolo výsledky '!$A82,'01.kolo stopky'!A:C,3,FALSE)</f>
        <v>00:44:54,69</v>
      </c>
      <c r="K82" s="34">
        <f t="shared" si="7"/>
        <v>0.003504330524344569</v>
      </c>
      <c r="L82" s="34">
        <f t="shared" si="8"/>
        <v>0.008610300925925924</v>
      </c>
      <c r="M82" s="31"/>
      <c r="N82" s="32"/>
      <c r="O82" s="32"/>
      <c r="P82" s="32"/>
      <c r="Q82" s="32"/>
      <c r="R82" s="32"/>
      <c r="S82" s="32"/>
      <c r="T82" s="32"/>
      <c r="U82" s="32"/>
      <c r="V82" s="32"/>
      <c r="W82" s="35">
        <f t="shared" si="6"/>
        <v>0</v>
      </c>
      <c r="Y82"/>
    </row>
    <row r="83" spans="1:25" ht="14.25">
      <c r="A83" s="22">
        <v>23</v>
      </c>
      <c r="B83" s="49">
        <v>80</v>
      </c>
      <c r="C83" s="56">
        <v>4</v>
      </c>
      <c r="D83" s="6" t="str">
        <f>VLOOKUP(A83,'01.kolo prezentácia'!$A$2:$G$159,2,FALSE)</f>
        <v>Juraj</v>
      </c>
      <c r="E83" s="6" t="str">
        <f>VLOOKUP(A83,'01.kolo prezentácia'!$A$2:$G$159,3,FALSE)</f>
        <v>Haninec</v>
      </c>
      <c r="F83" s="6" t="str">
        <f>CONCATENATE('01.kolo výsledky '!$D83," ",'01.kolo výsledky '!$E83)</f>
        <v>Juraj Haninec</v>
      </c>
      <c r="G83" s="6" t="str">
        <f>VLOOKUP(A83,'01.kolo prezentácia'!$A$2:$G$159,4,FALSE)</f>
        <v>AK Spartak DCA / Dubnica nad Váhom</v>
      </c>
      <c r="H83" s="32">
        <f>VLOOKUP(A83,'01.kolo prezentácia'!$A$2:$G$159,5,FALSE)</f>
        <v>1957</v>
      </c>
      <c r="I83" s="33" t="str">
        <f>VLOOKUP(A83,'01.kolo prezentácia'!$A$2:$G$159,7,FALSE)</f>
        <v>Muži E</v>
      </c>
      <c r="J83" s="34" t="str">
        <f>VLOOKUP('01.kolo výsledky '!$A83,'01.kolo stopky'!A:C,3,FALSE)</f>
        <v>00:44:55,70</v>
      </c>
      <c r="K83" s="34">
        <f t="shared" si="7"/>
        <v>0.003505643986683313</v>
      </c>
      <c r="L83" s="34">
        <f t="shared" si="8"/>
        <v>0.008621990740740743</v>
      </c>
      <c r="M83" s="31"/>
      <c r="N83" s="32"/>
      <c r="O83" s="32"/>
      <c r="P83" s="32"/>
      <c r="Q83" s="32"/>
      <c r="R83" s="32"/>
      <c r="S83" s="32"/>
      <c r="T83" s="32"/>
      <c r="U83" s="32"/>
      <c r="V83" s="32"/>
      <c r="W83" s="35">
        <f t="shared" si="6"/>
        <v>0</v>
      </c>
      <c r="Y83"/>
    </row>
    <row r="84" spans="1:25" ht="14.25">
      <c r="A84" s="22">
        <v>26</v>
      </c>
      <c r="B84" s="49">
        <v>81</v>
      </c>
      <c r="C84" s="49">
        <v>26</v>
      </c>
      <c r="D84" s="6" t="str">
        <f>VLOOKUP(A84,'01.kolo prezentácia'!$A$2:$G$159,2,FALSE)</f>
        <v>Pavol</v>
      </c>
      <c r="E84" s="6" t="str">
        <f>VLOOKUP(A84,'01.kolo prezentácia'!$A$2:$G$159,3,FALSE)</f>
        <v>Vanek</v>
      </c>
      <c r="F84" s="6" t="str">
        <f>CONCATENATE('01.kolo výsledky '!$D84," ",'01.kolo výsledky '!$E84)</f>
        <v>Pavol Vanek</v>
      </c>
      <c r="G84" s="6" t="str">
        <f>VLOOKUP(A84,'01.kolo prezentácia'!$A$2:$G$159,4,FALSE)</f>
        <v>Chocholná Velčice</v>
      </c>
      <c r="H84" s="32">
        <f>VLOOKUP(A84,'01.kolo prezentácia'!$A$2:$G$159,5,FALSE)</f>
        <v>1977</v>
      </c>
      <c r="I84" s="33" t="str">
        <f>VLOOKUP(A84,'01.kolo prezentácia'!$A$2:$G$159,7,FALSE)</f>
        <v>Muži C</v>
      </c>
      <c r="J84" s="34" t="str">
        <f>VLOOKUP('01.kolo výsledky '!$A84,'01.kolo stopky'!A:C,3,FALSE)</f>
        <v>00:44:59,09</v>
      </c>
      <c r="K84" s="34">
        <f t="shared" si="7"/>
        <v>0.0035100525384935497</v>
      </c>
      <c r="L84" s="34">
        <f t="shared" si="8"/>
        <v>0.00866122685185185</v>
      </c>
      <c r="M84" s="31"/>
      <c r="N84" s="32"/>
      <c r="O84" s="32"/>
      <c r="P84" s="32"/>
      <c r="Q84" s="32"/>
      <c r="R84" s="32"/>
      <c r="S84" s="32"/>
      <c r="T84" s="32"/>
      <c r="U84" s="32"/>
      <c r="V84" s="32"/>
      <c r="W84" s="35">
        <f t="shared" si="6"/>
        <v>0</v>
      </c>
      <c r="Y84"/>
    </row>
    <row r="85" spans="1:25" ht="14.25">
      <c r="A85" s="22">
        <v>80</v>
      </c>
      <c r="B85" s="49">
        <v>82</v>
      </c>
      <c r="C85" s="56">
        <v>5</v>
      </c>
      <c r="D85" s="6" t="str">
        <f>VLOOKUP(A85,'01.kolo prezentácia'!$A$2:$G$159,2,FALSE)</f>
        <v>Terézia</v>
      </c>
      <c r="E85" s="6" t="str">
        <f>VLOOKUP(A85,'01.kolo prezentácia'!$A$2:$G$159,3,FALSE)</f>
        <v>Zajacová</v>
      </c>
      <c r="F85" s="6" t="str">
        <f>CONCATENATE('01.kolo výsledky '!$D85," ",'01.kolo výsledky '!$E85)</f>
        <v>Terézia Zajacová</v>
      </c>
      <c r="G85" s="6" t="str">
        <f>VLOOKUP(A85,'01.kolo prezentácia'!$A$2:$G$159,4,FALSE)</f>
        <v>Nemšová</v>
      </c>
      <c r="H85" s="32">
        <f>VLOOKUP(A85,'01.kolo prezentácia'!$A$2:$G$159,5,FALSE)</f>
        <v>1995</v>
      </c>
      <c r="I85" s="33" t="str">
        <f>VLOOKUP(A85,'01.kolo prezentácia'!$A$2:$G$159,7,FALSE)</f>
        <v>Ženy A</v>
      </c>
      <c r="J85" s="34" t="str">
        <f>VLOOKUP('01.kolo výsledky '!$A85,'01.kolo stopky'!A:C,3,FALSE)</f>
        <v>00:45:00,50</v>
      </c>
      <c r="K85" s="34">
        <f t="shared" si="7"/>
        <v>0.003511886183936746</v>
      </c>
      <c r="L85" s="34">
        <f t="shared" si="8"/>
        <v>0.008677546296296298</v>
      </c>
      <c r="M85" s="31"/>
      <c r="N85" s="32"/>
      <c r="O85" s="32"/>
      <c r="P85" s="32"/>
      <c r="Q85" s="32"/>
      <c r="R85" s="32"/>
      <c r="S85" s="32"/>
      <c r="T85" s="32"/>
      <c r="U85" s="32"/>
      <c r="V85" s="32"/>
      <c r="W85" s="35">
        <f t="shared" si="6"/>
        <v>0</v>
      </c>
      <c r="Y85"/>
    </row>
    <row r="86" spans="1:25" ht="14.25">
      <c r="A86" s="22">
        <v>165</v>
      </c>
      <c r="B86" s="49">
        <v>83</v>
      </c>
      <c r="C86" s="49">
        <v>4</v>
      </c>
      <c r="D86" s="6" t="str">
        <f>VLOOKUP(A86,'01.kolo prezentácia'!$A$2:$G$159,2,FALSE)</f>
        <v>Jana</v>
      </c>
      <c r="E86" s="6" t="str">
        <f>VLOOKUP(A86,'01.kolo prezentácia'!$A$2:$G$159,3,FALSE)</f>
        <v>Pálešová</v>
      </c>
      <c r="F86" s="6" t="str">
        <f>CONCATENATE('01.kolo výsledky '!$D86," ",'01.kolo výsledky '!$E86)</f>
        <v>Jana Pálešová</v>
      </c>
      <c r="G86" s="6" t="str">
        <f>VLOOKUP(A86,'01.kolo prezentácia'!$A$2:$G$159,4,FALSE)</f>
        <v>Drietoma / Drietoma</v>
      </c>
      <c r="H86" s="32">
        <f>VLOOKUP(A86,'01.kolo prezentácia'!$A$2:$G$159,5,FALSE)</f>
        <v>1977</v>
      </c>
      <c r="I86" s="33" t="str">
        <f>VLOOKUP(A86,'01.kolo prezentácia'!$A$2:$G$159,7,FALSE)</f>
        <v>Ženy B</v>
      </c>
      <c r="J86" s="34" t="str">
        <f>VLOOKUP('01.kolo výsledky '!$A86,'01.kolo stopky'!A:C,3,FALSE)</f>
        <v>00:45:03,83</v>
      </c>
      <c r="K86" s="34">
        <f t="shared" si="7"/>
        <v>0.0035162167082813146</v>
      </c>
      <c r="L86" s="34">
        <f t="shared" si="8"/>
        <v>0.00871608796296296</v>
      </c>
      <c r="M86" s="31"/>
      <c r="N86" s="32"/>
      <c r="O86" s="32"/>
      <c r="P86" s="32"/>
      <c r="Q86" s="32"/>
      <c r="R86" s="32"/>
      <c r="S86" s="32"/>
      <c r="T86" s="32"/>
      <c r="U86" s="32"/>
      <c r="V86" s="32"/>
      <c r="W86" s="35">
        <f t="shared" si="6"/>
        <v>0</v>
      </c>
      <c r="Y86"/>
    </row>
    <row r="87" spans="1:25" ht="14.25">
      <c r="A87" s="22">
        <v>28</v>
      </c>
      <c r="B87" s="49">
        <v>84</v>
      </c>
      <c r="C87" s="49">
        <v>8</v>
      </c>
      <c r="D87" s="6" t="str">
        <f>VLOOKUP(A87,'01.kolo prezentácia'!$A$2:$G$159,2,FALSE)</f>
        <v>Dušan</v>
      </c>
      <c r="E87" s="6" t="str">
        <f>VLOOKUP(A87,'01.kolo prezentácia'!$A$2:$G$159,3,FALSE)</f>
        <v>Jančo</v>
      </c>
      <c r="F87" s="6" t="str">
        <f>CONCATENATE('01.kolo výsledky '!$D87," ",'01.kolo výsledky '!$E87)</f>
        <v>Dušan Jančo</v>
      </c>
      <c r="G87" s="6" t="str">
        <f>VLOOKUP(A87,'01.kolo prezentácia'!$A$2:$G$159,4,FALSE)</f>
        <v>Trenčín</v>
      </c>
      <c r="H87" s="32">
        <f>VLOOKUP(A87,'01.kolo prezentácia'!$A$2:$G$159,5,FALSE)</f>
        <v>1992</v>
      </c>
      <c r="I87" s="33" t="str">
        <f>VLOOKUP(A87,'01.kolo prezentácia'!$A$2:$G$159,7,FALSE)</f>
        <v>Muži A</v>
      </c>
      <c r="J87" s="34" t="str">
        <f>VLOOKUP('01.kolo výsledky '!$A87,'01.kolo stopky'!A:C,3,FALSE)</f>
        <v>00:45:05,19</v>
      </c>
      <c r="K87" s="34">
        <f t="shared" si="7"/>
        <v>0.003517985330836454</v>
      </c>
      <c r="L87" s="34">
        <f t="shared" si="8"/>
        <v>0.0087318287037037</v>
      </c>
      <c r="M87" s="31"/>
      <c r="N87" s="32"/>
      <c r="O87" s="32"/>
      <c r="P87" s="32"/>
      <c r="Q87" s="32"/>
      <c r="R87" s="32"/>
      <c r="S87" s="32"/>
      <c r="T87" s="32"/>
      <c r="U87" s="32"/>
      <c r="V87" s="32"/>
      <c r="W87" s="35">
        <f aca="true" t="shared" si="9" ref="W87:W118">SUM(M87:V87)</f>
        <v>0</v>
      </c>
      <c r="Y87"/>
    </row>
    <row r="88" spans="1:25" ht="14.25">
      <c r="A88" s="22">
        <v>155</v>
      </c>
      <c r="B88" s="49">
        <v>85</v>
      </c>
      <c r="C88" s="49">
        <v>5</v>
      </c>
      <c r="D88" s="6" t="str">
        <f>VLOOKUP(A88,'01.kolo prezentácia'!$A$2:$G$159,2,FALSE)</f>
        <v>Ivana</v>
      </c>
      <c r="E88" s="6" t="str">
        <f>VLOOKUP(A88,'01.kolo prezentácia'!$A$2:$G$159,3,FALSE)</f>
        <v>Marčeková</v>
      </c>
      <c r="F88" s="6" t="str">
        <f>CONCATENATE('01.kolo výsledky '!$D88," ",'01.kolo výsledky '!$E88)</f>
        <v>Ivana Marčeková</v>
      </c>
      <c r="G88" s="6" t="str">
        <f>VLOOKUP(A88,'01.kolo prezentácia'!$A$2:$G$159,4,FALSE)</f>
        <v>Trenčín</v>
      </c>
      <c r="H88" s="32">
        <f>VLOOKUP(A88,'01.kolo prezentácia'!$A$2:$G$159,5,FALSE)</f>
        <v>1982</v>
      </c>
      <c r="I88" s="33" t="str">
        <f>VLOOKUP(A88,'01.kolo prezentácia'!$A$2:$G$159,7,FALSE)</f>
        <v>Ženy B</v>
      </c>
      <c r="J88" s="34" t="str">
        <f>VLOOKUP('01.kolo výsledky '!$A88,'01.kolo stopky'!A:C,3,FALSE)</f>
        <v>00:45:21,75</v>
      </c>
      <c r="K88" s="34">
        <f t="shared" si="7"/>
        <v>0.0035395209113607985</v>
      </c>
      <c r="L88" s="34">
        <f t="shared" si="8"/>
        <v>0.008923495370370366</v>
      </c>
      <c r="M88" s="31"/>
      <c r="N88" s="32"/>
      <c r="O88" s="32"/>
      <c r="P88" s="32"/>
      <c r="Q88" s="32"/>
      <c r="R88" s="32"/>
      <c r="S88" s="32"/>
      <c r="T88" s="32"/>
      <c r="U88" s="32"/>
      <c r="V88" s="32"/>
      <c r="W88" s="35">
        <f t="shared" si="9"/>
        <v>0</v>
      </c>
      <c r="Y88"/>
    </row>
    <row r="89" spans="1:25" ht="14.25">
      <c r="A89" s="22">
        <v>131</v>
      </c>
      <c r="B89" s="49">
        <v>86</v>
      </c>
      <c r="C89" s="49">
        <v>14</v>
      </c>
      <c r="D89" s="6" t="str">
        <f>VLOOKUP(A89,'01.kolo prezentácia'!$A$2:$G$159,2,FALSE)</f>
        <v>Pavol</v>
      </c>
      <c r="E89" s="6" t="str">
        <f>VLOOKUP(A89,'01.kolo prezentácia'!$A$2:$G$159,3,FALSE)</f>
        <v>Vašek</v>
      </c>
      <c r="F89" s="6" t="str">
        <f>CONCATENATE('01.kolo výsledky '!$D89," ",'01.kolo výsledky '!$E89)</f>
        <v>Pavol Vašek</v>
      </c>
      <c r="G89" s="6" t="str">
        <f>VLOOKUP(A89,'01.kolo prezentácia'!$A$2:$G$159,4,FALSE)</f>
        <v>Trenčín / Trenčín</v>
      </c>
      <c r="H89" s="32">
        <f>VLOOKUP(A89,'01.kolo prezentácia'!$A$2:$G$159,5,FALSE)</f>
        <v>1969</v>
      </c>
      <c r="I89" s="33" t="str">
        <f>VLOOKUP(A89,'01.kolo prezentácia'!$A$2:$G$159,7,FALSE)</f>
        <v>Muži D</v>
      </c>
      <c r="J89" s="34" t="str">
        <f>VLOOKUP('01.kolo výsledky '!$A89,'01.kolo stopky'!A:C,3,FALSE)</f>
        <v>00:45:41,94</v>
      </c>
      <c r="K89" s="34">
        <f t="shared" si="7"/>
        <v>0.0035657771535580517</v>
      </c>
      <c r="L89" s="34">
        <f t="shared" si="8"/>
        <v>0.00915717592592592</v>
      </c>
      <c r="M89" s="31"/>
      <c r="N89" s="32"/>
      <c r="O89" s="32"/>
      <c r="P89" s="32"/>
      <c r="Q89" s="32"/>
      <c r="R89" s="32"/>
      <c r="S89" s="32"/>
      <c r="T89" s="32"/>
      <c r="U89" s="32"/>
      <c r="V89" s="32"/>
      <c r="W89" s="35">
        <f t="shared" si="9"/>
        <v>0</v>
      </c>
      <c r="Y89"/>
    </row>
    <row r="90" spans="1:25" ht="14.25">
      <c r="A90" s="22">
        <v>40</v>
      </c>
      <c r="B90" s="49">
        <v>87</v>
      </c>
      <c r="C90" s="49">
        <v>15</v>
      </c>
      <c r="D90" s="6" t="str">
        <f>VLOOKUP(A90,'01.kolo prezentácia'!$A$2:$G$159,2,FALSE)</f>
        <v>marian</v>
      </c>
      <c r="E90" s="6" t="str">
        <f>VLOOKUP(A90,'01.kolo prezentácia'!$A$2:$G$159,3,FALSE)</f>
        <v>adamkovic</v>
      </c>
      <c r="F90" s="6" t="str">
        <f>CONCATENATE('01.kolo výsledky '!$D90," ",'01.kolo výsledky '!$E90)</f>
        <v>marian adamkovic</v>
      </c>
      <c r="G90" s="6" t="str">
        <f>VLOOKUP(A90,'01.kolo prezentácia'!$A$2:$G$159,4,FALSE)</f>
        <v>gekonsport / banovce nad bebravou</v>
      </c>
      <c r="H90" s="32">
        <f>VLOOKUP(A90,'01.kolo prezentácia'!$A$2:$G$159,5,FALSE)</f>
        <v>1964</v>
      </c>
      <c r="I90" s="33" t="str">
        <f>VLOOKUP(A90,'01.kolo prezentácia'!$A$2:$G$159,7,FALSE)</f>
        <v>Muži D</v>
      </c>
      <c r="J90" s="34" t="str">
        <f>VLOOKUP('01.kolo výsledky '!$A90,'01.kolo stopky'!A:C,3,FALSE)</f>
        <v>00:45:45,50</v>
      </c>
      <c r="K90" s="34">
        <f t="shared" si="7"/>
        <v>0.003570406783187682</v>
      </c>
      <c r="L90" s="34">
        <f t="shared" si="8"/>
        <v>0.00919837962962963</v>
      </c>
      <c r="M90" s="31"/>
      <c r="N90" s="32"/>
      <c r="O90" s="32"/>
      <c r="P90" s="32"/>
      <c r="Q90" s="32"/>
      <c r="R90" s="32"/>
      <c r="S90" s="32"/>
      <c r="T90" s="32"/>
      <c r="U90" s="32"/>
      <c r="V90" s="32"/>
      <c r="W90" s="35">
        <f t="shared" si="9"/>
        <v>0</v>
      </c>
      <c r="Y90"/>
    </row>
    <row r="91" spans="1:25" ht="14.25">
      <c r="A91" s="22">
        <v>42</v>
      </c>
      <c r="B91" s="49">
        <v>88</v>
      </c>
      <c r="C91" s="49">
        <v>6</v>
      </c>
      <c r="D91" s="6" t="str">
        <f>VLOOKUP(A91,'01.kolo prezentácia'!$A$2:$G$159,2,FALSE)</f>
        <v>Eva</v>
      </c>
      <c r="E91" s="6" t="str">
        <f>VLOOKUP(A91,'01.kolo prezentácia'!$A$2:$G$159,3,FALSE)</f>
        <v>Málková</v>
      </c>
      <c r="F91" s="6" t="str">
        <f>CONCATENATE('01.kolo výsledky '!$D91," ",'01.kolo výsledky '!$E91)</f>
        <v>Eva Málková</v>
      </c>
      <c r="G91" s="6" t="str">
        <f>VLOOKUP(A91,'01.kolo prezentácia'!$A$2:$G$159,4,FALSE)</f>
        <v>Slawex runners / Slavičín</v>
      </c>
      <c r="H91" s="32">
        <f>VLOOKUP(A91,'01.kolo prezentácia'!$A$2:$G$159,5,FALSE)</f>
        <v>1982</v>
      </c>
      <c r="I91" s="33" t="str">
        <f>VLOOKUP(A91,'01.kolo prezentácia'!$A$2:$G$159,7,FALSE)</f>
        <v>Ženy B</v>
      </c>
      <c r="J91" s="34" t="str">
        <f>VLOOKUP('01.kolo výsledky '!$A91,'01.kolo stopky'!A:C,3,FALSE)</f>
        <v>00:45:51,09</v>
      </c>
      <c r="K91" s="34">
        <f t="shared" si="7"/>
        <v>0.0035776763420724096</v>
      </c>
      <c r="L91" s="34">
        <f t="shared" si="8"/>
        <v>0.009263078703703704</v>
      </c>
      <c r="M91" s="31"/>
      <c r="N91" s="32"/>
      <c r="O91" s="32"/>
      <c r="P91" s="32"/>
      <c r="Q91" s="32"/>
      <c r="R91" s="32"/>
      <c r="S91" s="32"/>
      <c r="T91" s="32"/>
      <c r="U91" s="32"/>
      <c r="V91" s="32"/>
      <c r="W91" s="35">
        <f t="shared" si="9"/>
        <v>0</v>
      </c>
      <c r="Y91"/>
    </row>
    <row r="92" spans="1:25" ht="14.25">
      <c r="A92" s="22">
        <v>162</v>
      </c>
      <c r="B92" s="49">
        <v>89</v>
      </c>
      <c r="C92" s="49">
        <v>24</v>
      </c>
      <c r="D92" s="6" t="str">
        <f>VLOOKUP(A92,'01.kolo prezentácia'!$A$2:$G$159,2,FALSE)</f>
        <v>Peter</v>
      </c>
      <c r="E92" s="6" t="str">
        <f>VLOOKUP(A92,'01.kolo prezentácia'!$A$2:$G$159,3,FALSE)</f>
        <v>Deneš ml.</v>
      </c>
      <c r="F92" s="6" t="str">
        <f>CONCATENATE('01.kolo výsledky '!$D92," ",'01.kolo výsledky '!$E92)</f>
        <v>Peter Deneš ml.</v>
      </c>
      <c r="G92" s="6" t="str">
        <f>VLOOKUP(A92,'01.kolo prezentácia'!$A$2:$G$159,4,FALSE)</f>
        <v>KBPŠ / Púchov</v>
      </c>
      <c r="H92" s="32">
        <f>VLOOKUP(A92,'01.kolo prezentácia'!$A$2:$G$159,5,FALSE)</f>
        <v>1982</v>
      </c>
      <c r="I92" s="33" t="str">
        <f>VLOOKUP(A92,'01.kolo prezentácia'!$A$2:$G$159,7,FALSE)</f>
        <v>Muži B</v>
      </c>
      <c r="J92" s="34" t="str">
        <f>VLOOKUP('01.kolo výsledky '!$A92,'01.kolo stopky'!A:C,3,FALSE)</f>
        <v>00:45:56,17</v>
      </c>
      <c r="K92" s="34">
        <f t="shared" si="7"/>
        <v>0.003584282667498959</v>
      </c>
      <c r="L92" s="34">
        <f t="shared" si="8"/>
        <v>0.009321874999999997</v>
      </c>
      <c r="M92" s="31"/>
      <c r="N92" s="32"/>
      <c r="O92" s="32"/>
      <c r="P92" s="32"/>
      <c r="Q92" s="32"/>
      <c r="R92" s="32"/>
      <c r="S92" s="32"/>
      <c r="T92" s="32"/>
      <c r="U92" s="32"/>
      <c r="V92" s="32"/>
      <c r="W92" s="35">
        <f t="shared" si="9"/>
        <v>0</v>
      </c>
      <c r="Y92"/>
    </row>
    <row r="93" spans="1:25" ht="14.25">
      <c r="A93" s="22">
        <v>48</v>
      </c>
      <c r="B93" s="49">
        <v>90</v>
      </c>
      <c r="C93" s="49">
        <v>16</v>
      </c>
      <c r="D93" s="6" t="str">
        <f>VLOOKUP(A93,'01.kolo prezentácia'!$A$2:$G$159,2,FALSE)</f>
        <v>Peter</v>
      </c>
      <c r="E93" s="6" t="str">
        <f>VLOOKUP(A93,'01.kolo prezentácia'!$A$2:$G$159,3,FALSE)</f>
        <v>Deneš</v>
      </c>
      <c r="F93" s="6" t="str">
        <f>CONCATENATE('01.kolo výsledky '!$D93," ",'01.kolo výsledky '!$E93)</f>
        <v>Peter Deneš</v>
      </c>
      <c r="G93" s="6" t="str">
        <f>VLOOKUP(A93,'01.kolo prezentácia'!$A$2:$G$159,4,FALSE)</f>
        <v>KBPŠ / Púchov</v>
      </c>
      <c r="H93" s="32">
        <f>VLOOKUP(A93,'01.kolo prezentácia'!$A$2:$G$159,5,FALSE)</f>
        <v>1961</v>
      </c>
      <c r="I93" s="33" t="str">
        <f>VLOOKUP(A93,'01.kolo prezentácia'!$A$2:$G$159,7,FALSE)</f>
        <v>Muži D</v>
      </c>
      <c r="J93" s="34" t="str">
        <f>VLOOKUP('01.kolo výsledky '!$A93,'01.kolo stopky'!A:C,3,FALSE)</f>
        <v>00:45:56,42</v>
      </c>
      <c r="K93" s="34">
        <f t="shared" si="7"/>
        <v>0.003584607781939242</v>
      </c>
      <c r="L93" s="34">
        <f t="shared" si="8"/>
        <v>0.009324768518518513</v>
      </c>
      <c r="M93" s="31"/>
      <c r="N93" s="32"/>
      <c r="O93" s="32"/>
      <c r="P93" s="32"/>
      <c r="Q93" s="32"/>
      <c r="R93" s="32"/>
      <c r="S93" s="32"/>
      <c r="T93" s="32"/>
      <c r="U93" s="32"/>
      <c r="V93" s="32"/>
      <c r="W93" s="35">
        <f t="shared" si="9"/>
        <v>0</v>
      </c>
      <c r="Y93"/>
    </row>
    <row r="94" spans="1:25" ht="14.25">
      <c r="A94" s="22">
        <v>132</v>
      </c>
      <c r="B94" s="49">
        <v>91</v>
      </c>
      <c r="C94" s="49">
        <v>17</v>
      </c>
      <c r="D94" s="6" t="str">
        <f>VLOOKUP(A94,'01.kolo prezentácia'!$A$2:$G$159,2,FALSE)</f>
        <v>Ján</v>
      </c>
      <c r="E94" s="6" t="str">
        <f>VLOOKUP(A94,'01.kolo prezentácia'!$A$2:$G$159,3,FALSE)</f>
        <v>Polák</v>
      </c>
      <c r="F94" s="6" t="str">
        <f>CONCATENATE('01.kolo výsledky '!$D94," ",'01.kolo výsledky '!$E94)</f>
        <v>Ján Polák</v>
      </c>
      <c r="G94" s="6" t="str">
        <f>VLOOKUP(A94,'01.kolo prezentácia'!$A$2:$G$159,4,FALSE)</f>
        <v>Nová Dubnica</v>
      </c>
      <c r="H94" s="32">
        <f>VLOOKUP(A94,'01.kolo prezentácia'!$A$2:$G$159,5,FALSE)</f>
        <v>1964</v>
      </c>
      <c r="I94" s="33" t="str">
        <f>VLOOKUP(A94,'01.kolo prezentácia'!$A$2:$G$159,7,FALSE)</f>
        <v>Muži D</v>
      </c>
      <c r="J94" s="34" t="str">
        <f>VLOOKUP('01.kolo výsledky '!$A94,'01.kolo stopky'!A:C,3,FALSE)</f>
        <v>00:46:21,69</v>
      </c>
      <c r="K94" s="34">
        <f t="shared" si="7"/>
        <v>0.003617470349563046</v>
      </c>
      <c r="L94" s="34">
        <f t="shared" si="8"/>
        <v>0.009617245370370366</v>
      </c>
      <c r="M94" s="31"/>
      <c r="N94" s="32"/>
      <c r="O94" s="32"/>
      <c r="P94" s="32"/>
      <c r="Q94" s="32"/>
      <c r="R94" s="32"/>
      <c r="S94" s="32"/>
      <c r="T94" s="32"/>
      <c r="U94" s="32"/>
      <c r="V94" s="32"/>
      <c r="W94" s="35">
        <f t="shared" si="9"/>
        <v>0</v>
      </c>
      <c r="Y94"/>
    </row>
    <row r="95" spans="1:25" ht="14.25">
      <c r="A95" s="22">
        <v>29</v>
      </c>
      <c r="B95" s="49">
        <v>92</v>
      </c>
      <c r="C95" s="49">
        <v>27</v>
      </c>
      <c r="D95" s="6" t="str">
        <f>VLOOKUP(A95,'01.kolo prezentácia'!$A$2:$G$159,2,FALSE)</f>
        <v>Miloš</v>
      </c>
      <c r="E95" s="6" t="str">
        <f>VLOOKUP(A95,'01.kolo prezentácia'!$A$2:$G$159,3,FALSE)</f>
        <v>Humera</v>
      </c>
      <c r="F95" s="6" t="str">
        <f>CONCATENATE('01.kolo výsledky '!$D95," ",'01.kolo výsledky '!$E95)</f>
        <v>Miloš Humera</v>
      </c>
      <c r="G95" s="6" t="str">
        <f>VLOOKUP(A95,'01.kolo prezentácia'!$A$2:$G$159,4,FALSE)</f>
        <v>Trenčín</v>
      </c>
      <c r="H95" s="32">
        <f>VLOOKUP(A95,'01.kolo prezentácia'!$A$2:$G$159,5,FALSE)</f>
        <v>1970</v>
      </c>
      <c r="I95" s="33" t="str">
        <f>VLOOKUP(A95,'01.kolo prezentácia'!$A$2:$G$159,7,FALSE)</f>
        <v>Muži C</v>
      </c>
      <c r="J95" s="34" t="str">
        <f>VLOOKUP('01.kolo výsledky '!$A95,'01.kolo stopky'!A:C,3,FALSE)</f>
        <v>00:46:27,44</v>
      </c>
      <c r="K95" s="34">
        <f t="shared" si="7"/>
        <v>0.003624947981689554</v>
      </c>
      <c r="L95" s="34">
        <f t="shared" si="8"/>
        <v>0.009683796296296291</v>
      </c>
      <c r="M95" s="31"/>
      <c r="N95" s="32"/>
      <c r="O95" s="32"/>
      <c r="P95" s="32"/>
      <c r="Q95" s="32"/>
      <c r="R95" s="32"/>
      <c r="S95" s="32"/>
      <c r="T95" s="32"/>
      <c r="U95" s="32"/>
      <c r="V95" s="32"/>
      <c r="W95" s="35">
        <f t="shared" si="9"/>
        <v>0</v>
      </c>
      <c r="Y95"/>
    </row>
    <row r="96" spans="1:25" ht="14.25">
      <c r="A96" s="22">
        <v>72</v>
      </c>
      <c r="B96" s="49">
        <v>93</v>
      </c>
      <c r="C96" s="49">
        <v>25</v>
      </c>
      <c r="D96" s="6" t="str">
        <f>VLOOKUP(A96,'01.kolo prezentácia'!$A$2:$G$159,2,FALSE)</f>
        <v>Ján</v>
      </c>
      <c r="E96" s="6" t="str">
        <f>VLOOKUP(A96,'01.kolo prezentácia'!$A$2:$G$159,3,FALSE)</f>
        <v>Trochan</v>
      </c>
      <c r="F96" s="6" t="str">
        <f>CONCATENATE('01.kolo výsledky '!$D96," ",'01.kolo výsledky '!$E96)</f>
        <v>Ján Trochan</v>
      </c>
      <c r="G96" s="6" t="str">
        <f>VLOOKUP(A96,'01.kolo prezentácia'!$A$2:$G$159,4,FALSE)</f>
        <v>Nová Dubnica</v>
      </c>
      <c r="H96" s="32">
        <f>VLOOKUP(A96,'01.kolo prezentácia'!$A$2:$G$159,5,FALSE)</f>
        <v>1982</v>
      </c>
      <c r="I96" s="33" t="str">
        <f>VLOOKUP(A96,'01.kolo prezentácia'!$A$2:$G$159,7,FALSE)</f>
        <v>Muži B</v>
      </c>
      <c r="J96" s="34" t="str">
        <f>VLOOKUP('01.kolo výsledky '!$A96,'01.kolo stopky'!A:C,3,FALSE)</f>
        <v>00:46:42,87</v>
      </c>
      <c r="K96" s="34">
        <f t="shared" si="7"/>
        <v>0.00364501404494382</v>
      </c>
      <c r="L96" s="34">
        <f t="shared" si="8"/>
        <v>0.009862384259259258</v>
      </c>
      <c r="M96" s="31"/>
      <c r="N96" s="32"/>
      <c r="O96" s="32"/>
      <c r="P96" s="32"/>
      <c r="Q96" s="32"/>
      <c r="R96" s="32"/>
      <c r="S96" s="32"/>
      <c r="T96" s="32"/>
      <c r="U96" s="32"/>
      <c r="V96" s="32"/>
      <c r="W96" s="35">
        <f t="shared" si="9"/>
        <v>0</v>
      </c>
      <c r="Y96"/>
    </row>
    <row r="97" spans="1:25" ht="14.25">
      <c r="A97" s="22">
        <v>62</v>
      </c>
      <c r="B97" s="49">
        <v>94</v>
      </c>
      <c r="C97" s="49">
        <v>18</v>
      </c>
      <c r="D97" s="6" t="str">
        <f>VLOOKUP(A97,'01.kolo prezentácia'!$A$2:$G$159,2,FALSE)</f>
        <v>Ivan</v>
      </c>
      <c r="E97" s="6" t="str">
        <f>VLOOKUP(A97,'01.kolo prezentácia'!$A$2:$G$159,3,FALSE)</f>
        <v>Vavrík</v>
      </c>
      <c r="F97" s="6" t="str">
        <f>CONCATENATE('01.kolo výsledky '!$D97," ",'01.kolo výsledky '!$E97)</f>
        <v>Ivan Vavrík</v>
      </c>
      <c r="G97" s="6" t="str">
        <f>VLOOKUP(A97,'01.kolo prezentácia'!$A$2:$G$159,4,FALSE)</f>
        <v>Trenčín</v>
      </c>
      <c r="H97" s="32">
        <f>VLOOKUP(A97,'01.kolo prezentácia'!$A$2:$G$159,5,FALSE)</f>
        <v>1963</v>
      </c>
      <c r="I97" s="33" t="str">
        <f>VLOOKUP(A97,'01.kolo prezentácia'!$A$2:$G$159,7,FALSE)</f>
        <v>Muži D</v>
      </c>
      <c r="J97" s="34" t="str">
        <f>VLOOKUP('01.kolo výsledky '!$A97,'01.kolo stopky'!A:C,3,FALSE)</f>
        <v>00:46:45,40</v>
      </c>
      <c r="K97" s="34">
        <f t="shared" si="7"/>
        <v>0.0036483042030794844</v>
      </c>
      <c r="L97" s="34">
        <f t="shared" si="8"/>
        <v>0.00989166666666667</v>
      </c>
      <c r="M97" s="31"/>
      <c r="N97" s="32"/>
      <c r="O97" s="32"/>
      <c r="P97" s="32"/>
      <c r="Q97" s="32"/>
      <c r="R97" s="32"/>
      <c r="S97" s="32"/>
      <c r="T97" s="32"/>
      <c r="U97" s="32"/>
      <c r="V97" s="32"/>
      <c r="W97" s="35">
        <f t="shared" si="9"/>
        <v>0</v>
      </c>
      <c r="Y97"/>
    </row>
    <row r="98" spans="1:25" ht="14.25">
      <c r="A98" s="22">
        <v>151</v>
      </c>
      <c r="B98" s="49">
        <v>95</v>
      </c>
      <c r="C98" s="50">
        <v>2</v>
      </c>
      <c r="D98" s="6" t="str">
        <f>VLOOKUP(A98,'01.kolo prezentácia'!$A$2:$G$159,2,FALSE)</f>
        <v>Blanka</v>
      </c>
      <c r="E98" s="6" t="str">
        <f>VLOOKUP(A98,'01.kolo prezentácia'!$A$2:$G$159,3,FALSE)</f>
        <v>Balaščáková</v>
      </c>
      <c r="F98" s="6" t="str">
        <f>CONCATENATE('01.kolo výsledky '!$D98," ",'01.kolo výsledky '!$E98)</f>
        <v>Blanka Balaščáková</v>
      </c>
      <c r="G98" s="6" t="str">
        <f>VLOOKUP(A98,'01.kolo prezentácia'!$A$2:$G$159,4,FALSE)</f>
        <v>GEKON / Trenčín</v>
      </c>
      <c r="H98" s="32">
        <f>VLOOKUP(A98,'01.kolo prezentácia'!$A$2:$G$159,5,FALSE)</f>
        <v>1966</v>
      </c>
      <c r="I98" s="33" t="str">
        <f>VLOOKUP(A98,'01.kolo prezentácia'!$A$2:$G$159,7,FALSE)</f>
        <v>Ženy C</v>
      </c>
      <c r="J98" s="34" t="str">
        <f>VLOOKUP('01.kolo výsledky '!$A98,'01.kolo stopky'!A:C,3,FALSE)</f>
        <v>00:46:46,44</v>
      </c>
      <c r="K98" s="34">
        <f t="shared" si="7"/>
        <v>0.003649656679151061</v>
      </c>
      <c r="L98" s="34">
        <f t="shared" si="8"/>
        <v>0.009903703703703703</v>
      </c>
      <c r="M98" s="31"/>
      <c r="N98" s="32"/>
      <c r="O98" s="32"/>
      <c r="P98" s="32"/>
      <c r="Q98" s="32"/>
      <c r="R98" s="32"/>
      <c r="S98" s="32"/>
      <c r="T98" s="32"/>
      <c r="U98" s="32"/>
      <c r="V98" s="32"/>
      <c r="W98" s="35">
        <f t="shared" si="9"/>
        <v>0</v>
      </c>
      <c r="Y98"/>
    </row>
    <row r="99" spans="1:25" ht="14.25">
      <c r="A99" s="22">
        <v>58</v>
      </c>
      <c r="B99" s="49">
        <v>96</v>
      </c>
      <c r="C99" s="49">
        <v>7</v>
      </c>
      <c r="D99" s="6" t="str">
        <f>VLOOKUP(A99,'01.kolo prezentácia'!$A$2:$G$159,2,FALSE)</f>
        <v>Ivana</v>
      </c>
      <c r="E99" s="6" t="str">
        <f>VLOOKUP(A99,'01.kolo prezentácia'!$A$2:$G$159,3,FALSE)</f>
        <v>Žuková</v>
      </c>
      <c r="F99" s="6" t="str">
        <f>CONCATENATE('01.kolo výsledky '!$D99," ",'01.kolo výsledky '!$E99)</f>
        <v>Ivana Žuková</v>
      </c>
      <c r="G99" s="6" t="str">
        <f>VLOOKUP(A99,'01.kolo prezentácia'!$A$2:$G$159,4,FALSE)</f>
        <v>Trenčianska Turná / Trenčianska Turná</v>
      </c>
      <c r="H99" s="32">
        <f>VLOOKUP(A99,'01.kolo prezentácia'!$A$2:$G$159,5,FALSE)</f>
        <v>1976</v>
      </c>
      <c r="I99" s="33" t="str">
        <f>VLOOKUP(A99,'01.kolo prezentácia'!$A$2:$G$159,7,FALSE)</f>
        <v>Ženy B</v>
      </c>
      <c r="J99" s="34" t="str">
        <f>VLOOKUP('01.kolo výsledky '!$A99,'01.kolo stopky'!A:C,3,FALSE)</f>
        <v>00:46:51,14</v>
      </c>
      <c r="K99" s="34">
        <f t="shared" si="7"/>
        <v>0.0036557688306283805</v>
      </c>
      <c r="L99" s="34">
        <f t="shared" si="8"/>
        <v>0.009958101851851846</v>
      </c>
      <c r="M99" s="31"/>
      <c r="N99" s="32"/>
      <c r="O99" s="32"/>
      <c r="P99" s="32"/>
      <c r="Q99" s="32"/>
      <c r="R99" s="32"/>
      <c r="S99" s="32"/>
      <c r="T99" s="32"/>
      <c r="U99" s="32"/>
      <c r="V99" s="32"/>
      <c r="W99" s="35">
        <f t="shared" si="9"/>
        <v>0</v>
      </c>
      <c r="Y99"/>
    </row>
    <row r="100" spans="1:25" ht="14.25">
      <c r="A100" s="22">
        <v>178</v>
      </c>
      <c r="B100" s="49">
        <v>97</v>
      </c>
      <c r="C100" s="49">
        <v>28</v>
      </c>
      <c r="D100" s="6" t="str">
        <f>VLOOKUP(A100,'01.kolo prezentácia'!$A$2:$G$159,2,FALSE)</f>
        <v>Martin</v>
      </c>
      <c r="E100" s="6" t="str">
        <f>VLOOKUP(A100,'01.kolo prezentácia'!$A$2:$G$159,3,FALSE)</f>
        <v>Panák</v>
      </c>
      <c r="F100" s="6" t="str">
        <f>CONCATENATE('01.kolo výsledky '!$D100," ",'01.kolo výsledky '!$E100)</f>
        <v>Martin Panák</v>
      </c>
      <c r="G100" s="6" t="str">
        <f>VLOOKUP(A100,'01.kolo prezentácia'!$A$2:$G$159,4,FALSE)</f>
        <v>Drietoma</v>
      </c>
      <c r="H100" s="32">
        <f>VLOOKUP(A100,'01.kolo prezentácia'!$A$2:$G$159,5,FALSE)</f>
        <v>1979</v>
      </c>
      <c r="I100" s="33" t="str">
        <f>VLOOKUP(A100,'01.kolo prezentácia'!$A$2:$G$159,7,FALSE)</f>
        <v>Muži C</v>
      </c>
      <c r="J100" s="34" t="str">
        <f>VLOOKUP('01.kolo výsledky '!$A100,'01.kolo stopky'!A:C,3,FALSE)</f>
        <v>00:47:02,33</v>
      </c>
      <c r="K100" s="34">
        <f aca="true" t="shared" si="10" ref="K100:K131">J100/$X$3</f>
        <v>0.003670320952975447</v>
      </c>
      <c r="L100" s="34">
        <f aca="true" t="shared" si="11" ref="L100:L131">J100-$Y$3</f>
        <v>0.010087615740740737</v>
      </c>
      <c r="M100" s="31"/>
      <c r="N100" s="32"/>
      <c r="O100" s="32"/>
      <c r="P100" s="32"/>
      <c r="Q100" s="32"/>
      <c r="R100" s="32"/>
      <c r="S100" s="32"/>
      <c r="T100" s="32"/>
      <c r="U100" s="32"/>
      <c r="V100" s="32"/>
      <c r="W100" s="35">
        <f t="shared" si="9"/>
        <v>0</v>
      </c>
      <c r="Y100"/>
    </row>
    <row r="101" spans="1:25" ht="14.25">
      <c r="A101" s="22">
        <v>63</v>
      </c>
      <c r="B101" s="49">
        <v>98</v>
      </c>
      <c r="C101" s="49">
        <v>8</v>
      </c>
      <c r="D101" s="6" t="str">
        <f>VLOOKUP(A101,'01.kolo prezentácia'!$A$2:$G$159,2,FALSE)</f>
        <v>Eva</v>
      </c>
      <c r="E101" s="6" t="str">
        <f>VLOOKUP(A101,'01.kolo prezentácia'!$A$2:$G$159,3,FALSE)</f>
        <v>Mareková</v>
      </c>
      <c r="F101" s="6" t="str">
        <f>CONCATENATE('01.kolo výsledky '!$D101," ",'01.kolo výsledky '!$E101)</f>
        <v>Eva Mareková</v>
      </c>
      <c r="G101" s="6" t="str">
        <f>VLOOKUP(A101,'01.kolo prezentácia'!$A$2:$G$159,4,FALSE)</f>
        <v>Buď Lepší / Soblahov</v>
      </c>
      <c r="H101" s="32">
        <f>VLOOKUP(A101,'01.kolo prezentácia'!$A$2:$G$159,5,FALSE)</f>
        <v>1982</v>
      </c>
      <c r="I101" s="33" t="str">
        <f>VLOOKUP(A101,'01.kolo prezentácia'!$A$2:$G$159,7,FALSE)</f>
        <v>Ženy B</v>
      </c>
      <c r="J101" s="34" t="str">
        <f>VLOOKUP('01.kolo výsledky '!$A101,'01.kolo stopky'!A:C,3,FALSE)</f>
        <v>00:47:22,21</v>
      </c>
      <c r="K101" s="34">
        <f>J101/$X$3</f>
        <v>0.00369617405326675</v>
      </c>
      <c r="L101" s="34">
        <f>J101-$Y$3</f>
        <v>0.010317708333333332</v>
      </c>
      <c r="M101" s="31"/>
      <c r="N101" s="32"/>
      <c r="O101" s="32"/>
      <c r="P101" s="32"/>
      <c r="Q101" s="32"/>
      <c r="R101" s="32"/>
      <c r="S101" s="32"/>
      <c r="T101" s="32"/>
      <c r="U101" s="32"/>
      <c r="V101" s="32"/>
      <c r="W101" s="35">
        <f t="shared" si="9"/>
        <v>0</v>
      </c>
      <c r="Y101"/>
    </row>
    <row r="102" spans="1:25" ht="14.25">
      <c r="A102" s="22">
        <v>143</v>
      </c>
      <c r="B102" s="49">
        <v>99</v>
      </c>
      <c r="C102" s="49">
        <v>9</v>
      </c>
      <c r="D102" s="6" t="str">
        <f>VLOOKUP(A102,'01.kolo prezentácia'!$A$2:$G$159,2,FALSE)</f>
        <v>Jana</v>
      </c>
      <c r="E102" s="6" t="str">
        <f>VLOOKUP(A102,'01.kolo prezentácia'!$A$2:$G$159,3,FALSE)</f>
        <v>Lesajová</v>
      </c>
      <c r="F102" s="6" t="str">
        <f>CONCATENATE('01.kolo výsledky '!$D102," ",'01.kolo výsledky '!$E102)</f>
        <v>Jana Lesajová</v>
      </c>
      <c r="G102" s="6" t="str">
        <f>VLOOKUP(A102,'01.kolo prezentácia'!$A$2:$G$159,4,FALSE)</f>
        <v>Festival HoryZonty / Trenčín</v>
      </c>
      <c r="H102" s="32">
        <f>VLOOKUP(A102,'01.kolo prezentácia'!$A$2:$G$159,5,FALSE)</f>
        <v>1978</v>
      </c>
      <c r="I102" s="33" t="str">
        <f>VLOOKUP(A102,'01.kolo prezentácia'!$A$2:$G$159,7,FALSE)</f>
        <v>Ženy B</v>
      </c>
      <c r="J102" s="34" t="str">
        <f>VLOOKUP('01.kolo výsledky '!$A102,'01.kolo stopky'!A:C,3,FALSE)</f>
        <v>00:47:37,04</v>
      </c>
      <c r="K102" s="34">
        <f aca="true" t="shared" si="12" ref="K102:K112">J102/$X$3</f>
        <v>0.003715459841864336</v>
      </c>
      <c r="L102" s="34">
        <f aca="true" t="shared" si="13" ref="L102:L112">J102-$Y$3</f>
        <v>0.01048935185185185</v>
      </c>
      <c r="M102" s="31"/>
      <c r="N102" s="32"/>
      <c r="O102" s="32"/>
      <c r="P102" s="32"/>
      <c r="Q102" s="32"/>
      <c r="R102" s="32"/>
      <c r="S102" s="32"/>
      <c r="T102" s="32"/>
      <c r="U102" s="32"/>
      <c r="V102" s="32"/>
      <c r="W102" s="35">
        <f t="shared" si="9"/>
        <v>0</v>
      </c>
      <c r="Y102"/>
    </row>
    <row r="103" spans="1:25" ht="14.25">
      <c r="A103" s="22">
        <v>73</v>
      </c>
      <c r="B103" s="49">
        <v>100</v>
      </c>
      <c r="C103" s="50">
        <v>3</v>
      </c>
      <c r="D103" s="6" t="str">
        <f>VLOOKUP(A103,'01.kolo prezentácia'!$A$2:$G$159,2,FALSE)</f>
        <v>Miriam</v>
      </c>
      <c r="E103" s="6" t="str">
        <f>VLOOKUP(A103,'01.kolo prezentácia'!$A$2:$G$159,3,FALSE)</f>
        <v>Marušincová</v>
      </c>
      <c r="F103" s="6" t="str">
        <f>CONCATENATE('01.kolo výsledky '!$D103," ",'01.kolo výsledky '!$E103)</f>
        <v>Miriam Marušincová</v>
      </c>
      <c r="G103" s="6" t="str">
        <f>VLOOKUP(A103,'01.kolo prezentácia'!$A$2:$G$159,4,FALSE)</f>
        <v>ešteneviem / Trenčín</v>
      </c>
      <c r="H103" s="32">
        <f>VLOOKUP(A103,'01.kolo prezentácia'!$A$2:$G$159,5,FALSE)</f>
        <v>1973</v>
      </c>
      <c r="I103" s="33" t="str">
        <f>VLOOKUP(A103,'01.kolo prezentácia'!$A$2:$G$159,7,FALSE)</f>
        <v>Ženy C</v>
      </c>
      <c r="J103" s="34" t="str">
        <f>VLOOKUP('01.kolo výsledky '!$A103,'01.kolo stopky'!A:C,3,FALSE)</f>
        <v>00:47:48,74</v>
      </c>
      <c r="K103" s="34">
        <f t="shared" si="12"/>
        <v>0.0037306751976695796</v>
      </c>
      <c r="L103" s="34">
        <f t="shared" si="13"/>
        <v>0.010624768518518516</v>
      </c>
      <c r="M103" s="31"/>
      <c r="N103" s="32"/>
      <c r="O103" s="32"/>
      <c r="P103" s="32"/>
      <c r="Q103" s="32"/>
      <c r="R103" s="32"/>
      <c r="S103" s="32"/>
      <c r="T103" s="32"/>
      <c r="U103" s="32"/>
      <c r="V103" s="32"/>
      <c r="W103" s="35">
        <f t="shared" si="9"/>
        <v>0</v>
      </c>
      <c r="Y103"/>
    </row>
    <row r="104" spans="1:25" ht="14.25">
      <c r="A104" s="22">
        <v>30</v>
      </c>
      <c r="B104" s="49">
        <v>101</v>
      </c>
      <c r="C104" s="49">
        <v>26</v>
      </c>
      <c r="D104" s="6" t="str">
        <f>VLOOKUP(A104,'01.kolo prezentácia'!$A$2:$G$159,2,FALSE)</f>
        <v>Michal</v>
      </c>
      <c r="E104" s="6" t="str">
        <f>VLOOKUP(A104,'01.kolo prezentácia'!$A$2:$G$159,3,FALSE)</f>
        <v>Talaba</v>
      </c>
      <c r="F104" s="6" t="str">
        <f>CONCATENATE('01.kolo výsledky '!$D104," ",'01.kolo výsledky '!$E104)</f>
        <v>Michal Talaba</v>
      </c>
      <c r="G104" s="6" t="str">
        <f>VLOOKUP(A104,'01.kolo prezentácia'!$A$2:$G$159,4,FALSE)</f>
        <v>Team NUTRILITE / Trenčín</v>
      </c>
      <c r="H104" s="32">
        <f>VLOOKUP(A104,'01.kolo prezentácia'!$A$2:$G$159,5,FALSE)</f>
        <v>1988</v>
      </c>
      <c r="I104" s="33" t="str">
        <f>VLOOKUP(A104,'01.kolo prezentácia'!$A$2:$G$159,7,FALSE)</f>
        <v>Muži B</v>
      </c>
      <c r="J104" s="34" t="str">
        <f>VLOOKUP('01.kolo výsledky '!$A104,'01.kolo stopky'!A:C,3,FALSE)</f>
        <v>00:47:59,70</v>
      </c>
      <c r="K104" s="34">
        <f t="shared" si="12"/>
        <v>0.003744928214731585</v>
      </c>
      <c r="L104" s="34">
        <f t="shared" si="13"/>
        <v>0.010751620370370366</v>
      </c>
      <c r="M104" s="31"/>
      <c r="N104" s="32"/>
      <c r="O104" s="32"/>
      <c r="P104" s="32"/>
      <c r="Q104" s="32"/>
      <c r="R104" s="32"/>
      <c r="S104" s="32"/>
      <c r="T104" s="32"/>
      <c r="U104" s="32"/>
      <c r="V104" s="32"/>
      <c r="W104" s="35">
        <f t="shared" si="9"/>
        <v>0</v>
      </c>
      <c r="Y104"/>
    </row>
    <row r="105" spans="1:25" ht="14.25">
      <c r="A105" s="22">
        <v>140</v>
      </c>
      <c r="B105" s="49">
        <v>102</v>
      </c>
      <c r="C105" s="56">
        <v>27</v>
      </c>
      <c r="D105" s="6" t="str">
        <f>VLOOKUP(A105,'01.kolo prezentácia'!$A$2:$G$159,2,FALSE)</f>
        <v>Július</v>
      </c>
      <c r="E105" s="6" t="str">
        <f>VLOOKUP(A105,'01.kolo prezentácia'!$A$2:$G$159,3,FALSE)</f>
        <v>Talian</v>
      </c>
      <c r="F105" s="6" t="str">
        <f>CONCATENATE('01.kolo výsledky '!$D105," ",'01.kolo výsledky '!$E105)</f>
        <v>Július Talian</v>
      </c>
      <c r="G105" s="6" t="str">
        <f>VLOOKUP(A105,'01.kolo prezentácia'!$A$2:$G$159,4,FALSE)</f>
        <v>TJ Mníchova Lehota</v>
      </c>
      <c r="H105" s="32">
        <f>VLOOKUP(A105,'01.kolo prezentácia'!$A$2:$G$159,5,FALSE)</f>
        <v>1983</v>
      </c>
      <c r="I105" s="33" t="str">
        <f>VLOOKUP(A105,'01.kolo prezentácia'!$A$2:$G$159,7,FALSE)</f>
        <v>Muži B</v>
      </c>
      <c r="J105" s="34" t="str">
        <f>VLOOKUP('01.kolo výsledky '!$A105,'01.kolo stopky'!A:C,3,FALSE)</f>
        <v>00:48:07,22</v>
      </c>
      <c r="K105" s="34">
        <f t="shared" si="12"/>
        <v>0.0037547076570952974</v>
      </c>
      <c r="L105" s="34">
        <f t="shared" si="13"/>
        <v>0.010838657407407404</v>
      </c>
      <c r="M105" s="31"/>
      <c r="N105" s="32"/>
      <c r="O105" s="32"/>
      <c r="P105" s="32"/>
      <c r="Q105" s="32"/>
      <c r="R105" s="32"/>
      <c r="S105" s="32"/>
      <c r="T105" s="32"/>
      <c r="U105" s="32"/>
      <c r="V105" s="32"/>
      <c r="W105" s="35">
        <f t="shared" si="9"/>
        <v>0</v>
      </c>
      <c r="Y105"/>
    </row>
    <row r="106" spans="1:25" ht="14.25">
      <c r="A106" s="22">
        <v>44</v>
      </c>
      <c r="B106" s="49">
        <v>103</v>
      </c>
      <c r="C106" s="49">
        <v>6</v>
      </c>
      <c r="D106" s="6" t="str">
        <f>VLOOKUP(A106,'01.kolo prezentácia'!$A$2:$G$159,2,FALSE)</f>
        <v>Jana</v>
      </c>
      <c r="E106" s="6" t="str">
        <f>VLOOKUP(A106,'01.kolo prezentácia'!$A$2:$G$159,3,FALSE)</f>
        <v>Otavová</v>
      </c>
      <c r="F106" s="6" t="str">
        <f>CONCATENATE('01.kolo výsledky '!$D106," ",'01.kolo výsledky '!$E106)</f>
        <v>Jana Otavová</v>
      </c>
      <c r="G106" s="6" t="str">
        <f>VLOOKUP(A106,'01.kolo prezentácia'!$A$2:$G$159,4,FALSE)</f>
        <v>Slawex runners / Slavičín</v>
      </c>
      <c r="H106" s="32">
        <f>VLOOKUP(A106,'01.kolo prezentácia'!$A$2:$G$159,5,FALSE)</f>
        <v>1985</v>
      </c>
      <c r="I106" s="33" t="str">
        <f>VLOOKUP(A106,'01.kolo prezentácia'!$A$2:$G$159,7,FALSE)</f>
        <v>Ženy A</v>
      </c>
      <c r="J106" s="34" t="str">
        <f>VLOOKUP('01.kolo výsledky '!$A106,'01.kolo stopky'!A:C,3,FALSE)</f>
        <v>00:48:09,70</v>
      </c>
      <c r="K106" s="34">
        <f t="shared" si="12"/>
        <v>0.0037579327923429047</v>
      </c>
      <c r="L106" s="34">
        <f t="shared" si="13"/>
        <v>0.010867361111111109</v>
      </c>
      <c r="M106" s="31"/>
      <c r="N106" s="32"/>
      <c r="O106" s="32"/>
      <c r="P106" s="32"/>
      <c r="Q106" s="32"/>
      <c r="R106" s="32"/>
      <c r="S106" s="32"/>
      <c r="T106" s="32"/>
      <c r="U106" s="32"/>
      <c r="V106" s="32"/>
      <c r="W106" s="35">
        <f t="shared" si="9"/>
        <v>0</v>
      </c>
      <c r="Y106"/>
    </row>
    <row r="107" spans="1:25" ht="14.25">
      <c r="A107" s="22">
        <v>92</v>
      </c>
      <c r="B107" s="49">
        <v>104</v>
      </c>
      <c r="C107" s="49">
        <v>28</v>
      </c>
      <c r="D107" s="6" t="str">
        <f>VLOOKUP(A107,'01.kolo prezentácia'!$A$2:$G$159,2,FALSE)</f>
        <v>Martin</v>
      </c>
      <c r="E107" s="6" t="str">
        <f>VLOOKUP(A107,'01.kolo prezentácia'!$A$2:$G$159,3,FALSE)</f>
        <v>Slezáček</v>
      </c>
      <c r="F107" s="6" t="str">
        <f>CONCATENATE('01.kolo výsledky '!$D107," ",'01.kolo výsledky '!$E107)</f>
        <v>Martin Slezáček</v>
      </c>
      <c r="G107" s="6">
        <f>VLOOKUP(A107,'01.kolo prezentácia'!$A$2:$G$159,4,FALSE)</f>
        <v>0</v>
      </c>
      <c r="H107" s="32">
        <f>VLOOKUP(A107,'01.kolo prezentácia'!$A$2:$G$159,5,FALSE)</f>
        <v>1984</v>
      </c>
      <c r="I107" s="33" t="str">
        <f>VLOOKUP(A107,'01.kolo prezentácia'!$A$2:$G$159,7,FALSE)</f>
        <v>Muži B</v>
      </c>
      <c r="J107" s="34" t="str">
        <f>VLOOKUP('01.kolo výsledky '!$A107,'01.kolo stopky'!A:C,3,FALSE)</f>
        <v>00:48:16,02</v>
      </c>
      <c r="K107" s="34">
        <f t="shared" si="12"/>
        <v>0.0037661516853932583</v>
      </c>
      <c r="L107" s="34">
        <f t="shared" si="13"/>
        <v>0.010940509259259257</v>
      </c>
      <c r="M107" s="31"/>
      <c r="N107" s="32"/>
      <c r="O107" s="32"/>
      <c r="P107" s="32"/>
      <c r="Q107" s="32"/>
      <c r="R107" s="32"/>
      <c r="S107" s="32"/>
      <c r="T107" s="32"/>
      <c r="U107" s="32"/>
      <c r="V107" s="32"/>
      <c r="W107" s="35">
        <f t="shared" si="9"/>
        <v>0</v>
      </c>
      <c r="Y107"/>
    </row>
    <row r="108" spans="1:25" ht="14.25">
      <c r="A108" s="22">
        <v>69</v>
      </c>
      <c r="B108" s="49">
        <v>105</v>
      </c>
      <c r="C108" s="49">
        <v>10</v>
      </c>
      <c r="D108" s="6" t="str">
        <f>VLOOKUP(A108,'01.kolo prezentácia'!$A$2:$G$159,2,FALSE)</f>
        <v>Lívia</v>
      </c>
      <c r="E108" s="6" t="str">
        <f>VLOOKUP(A108,'01.kolo prezentácia'!$A$2:$G$159,3,FALSE)</f>
        <v>Csibreiova</v>
      </c>
      <c r="F108" s="6" t="str">
        <f>CONCATENATE('01.kolo výsledky '!$D108," ",'01.kolo výsledky '!$E108)</f>
        <v>Lívia Csibreiova</v>
      </c>
      <c r="G108" s="6" t="str">
        <f>VLOOKUP(A108,'01.kolo prezentácia'!$A$2:$G$159,4,FALSE)</f>
        <v>Trencin</v>
      </c>
      <c r="H108" s="32">
        <f>VLOOKUP(A108,'01.kolo prezentácia'!$A$2:$G$159,5,FALSE)</f>
        <v>1980</v>
      </c>
      <c r="I108" s="33" t="str">
        <f>VLOOKUP(A108,'01.kolo prezentácia'!$A$2:$G$159,7,FALSE)</f>
        <v>Ženy B</v>
      </c>
      <c r="J108" s="34" t="str">
        <f>VLOOKUP('01.kolo výsledky '!$A108,'01.kolo stopky'!A:C,3,FALSE)</f>
        <v>00:48:18,95</v>
      </c>
      <c r="K108" s="34">
        <f t="shared" si="12"/>
        <v>0.0037699620266333747</v>
      </c>
      <c r="L108" s="34">
        <f t="shared" si="13"/>
        <v>0.010974421296296295</v>
      </c>
      <c r="M108" s="31"/>
      <c r="N108" s="32"/>
      <c r="O108" s="32"/>
      <c r="P108" s="32"/>
      <c r="Q108" s="32"/>
      <c r="R108" s="32"/>
      <c r="S108" s="32"/>
      <c r="T108" s="32"/>
      <c r="U108" s="32"/>
      <c r="V108" s="32"/>
      <c r="W108" s="35">
        <f t="shared" si="9"/>
        <v>0</v>
      </c>
      <c r="Y108"/>
    </row>
    <row r="109" spans="1:25" ht="14.25">
      <c r="A109" s="22">
        <v>16</v>
      </c>
      <c r="B109" s="49">
        <v>106</v>
      </c>
      <c r="C109" s="49">
        <v>29</v>
      </c>
      <c r="D109" s="6" t="str">
        <f>VLOOKUP(A109,'01.kolo prezentácia'!$A$2:$G$159,2,FALSE)</f>
        <v>Michal</v>
      </c>
      <c r="E109" s="6" t="str">
        <f>VLOOKUP(A109,'01.kolo prezentácia'!$A$2:$G$159,3,FALSE)</f>
        <v>Závadinka</v>
      </c>
      <c r="F109" s="6" t="str">
        <f>CONCATENATE('01.kolo výsledky '!$D109," ",'01.kolo výsledky '!$E109)</f>
        <v>Michal Závadinka</v>
      </c>
      <c r="G109" s="6" t="str">
        <f>VLOOKUP(A109,'01.kolo prezentácia'!$A$2:$G$159,4,FALSE)</f>
        <v>Reklama Bartoš</v>
      </c>
      <c r="H109" s="32">
        <f>VLOOKUP(A109,'01.kolo prezentácia'!$A$2:$G$159,5,FALSE)</f>
        <v>1982</v>
      </c>
      <c r="I109" s="33" t="str">
        <f>VLOOKUP(A109,'01.kolo prezentácia'!$A$2:$G$159,7,FALSE)</f>
        <v>Muži B</v>
      </c>
      <c r="J109" s="34" t="str">
        <f>VLOOKUP('01.kolo výsledky '!$A109,'01.kolo stopky'!A:C,3,FALSE)</f>
        <v>00:48:26,52</v>
      </c>
      <c r="K109" s="34">
        <f t="shared" si="12"/>
        <v>0.003779806491885143</v>
      </c>
      <c r="L109" s="34">
        <f t="shared" si="13"/>
        <v>0.011062037037037033</v>
      </c>
      <c r="M109" s="31"/>
      <c r="N109" s="32"/>
      <c r="O109" s="32"/>
      <c r="P109" s="32"/>
      <c r="Q109" s="32"/>
      <c r="R109" s="32"/>
      <c r="S109" s="32"/>
      <c r="T109" s="32"/>
      <c r="U109" s="32"/>
      <c r="V109" s="32"/>
      <c r="W109" s="35">
        <f t="shared" si="9"/>
        <v>0</v>
      </c>
      <c r="Y109"/>
    </row>
    <row r="110" spans="1:25" ht="14.25">
      <c r="A110" s="22">
        <v>22</v>
      </c>
      <c r="B110" s="49">
        <v>107</v>
      </c>
      <c r="C110" s="56">
        <v>11</v>
      </c>
      <c r="D110" s="6" t="str">
        <f>VLOOKUP(A110,'01.kolo prezentácia'!$A$2:$G$159,2,FALSE)</f>
        <v>Lucia</v>
      </c>
      <c r="E110" s="6" t="str">
        <f>VLOOKUP(A110,'01.kolo prezentácia'!$A$2:$G$159,3,FALSE)</f>
        <v>Luprichová</v>
      </c>
      <c r="F110" s="6" t="str">
        <f>CONCATENATE('01.kolo výsledky '!$D110," ",'01.kolo výsledky '!$E110)</f>
        <v>Lucia Luprichová</v>
      </c>
      <c r="G110" s="6" t="str">
        <f>VLOOKUP(A110,'01.kolo prezentácia'!$A$2:$G$159,4,FALSE)</f>
        <v>Bez me na / Skalka nad Váhom</v>
      </c>
      <c r="H110" s="32">
        <f>VLOOKUP(A110,'01.kolo prezentácia'!$A$2:$G$159,5,FALSE)</f>
        <v>1983</v>
      </c>
      <c r="I110" s="33" t="str">
        <f>VLOOKUP(A110,'01.kolo prezentácia'!$A$2:$G$159,7,FALSE)</f>
        <v>Ženy B</v>
      </c>
      <c r="J110" s="34" t="str">
        <f>VLOOKUP('01.kolo výsledky '!$A110,'01.kolo stopky'!A:C,3,FALSE)</f>
        <v>00:48:41,41</v>
      </c>
      <c r="K110" s="34">
        <f t="shared" si="12"/>
        <v>0.003799170307948398</v>
      </c>
      <c r="L110" s="34">
        <f t="shared" si="13"/>
        <v>0.011234375000000001</v>
      </c>
      <c r="M110" s="31"/>
      <c r="N110" s="32"/>
      <c r="O110" s="32"/>
      <c r="P110" s="32"/>
      <c r="Q110" s="32"/>
      <c r="R110" s="32"/>
      <c r="S110" s="32"/>
      <c r="T110" s="32"/>
      <c r="U110" s="32"/>
      <c r="V110" s="32"/>
      <c r="W110" s="35">
        <f t="shared" si="9"/>
        <v>0</v>
      </c>
      <c r="Y110"/>
    </row>
    <row r="111" spans="1:25" ht="14.25">
      <c r="A111" s="22">
        <v>79</v>
      </c>
      <c r="B111" s="49">
        <v>108</v>
      </c>
      <c r="C111" s="49">
        <v>7</v>
      </c>
      <c r="D111" s="6" t="str">
        <f>VLOOKUP(A111,'01.kolo prezentácia'!$A$2:$G$159,2,FALSE)</f>
        <v>Zuzana</v>
      </c>
      <c r="E111" s="6" t="str">
        <f>VLOOKUP(A111,'01.kolo prezentácia'!$A$2:$G$159,3,FALSE)</f>
        <v>Mateášiková</v>
      </c>
      <c r="F111" s="6" t="str">
        <f>CONCATENATE('01.kolo výsledky '!$D111," ",'01.kolo výsledky '!$E111)</f>
        <v>Zuzana Mateášiková</v>
      </c>
      <c r="G111" s="6" t="str">
        <f>VLOOKUP(A111,'01.kolo prezentácia'!$A$2:$G$159,4,FALSE)</f>
        <v>Surikaty / Považská Bystrica</v>
      </c>
      <c r="H111" s="32">
        <f>VLOOKUP(A111,'01.kolo prezentácia'!$A$2:$G$159,5,FALSE)</f>
        <v>1994</v>
      </c>
      <c r="I111" s="33" t="str">
        <f>VLOOKUP(A111,'01.kolo prezentácia'!$A$2:$G$159,7,FALSE)</f>
        <v>Ženy A</v>
      </c>
      <c r="J111" s="34" t="str">
        <f>VLOOKUP('01.kolo výsledky '!$A111,'01.kolo stopky'!A:C,3,FALSE)</f>
        <v>00:49:02,94</v>
      </c>
      <c r="K111" s="34">
        <f t="shared" si="12"/>
        <v>0.0038271691635455678</v>
      </c>
      <c r="L111" s="34">
        <f t="shared" si="13"/>
        <v>0.011483564814814811</v>
      </c>
      <c r="M111" s="31"/>
      <c r="N111" s="32"/>
      <c r="O111" s="32"/>
      <c r="P111" s="32"/>
      <c r="Q111" s="32"/>
      <c r="R111" s="32"/>
      <c r="S111" s="32"/>
      <c r="T111" s="32"/>
      <c r="U111" s="32"/>
      <c r="V111" s="32"/>
      <c r="W111" s="35">
        <f t="shared" si="9"/>
        <v>0</v>
      </c>
      <c r="Y111"/>
    </row>
    <row r="112" spans="1:25" ht="14.25">
      <c r="A112" s="22">
        <v>57</v>
      </c>
      <c r="B112" s="49">
        <v>109</v>
      </c>
      <c r="C112" s="49">
        <v>30</v>
      </c>
      <c r="D112" s="6" t="str">
        <f>VLOOKUP(A112,'01.kolo prezentácia'!$A$2:$G$159,2,FALSE)</f>
        <v>Lukáš</v>
      </c>
      <c r="E112" s="6" t="str">
        <f>VLOOKUP(A112,'01.kolo prezentácia'!$A$2:$G$159,3,FALSE)</f>
        <v>Macek</v>
      </c>
      <c r="F112" s="6" t="str">
        <f>CONCATENATE('01.kolo výsledky '!$D112," ",'01.kolo výsledky '!$E112)</f>
        <v>Lukáš Macek</v>
      </c>
      <c r="G112" s="6" t="str">
        <f>VLOOKUP(A112,'01.kolo prezentácia'!$A$2:$G$159,4,FALSE)</f>
        <v>Trenčín</v>
      </c>
      <c r="H112" s="32">
        <f>VLOOKUP(A112,'01.kolo prezentácia'!$A$2:$G$159,5,FALSE)</f>
        <v>1987</v>
      </c>
      <c r="I112" s="33" t="str">
        <f>VLOOKUP(A112,'01.kolo prezentácia'!$A$2:$G$159,7,FALSE)</f>
        <v>Muži B</v>
      </c>
      <c r="J112" s="34" t="str">
        <f>VLOOKUP('01.kolo výsledky '!$A112,'01.kolo stopky'!A:C,3,FALSE)</f>
        <v>00:49:05,92</v>
      </c>
      <c r="K112" s="34">
        <f t="shared" si="12"/>
        <v>0.003831044527673741</v>
      </c>
      <c r="L112" s="34">
        <f t="shared" si="13"/>
        <v>0.011518055555555556</v>
      </c>
      <c r="M112" s="31"/>
      <c r="N112" s="32"/>
      <c r="O112" s="32"/>
      <c r="P112" s="32"/>
      <c r="Q112" s="32"/>
      <c r="R112" s="32"/>
      <c r="S112" s="32"/>
      <c r="T112" s="32"/>
      <c r="U112" s="32"/>
      <c r="V112" s="32"/>
      <c r="W112" s="35">
        <f t="shared" si="9"/>
        <v>0</v>
      </c>
      <c r="Y112"/>
    </row>
    <row r="113" spans="1:25" ht="14.25">
      <c r="A113" s="22">
        <v>21</v>
      </c>
      <c r="B113" s="49">
        <v>110</v>
      </c>
      <c r="C113" s="49">
        <v>8</v>
      </c>
      <c r="D113" s="6" t="str">
        <f>VLOOKUP(A113,'01.kolo prezentácia'!$A$2:$G$159,2,FALSE)</f>
        <v>Katarína</v>
      </c>
      <c r="E113" s="6" t="str">
        <f>VLOOKUP(A113,'01.kolo prezentácia'!$A$2:$G$159,3,FALSE)</f>
        <v>Svrčeková</v>
      </c>
      <c r="F113" s="6" t="str">
        <f>CONCATENATE('01.kolo výsledky '!$D113," ",'01.kolo výsledky '!$E113)</f>
        <v>Katarína Svrčeková</v>
      </c>
      <c r="G113" s="6" t="str">
        <f>VLOOKUP(A113,'01.kolo prezentácia'!$A$2:$G$159,4,FALSE)</f>
        <v>Bratislava</v>
      </c>
      <c r="H113" s="32">
        <f>VLOOKUP(A113,'01.kolo prezentácia'!$A$2:$G$159,5,FALSE)</f>
        <v>1986</v>
      </c>
      <c r="I113" s="33" t="str">
        <f>VLOOKUP(A113,'01.kolo prezentácia'!$A$2:$G$159,7,FALSE)</f>
        <v>Ženy A</v>
      </c>
      <c r="J113" s="34" t="str">
        <f>VLOOKUP('01.kolo výsledky '!$A113,'01.kolo stopky'!A:C,3,FALSE)</f>
        <v>00:49:07,20</v>
      </c>
      <c r="K113" s="34">
        <f t="shared" si="10"/>
        <v>0.00383270911360799</v>
      </c>
      <c r="L113" s="34">
        <f t="shared" si="11"/>
        <v>0.01153287037037037</v>
      </c>
      <c r="M113" s="31"/>
      <c r="N113" s="32"/>
      <c r="O113" s="32"/>
      <c r="P113" s="32"/>
      <c r="Q113" s="32"/>
      <c r="R113" s="32"/>
      <c r="S113" s="32"/>
      <c r="T113" s="32"/>
      <c r="U113" s="32"/>
      <c r="V113" s="32"/>
      <c r="W113" s="35">
        <f t="shared" si="9"/>
        <v>0</v>
      </c>
      <c r="Y113"/>
    </row>
    <row r="114" spans="1:25" ht="14.25">
      <c r="A114" s="22">
        <v>82</v>
      </c>
      <c r="B114" s="49">
        <v>111</v>
      </c>
      <c r="C114" s="49">
        <v>9</v>
      </c>
      <c r="D114" s="6" t="str">
        <f>VLOOKUP(A114,'01.kolo prezentácia'!$A$2:$G$159,2,FALSE)</f>
        <v>Anna</v>
      </c>
      <c r="E114" s="6" t="str">
        <f>VLOOKUP(A114,'01.kolo prezentácia'!$A$2:$G$159,3,FALSE)</f>
        <v>Malá</v>
      </c>
      <c r="F114" s="6" t="str">
        <f>CONCATENATE('01.kolo výsledky '!$D114," ",'01.kolo výsledky '!$E114)</f>
        <v>Anna Malá</v>
      </c>
      <c r="G114" s="6" t="str">
        <f>VLOOKUP(A114,'01.kolo prezentácia'!$A$2:$G$159,4,FALSE)</f>
        <v>Trenčianska Teplá</v>
      </c>
      <c r="H114" s="32">
        <f>VLOOKUP(A114,'01.kolo prezentácia'!$A$2:$G$159,5,FALSE)</f>
        <v>1986</v>
      </c>
      <c r="I114" s="33" t="str">
        <f>VLOOKUP(A114,'01.kolo prezentácia'!$A$2:$G$159,7,FALSE)</f>
        <v>Ženy A</v>
      </c>
      <c r="J114" s="34" t="str">
        <f>VLOOKUP('01.kolo výsledky '!$A114,'01.kolo stopky'!A:C,3,FALSE)</f>
        <v>00:49:12,50</v>
      </c>
      <c r="K114" s="34">
        <f t="shared" si="10"/>
        <v>0.003839601539741989</v>
      </c>
      <c r="L114" s="34">
        <f t="shared" si="11"/>
        <v>0.011594212962962962</v>
      </c>
      <c r="M114" s="31"/>
      <c r="N114" s="32"/>
      <c r="O114" s="32"/>
      <c r="P114" s="32"/>
      <c r="Q114" s="32"/>
      <c r="R114" s="32"/>
      <c r="S114" s="32"/>
      <c r="T114" s="32"/>
      <c r="U114" s="32"/>
      <c r="V114" s="32"/>
      <c r="W114" s="35">
        <f t="shared" si="9"/>
        <v>0</v>
      </c>
      <c r="Y114"/>
    </row>
    <row r="115" spans="1:25" ht="14.25">
      <c r="A115" s="22">
        <v>64</v>
      </c>
      <c r="B115" s="49">
        <v>112</v>
      </c>
      <c r="C115" s="49">
        <v>12</v>
      </c>
      <c r="D115" s="6" t="str">
        <f>VLOOKUP(A115,'01.kolo prezentácia'!$A$2:$G$159,2,FALSE)</f>
        <v>Denisa</v>
      </c>
      <c r="E115" s="6" t="str">
        <f>VLOOKUP(A115,'01.kolo prezentácia'!$A$2:$G$159,3,FALSE)</f>
        <v>Huláková</v>
      </c>
      <c r="F115" s="6" t="str">
        <f>CONCATENATE('01.kolo výsledky '!$D115," ",'01.kolo výsledky '!$E115)</f>
        <v>Denisa Huláková</v>
      </c>
      <c r="G115" s="6" t="str">
        <f>VLOOKUP(A115,'01.kolo prezentácia'!$A$2:$G$159,4,FALSE)</f>
        <v>Ľadové medvede Ostratice / Bánovce n B.</v>
      </c>
      <c r="H115" s="32">
        <f>VLOOKUP(A115,'01.kolo prezentácia'!$A$2:$G$159,5,FALSE)</f>
        <v>1979</v>
      </c>
      <c r="I115" s="33" t="str">
        <f>VLOOKUP(A115,'01.kolo prezentácia'!$A$2:$G$159,7,FALSE)</f>
        <v>Ženy B</v>
      </c>
      <c r="J115" s="34" t="str">
        <f>VLOOKUP('01.kolo výsledky '!$A115,'01.kolo stopky'!A:C,3,FALSE)</f>
        <v>00:49:37,94</v>
      </c>
      <c r="K115" s="34">
        <f t="shared" si="10"/>
        <v>0.003872685185185185</v>
      </c>
      <c r="L115" s="34">
        <f t="shared" si="11"/>
        <v>0.011888657407407407</v>
      </c>
      <c r="M115" s="31"/>
      <c r="N115" s="32"/>
      <c r="O115" s="32"/>
      <c r="P115" s="32"/>
      <c r="Q115" s="32"/>
      <c r="R115" s="32"/>
      <c r="S115" s="32"/>
      <c r="T115" s="32"/>
      <c r="U115" s="32"/>
      <c r="V115" s="32"/>
      <c r="W115" s="35">
        <f t="shared" si="9"/>
        <v>0</v>
      </c>
      <c r="Y115"/>
    </row>
    <row r="116" spans="1:25" ht="14.25">
      <c r="A116" s="22">
        <v>78</v>
      </c>
      <c r="B116" s="49">
        <v>113</v>
      </c>
      <c r="C116" s="49">
        <v>10</v>
      </c>
      <c r="D116" s="6" t="str">
        <f>VLOOKUP(A116,'01.kolo prezentácia'!$A$2:$G$159,2,FALSE)</f>
        <v>Katarína</v>
      </c>
      <c r="E116" s="6" t="str">
        <f>VLOOKUP(A116,'01.kolo prezentácia'!$A$2:$G$159,3,FALSE)</f>
        <v>Klejková</v>
      </c>
      <c r="F116" s="6" t="str">
        <f>CONCATENATE('01.kolo výsledky '!$D116," ",'01.kolo výsledky '!$E116)</f>
        <v>Katarína Klejková</v>
      </c>
      <c r="G116" s="6" t="str">
        <f>VLOOKUP(A116,'01.kolo prezentácia'!$A$2:$G$159,4,FALSE)</f>
        <v>Surikaty / Považská Bystrica</v>
      </c>
      <c r="H116" s="32">
        <f>VLOOKUP(A116,'01.kolo prezentácia'!$A$2:$G$159,5,FALSE)</f>
        <v>1991</v>
      </c>
      <c r="I116" s="33" t="str">
        <f>VLOOKUP(A116,'01.kolo prezentácia'!$A$2:$G$159,7,FALSE)</f>
        <v>Ženy A</v>
      </c>
      <c r="J116" s="34" t="str">
        <f>VLOOKUP('01.kolo výsledky '!$A116,'01.kolo stopky'!A:C,3,FALSE)</f>
        <v>00:49:39,31</v>
      </c>
      <c r="K116" s="34">
        <f t="shared" si="10"/>
        <v>0.003874466812317936</v>
      </c>
      <c r="L116" s="34">
        <f t="shared" si="11"/>
        <v>0.011904513888888888</v>
      </c>
      <c r="M116" s="31"/>
      <c r="N116" s="32"/>
      <c r="O116" s="32"/>
      <c r="P116" s="32"/>
      <c r="Q116" s="32"/>
      <c r="R116" s="32"/>
      <c r="S116" s="32"/>
      <c r="T116" s="32"/>
      <c r="U116" s="32"/>
      <c r="V116" s="32"/>
      <c r="W116" s="35">
        <f t="shared" si="9"/>
        <v>0</v>
      </c>
      <c r="Y116"/>
    </row>
    <row r="117" spans="1:25" ht="14.25">
      <c r="A117" s="22">
        <v>33</v>
      </c>
      <c r="B117" s="49">
        <v>114</v>
      </c>
      <c r="C117" s="49">
        <v>19</v>
      </c>
      <c r="D117" s="6" t="str">
        <f>VLOOKUP(A117,'01.kolo prezentácia'!$A$2:$G$159,2,FALSE)</f>
        <v>Miroslav</v>
      </c>
      <c r="E117" s="6" t="str">
        <f>VLOOKUP(A117,'01.kolo prezentácia'!$A$2:$G$159,3,FALSE)</f>
        <v>Ilavský st</v>
      </c>
      <c r="F117" s="6" t="str">
        <f>CONCATENATE('01.kolo výsledky '!$D117," ",'01.kolo výsledky '!$E117)</f>
        <v>Miroslav Ilavský st</v>
      </c>
      <c r="G117" s="6" t="str">
        <f>VLOOKUP(A117,'01.kolo prezentácia'!$A$2:$G$159,4,FALSE)</f>
        <v>Dubnica n/v</v>
      </c>
      <c r="H117" s="32">
        <f>VLOOKUP(A117,'01.kolo prezentácia'!$A$2:$G$159,5,FALSE)</f>
        <v>1963</v>
      </c>
      <c r="I117" s="33" t="str">
        <f>VLOOKUP(A117,'01.kolo prezentácia'!$A$2:$G$159,7,FALSE)</f>
        <v>Muži D</v>
      </c>
      <c r="J117" s="34" t="str">
        <f>VLOOKUP('01.kolo výsledky '!$A117,'01.kolo stopky'!A:C,3,FALSE)</f>
        <v>00:49:46,95</v>
      </c>
      <c r="K117" s="34">
        <f t="shared" si="10"/>
        <v>0.003884402309612983</v>
      </c>
      <c r="L117" s="34">
        <f t="shared" si="11"/>
        <v>0.01199293981481481</v>
      </c>
      <c r="M117" s="31"/>
      <c r="N117" s="32"/>
      <c r="O117" s="32"/>
      <c r="P117" s="32"/>
      <c r="Q117" s="32"/>
      <c r="R117" s="32"/>
      <c r="S117" s="32"/>
      <c r="T117" s="32"/>
      <c r="U117" s="32"/>
      <c r="V117" s="32"/>
      <c r="W117" s="35">
        <f t="shared" si="9"/>
        <v>0</v>
      </c>
      <c r="Y117"/>
    </row>
    <row r="118" spans="1:25" ht="14.25">
      <c r="A118" s="22">
        <v>11</v>
      </c>
      <c r="B118" s="49">
        <v>115</v>
      </c>
      <c r="C118" s="49">
        <v>29</v>
      </c>
      <c r="D118" s="6" t="str">
        <f>VLOOKUP(A118,'01.kolo prezentácia'!$A$2:$G$159,2,FALSE)</f>
        <v>Andrej</v>
      </c>
      <c r="E118" s="6" t="str">
        <f>VLOOKUP(A118,'01.kolo prezentácia'!$A$2:$G$159,3,FALSE)</f>
        <v>Spusta</v>
      </c>
      <c r="F118" s="6" t="str">
        <f>CONCATENATE('01.kolo výsledky '!$D118," ",'01.kolo výsledky '!$E118)</f>
        <v>Andrej Spusta</v>
      </c>
      <c r="G118" s="6" t="str">
        <f>VLOOKUP(A118,'01.kolo prezentácia'!$A$2:$G$159,4,FALSE)</f>
        <v>Trenčín</v>
      </c>
      <c r="H118" s="32">
        <f>VLOOKUP(A118,'01.kolo prezentácia'!$A$2:$G$159,5,FALSE)</f>
        <v>1972</v>
      </c>
      <c r="I118" s="33" t="str">
        <f>VLOOKUP(A118,'01.kolo prezentácia'!$A$2:$G$159,7,FALSE)</f>
        <v>Muži C</v>
      </c>
      <c r="J118" s="34" t="str">
        <f>VLOOKUP('01.kolo výsledky '!$A118,'01.kolo stopky'!A:C,3,FALSE)</f>
        <v>00:49:55,43</v>
      </c>
      <c r="K118" s="34">
        <f t="shared" si="10"/>
        <v>0.0038954301914273827</v>
      </c>
      <c r="L118" s="34">
        <f t="shared" si="11"/>
        <v>0.012091087962962963</v>
      </c>
      <c r="M118" s="31"/>
      <c r="N118" s="32"/>
      <c r="O118" s="32"/>
      <c r="P118" s="32"/>
      <c r="Q118" s="32"/>
      <c r="R118" s="32"/>
      <c r="S118" s="32"/>
      <c r="T118" s="32"/>
      <c r="U118" s="32"/>
      <c r="V118" s="32"/>
      <c r="W118" s="35">
        <f t="shared" si="9"/>
        <v>0</v>
      </c>
      <c r="Y118"/>
    </row>
    <row r="119" spans="1:25" ht="14.25">
      <c r="A119" s="22">
        <v>67</v>
      </c>
      <c r="B119" s="49">
        <v>116</v>
      </c>
      <c r="C119" s="49">
        <v>13</v>
      </c>
      <c r="D119" s="6" t="str">
        <f>VLOOKUP(A119,'01.kolo prezentácia'!$A$2:$G$159,2,FALSE)</f>
        <v>Katarína</v>
      </c>
      <c r="E119" s="6" t="str">
        <f>VLOOKUP(A119,'01.kolo prezentácia'!$A$2:$G$159,3,FALSE)</f>
        <v>Diková</v>
      </c>
      <c r="F119" s="6" t="str">
        <f>CONCATENATE('01.kolo výsledky '!$D119," ",'01.kolo výsledky '!$E119)</f>
        <v>Katarína Diková</v>
      </c>
      <c r="G119" s="6" t="str">
        <f>VLOOKUP(A119,'01.kolo prezentácia'!$A$2:$G$159,4,FALSE)</f>
        <v>Bánovská bežecká liga / Bánovce n. B.</v>
      </c>
      <c r="H119" s="32">
        <f>VLOOKUP(A119,'01.kolo prezentácia'!$A$2:$G$159,5,FALSE)</f>
        <v>1977</v>
      </c>
      <c r="I119" s="33" t="str">
        <f>VLOOKUP(A119,'01.kolo prezentácia'!$A$2:$G$159,7,FALSE)</f>
        <v>Ženy B</v>
      </c>
      <c r="J119" s="34" t="str">
        <f>VLOOKUP('01.kolo výsledky '!$A119,'01.kolo stopky'!A:C,3,FALSE)</f>
        <v>00:50:00,61</v>
      </c>
      <c r="K119" s="34">
        <f t="shared" si="10"/>
        <v>0.0039021665626300457</v>
      </c>
      <c r="L119" s="34">
        <f t="shared" si="11"/>
        <v>0.012151041666666664</v>
      </c>
      <c r="M119" s="31"/>
      <c r="N119" s="32"/>
      <c r="O119" s="32"/>
      <c r="P119" s="32"/>
      <c r="Q119" s="32"/>
      <c r="R119" s="32"/>
      <c r="S119" s="32"/>
      <c r="T119" s="32"/>
      <c r="U119" s="32"/>
      <c r="V119" s="32"/>
      <c r="W119" s="35">
        <f aca="true" t="shared" si="14" ref="W119:W150">SUM(M119:V119)</f>
        <v>0</v>
      </c>
      <c r="Y119"/>
    </row>
    <row r="120" spans="1:25" ht="14.25">
      <c r="A120" s="22">
        <v>31</v>
      </c>
      <c r="B120" s="49">
        <v>117</v>
      </c>
      <c r="C120" s="49">
        <v>5</v>
      </c>
      <c r="D120" s="6" t="str">
        <f>VLOOKUP(A120,'01.kolo prezentácia'!$A$2:$G$159,2,FALSE)</f>
        <v>Ján</v>
      </c>
      <c r="E120" s="6" t="str">
        <f>VLOOKUP(A120,'01.kolo prezentácia'!$A$2:$G$159,3,FALSE)</f>
        <v>Hudec</v>
      </c>
      <c r="F120" s="6" t="str">
        <f>CONCATENATE('01.kolo výsledky '!$D120," ",'01.kolo výsledky '!$E120)</f>
        <v>Ján Hudec</v>
      </c>
      <c r="G120" s="6" t="str">
        <f>VLOOKUP(A120,'01.kolo prezentácia'!$A$2:$G$159,4,FALSE)</f>
        <v>Trenčín / Trenčianske Stankovce</v>
      </c>
      <c r="H120" s="32">
        <f>VLOOKUP(A120,'01.kolo prezentácia'!$A$2:$G$159,5,FALSE)</f>
        <v>1948</v>
      </c>
      <c r="I120" s="33" t="str">
        <f>VLOOKUP(A120,'01.kolo prezentácia'!$A$2:$G$159,7,FALSE)</f>
        <v>Muži E</v>
      </c>
      <c r="J120" s="34" t="str">
        <f>VLOOKUP('01.kolo výsledky '!$A120,'01.kolo stopky'!A:C,3,FALSE)</f>
        <v>00:50:27,93</v>
      </c>
      <c r="K120" s="34">
        <f t="shared" si="10"/>
        <v>0.00393769506866417</v>
      </c>
      <c r="L120" s="34">
        <f t="shared" si="11"/>
        <v>0.012467245370370372</v>
      </c>
      <c r="M120" s="31"/>
      <c r="N120" s="32"/>
      <c r="O120" s="32"/>
      <c r="P120" s="32"/>
      <c r="Q120" s="32"/>
      <c r="R120" s="32"/>
      <c r="S120" s="32"/>
      <c r="T120" s="32"/>
      <c r="U120" s="32"/>
      <c r="V120" s="32"/>
      <c r="W120" s="35">
        <f t="shared" si="14"/>
        <v>0</v>
      </c>
      <c r="Y120"/>
    </row>
    <row r="121" spans="1:25" ht="14.25">
      <c r="A121" s="22">
        <v>133</v>
      </c>
      <c r="B121" s="49">
        <v>118</v>
      </c>
      <c r="C121" s="49">
        <v>31</v>
      </c>
      <c r="D121" s="6" t="str">
        <f>VLOOKUP(A121,'01.kolo prezentácia'!$A$2:$G$159,2,FALSE)</f>
        <v>Peter</v>
      </c>
      <c r="E121" s="6" t="str">
        <f>VLOOKUP(A121,'01.kolo prezentácia'!$A$2:$G$159,3,FALSE)</f>
        <v>Stoklasa</v>
      </c>
      <c r="F121" s="6" t="str">
        <f>CONCATENATE('01.kolo výsledky '!$D121," ",'01.kolo výsledky '!$E121)</f>
        <v>Peter Stoklasa</v>
      </c>
      <c r="G121" s="6" t="str">
        <f>VLOOKUP(A121,'01.kolo prezentácia'!$A$2:$G$159,4,FALSE)</f>
        <v>Trencin</v>
      </c>
      <c r="H121" s="32">
        <f>VLOOKUP(A121,'01.kolo prezentácia'!$A$2:$G$159,5,FALSE)</f>
        <v>1985</v>
      </c>
      <c r="I121" s="33" t="str">
        <f>VLOOKUP(A121,'01.kolo prezentácia'!$A$2:$G$159,7,FALSE)</f>
        <v>Muži B</v>
      </c>
      <c r="J121" s="34" t="str">
        <f>VLOOKUP('01.kolo výsledky '!$A121,'01.kolo stopky'!A:C,3,FALSE)</f>
        <v>00:50:41,69</v>
      </c>
      <c r="K121" s="34">
        <f t="shared" si="10"/>
        <v>0.003955589367457346</v>
      </c>
      <c r="L121" s="34">
        <f t="shared" si="11"/>
        <v>0.012626504629629633</v>
      </c>
      <c r="M121" s="31"/>
      <c r="N121" s="32"/>
      <c r="O121" s="32"/>
      <c r="P121" s="32"/>
      <c r="Q121" s="32"/>
      <c r="R121" s="32"/>
      <c r="S121" s="32"/>
      <c r="T121" s="32"/>
      <c r="U121" s="32"/>
      <c r="V121" s="32"/>
      <c r="W121" s="35">
        <f t="shared" si="14"/>
        <v>0</v>
      </c>
      <c r="Y121"/>
    </row>
    <row r="122" spans="1:25" ht="14.25">
      <c r="A122" s="22">
        <v>83</v>
      </c>
      <c r="B122" s="49">
        <v>119</v>
      </c>
      <c r="C122" s="49">
        <v>30</v>
      </c>
      <c r="D122" s="6" t="str">
        <f>VLOOKUP(A122,'01.kolo prezentácia'!$A$2:$G$159,2,FALSE)</f>
        <v>Vladimír</v>
      </c>
      <c r="E122" s="6" t="str">
        <f>VLOOKUP(A122,'01.kolo prezentácia'!$A$2:$G$159,3,FALSE)</f>
        <v>Malý</v>
      </c>
      <c r="F122" s="6" t="str">
        <f>CONCATENATE('01.kolo výsledky '!$D122," ",'01.kolo výsledky '!$E122)</f>
        <v>Vladimír Malý</v>
      </c>
      <c r="G122" s="6" t="str">
        <f>VLOOKUP(A122,'01.kolo prezentácia'!$A$2:$G$159,4,FALSE)</f>
        <v>Trenčianska Teplá</v>
      </c>
      <c r="H122" s="32">
        <f>VLOOKUP(A122,'01.kolo prezentácia'!$A$2:$G$159,5,FALSE)</f>
        <v>1977</v>
      </c>
      <c r="I122" s="33" t="str">
        <f>VLOOKUP(A122,'01.kolo prezentácia'!$A$2:$G$159,7,FALSE)</f>
        <v>Muži C</v>
      </c>
      <c r="J122" s="34" t="str">
        <f>VLOOKUP('01.kolo výsledky '!$A122,'01.kolo stopky'!A:C,3,FALSE)</f>
        <v>00:51:01,59</v>
      </c>
      <c r="K122" s="34">
        <f t="shared" si="10"/>
        <v>0.00398146847690387</v>
      </c>
      <c r="L122" s="34">
        <f t="shared" si="11"/>
        <v>0.012856828703703704</v>
      </c>
      <c r="M122" s="31"/>
      <c r="N122" s="32"/>
      <c r="O122" s="32"/>
      <c r="P122" s="32"/>
      <c r="Q122" s="32"/>
      <c r="R122" s="32"/>
      <c r="S122" s="32"/>
      <c r="T122" s="32"/>
      <c r="U122" s="32"/>
      <c r="V122" s="32"/>
      <c r="W122" s="35">
        <f t="shared" si="14"/>
        <v>0</v>
      </c>
      <c r="Y122"/>
    </row>
    <row r="123" spans="1:25" ht="14.25">
      <c r="A123" s="22">
        <v>163</v>
      </c>
      <c r="B123" s="49">
        <v>120</v>
      </c>
      <c r="C123" s="49">
        <v>4</v>
      </c>
      <c r="D123" s="6" t="str">
        <f>VLOOKUP(A123,'01.kolo prezentácia'!$A$2:$G$159,2,FALSE)</f>
        <v>Soňa</v>
      </c>
      <c r="E123" s="6" t="str">
        <f>VLOOKUP(A123,'01.kolo prezentácia'!$A$2:$G$159,3,FALSE)</f>
        <v>Mináriková</v>
      </c>
      <c r="F123" s="6" t="str">
        <f>CONCATENATE('01.kolo výsledky '!$D123," ",'01.kolo výsledky '!$E123)</f>
        <v>Soňa Mináriková</v>
      </c>
      <c r="G123" s="6" t="str">
        <f>VLOOKUP(A123,'01.kolo prezentácia'!$A$2:$G$159,4,FALSE)</f>
        <v>Trenčín</v>
      </c>
      <c r="H123" s="32">
        <f>VLOOKUP(A123,'01.kolo prezentácia'!$A$2:$G$159,5,FALSE)</f>
        <v>1972</v>
      </c>
      <c r="I123" s="33" t="str">
        <f>VLOOKUP(A123,'01.kolo prezentácia'!$A$2:$G$159,7,FALSE)</f>
        <v>Ženy C</v>
      </c>
      <c r="J123" s="34" t="str">
        <f>VLOOKUP('01.kolo výsledky '!$A123,'01.kolo stopky'!A:C,3,FALSE)</f>
        <v>00:51:26,09</v>
      </c>
      <c r="K123" s="34">
        <f t="shared" si="10"/>
        <v>0.004013329692051602</v>
      </c>
      <c r="L123" s="34">
        <f t="shared" si="11"/>
        <v>0.013140393518518517</v>
      </c>
      <c r="M123" s="31"/>
      <c r="N123" s="32"/>
      <c r="O123" s="32"/>
      <c r="P123" s="32"/>
      <c r="Q123" s="32"/>
      <c r="R123" s="32"/>
      <c r="S123" s="32"/>
      <c r="T123" s="32"/>
      <c r="U123" s="32"/>
      <c r="V123" s="32"/>
      <c r="W123" s="35">
        <f t="shared" si="14"/>
        <v>0</v>
      </c>
      <c r="Y123"/>
    </row>
    <row r="124" spans="1:25" ht="14.25">
      <c r="A124" s="22">
        <v>169</v>
      </c>
      <c r="B124" s="49">
        <v>121</v>
      </c>
      <c r="C124" s="49">
        <v>11</v>
      </c>
      <c r="D124" s="6" t="str">
        <f>VLOOKUP(A124,'01.kolo prezentácia'!$A$2:$G$159,2,FALSE)</f>
        <v>Patricia</v>
      </c>
      <c r="E124" s="6" t="str">
        <f>VLOOKUP(A124,'01.kolo prezentácia'!$A$2:$G$159,3,FALSE)</f>
        <v>Struharova</v>
      </c>
      <c r="F124" s="6" t="str">
        <f>CONCATENATE('01.kolo výsledky '!$D124," ",'01.kolo výsledky '!$E124)</f>
        <v>Patricia Struharova</v>
      </c>
      <c r="G124" s="6" t="str">
        <f>VLOOKUP(A124,'01.kolo prezentácia'!$A$2:$G$159,4,FALSE)</f>
        <v>Trencin / Trencin</v>
      </c>
      <c r="H124" s="32">
        <f>VLOOKUP(A124,'01.kolo prezentácia'!$A$2:$G$159,5,FALSE)</f>
        <v>1987</v>
      </c>
      <c r="I124" s="33" t="str">
        <f>VLOOKUP(A124,'01.kolo prezentácia'!$A$2:$G$159,7,FALSE)</f>
        <v>Ženy A</v>
      </c>
      <c r="J124" s="34" t="str">
        <f>VLOOKUP('01.kolo výsledky '!$A124,'01.kolo stopky'!A:C,3,FALSE)</f>
        <v>00:51:38,28</v>
      </c>
      <c r="K124" s="34">
        <f t="shared" si="10"/>
        <v>0.004029182272159799</v>
      </c>
      <c r="L124" s="34">
        <f t="shared" si="11"/>
        <v>0.013281481481481474</v>
      </c>
      <c r="M124" s="31"/>
      <c r="N124" s="32"/>
      <c r="O124" s="32"/>
      <c r="P124" s="32"/>
      <c r="Q124" s="32"/>
      <c r="R124" s="32"/>
      <c r="S124" s="32"/>
      <c r="T124" s="32"/>
      <c r="U124" s="32"/>
      <c r="V124" s="32"/>
      <c r="W124" s="35">
        <f t="shared" si="14"/>
        <v>0</v>
      </c>
      <c r="Y124"/>
    </row>
    <row r="125" spans="1:25" ht="14.25">
      <c r="A125" s="22">
        <v>168</v>
      </c>
      <c r="B125" s="49">
        <v>122</v>
      </c>
      <c r="C125" s="49">
        <v>20</v>
      </c>
      <c r="D125" s="6" t="str">
        <f>VLOOKUP(A125,'01.kolo prezentácia'!$A$2:$G$159,2,FALSE)</f>
        <v>František</v>
      </c>
      <c r="E125" s="6" t="str">
        <f>VLOOKUP(A125,'01.kolo prezentácia'!$A$2:$G$159,3,FALSE)</f>
        <v>Kňažek</v>
      </c>
      <c r="F125" s="6" t="str">
        <f>CONCATENATE('01.kolo výsledky '!$D125," ",'01.kolo výsledky '!$E125)</f>
        <v>František Kňažek</v>
      </c>
      <c r="G125" s="6" t="str">
        <f>VLOOKUP(A125,'01.kolo prezentácia'!$A$2:$G$159,4,FALSE)</f>
        <v>Nemšova</v>
      </c>
      <c r="H125" s="32">
        <f>VLOOKUP(A125,'01.kolo prezentácia'!$A$2:$G$159,5,FALSE)</f>
        <v>1968</v>
      </c>
      <c r="I125" s="33" t="str">
        <f>VLOOKUP(A125,'01.kolo prezentácia'!$A$2:$G$159,7,FALSE)</f>
        <v>Muži D</v>
      </c>
      <c r="J125" s="34" t="str">
        <f>VLOOKUP('01.kolo výsledky '!$A125,'01.kolo stopky'!A:C,3,FALSE)</f>
        <v>00:51:46,74</v>
      </c>
      <c r="K125" s="34">
        <f t="shared" si="10"/>
        <v>0.004040184144818977</v>
      </c>
      <c r="L125" s="34">
        <f t="shared" si="11"/>
        <v>0.01337939814814815</v>
      </c>
      <c r="M125" s="31"/>
      <c r="N125" s="32"/>
      <c r="O125" s="32"/>
      <c r="P125" s="32"/>
      <c r="Q125" s="32"/>
      <c r="R125" s="32"/>
      <c r="S125" s="32"/>
      <c r="T125" s="32"/>
      <c r="U125" s="32"/>
      <c r="V125" s="32"/>
      <c r="W125" s="35">
        <f t="shared" si="14"/>
        <v>0</v>
      </c>
      <c r="Y125"/>
    </row>
    <row r="126" spans="1:25" ht="14.25">
      <c r="A126" s="22">
        <v>166</v>
      </c>
      <c r="B126" s="49">
        <v>123</v>
      </c>
      <c r="C126" s="49">
        <v>31</v>
      </c>
      <c r="D126" s="6" t="str">
        <f>VLOOKUP(A126,'01.kolo prezentácia'!$A$2:$G$159,2,FALSE)</f>
        <v>Pavel</v>
      </c>
      <c r="E126" s="6" t="str">
        <f>VLOOKUP(A126,'01.kolo prezentácia'!$A$2:$G$159,3,FALSE)</f>
        <v>Spaček</v>
      </c>
      <c r="F126" s="6" t="str">
        <f>CONCATENATE('01.kolo výsledky '!$D126," ",'01.kolo výsledky '!$E126)</f>
        <v>Pavel Spaček</v>
      </c>
      <c r="G126" s="6" t="str">
        <f>VLOOKUP(A126,'01.kolo prezentácia'!$A$2:$G$159,4,FALSE)</f>
        <v>Starý Hrozenkov</v>
      </c>
      <c r="H126" s="32">
        <f>VLOOKUP(A126,'01.kolo prezentácia'!$A$2:$G$159,5,FALSE)</f>
        <v>1971</v>
      </c>
      <c r="I126" s="33" t="str">
        <f>VLOOKUP(A126,'01.kolo prezentácia'!$A$2:$G$159,7,FALSE)</f>
        <v>Muži C</v>
      </c>
      <c r="J126" s="34" t="str">
        <f>VLOOKUP('01.kolo výsledky '!$A126,'01.kolo stopky'!A:C,3,FALSE)</f>
        <v>00:52:52,20</v>
      </c>
      <c r="K126" s="34">
        <f t="shared" si="10"/>
        <v>0.004125312109862672</v>
      </c>
      <c r="L126" s="34">
        <f t="shared" si="11"/>
        <v>0.014137037037037035</v>
      </c>
      <c r="M126" s="31"/>
      <c r="N126" s="32"/>
      <c r="O126" s="32"/>
      <c r="P126" s="32"/>
      <c r="Q126" s="32"/>
      <c r="R126" s="32"/>
      <c r="S126" s="32"/>
      <c r="T126" s="32"/>
      <c r="U126" s="32"/>
      <c r="V126" s="32"/>
      <c r="W126" s="35">
        <f t="shared" si="14"/>
        <v>0</v>
      </c>
      <c r="Y126"/>
    </row>
    <row r="127" spans="1:25" ht="14.25">
      <c r="A127" s="22">
        <v>25</v>
      </c>
      <c r="B127" s="49">
        <v>124</v>
      </c>
      <c r="C127" s="49">
        <v>6</v>
      </c>
      <c r="D127" s="6" t="str">
        <f>VLOOKUP(A127,'01.kolo prezentácia'!$A$2:$G$159,2,FALSE)</f>
        <v>Dušan</v>
      </c>
      <c r="E127" s="6" t="str">
        <f>VLOOKUP(A127,'01.kolo prezentácia'!$A$2:$G$159,3,FALSE)</f>
        <v>Kašička</v>
      </c>
      <c r="F127" s="6" t="str">
        <f>CONCATENATE('01.kolo výsledky '!$D127," ",'01.kolo výsledky '!$E127)</f>
        <v>Dušan Kašička</v>
      </c>
      <c r="G127" s="6" t="str">
        <f>VLOOKUP(A127,'01.kolo prezentácia'!$A$2:$G$159,4,FALSE)</f>
        <v>LOT / Trenčín</v>
      </c>
      <c r="H127" s="32">
        <f>VLOOKUP(A127,'01.kolo prezentácia'!$A$2:$G$159,5,FALSE)</f>
        <v>1942</v>
      </c>
      <c r="I127" s="33" t="str">
        <f>VLOOKUP(A127,'01.kolo prezentácia'!$A$2:$G$159,7,FALSE)</f>
        <v>Muži E</v>
      </c>
      <c r="J127" s="34" t="str">
        <f>VLOOKUP('01.kolo výsledky '!$A127,'01.kolo stopky'!A:C,3,FALSE)</f>
        <v>00:53:37,98</v>
      </c>
      <c r="K127" s="34">
        <f t="shared" si="10"/>
        <v>0.004184847066167291</v>
      </c>
      <c r="L127" s="34">
        <f t="shared" si="11"/>
        <v>0.014666898148148148</v>
      </c>
      <c r="M127" s="31"/>
      <c r="N127" s="32"/>
      <c r="O127" s="32"/>
      <c r="P127" s="32"/>
      <c r="Q127" s="32"/>
      <c r="R127" s="32"/>
      <c r="S127" s="32"/>
      <c r="T127" s="32"/>
      <c r="U127" s="32"/>
      <c r="V127" s="32"/>
      <c r="W127" s="35">
        <f t="shared" si="14"/>
        <v>0</v>
      </c>
      <c r="Y127"/>
    </row>
    <row r="128" spans="1:25" ht="14.25">
      <c r="A128" s="22">
        <v>146</v>
      </c>
      <c r="B128" s="49">
        <v>125</v>
      </c>
      <c r="C128" s="49">
        <v>12</v>
      </c>
      <c r="D128" s="6" t="str">
        <f>VLOOKUP(A128,'01.kolo prezentácia'!$A$2:$G$159,2,FALSE)</f>
        <v>Mária</v>
      </c>
      <c r="E128" s="6" t="str">
        <f>VLOOKUP(A128,'01.kolo prezentácia'!$A$2:$G$159,3,FALSE)</f>
        <v>Vráblová</v>
      </c>
      <c r="F128" s="6" t="str">
        <f>CONCATENATE('01.kolo výsledky '!$D128," ",'01.kolo výsledky '!$E128)</f>
        <v>Mária Vráblová</v>
      </c>
      <c r="G128" s="6" t="str">
        <f>VLOOKUP(A128,'01.kolo prezentácia'!$A$2:$G$159,4,FALSE)</f>
        <v>Trenčín</v>
      </c>
      <c r="H128" s="32">
        <f>VLOOKUP(A128,'01.kolo prezentácia'!$A$2:$G$159,5,FALSE)</f>
        <v>1991</v>
      </c>
      <c r="I128" s="33" t="str">
        <f>VLOOKUP(A128,'01.kolo prezentácia'!$A$2:$G$159,7,FALSE)</f>
        <v>Ženy A</v>
      </c>
      <c r="J128" s="34" t="str">
        <f>VLOOKUP('01.kolo výsledky '!$A128,'01.kolo stopky'!A:C,3,FALSE)</f>
        <v>00:53:59,31</v>
      </c>
      <c r="K128" s="34">
        <f t="shared" si="10"/>
        <v>0.0042125858302122345</v>
      </c>
      <c r="L128" s="34">
        <f t="shared" si="11"/>
        <v>0.014913773148148148</v>
      </c>
      <c r="M128" s="31"/>
      <c r="N128" s="32"/>
      <c r="O128" s="32"/>
      <c r="P128" s="32"/>
      <c r="Q128" s="32"/>
      <c r="R128" s="32"/>
      <c r="S128" s="32"/>
      <c r="T128" s="32"/>
      <c r="U128" s="32"/>
      <c r="V128" s="32"/>
      <c r="W128" s="35">
        <f t="shared" si="14"/>
        <v>0</v>
      </c>
      <c r="Y128"/>
    </row>
    <row r="129" spans="1:25" ht="14.25">
      <c r="A129" s="22">
        <v>147</v>
      </c>
      <c r="B129" s="49">
        <v>126</v>
      </c>
      <c r="C129" s="49">
        <v>9</v>
      </c>
      <c r="D129" s="6" t="str">
        <f>VLOOKUP(A129,'01.kolo prezentácia'!$A$2:$G$159,2,FALSE)</f>
        <v>Jakub</v>
      </c>
      <c r="E129" s="6" t="str">
        <f>VLOOKUP(A129,'01.kolo prezentácia'!$A$2:$G$159,3,FALSE)</f>
        <v>Chovanec</v>
      </c>
      <c r="F129" s="6" t="str">
        <f>CONCATENATE('01.kolo výsledky '!$D129," ",'01.kolo výsledky '!$E129)</f>
        <v>Jakub Chovanec</v>
      </c>
      <c r="G129" s="6" t="str">
        <f>VLOOKUP(A129,'01.kolo prezentácia'!$A$2:$G$159,4,FALSE)</f>
        <v>Ozbrojené sily Slov. republiky / Trenčín</v>
      </c>
      <c r="H129" s="32">
        <f>VLOOKUP(A129,'01.kolo prezentácia'!$A$2:$G$159,5,FALSE)</f>
        <v>1993</v>
      </c>
      <c r="I129" s="33" t="str">
        <f>VLOOKUP(A129,'01.kolo prezentácia'!$A$2:$G$159,7,FALSE)</f>
        <v>Muži A</v>
      </c>
      <c r="J129" s="34" t="str">
        <f>VLOOKUP('01.kolo výsledky '!$A129,'01.kolo stopky'!A:C,3,FALSE)</f>
        <v>00:54:14,14</v>
      </c>
      <c r="K129" s="34">
        <f t="shared" si="10"/>
        <v>0.004231871618809821</v>
      </c>
      <c r="L129" s="34">
        <f t="shared" si="11"/>
        <v>0.015085416666666667</v>
      </c>
      <c r="M129" s="31"/>
      <c r="N129" s="32"/>
      <c r="O129" s="32"/>
      <c r="P129" s="32"/>
      <c r="Q129" s="32"/>
      <c r="R129" s="32"/>
      <c r="S129" s="32"/>
      <c r="T129" s="32"/>
      <c r="U129" s="32"/>
      <c r="V129" s="32"/>
      <c r="W129" s="35">
        <f t="shared" si="14"/>
        <v>0</v>
      </c>
      <c r="Y129"/>
    </row>
    <row r="130" spans="1:25" ht="14.25">
      <c r="A130" s="22">
        <v>93</v>
      </c>
      <c r="B130" s="49">
        <v>127</v>
      </c>
      <c r="C130" s="49">
        <v>32</v>
      </c>
      <c r="D130" s="6" t="str">
        <f>VLOOKUP(A130,'01.kolo prezentácia'!$A$2:$G$159,2,FALSE)</f>
        <v>Marek</v>
      </c>
      <c r="E130" s="6" t="str">
        <f>VLOOKUP(A130,'01.kolo prezentácia'!$A$2:$G$159,3,FALSE)</f>
        <v>Orechovský</v>
      </c>
      <c r="F130" s="6" t="str">
        <f>CONCATENATE('01.kolo výsledky '!$D130," ",'01.kolo výsledky '!$E130)</f>
        <v>Marek Orechovský</v>
      </c>
      <c r="G130" s="6" t="str">
        <f>VLOOKUP(A130,'01.kolo prezentácia'!$A$2:$G$159,4,FALSE)</f>
        <v>Ďurikam team / Trenčín</v>
      </c>
      <c r="H130" s="32">
        <f>VLOOKUP(A130,'01.kolo prezentácia'!$A$2:$G$159,5,FALSE)</f>
        <v>1976</v>
      </c>
      <c r="I130" s="33" t="str">
        <f>VLOOKUP(A130,'01.kolo prezentácia'!$A$2:$G$159,7,FALSE)</f>
        <v>Muži C</v>
      </c>
      <c r="J130" s="34" t="str">
        <f>VLOOKUP('01.kolo výsledky '!$A130,'01.kolo stopky'!A:C,3,FALSE)</f>
        <v>00:54:17,89</v>
      </c>
      <c r="K130" s="34">
        <f t="shared" si="10"/>
        <v>0.004236748335414066</v>
      </c>
      <c r="L130" s="34">
        <f t="shared" si="11"/>
        <v>0.015128819444444445</v>
      </c>
      <c r="M130" s="31"/>
      <c r="N130" s="32"/>
      <c r="O130" s="32"/>
      <c r="P130" s="32"/>
      <c r="Q130" s="32"/>
      <c r="R130" s="32"/>
      <c r="S130" s="32"/>
      <c r="T130" s="32"/>
      <c r="U130" s="32"/>
      <c r="V130" s="32"/>
      <c r="W130" s="35">
        <f t="shared" si="14"/>
        <v>0</v>
      </c>
      <c r="Y130"/>
    </row>
    <row r="131" spans="1:25" ht="14.25">
      <c r="A131" s="22">
        <v>94</v>
      </c>
      <c r="B131" s="49">
        <v>128</v>
      </c>
      <c r="C131" s="49">
        <v>14</v>
      </c>
      <c r="D131" s="6" t="str">
        <f>VLOOKUP(A131,'01.kolo prezentácia'!$A$2:$G$159,2,FALSE)</f>
        <v>Michaela</v>
      </c>
      <c r="E131" s="6" t="str">
        <f>VLOOKUP(A131,'01.kolo prezentácia'!$A$2:$G$159,3,FALSE)</f>
        <v>Orechovská</v>
      </c>
      <c r="F131" s="6" t="str">
        <f>CONCATENATE('01.kolo výsledky '!$D131," ",'01.kolo výsledky '!$E131)</f>
        <v>Michaela Orechovská</v>
      </c>
      <c r="G131" s="6" t="str">
        <f>VLOOKUP(A131,'01.kolo prezentácia'!$A$2:$G$159,4,FALSE)</f>
        <v>Ďurikam team / Trenčín</v>
      </c>
      <c r="H131" s="32">
        <f>VLOOKUP(A131,'01.kolo prezentácia'!$A$2:$G$159,5,FALSE)</f>
        <v>1980</v>
      </c>
      <c r="I131" s="33" t="str">
        <f>VLOOKUP(A131,'01.kolo prezentácia'!$A$2:$G$159,7,FALSE)</f>
        <v>Ženy B</v>
      </c>
      <c r="J131" s="34" t="str">
        <f>VLOOKUP('01.kolo výsledky '!$A131,'01.kolo stopky'!A:C,3,FALSE)</f>
        <v>00:54:18,19</v>
      </c>
      <c r="K131" s="34">
        <f t="shared" si="10"/>
        <v>0.004237138472742406</v>
      </c>
      <c r="L131" s="34">
        <f t="shared" si="11"/>
        <v>0.015132291666666669</v>
      </c>
      <c r="M131" s="31"/>
      <c r="N131" s="32"/>
      <c r="O131" s="32"/>
      <c r="P131" s="32"/>
      <c r="Q131" s="32"/>
      <c r="R131" s="32"/>
      <c r="S131" s="32"/>
      <c r="T131" s="32"/>
      <c r="U131" s="32"/>
      <c r="V131" s="32"/>
      <c r="W131" s="35">
        <f t="shared" si="14"/>
        <v>0</v>
      </c>
      <c r="Y131"/>
    </row>
    <row r="132" spans="1:25" ht="14.25">
      <c r="A132" s="22">
        <v>41</v>
      </c>
      <c r="B132" s="49">
        <v>129</v>
      </c>
      <c r="C132" s="49">
        <v>15</v>
      </c>
      <c r="D132" s="6" t="str">
        <f>VLOOKUP(A132,'01.kolo prezentácia'!$A$2:$G$159,2,FALSE)</f>
        <v>petra</v>
      </c>
      <c r="E132" s="6" t="str">
        <f>VLOOKUP(A132,'01.kolo prezentácia'!$A$2:$G$159,3,FALSE)</f>
        <v>mojziskova</v>
      </c>
      <c r="F132" s="6" t="str">
        <f>CONCATENATE('01.kolo výsledky '!$D132," ",'01.kolo výsledky '!$E132)</f>
        <v>petra mojziskova</v>
      </c>
      <c r="G132" s="6" t="str">
        <f>VLOOKUP(A132,'01.kolo prezentácia'!$A$2:$G$159,4,FALSE)</f>
        <v>gekonsport / komna</v>
      </c>
      <c r="H132" s="32">
        <f>VLOOKUP(A132,'01.kolo prezentácia'!$A$2:$G$159,5,FALSE)</f>
        <v>1978</v>
      </c>
      <c r="I132" s="33" t="str">
        <f>VLOOKUP(A132,'01.kolo prezentácia'!$A$2:$G$159,7,FALSE)</f>
        <v>Ženy B</v>
      </c>
      <c r="J132" s="34" t="str">
        <f>VLOOKUP('01.kolo výsledky '!$A132,'01.kolo stopky'!A:C,3,FALSE)</f>
        <v>00:54:52,34</v>
      </c>
      <c r="K132" s="34">
        <f aca="true" t="shared" si="15" ref="K132:K152">J132/$X$3</f>
        <v>0.00428154910528506</v>
      </c>
      <c r="L132" s="34">
        <f aca="true" t="shared" si="16" ref="L132:L152">J132-$Y$3</f>
        <v>0.015527546296296293</v>
      </c>
      <c r="M132" s="31"/>
      <c r="N132" s="32"/>
      <c r="O132" s="32"/>
      <c r="P132" s="32"/>
      <c r="Q132" s="32"/>
      <c r="R132" s="32"/>
      <c r="S132" s="32"/>
      <c r="T132" s="32"/>
      <c r="U132" s="32"/>
      <c r="V132" s="32"/>
      <c r="W132" s="35">
        <f t="shared" si="14"/>
        <v>0</v>
      </c>
      <c r="Y132"/>
    </row>
    <row r="133" spans="1:25" ht="14.25">
      <c r="A133" s="22">
        <v>65</v>
      </c>
      <c r="B133" s="49">
        <v>130</v>
      </c>
      <c r="C133" s="49">
        <v>32</v>
      </c>
      <c r="D133" s="6" t="str">
        <f>VLOOKUP(A133,'01.kolo prezentácia'!$A$2:$G$159,2,FALSE)</f>
        <v>Peter</v>
      </c>
      <c r="E133" s="6" t="str">
        <f>VLOOKUP(A133,'01.kolo prezentácia'!$A$2:$G$159,3,FALSE)</f>
        <v>Ťapajna</v>
      </c>
      <c r="F133" s="6" t="str">
        <f>CONCATENATE('01.kolo výsledky '!$D133," ",'01.kolo výsledky '!$E133)</f>
        <v>Peter Ťapajna</v>
      </c>
      <c r="G133" s="6" t="str">
        <f>VLOOKUP(A133,'01.kolo prezentácia'!$A$2:$G$159,4,FALSE)</f>
        <v>Tiráci Bn / Bánovce nad Bebravou</v>
      </c>
      <c r="H133" s="32">
        <f>VLOOKUP(A133,'01.kolo prezentácia'!$A$2:$G$159,5,FALSE)</f>
        <v>1986</v>
      </c>
      <c r="I133" s="33" t="str">
        <f>VLOOKUP(A133,'01.kolo prezentácia'!$A$2:$G$159,7,FALSE)</f>
        <v>Muži B</v>
      </c>
      <c r="J133" s="34" t="str">
        <f>VLOOKUP('01.kolo výsledky '!$A133,'01.kolo stopky'!A:C,3,FALSE)</f>
        <v>00:55:27,66</v>
      </c>
      <c r="K133" s="34">
        <f t="shared" si="15"/>
        <v>0.004327481273408239</v>
      </c>
      <c r="L133" s="34">
        <f t="shared" si="16"/>
        <v>0.01593634259259259</v>
      </c>
      <c r="M133" s="31"/>
      <c r="N133" s="32"/>
      <c r="O133" s="32"/>
      <c r="P133" s="32"/>
      <c r="Q133" s="32"/>
      <c r="R133" s="32"/>
      <c r="S133" s="32"/>
      <c r="T133" s="32"/>
      <c r="U133" s="32"/>
      <c r="V133" s="32"/>
      <c r="W133" s="35">
        <f t="shared" si="14"/>
        <v>0</v>
      </c>
      <c r="Y133"/>
    </row>
    <row r="134" spans="1:25" ht="14.25">
      <c r="A134" s="22">
        <v>145</v>
      </c>
      <c r="B134" s="49">
        <v>131</v>
      </c>
      <c r="C134" s="49">
        <v>13</v>
      </c>
      <c r="D134" s="6" t="str">
        <f>VLOOKUP(A134,'01.kolo prezentácia'!$A$2:$G$159,2,FALSE)</f>
        <v>Lucia</v>
      </c>
      <c r="E134" s="6" t="str">
        <f>VLOOKUP(A134,'01.kolo prezentácia'!$A$2:$G$159,3,FALSE)</f>
        <v>Šírová</v>
      </c>
      <c r="F134" s="6" t="str">
        <f>CONCATENATE('01.kolo výsledky '!$D134," ",'01.kolo výsledky '!$E134)</f>
        <v>Lucia Šírová</v>
      </c>
      <c r="G134" s="6" t="str">
        <f>VLOOKUP(A134,'01.kolo prezentácia'!$A$2:$G$159,4,FALSE)</f>
        <v>Trenčianska Teplá</v>
      </c>
      <c r="H134" s="32">
        <f>VLOOKUP(A134,'01.kolo prezentácia'!$A$2:$G$159,5,FALSE)</f>
        <v>2002</v>
      </c>
      <c r="I134" s="33" t="str">
        <f>VLOOKUP(A134,'01.kolo prezentácia'!$A$2:$G$159,7,FALSE)</f>
        <v>Ženy A</v>
      </c>
      <c r="J134" s="34" t="str">
        <f>VLOOKUP('01.kolo výsledky '!$A134,'01.kolo stopky'!A:C,3,FALSE)</f>
        <v>00:55:28,03</v>
      </c>
      <c r="K134" s="34">
        <f t="shared" si="15"/>
        <v>0.004327962442779858</v>
      </c>
      <c r="L134" s="34">
        <f t="shared" si="16"/>
        <v>0.015940624999999996</v>
      </c>
      <c r="M134" s="31"/>
      <c r="N134" s="32"/>
      <c r="O134" s="32"/>
      <c r="P134" s="32"/>
      <c r="Q134" s="32"/>
      <c r="R134" s="32"/>
      <c r="S134" s="32"/>
      <c r="T134" s="32"/>
      <c r="U134" s="32"/>
      <c r="V134" s="32"/>
      <c r="W134" s="35">
        <f t="shared" si="14"/>
        <v>0</v>
      </c>
      <c r="Y134"/>
    </row>
    <row r="135" spans="1:25" ht="14.25">
      <c r="A135" s="22">
        <v>17</v>
      </c>
      <c r="B135" s="49">
        <v>132</v>
      </c>
      <c r="C135" s="49">
        <v>14</v>
      </c>
      <c r="D135" s="6" t="str">
        <f>VLOOKUP(A135,'01.kolo prezentácia'!$A$2:$G$159,2,FALSE)</f>
        <v>Simona</v>
      </c>
      <c r="E135" s="6" t="str">
        <f>VLOOKUP(A135,'01.kolo prezentácia'!$A$2:$G$159,3,FALSE)</f>
        <v>Zacharová</v>
      </c>
      <c r="F135" s="6" t="str">
        <f>CONCATENATE('01.kolo výsledky '!$D135," ",'01.kolo výsledky '!$E135)</f>
        <v>Simona Zacharová</v>
      </c>
      <c r="G135" s="6" t="str">
        <f>VLOOKUP(A135,'01.kolo prezentácia'!$A$2:$G$159,4,FALSE)</f>
        <v>Trenčianska Teplá</v>
      </c>
      <c r="H135" s="32">
        <f>VLOOKUP(A135,'01.kolo prezentácia'!$A$2:$G$159,5,FALSE)</f>
        <v>1990</v>
      </c>
      <c r="I135" s="33" t="str">
        <f>VLOOKUP(A135,'01.kolo prezentácia'!$A$2:$G$159,7,FALSE)</f>
        <v>Ženy A</v>
      </c>
      <c r="J135" s="34" t="str">
        <f>VLOOKUP('01.kolo výsledky '!$A135,'01.kolo stopky'!A:C,3,FALSE)</f>
        <v>00:55:54,44</v>
      </c>
      <c r="K135" s="34">
        <f t="shared" si="15"/>
        <v>0.0043623075322513525</v>
      </c>
      <c r="L135" s="34">
        <f t="shared" si="16"/>
        <v>0.016246296296296297</v>
      </c>
      <c r="M135" s="31"/>
      <c r="N135" s="32"/>
      <c r="O135" s="32"/>
      <c r="P135" s="32"/>
      <c r="Q135" s="32"/>
      <c r="R135" s="32"/>
      <c r="S135" s="32"/>
      <c r="T135" s="32"/>
      <c r="U135" s="32"/>
      <c r="V135" s="32"/>
      <c r="W135" s="35">
        <f t="shared" si="14"/>
        <v>0</v>
      </c>
      <c r="Y135"/>
    </row>
    <row r="136" spans="1:25" ht="14.25">
      <c r="A136" s="22">
        <v>34</v>
      </c>
      <c r="B136" s="49">
        <v>133</v>
      </c>
      <c r="C136" s="49">
        <v>16</v>
      </c>
      <c r="D136" s="6" t="str">
        <f>VLOOKUP(A136,'01.kolo prezentácia'!$A$2:$G$159,2,FALSE)</f>
        <v>Dagmar</v>
      </c>
      <c r="E136" s="6" t="str">
        <f>VLOOKUP(A136,'01.kolo prezentácia'!$A$2:$G$159,3,FALSE)</f>
        <v>Kučmínová</v>
      </c>
      <c r="F136" s="6" t="str">
        <f>CONCATENATE('01.kolo výsledky '!$D136," ",'01.kolo výsledky '!$E136)</f>
        <v>Dagmar Kučmínová</v>
      </c>
      <c r="G136" s="6" t="str">
        <f>VLOOKUP(A136,'01.kolo prezentácia'!$A$2:$G$159,4,FALSE)</f>
        <v>Južanky / Trenčín</v>
      </c>
      <c r="H136" s="32">
        <f>VLOOKUP(A136,'01.kolo prezentácia'!$A$2:$G$159,5,FALSE)</f>
        <v>1974</v>
      </c>
      <c r="I136" s="33" t="str">
        <f>VLOOKUP(A136,'01.kolo prezentácia'!$A$2:$G$159,7,FALSE)</f>
        <v>Ženy B</v>
      </c>
      <c r="J136" s="34" t="str">
        <f>VLOOKUP('01.kolo výsledky '!$A136,'01.kolo stopky'!A:C,3,FALSE)</f>
        <v>00:57:01,70</v>
      </c>
      <c r="K136" s="34">
        <f t="shared" si="15"/>
        <v>0.004449776321265086</v>
      </c>
      <c r="L136" s="34">
        <f t="shared" si="16"/>
        <v>0.01702476851851852</v>
      </c>
      <c r="M136" s="31"/>
      <c r="N136" s="32"/>
      <c r="O136" s="32"/>
      <c r="P136" s="32"/>
      <c r="Q136" s="32"/>
      <c r="R136" s="32"/>
      <c r="S136" s="32"/>
      <c r="T136" s="32"/>
      <c r="U136" s="32"/>
      <c r="V136" s="32"/>
      <c r="W136" s="35">
        <f t="shared" si="14"/>
        <v>0</v>
      </c>
      <c r="Y136"/>
    </row>
    <row r="137" spans="1:25" ht="14.25">
      <c r="A137" s="22">
        <v>35</v>
      </c>
      <c r="B137" s="49">
        <v>134</v>
      </c>
      <c r="C137" s="49">
        <v>17</v>
      </c>
      <c r="D137" s="6" t="str">
        <f>VLOOKUP(A137,'01.kolo prezentácia'!$A$2:$G$159,2,FALSE)</f>
        <v>Jana</v>
      </c>
      <c r="E137" s="6" t="str">
        <f>VLOOKUP(A137,'01.kolo prezentácia'!$A$2:$G$159,3,FALSE)</f>
        <v>Nekorancová</v>
      </c>
      <c r="F137" s="6" t="str">
        <f>CONCATENATE('01.kolo výsledky '!$D137," ",'01.kolo výsledky '!$E137)</f>
        <v>Jana Nekorancová</v>
      </c>
      <c r="G137" s="6" t="str">
        <f>VLOOKUP(A137,'01.kolo prezentácia'!$A$2:$G$159,4,FALSE)</f>
        <v>Južanky / Trenčín</v>
      </c>
      <c r="H137" s="32">
        <f>VLOOKUP(A137,'01.kolo prezentácia'!$A$2:$G$159,5,FALSE)</f>
        <v>1982</v>
      </c>
      <c r="I137" s="33" t="str">
        <f>VLOOKUP(A137,'01.kolo prezentácia'!$A$2:$G$159,7,FALSE)</f>
        <v>Ženy B</v>
      </c>
      <c r="J137" s="34" t="str">
        <f>VLOOKUP('01.kolo výsledky '!$A137,'01.kolo stopky'!A:C,3,FALSE)</f>
        <v>00:57:02,09</v>
      </c>
      <c r="K137" s="34">
        <f t="shared" si="15"/>
        <v>0.004450283499791926</v>
      </c>
      <c r="L137" s="34">
        <f t="shared" si="16"/>
        <v>0.017029282407407403</v>
      </c>
      <c r="M137" s="31"/>
      <c r="N137" s="32"/>
      <c r="O137" s="32"/>
      <c r="P137" s="32"/>
      <c r="Q137" s="32"/>
      <c r="R137" s="32"/>
      <c r="S137" s="32"/>
      <c r="T137" s="32"/>
      <c r="U137" s="32"/>
      <c r="V137" s="32"/>
      <c r="W137" s="35">
        <f t="shared" si="14"/>
        <v>0</v>
      </c>
      <c r="Y137"/>
    </row>
    <row r="138" spans="1:25" ht="14.25">
      <c r="A138" s="22">
        <v>99</v>
      </c>
      <c r="B138" s="49">
        <v>135</v>
      </c>
      <c r="C138" s="49">
        <v>21</v>
      </c>
      <c r="D138" s="6" t="str">
        <f>VLOOKUP(A138,'01.kolo prezentácia'!$A$2:$G$159,2,FALSE)</f>
        <v>Roman</v>
      </c>
      <c r="E138" s="6" t="str">
        <f>VLOOKUP(A138,'01.kolo prezentácia'!$A$2:$G$159,3,FALSE)</f>
        <v>Herman</v>
      </c>
      <c r="F138" s="6" t="str">
        <f>CONCATENATE('01.kolo výsledky '!$D138," ",'01.kolo výsledky '!$E138)</f>
        <v>Roman Herman</v>
      </c>
      <c r="G138" s="6">
        <f>VLOOKUP(A138,'01.kolo prezentácia'!$A$2:$G$159,4,FALSE)</f>
        <v>0</v>
      </c>
      <c r="H138" s="32">
        <f>VLOOKUP(A138,'01.kolo prezentácia'!$A$2:$G$159,5,FALSE)</f>
        <v>1967</v>
      </c>
      <c r="I138" s="33" t="str">
        <f>VLOOKUP(A138,'01.kolo prezentácia'!$A$2:$G$159,7,FALSE)</f>
        <v>Muži D</v>
      </c>
      <c r="J138" s="34" t="str">
        <f>VLOOKUP('01.kolo výsledky '!$A138,'01.kolo stopky'!A:C,3,FALSE)</f>
        <v>00:57:06,41</v>
      </c>
      <c r="K138" s="34">
        <f t="shared" si="15"/>
        <v>0.004455901477320016</v>
      </c>
      <c r="L138" s="34">
        <f t="shared" si="16"/>
        <v>0.017079282407407404</v>
      </c>
      <c r="M138" s="31"/>
      <c r="N138" s="32"/>
      <c r="O138" s="32"/>
      <c r="P138" s="32"/>
      <c r="Q138" s="32"/>
      <c r="R138" s="32"/>
      <c r="S138" s="32"/>
      <c r="T138" s="32"/>
      <c r="U138" s="32"/>
      <c r="V138" s="32"/>
      <c r="W138" s="35">
        <f t="shared" si="14"/>
        <v>0</v>
      </c>
      <c r="Y138"/>
    </row>
    <row r="139" spans="1:25" ht="14.25">
      <c r="A139" s="22">
        <v>88</v>
      </c>
      <c r="B139" s="49">
        <v>136</v>
      </c>
      <c r="C139" s="49">
        <v>7</v>
      </c>
      <c r="D139" s="6" t="str">
        <f>VLOOKUP(A139,'01.kolo prezentácia'!$A$2:$G$159,2,FALSE)</f>
        <v>Jozef</v>
      </c>
      <c r="E139" s="6" t="str">
        <f>VLOOKUP(A139,'01.kolo prezentácia'!$A$2:$G$159,3,FALSE)</f>
        <v>Hlávka</v>
      </c>
      <c r="F139" s="6" t="str">
        <f>CONCATENATE('01.kolo výsledky '!$D139," ",'01.kolo výsledky '!$E139)</f>
        <v>Jozef Hlávka</v>
      </c>
      <c r="G139" s="6" t="str">
        <f>VLOOKUP(A139,'01.kolo prezentácia'!$A$2:$G$159,4,FALSE)</f>
        <v>Ilava</v>
      </c>
      <c r="H139" s="32">
        <f>VLOOKUP(A139,'01.kolo prezentácia'!$A$2:$G$159,5,FALSE)</f>
        <v>1951</v>
      </c>
      <c r="I139" s="33" t="str">
        <f>VLOOKUP(A139,'01.kolo prezentácia'!$A$2:$G$159,7,FALSE)</f>
        <v>Muži E</v>
      </c>
      <c r="J139" s="34" t="str">
        <f>VLOOKUP('01.kolo výsledky '!$A139,'01.kolo stopky'!A:C,3,FALSE)</f>
        <v>00:57:06,86</v>
      </c>
      <c r="K139" s="34">
        <f t="shared" si="15"/>
        <v>0.0044564866833125254</v>
      </c>
      <c r="L139" s="34">
        <f t="shared" si="16"/>
        <v>0.017084490740740737</v>
      </c>
      <c r="M139" s="31"/>
      <c r="N139" s="32"/>
      <c r="O139" s="32"/>
      <c r="P139" s="32"/>
      <c r="Q139" s="32"/>
      <c r="R139" s="32"/>
      <c r="S139" s="32"/>
      <c r="T139" s="32"/>
      <c r="U139" s="32"/>
      <c r="V139" s="32"/>
      <c r="W139" s="35">
        <f t="shared" si="14"/>
        <v>0</v>
      </c>
      <c r="Y139"/>
    </row>
    <row r="140" spans="1:25" ht="14.25">
      <c r="A140" s="22">
        <v>66</v>
      </c>
      <c r="B140" s="49">
        <v>137</v>
      </c>
      <c r="C140" s="49">
        <v>10</v>
      </c>
      <c r="D140" s="6" t="str">
        <f>VLOOKUP(A140,'01.kolo prezentácia'!$A$2:$G$159,2,FALSE)</f>
        <v>Sofián</v>
      </c>
      <c r="E140" s="6" t="str">
        <f>VLOOKUP(A140,'01.kolo prezentácia'!$A$2:$G$159,3,FALSE)</f>
        <v>Repa</v>
      </c>
      <c r="F140" s="6" t="str">
        <f>CONCATENATE('01.kolo výsledky '!$D140," ",'01.kolo výsledky '!$E140)</f>
        <v>Sofián Repa</v>
      </c>
      <c r="G140" s="6" t="str">
        <f>VLOOKUP(A140,'01.kolo prezentácia'!$A$2:$G$159,4,FALSE)</f>
        <v>Tiráci Bn / Bánovce nad Bebravou</v>
      </c>
      <c r="H140" s="32">
        <f>VLOOKUP(A140,'01.kolo prezentácia'!$A$2:$G$159,5,FALSE)</f>
        <v>2005</v>
      </c>
      <c r="I140" s="33" t="str">
        <f>VLOOKUP(A140,'01.kolo prezentácia'!$A$2:$G$159,7,FALSE)</f>
        <v>Muži A</v>
      </c>
      <c r="J140" s="34" t="str">
        <f>VLOOKUP('01.kolo výsledky '!$A140,'01.kolo stopky'!A:C,3,FALSE)</f>
        <v>00:57:51,45</v>
      </c>
      <c r="K140" s="34">
        <f t="shared" si="15"/>
        <v>0.004514474094881398</v>
      </c>
      <c r="L140" s="34">
        <f t="shared" si="16"/>
        <v>0.0176005787037037</v>
      </c>
      <c r="M140" s="31"/>
      <c r="N140" s="32"/>
      <c r="O140" s="32"/>
      <c r="P140" s="32"/>
      <c r="Q140" s="32"/>
      <c r="R140" s="32"/>
      <c r="S140" s="32"/>
      <c r="T140" s="32"/>
      <c r="U140" s="32"/>
      <c r="V140" s="32"/>
      <c r="W140" s="35">
        <f t="shared" si="14"/>
        <v>0</v>
      </c>
      <c r="Y140"/>
    </row>
    <row r="141" spans="1:25" ht="14.25">
      <c r="A141" s="22">
        <v>18</v>
      </c>
      <c r="B141" s="49">
        <v>138</v>
      </c>
      <c r="C141" s="49">
        <v>15</v>
      </c>
      <c r="D141" s="6" t="str">
        <f>VLOOKUP(A141,'01.kolo prezentácia'!$A$2:$G$159,2,FALSE)</f>
        <v>Barbora</v>
      </c>
      <c r="E141" s="6" t="str">
        <f>VLOOKUP(A141,'01.kolo prezentácia'!$A$2:$G$159,3,FALSE)</f>
        <v>Gavendová</v>
      </c>
      <c r="F141" s="6" t="str">
        <f>CONCATENATE('01.kolo výsledky '!$D141," ",'01.kolo výsledky '!$E141)</f>
        <v>Barbora Gavendová</v>
      </c>
      <c r="G141" s="6" t="str">
        <f>VLOOKUP(A141,'01.kolo prezentácia'!$A$2:$G$159,4,FALSE)</f>
        <v>Trenčín</v>
      </c>
      <c r="H141" s="32">
        <f>VLOOKUP(A141,'01.kolo prezentácia'!$A$2:$G$159,5,FALSE)</f>
        <v>1999</v>
      </c>
      <c r="I141" s="33" t="str">
        <f>VLOOKUP(A141,'01.kolo prezentácia'!$A$2:$G$159,7,FALSE)</f>
        <v>Ženy A</v>
      </c>
      <c r="J141" s="34" t="str">
        <f>VLOOKUP('01.kolo výsledky '!$A141,'01.kolo stopky'!A:C,3,FALSE)</f>
        <v>00:57:52,15</v>
      </c>
      <c r="K141" s="34">
        <f t="shared" si="15"/>
        <v>0.00451538441531419</v>
      </c>
      <c r="L141" s="34">
        <f t="shared" si="16"/>
        <v>0.01760868055555555</v>
      </c>
      <c r="M141" s="31"/>
      <c r="N141" s="32"/>
      <c r="O141" s="32"/>
      <c r="P141" s="32"/>
      <c r="Q141" s="32"/>
      <c r="R141" s="32"/>
      <c r="S141" s="32"/>
      <c r="T141" s="32"/>
      <c r="U141" s="32"/>
      <c r="V141" s="32"/>
      <c r="W141" s="35">
        <f t="shared" si="14"/>
        <v>0</v>
      </c>
      <c r="Y141"/>
    </row>
    <row r="142" spans="1:25" ht="14.25">
      <c r="A142" s="22">
        <v>81</v>
      </c>
      <c r="B142" s="49">
        <v>139</v>
      </c>
      <c r="C142" s="49">
        <v>33</v>
      </c>
      <c r="D142" s="6" t="str">
        <f>VLOOKUP(A142,'01.kolo prezentácia'!$A$2:$G$159,2,FALSE)</f>
        <v>Ľuboš</v>
      </c>
      <c r="E142" s="6" t="str">
        <f>VLOOKUP(A142,'01.kolo prezentácia'!$A$2:$G$159,3,FALSE)</f>
        <v>Tkáčik</v>
      </c>
      <c r="F142" s="6" t="str">
        <f>CONCATENATE('01.kolo výsledky '!$D142," ",'01.kolo výsledky '!$E142)</f>
        <v>Ľuboš Tkáčik</v>
      </c>
      <c r="G142" s="6" t="str">
        <f>VLOOKUP(A142,'01.kolo prezentácia'!$A$2:$G$159,4,FALSE)</f>
        <v>Trenčín</v>
      </c>
      <c r="H142" s="32">
        <f>VLOOKUP(A142,'01.kolo prezentácia'!$A$2:$G$159,5,FALSE)</f>
        <v>1987</v>
      </c>
      <c r="I142" s="33" t="str">
        <f>VLOOKUP(A142,'01.kolo prezentácia'!$A$2:$G$159,7,FALSE)</f>
        <v>Muži B</v>
      </c>
      <c r="J142" s="34" t="str">
        <f>VLOOKUP('01.kolo výsledky '!$A142,'01.kolo stopky'!A:C,3,FALSE)</f>
        <v>00:58:16,59</v>
      </c>
      <c r="K142" s="34">
        <f t="shared" si="15"/>
        <v>0.004547167602996254</v>
      </c>
      <c r="L142" s="34">
        <f t="shared" si="16"/>
        <v>0.017891550925925922</v>
      </c>
      <c r="M142" s="31"/>
      <c r="N142" s="32"/>
      <c r="O142" s="32"/>
      <c r="P142" s="32"/>
      <c r="Q142" s="32"/>
      <c r="R142" s="32"/>
      <c r="S142" s="32"/>
      <c r="T142" s="32"/>
      <c r="U142" s="32"/>
      <c r="V142" s="32"/>
      <c r="W142" s="35">
        <f t="shared" si="14"/>
        <v>0</v>
      </c>
      <c r="Y142"/>
    </row>
    <row r="143" spans="1:25" ht="14.25">
      <c r="A143" s="22">
        <v>13</v>
      </c>
      <c r="B143" s="49">
        <v>140</v>
      </c>
      <c r="C143" s="49">
        <v>18</v>
      </c>
      <c r="D143" s="6" t="str">
        <f>VLOOKUP(A143,'01.kolo prezentácia'!$A$2:$G$159,2,FALSE)</f>
        <v>Zuzana</v>
      </c>
      <c r="E143" s="6" t="str">
        <f>VLOOKUP(A143,'01.kolo prezentácia'!$A$2:$G$159,3,FALSE)</f>
        <v>Čelková</v>
      </c>
      <c r="F143" s="6" t="str">
        <f>CONCATENATE('01.kolo výsledky '!$D143," ",'01.kolo výsledky '!$E143)</f>
        <v>Zuzana Čelková</v>
      </c>
      <c r="G143" s="6" t="str">
        <f>VLOOKUP(A143,'01.kolo prezentácia'!$A$2:$G$159,4,FALSE)</f>
        <v>Reklama Bartoš</v>
      </c>
      <c r="H143" s="32">
        <f>VLOOKUP(A143,'01.kolo prezentácia'!$A$2:$G$159,5,FALSE)</f>
        <v>1983</v>
      </c>
      <c r="I143" s="33" t="str">
        <f>VLOOKUP(A143,'01.kolo prezentácia'!$A$2:$G$159,7,FALSE)</f>
        <v>Ženy B</v>
      </c>
      <c r="J143" s="34" t="str">
        <f>VLOOKUP('01.kolo výsledky '!$A143,'01.kolo stopky'!A:C,3,FALSE)</f>
        <v>00:58:26,90</v>
      </c>
      <c r="K143" s="34">
        <f t="shared" si="15"/>
        <v>0.0045605753225135244</v>
      </c>
      <c r="L143" s="34">
        <f t="shared" si="16"/>
        <v>0.01801087962962963</v>
      </c>
      <c r="M143" s="31"/>
      <c r="N143" s="32"/>
      <c r="O143" s="32"/>
      <c r="P143" s="32"/>
      <c r="Q143" s="32"/>
      <c r="R143" s="32"/>
      <c r="S143" s="32"/>
      <c r="T143" s="32"/>
      <c r="U143" s="32"/>
      <c r="V143" s="32"/>
      <c r="W143" s="35">
        <f t="shared" si="14"/>
        <v>0</v>
      </c>
      <c r="Y143"/>
    </row>
    <row r="144" spans="1:25" ht="14.25">
      <c r="A144" s="22">
        <v>15</v>
      </c>
      <c r="B144" s="49">
        <v>141</v>
      </c>
      <c r="C144" s="49">
        <v>34</v>
      </c>
      <c r="D144" s="6" t="str">
        <f>VLOOKUP(A144,'01.kolo prezentácia'!$A$2:$G$159,2,FALSE)</f>
        <v>Martin</v>
      </c>
      <c r="E144" s="6" t="str">
        <f>VLOOKUP(A144,'01.kolo prezentácia'!$A$2:$G$159,3,FALSE)</f>
        <v>Bartoš</v>
      </c>
      <c r="F144" s="6" t="str">
        <f>CONCATENATE('01.kolo výsledky '!$D144," ",'01.kolo výsledky '!$E144)</f>
        <v>Martin Bartoš</v>
      </c>
      <c r="G144" s="6" t="str">
        <f>VLOOKUP(A144,'01.kolo prezentácia'!$A$2:$G$159,4,FALSE)</f>
        <v>Reklama Bartoš</v>
      </c>
      <c r="H144" s="32">
        <f>VLOOKUP(A144,'01.kolo prezentácia'!$A$2:$G$159,5,FALSE)</f>
        <v>1982</v>
      </c>
      <c r="I144" s="33" t="str">
        <f>VLOOKUP(A144,'01.kolo prezentácia'!$A$2:$G$159,7,FALSE)</f>
        <v>Muži B</v>
      </c>
      <c r="J144" s="34" t="str">
        <f>VLOOKUP('01.kolo výsledky '!$A144,'01.kolo stopky'!A:C,3,FALSE)</f>
        <v>00:58:27,46</v>
      </c>
      <c r="K144" s="34">
        <f t="shared" si="15"/>
        <v>0.004561303578859759</v>
      </c>
      <c r="L144" s="34">
        <f t="shared" si="16"/>
        <v>0.018017361111111112</v>
      </c>
      <c r="M144" s="31"/>
      <c r="N144" s="32"/>
      <c r="O144" s="32"/>
      <c r="P144" s="32"/>
      <c r="Q144" s="32"/>
      <c r="R144" s="32"/>
      <c r="S144" s="32"/>
      <c r="T144" s="32"/>
      <c r="U144" s="32"/>
      <c r="V144" s="32"/>
      <c r="W144" s="35">
        <f t="shared" si="14"/>
        <v>0</v>
      </c>
      <c r="Y144"/>
    </row>
    <row r="145" spans="1:25" ht="14.25">
      <c r="A145" s="22">
        <v>51</v>
      </c>
      <c r="B145" s="49">
        <v>142</v>
      </c>
      <c r="C145" s="49">
        <v>19</v>
      </c>
      <c r="D145" s="6" t="str">
        <f>VLOOKUP(A145,'01.kolo prezentácia'!$A$2:$G$159,2,FALSE)</f>
        <v>Ivana</v>
      </c>
      <c r="E145" s="6" t="str">
        <f>VLOOKUP(A145,'01.kolo prezentácia'!$A$2:$G$159,3,FALSE)</f>
        <v>Ondrejičková</v>
      </c>
      <c r="F145" s="6" t="str">
        <f>CONCATENATE('01.kolo výsledky '!$D145," ",'01.kolo výsledky '!$E145)</f>
        <v>Ivana Ondrejičková</v>
      </c>
      <c r="G145" s="6" t="str">
        <f>VLOOKUP(A145,'01.kolo prezentácia'!$A$2:$G$159,4,FALSE)</f>
        <v>Liešťany</v>
      </c>
      <c r="H145" s="32">
        <f>VLOOKUP(A145,'01.kolo prezentácia'!$A$2:$G$159,5,FALSE)</f>
        <v>1978</v>
      </c>
      <c r="I145" s="33" t="str">
        <f>VLOOKUP(A145,'01.kolo prezentácia'!$A$2:$G$159,7,FALSE)</f>
        <v>Ženy B</v>
      </c>
      <c r="J145" s="34" t="str">
        <f>VLOOKUP('01.kolo výsledky '!$A145,'01.kolo stopky'!A:C,3,FALSE)</f>
        <v>00:59:51,12</v>
      </c>
      <c r="K145" s="34">
        <f t="shared" si="15"/>
        <v>0.004670099875156055</v>
      </c>
      <c r="L145" s="34">
        <f t="shared" si="16"/>
        <v>0.018985648148148144</v>
      </c>
      <c r="M145" s="31"/>
      <c r="N145" s="32"/>
      <c r="O145" s="32"/>
      <c r="P145" s="32"/>
      <c r="Q145" s="32"/>
      <c r="R145" s="32"/>
      <c r="S145" s="32"/>
      <c r="T145" s="32"/>
      <c r="U145" s="32"/>
      <c r="V145" s="32"/>
      <c r="W145" s="35">
        <f t="shared" si="14"/>
        <v>0</v>
      </c>
      <c r="Y145"/>
    </row>
    <row r="146" spans="1:25" ht="14.25">
      <c r="A146" s="22">
        <v>161</v>
      </c>
      <c r="B146" s="49">
        <v>143</v>
      </c>
      <c r="C146" s="49">
        <v>16</v>
      </c>
      <c r="D146" s="6" t="str">
        <f>VLOOKUP(A146,'01.kolo prezentácia'!$A$2:$G$159,2,FALSE)</f>
        <v>Nina</v>
      </c>
      <c r="E146" s="6" t="str">
        <f>VLOOKUP(A146,'01.kolo prezentácia'!$A$2:$G$159,3,FALSE)</f>
        <v>Ďurtová</v>
      </c>
      <c r="F146" s="6" t="str">
        <f>CONCATENATE('01.kolo výsledky '!$D146," ",'01.kolo výsledky '!$E146)</f>
        <v>Nina Ďurtová</v>
      </c>
      <c r="G146" s="6" t="str">
        <f>VLOOKUP(A146,'01.kolo prezentácia'!$A$2:$G$159,4,FALSE)</f>
        <v>Cigeľ / Prievidza</v>
      </c>
      <c r="H146" s="32">
        <f>VLOOKUP(A146,'01.kolo prezentácia'!$A$2:$G$159,5,FALSE)</f>
        <v>2001</v>
      </c>
      <c r="I146" s="33" t="str">
        <f>VLOOKUP(A146,'01.kolo prezentácia'!$A$2:$G$159,7,FALSE)</f>
        <v>Ženy A</v>
      </c>
      <c r="J146" s="34" t="str">
        <f>VLOOKUP('01.kolo výsledky '!$A146,'01.kolo stopky'!A:C,3,FALSE)</f>
        <v>01:06:35,52</v>
      </c>
      <c r="K146" s="34">
        <f t="shared" si="15"/>
        <v>0.005196004993757803</v>
      </c>
      <c r="L146" s="34">
        <f t="shared" si="16"/>
        <v>0.023666203703703707</v>
      </c>
      <c r="M146" s="31"/>
      <c r="N146" s="32"/>
      <c r="O146" s="32"/>
      <c r="P146" s="32"/>
      <c r="Q146" s="32"/>
      <c r="R146" s="32"/>
      <c r="S146" s="32"/>
      <c r="T146" s="32"/>
      <c r="U146" s="32"/>
      <c r="V146" s="32"/>
      <c r="W146" s="35">
        <f t="shared" si="14"/>
        <v>0</v>
      </c>
      <c r="Y146"/>
    </row>
    <row r="147" spans="1:25" ht="14.25">
      <c r="A147" s="22">
        <v>61</v>
      </c>
      <c r="B147" s="49">
        <v>144</v>
      </c>
      <c r="C147" s="49">
        <v>20</v>
      </c>
      <c r="D147" s="6" t="str">
        <f>VLOOKUP(A147,'01.kolo prezentácia'!$A$2:$G$159,2,FALSE)</f>
        <v>Janka</v>
      </c>
      <c r="E147" s="6" t="str">
        <f>VLOOKUP(A147,'01.kolo prezentácia'!$A$2:$G$159,3,FALSE)</f>
        <v>Koláriková</v>
      </c>
      <c r="F147" s="6" t="str">
        <f>CONCATENATE('01.kolo výsledky '!$D147," ",'01.kolo výsledky '!$E147)</f>
        <v>Janka Koláriková</v>
      </c>
      <c r="G147" s="6" t="str">
        <f>VLOOKUP(A147,'01.kolo prezentácia'!$A$2:$G$159,4,FALSE)</f>
        <v>Trenčianske Teplice</v>
      </c>
      <c r="H147" s="32">
        <f>VLOOKUP(A147,'01.kolo prezentácia'!$A$2:$G$159,5,FALSE)</f>
        <v>1981</v>
      </c>
      <c r="I147" s="33" t="str">
        <f>VLOOKUP(A147,'01.kolo prezentácia'!$A$2:$G$159,7,FALSE)</f>
        <v>Ženy B</v>
      </c>
      <c r="J147" s="34" t="str">
        <f>VLOOKUP('01.kolo výsledky '!$A147,'01.kolo stopky'!A:C,3,FALSE)</f>
        <v>01:08:40,78</v>
      </c>
      <c r="K147" s="34">
        <f t="shared" si="15"/>
        <v>0.005358900332917187</v>
      </c>
      <c r="L147" s="34">
        <f t="shared" si="16"/>
        <v>0.025115972222222224</v>
      </c>
      <c r="M147" s="31"/>
      <c r="N147" s="32"/>
      <c r="O147" s="32"/>
      <c r="P147" s="32"/>
      <c r="Q147" s="32"/>
      <c r="R147" s="32"/>
      <c r="S147" s="32"/>
      <c r="T147" s="32"/>
      <c r="U147" s="32"/>
      <c r="V147" s="32"/>
      <c r="W147" s="35">
        <f t="shared" si="14"/>
        <v>0</v>
      </c>
      <c r="Y147"/>
    </row>
    <row r="148" spans="1:25" ht="14.25">
      <c r="A148" s="22">
        <v>60</v>
      </c>
      <c r="B148" s="49">
        <v>145</v>
      </c>
      <c r="C148" s="49">
        <v>5</v>
      </c>
      <c r="D148" s="6" t="str">
        <f>VLOOKUP(A148,'01.kolo prezentácia'!$A$2:$G$159,2,FALSE)</f>
        <v>Eva</v>
      </c>
      <c r="E148" s="6" t="str">
        <f>VLOOKUP(A148,'01.kolo prezentácia'!$A$2:$G$159,3,FALSE)</f>
        <v>Mráziková</v>
      </c>
      <c r="F148" s="6" t="str">
        <f>CONCATENATE('01.kolo výsledky '!$D148," ",'01.kolo výsledky '!$E148)</f>
        <v>Eva Mráziková</v>
      </c>
      <c r="G148" s="6" t="str">
        <f>VLOOKUP(A148,'01.kolo prezentácia'!$A$2:$G$159,4,FALSE)</f>
        <v>Trenčianske Teplice</v>
      </c>
      <c r="H148" s="32">
        <f>VLOOKUP(A148,'01.kolo prezentácia'!$A$2:$G$159,5,FALSE)</f>
        <v>1972</v>
      </c>
      <c r="I148" s="33" t="str">
        <f>VLOOKUP(A148,'01.kolo prezentácia'!$A$2:$G$159,7,FALSE)</f>
        <v>Ženy C</v>
      </c>
      <c r="J148" s="34" t="str">
        <f>VLOOKUP('01.kolo výsledky '!$A148,'01.kolo stopky'!A:C,3,FALSE)</f>
        <v>01:08:41,85</v>
      </c>
      <c r="K148" s="34">
        <f t="shared" si="15"/>
        <v>0.005360291822721598</v>
      </c>
      <c r="L148" s="34">
        <f t="shared" si="16"/>
        <v>0.02512835648148148</v>
      </c>
      <c r="M148" s="31"/>
      <c r="N148" s="32"/>
      <c r="O148" s="32"/>
      <c r="P148" s="32"/>
      <c r="Q148" s="32"/>
      <c r="R148" s="32"/>
      <c r="S148" s="32"/>
      <c r="T148" s="32"/>
      <c r="U148" s="32"/>
      <c r="V148" s="32"/>
      <c r="W148" s="35">
        <f t="shared" si="14"/>
        <v>0</v>
      </c>
      <c r="Y148"/>
    </row>
    <row r="149" spans="1:25" ht="14.25">
      <c r="A149" s="22">
        <v>174</v>
      </c>
      <c r="B149" s="49">
        <v>146</v>
      </c>
      <c r="C149" s="49">
        <v>6</v>
      </c>
      <c r="D149" s="6" t="str">
        <f>VLOOKUP(A149,'01.kolo prezentácia'!$A$2:$G$159,2,FALSE)</f>
        <v>Bianka</v>
      </c>
      <c r="E149" s="6" t="str">
        <f>VLOOKUP(A149,'01.kolo prezentácia'!$A$2:$G$159,3,FALSE)</f>
        <v>Karyová</v>
      </c>
      <c r="F149" s="6" t="str">
        <f>CONCATENATE('01.kolo výsledky '!$D149," ",'01.kolo výsledky '!$E149)</f>
        <v>Bianka Karyová</v>
      </c>
      <c r="G149" s="6" t="str">
        <f>VLOOKUP(A149,'01.kolo prezentácia'!$A$2:$G$159,4,FALSE)</f>
        <v>Modranské bosorky / Modra</v>
      </c>
      <c r="H149" s="32">
        <f>VLOOKUP(A149,'01.kolo prezentácia'!$A$2:$G$159,5,FALSE)</f>
        <v>1969</v>
      </c>
      <c r="I149" s="33" t="str">
        <f>VLOOKUP(A149,'01.kolo prezentácia'!$A$2:$G$159,7,FALSE)</f>
        <v>Ženy C</v>
      </c>
      <c r="J149" s="34" t="str">
        <f>VLOOKUP('01.kolo výsledky '!$A149,'01.kolo stopky'!A:C,3,FALSE)</f>
        <v>01:09:49,69</v>
      </c>
      <c r="K149" s="34">
        <f t="shared" si="15"/>
        <v>0.0054485148772367865</v>
      </c>
      <c r="L149" s="34">
        <f t="shared" si="16"/>
        <v>0.02591354166666666</v>
      </c>
      <c r="M149" s="31"/>
      <c r="N149" s="32"/>
      <c r="O149" s="32"/>
      <c r="P149" s="32"/>
      <c r="Q149" s="32"/>
      <c r="R149" s="32"/>
      <c r="S149" s="32"/>
      <c r="T149" s="32"/>
      <c r="U149" s="32"/>
      <c r="V149" s="32"/>
      <c r="W149" s="35">
        <f t="shared" si="14"/>
        <v>0</v>
      </c>
      <c r="Y149"/>
    </row>
    <row r="150" spans="1:25" ht="14.25">
      <c r="A150" s="22">
        <v>173</v>
      </c>
      <c r="B150" s="49">
        <v>147</v>
      </c>
      <c r="C150" s="49">
        <v>17</v>
      </c>
      <c r="D150" s="6" t="str">
        <f>VLOOKUP(A150,'01.kolo prezentácia'!$A$2:$G$159,2,FALSE)</f>
        <v>Timea Bianca</v>
      </c>
      <c r="E150" s="6" t="str">
        <f>VLOOKUP(A150,'01.kolo prezentácia'!$A$2:$G$159,3,FALSE)</f>
        <v>Karyová</v>
      </c>
      <c r="F150" s="6" t="str">
        <f>CONCATENATE('01.kolo výsledky '!$D150," ",'01.kolo výsledky '!$E150)</f>
        <v>Timea Bianca Karyová</v>
      </c>
      <c r="G150" s="6" t="str">
        <f>VLOOKUP(A150,'01.kolo prezentácia'!$A$2:$G$159,4,FALSE)</f>
        <v>Modranské bosorky / Modra</v>
      </c>
      <c r="H150" s="32">
        <f>VLOOKUP(A150,'01.kolo prezentácia'!$A$2:$G$159,5,FALSE)</f>
        <v>2006</v>
      </c>
      <c r="I150" s="33" t="str">
        <f>VLOOKUP(A150,'01.kolo prezentácia'!$A$2:$G$159,7,FALSE)</f>
        <v>Ženy A</v>
      </c>
      <c r="J150" s="34" t="str">
        <f>VLOOKUP('01.kolo výsledky '!$A150,'01.kolo stopky'!A:C,3,FALSE)</f>
        <v>01:09:50,94</v>
      </c>
      <c r="K150" s="34">
        <f t="shared" si="15"/>
        <v>0.005450140449438202</v>
      </c>
      <c r="L150" s="34">
        <f t="shared" si="16"/>
        <v>0.02592800925925926</v>
      </c>
      <c r="M150" s="31"/>
      <c r="N150" s="32"/>
      <c r="O150" s="32"/>
      <c r="P150" s="32"/>
      <c r="Q150" s="32"/>
      <c r="R150" s="32"/>
      <c r="S150" s="32"/>
      <c r="T150" s="32"/>
      <c r="U150" s="32"/>
      <c r="V150" s="32"/>
      <c r="W150" s="35">
        <f t="shared" si="14"/>
        <v>0</v>
      </c>
      <c r="Y150"/>
    </row>
    <row r="151" spans="1:25" ht="14.25">
      <c r="A151" s="22">
        <v>77</v>
      </c>
      <c r="B151" s="49">
        <v>148</v>
      </c>
      <c r="C151" s="49">
        <v>21</v>
      </c>
      <c r="D151" s="6" t="str">
        <f>VLOOKUP(A151,'01.kolo prezentácia'!$A$2:$G$159,2,FALSE)</f>
        <v>Katarína</v>
      </c>
      <c r="E151" s="6" t="str">
        <f>VLOOKUP(A151,'01.kolo prezentácia'!$A$2:$G$159,3,FALSE)</f>
        <v>Maláková</v>
      </c>
      <c r="F151" s="6" t="str">
        <f>CONCATENATE('01.kolo výsledky '!$D151," ",'01.kolo výsledky '!$E151)</f>
        <v>Katarína Maláková</v>
      </c>
      <c r="G151" s="6" t="str">
        <f>VLOOKUP(A151,'01.kolo prezentácia'!$A$2:$G$159,4,FALSE)</f>
        <v>Gekonsport / Svinná</v>
      </c>
      <c r="H151" s="32">
        <f>VLOOKUP(A151,'01.kolo prezentácia'!$A$2:$G$159,5,FALSE)</f>
        <v>1979</v>
      </c>
      <c r="I151" s="33" t="str">
        <f>VLOOKUP(A151,'01.kolo prezentácia'!$A$2:$G$159,7,FALSE)</f>
        <v>Ženy B</v>
      </c>
      <c r="J151" s="34" t="str">
        <f>VLOOKUP('01.kolo výsledky '!$A151,'01.kolo stopky'!A:C,3,FALSE)</f>
        <v>01:12:05,47</v>
      </c>
      <c r="K151" s="34">
        <f t="shared" si="15"/>
        <v>0.005625091032043278</v>
      </c>
      <c r="L151" s="34">
        <f t="shared" si="16"/>
        <v>0.027485069444444437</v>
      </c>
      <c r="M151" s="31"/>
      <c r="N151" s="32"/>
      <c r="O151" s="32"/>
      <c r="P151" s="32"/>
      <c r="Q151" s="32"/>
      <c r="R151" s="32"/>
      <c r="S151" s="32"/>
      <c r="T151" s="32"/>
      <c r="U151" s="32"/>
      <c r="V151" s="32"/>
      <c r="W151" s="35">
        <f>SUM(M151:V151)</f>
        <v>0</v>
      </c>
      <c r="Y151"/>
    </row>
    <row r="152" spans="1:25" ht="14.25">
      <c r="A152" s="22">
        <v>153</v>
      </c>
      <c r="B152" s="49">
        <v>149</v>
      </c>
      <c r="C152" s="49">
        <v>7</v>
      </c>
      <c r="D152" s="6" t="str">
        <f>VLOOKUP(A152,'01.kolo prezentácia'!$A$2:$G$159,2,FALSE)</f>
        <v>Jana</v>
      </c>
      <c r="E152" s="6" t="str">
        <f>VLOOKUP(A152,'01.kolo prezentácia'!$A$2:$G$159,3,FALSE)</f>
        <v>Masarikova</v>
      </c>
      <c r="F152" s="6" t="str">
        <f>CONCATENATE('01.kolo výsledky '!$D152," ",'01.kolo výsledky '!$E152)</f>
        <v>Jana Masarikova</v>
      </c>
      <c r="G152" s="6" t="str">
        <f>VLOOKUP(A152,'01.kolo prezentácia'!$A$2:$G$159,4,FALSE)</f>
        <v>Stvorlistok / Trencin</v>
      </c>
      <c r="H152" s="32">
        <f>VLOOKUP(A152,'01.kolo prezentácia'!$A$2:$G$159,5,FALSE)</f>
        <v>1968</v>
      </c>
      <c r="I152" s="33" t="str">
        <f>VLOOKUP(A152,'01.kolo prezentácia'!$A$2:$G$159,7,FALSE)</f>
        <v>Ženy C</v>
      </c>
      <c r="J152" s="34" t="str">
        <f>VLOOKUP('01.kolo výsledky '!$A152,'01.kolo stopky'!A:C,3,FALSE)</f>
        <v>01:12:05,91</v>
      </c>
      <c r="K152" s="34">
        <f t="shared" si="15"/>
        <v>0.005625663233458177</v>
      </c>
      <c r="L152" s="34">
        <f t="shared" si="16"/>
        <v>0.027490162037037035</v>
      </c>
      <c r="M152" s="31"/>
      <c r="N152" s="32"/>
      <c r="O152" s="32"/>
      <c r="P152" s="32"/>
      <c r="Q152" s="32"/>
      <c r="R152" s="32"/>
      <c r="S152" s="32"/>
      <c r="T152" s="32"/>
      <c r="U152" s="32"/>
      <c r="V152" s="32"/>
      <c r="W152" s="35">
        <f>SUM(M152:V152)</f>
        <v>0</v>
      </c>
      <c r="Y152"/>
    </row>
    <row r="153" spans="1:25" ht="14.25">
      <c r="A153" s="22"/>
      <c r="B153" s="49"/>
      <c r="C153" s="49"/>
      <c r="D153" s="6"/>
      <c r="E153" s="6"/>
      <c r="F153" s="6"/>
      <c r="G153" s="6"/>
      <c r="H153" s="32"/>
      <c r="I153" s="33"/>
      <c r="J153" s="34"/>
      <c r="K153" s="34"/>
      <c r="L153" s="34"/>
      <c r="M153" s="31"/>
      <c r="N153" s="32"/>
      <c r="O153" s="32"/>
      <c r="P153" s="32"/>
      <c r="Q153" s="32"/>
      <c r="R153" s="32"/>
      <c r="S153" s="32"/>
      <c r="T153" s="32"/>
      <c r="U153" s="32"/>
      <c r="V153" s="32"/>
      <c r="W153" s="35">
        <f>SUM(M153:V153)</f>
        <v>0</v>
      </c>
      <c r="Y153"/>
    </row>
    <row r="154" ht="14.25">
      <c r="Y154"/>
    </row>
    <row r="155" ht="14.25">
      <c r="Y155"/>
    </row>
    <row r="156" ht="14.25">
      <c r="Y156"/>
    </row>
    <row r="157" ht="14.25">
      <c r="Y157"/>
    </row>
    <row r="158" ht="14.25">
      <c r="Y158"/>
    </row>
    <row r="159" ht="14.25">
      <c r="Y159"/>
    </row>
    <row r="160" ht="14.25">
      <c r="Y160"/>
    </row>
    <row r="161" ht="14.25">
      <c r="Y161"/>
    </row>
    <row r="162" ht="14.25">
      <c r="Y162"/>
    </row>
    <row r="163" ht="14.25">
      <c r="Y163"/>
    </row>
  </sheetData>
  <sheetProtection/>
  <mergeCells count="1">
    <mergeCell ref="A1:W1"/>
  </mergeCells>
  <conditionalFormatting sqref="Z1:Z2 Z164:Z65536 X3:X163">
    <cfRule type="cellIs" priority="1" dxfId="2" operator="lessThan">
      <formula>0</formula>
    </cfRule>
  </conditionalFormatting>
  <printOptions/>
  <pageMargins left="0.11811023622047245" right="0.11811023622047245" top="0.3937007874015748" bottom="0.3937007874015748" header="0.31496062992125984" footer="0.31496062992125984"/>
  <pageSetup fitToHeight="0" fitToWidth="1" horizontalDpi="600" verticalDpi="600" orientation="landscape" paperSize="9" scale="88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Y1:Y42"/>
  <sheetViews>
    <sheetView showGridLines="0" zoomScale="80" zoomScaleNormal="80" zoomScalePageLayoutView="0" workbookViewId="0" topLeftCell="A1">
      <pane ySplit="1" topLeftCell="A38" activePane="bottomLeft" state="frozen"/>
      <selection pane="topLeft" activeCell="A1" sqref="A1"/>
      <selection pane="bottomLeft" activeCell="AA51" sqref="AA51"/>
    </sheetView>
  </sheetViews>
  <sheetFormatPr defaultColWidth="9.140625" defaultRowHeight="15"/>
  <cols>
    <col min="1" max="1" width="15.8515625" style="1" customWidth="1"/>
    <col min="2" max="3" width="13.7109375" style="19" customWidth="1"/>
    <col min="4" max="4" width="14.421875" style="7" hidden="1" customWidth="1"/>
    <col min="5" max="5" width="22.00390625" style="0" hidden="1" customWidth="1"/>
    <col min="6" max="6" width="22.00390625" style="0" customWidth="1"/>
    <col min="7" max="7" width="38.7109375" style="0" customWidth="1"/>
    <col min="8" max="8" width="8.421875" style="1" customWidth="1"/>
    <col min="9" max="9" width="8.28125" style="0" customWidth="1"/>
    <col min="10" max="10" width="11.28125" style="12" customWidth="1"/>
    <col min="11" max="11" width="16.140625" style="4" customWidth="1"/>
    <col min="12" max="12" width="15.8515625" style="4" customWidth="1"/>
    <col min="13" max="13" width="6.7109375" style="23" hidden="1" customWidth="1"/>
    <col min="14" max="21" width="6.7109375" style="2" hidden="1" customWidth="1"/>
    <col min="22" max="22" width="8.7109375" style="2" hidden="1" customWidth="1"/>
    <col min="23" max="23" width="10.7109375" style="14" hidden="1" customWidth="1"/>
    <col min="24" max="24" width="13.7109375" style="0" customWidth="1"/>
    <col min="25" max="25" width="20.8515625" style="48" customWidth="1"/>
    <col min="26" max="26" width="12.140625" style="0" bestFit="1" customWidth="1"/>
    <col min="27" max="27" width="11.421875" style="0" bestFit="1" customWidth="1"/>
  </cols>
  <sheetData>
    <row r="1" ht="14.25">
      <c r="Y1"/>
    </row>
    <row r="2" ht="15">
      <c r="Y2"/>
    </row>
    <row r="3" ht="15">
      <c r="Y3"/>
    </row>
    <row r="4" ht="15">
      <c r="Y4"/>
    </row>
    <row r="5" ht="15">
      <c r="Y5"/>
    </row>
    <row r="6" ht="15">
      <c r="Y6"/>
    </row>
    <row r="7" ht="15">
      <c r="Y7"/>
    </row>
    <row r="8" ht="15">
      <c r="Y8"/>
    </row>
    <row r="9" ht="15">
      <c r="Y9"/>
    </row>
    <row r="10" ht="15">
      <c r="Y10"/>
    </row>
    <row r="11" ht="15">
      <c r="Y11"/>
    </row>
    <row r="12" ht="15">
      <c r="Y12"/>
    </row>
    <row r="13" ht="15">
      <c r="Y13"/>
    </row>
    <row r="14" ht="15">
      <c r="Y14"/>
    </row>
    <row r="15" ht="15">
      <c r="Y15"/>
    </row>
    <row r="16" ht="15">
      <c r="Y16"/>
    </row>
    <row r="17" ht="15">
      <c r="Y17"/>
    </row>
    <row r="18" ht="15">
      <c r="Y18"/>
    </row>
    <row r="19" ht="15">
      <c r="Y19"/>
    </row>
    <row r="20" ht="15">
      <c r="Y20"/>
    </row>
    <row r="21" ht="15">
      <c r="Y21"/>
    </row>
    <row r="22" ht="15">
      <c r="Y22"/>
    </row>
    <row r="23" ht="15">
      <c r="Y23"/>
    </row>
    <row r="24" ht="15">
      <c r="Y24"/>
    </row>
    <row r="25" ht="15">
      <c r="Y25"/>
    </row>
    <row r="26" ht="15">
      <c r="Y26"/>
    </row>
    <row r="27" ht="15">
      <c r="Y27"/>
    </row>
    <row r="28" ht="15">
      <c r="Y28"/>
    </row>
    <row r="29" ht="15">
      <c r="Y29"/>
    </row>
    <row r="30" ht="15">
      <c r="Y30"/>
    </row>
    <row r="31" ht="15">
      <c r="Y31"/>
    </row>
    <row r="32" ht="15">
      <c r="Y32"/>
    </row>
    <row r="33" ht="15">
      <c r="Y33"/>
    </row>
    <row r="34" ht="15">
      <c r="Y34"/>
    </row>
    <row r="35" ht="15">
      <c r="Y35"/>
    </row>
    <row r="36" ht="15">
      <c r="Y36"/>
    </row>
    <row r="37" ht="15">
      <c r="Y37"/>
    </row>
    <row r="38" ht="15">
      <c r="Y38"/>
    </row>
    <row r="39" ht="15">
      <c r="Y39"/>
    </row>
    <row r="40" ht="15">
      <c r="Y40"/>
    </row>
    <row r="41" ht="15">
      <c r="Y41"/>
    </row>
    <row r="42" ht="15">
      <c r="Y42"/>
    </row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7" ht="15"/>
    <row r="118" ht="15"/>
    <row r="119" ht="15"/>
    <row r="120" ht="15"/>
    <row r="121" ht="15"/>
    <row r="122" ht="15"/>
    <row r="123" ht="15"/>
    <row r="124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6" ht="15"/>
    <row r="177" ht="15"/>
    <row r="178" ht="15"/>
    <row r="179" ht="15"/>
    <row r="180" ht="15"/>
    <row r="181" ht="15"/>
    <row r="182" ht="15"/>
    <row r="183" ht="15"/>
  </sheetData>
  <sheetProtection/>
  <conditionalFormatting sqref="Z43:Z65536 X1:X42">
    <cfRule type="cellIs" priority="1" dxfId="2" operator="lessThan">
      <formula>0</formula>
    </cfRule>
  </conditionalFormatting>
  <printOptions/>
  <pageMargins left="0.11811023622047245" right="0.11811023622047245" top="0.3937007874015748" bottom="0.3937007874015748" header="0.31496062992125984" footer="0.31496062992125984"/>
  <pageSetup fitToHeight="0" fitToWidth="1"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3"/>
  <sheetViews>
    <sheetView zoomScale="80" zoomScaleNormal="80" zoomScalePageLayoutView="0" workbookViewId="0" topLeftCell="A115">
      <selection activeCell="A2" sqref="A2:A150"/>
    </sheetView>
  </sheetViews>
  <sheetFormatPr defaultColWidth="9.140625" defaultRowHeight="15"/>
  <cols>
    <col min="1" max="1" width="20.28125" style="20" bestFit="1" customWidth="1"/>
    <col min="2" max="2" width="16.57421875" style="10" bestFit="1" customWidth="1"/>
    <col min="3" max="3" width="13.421875" style="25" bestFit="1" customWidth="1"/>
    <col min="6" max="6" width="53.8515625" style="0" bestFit="1" customWidth="1"/>
    <col min="7" max="7" width="9.140625" style="0" customWidth="1"/>
    <col min="8" max="8" width="16.57421875" style="0" bestFit="1" customWidth="1"/>
    <col min="9" max="9" width="30.28125" style="1" bestFit="1" customWidth="1"/>
    <col min="10" max="10" width="19.140625" style="0" bestFit="1" customWidth="1"/>
    <col min="11" max="11" width="19.28125" style="0" bestFit="1" customWidth="1"/>
  </cols>
  <sheetData>
    <row r="1" spans="1:11" s="17" customFormat="1" ht="42">
      <c r="A1" s="16" t="s">
        <v>0</v>
      </c>
      <c r="B1" s="16" t="s">
        <v>25</v>
      </c>
      <c r="C1" s="24" t="s">
        <v>8</v>
      </c>
      <c r="F1" s="18" t="s">
        <v>37</v>
      </c>
      <c r="G1" s="18"/>
      <c r="H1" s="36" t="s">
        <v>53</v>
      </c>
      <c r="I1" s="36" t="s">
        <v>57</v>
      </c>
      <c r="J1" s="36" t="s">
        <v>55</v>
      </c>
      <c r="K1" s="36" t="s">
        <v>56</v>
      </c>
    </row>
    <row r="2" spans="1:11" ht="14.25">
      <c r="A2" s="1">
        <f aca="true" t="shared" si="0" ref="A2:A65">K2</f>
        <v>98</v>
      </c>
      <c r="B2" s="26" t="e">
        <f>VALUE(REPLACE(H2,1,5,""))</f>
        <v>#VALUE!</v>
      </c>
      <c r="C2" t="str">
        <f>REPLACE(J2,FIND(".",J2),1,",")</f>
        <v>00:32:30,76</v>
      </c>
      <c r="H2" t="s">
        <v>188</v>
      </c>
      <c r="I2" t="s">
        <v>806</v>
      </c>
      <c r="J2" t="s">
        <v>806</v>
      </c>
      <c r="K2" s="1">
        <v>98</v>
      </c>
    </row>
    <row r="3" spans="1:11" ht="14.25">
      <c r="A3" s="1">
        <f t="shared" si="0"/>
        <v>136</v>
      </c>
      <c r="B3" s="26" t="e">
        <f aca="true" t="shared" si="1" ref="B3:B53">VALUE(REPLACE(H3,1,5,""))</f>
        <v>#VALUE!</v>
      </c>
      <c r="C3" t="str">
        <f aca="true" t="shared" si="2" ref="C3:C53">REPLACE(J3,FIND(".",J3),1,",")</f>
        <v>00:33:34,22</v>
      </c>
      <c r="H3" t="s">
        <v>187</v>
      </c>
      <c r="I3" t="s">
        <v>804</v>
      </c>
      <c r="J3" t="s">
        <v>805</v>
      </c>
      <c r="K3" s="1">
        <v>136</v>
      </c>
    </row>
    <row r="4" spans="1:11" ht="14.25">
      <c r="A4" s="1">
        <f t="shared" si="0"/>
        <v>70</v>
      </c>
      <c r="B4" s="26" t="e">
        <f t="shared" si="1"/>
        <v>#VALUE!</v>
      </c>
      <c r="C4" t="str">
        <f t="shared" si="2"/>
        <v>00:33:35,34</v>
      </c>
      <c r="H4" t="s">
        <v>186</v>
      </c>
      <c r="I4" t="s">
        <v>279</v>
      </c>
      <c r="J4" t="s">
        <v>803</v>
      </c>
      <c r="K4" s="1">
        <v>70</v>
      </c>
    </row>
    <row r="5" spans="1:11" ht="14.25">
      <c r="A5" s="1">
        <f t="shared" si="0"/>
        <v>59</v>
      </c>
      <c r="B5" s="26" t="e">
        <f t="shared" si="1"/>
        <v>#VALUE!</v>
      </c>
      <c r="C5" t="str">
        <f t="shared" si="2"/>
        <v>00:33:58,83</v>
      </c>
      <c r="H5" t="s">
        <v>185</v>
      </c>
      <c r="I5" t="s">
        <v>801</v>
      </c>
      <c r="J5" t="s">
        <v>802</v>
      </c>
      <c r="K5" s="1">
        <v>59</v>
      </c>
    </row>
    <row r="6" spans="1:11" ht="14.25">
      <c r="A6" s="1">
        <f t="shared" si="0"/>
        <v>47</v>
      </c>
      <c r="B6" s="26" t="e">
        <f t="shared" si="1"/>
        <v>#VALUE!</v>
      </c>
      <c r="C6" t="str">
        <f t="shared" si="2"/>
        <v>00:34:11,96</v>
      </c>
      <c r="H6" t="s">
        <v>184</v>
      </c>
      <c r="I6" t="s">
        <v>799</v>
      </c>
      <c r="J6" t="s">
        <v>800</v>
      </c>
      <c r="K6" s="1">
        <v>47</v>
      </c>
    </row>
    <row r="7" spans="1:11" ht="14.25">
      <c r="A7" s="1">
        <f t="shared" si="0"/>
        <v>39</v>
      </c>
      <c r="B7" s="26" t="e">
        <f t="shared" si="1"/>
        <v>#VALUE!</v>
      </c>
      <c r="C7" t="str">
        <f t="shared" si="2"/>
        <v>00:34:29,54</v>
      </c>
      <c r="H7" t="s">
        <v>183</v>
      </c>
      <c r="I7" t="s">
        <v>797</v>
      </c>
      <c r="J7" t="s">
        <v>798</v>
      </c>
      <c r="K7" s="1">
        <v>39</v>
      </c>
    </row>
    <row r="8" spans="1:11" ht="14.25">
      <c r="A8" s="1">
        <f t="shared" si="0"/>
        <v>141</v>
      </c>
      <c r="B8" s="26" t="e">
        <f t="shared" si="1"/>
        <v>#VALUE!</v>
      </c>
      <c r="C8" t="str">
        <f t="shared" si="2"/>
        <v>00:35:14,25</v>
      </c>
      <c r="H8" t="s">
        <v>182</v>
      </c>
      <c r="I8" t="s">
        <v>795</v>
      </c>
      <c r="J8" t="s">
        <v>796</v>
      </c>
      <c r="K8" s="1">
        <v>141</v>
      </c>
    </row>
    <row r="9" spans="1:11" ht="14.25">
      <c r="A9" s="1">
        <f t="shared" si="0"/>
        <v>54</v>
      </c>
      <c r="B9" s="26" t="e">
        <f t="shared" si="1"/>
        <v>#VALUE!</v>
      </c>
      <c r="C9" t="str">
        <f t="shared" si="2"/>
        <v>00:35:25,10</v>
      </c>
      <c r="H9" t="s">
        <v>181</v>
      </c>
      <c r="I9" t="s">
        <v>793</v>
      </c>
      <c r="J9" t="s">
        <v>794</v>
      </c>
      <c r="K9" s="1">
        <v>54</v>
      </c>
    </row>
    <row r="10" spans="1:11" ht="14.25">
      <c r="A10" s="1">
        <f t="shared" si="0"/>
        <v>175</v>
      </c>
      <c r="B10" s="26" t="e">
        <f t="shared" si="1"/>
        <v>#VALUE!</v>
      </c>
      <c r="C10" t="str">
        <f t="shared" si="2"/>
        <v>00:35:34,58</v>
      </c>
      <c r="H10" t="s">
        <v>180</v>
      </c>
      <c r="I10" t="s">
        <v>791</v>
      </c>
      <c r="J10" t="s">
        <v>792</v>
      </c>
      <c r="K10" s="1">
        <v>175</v>
      </c>
    </row>
    <row r="11" spans="1:11" ht="14.25">
      <c r="A11" s="1">
        <f t="shared" si="0"/>
        <v>1</v>
      </c>
      <c r="B11" s="26">
        <f t="shared" si="1"/>
        <v>0</v>
      </c>
      <c r="C11" t="str">
        <f t="shared" si="2"/>
        <v>00:35:38,11</v>
      </c>
      <c r="H11" t="s">
        <v>179</v>
      </c>
      <c r="I11" t="s">
        <v>789</v>
      </c>
      <c r="J11" t="s">
        <v>790</v>
      </c>
      <c r="K11" s="1">
        <v>1</v>
      </c>
    </row>
    <row r="12" spans="1:11" ht="14.25">
      <c r="A12" s="1">
        <f t="shared" si="0"/>
        <v>56</v>
      </c>
      <c r="B12" s="26">
        <f t="shared" si="1"/>
        <v>1</v>
      </c>
      <c r="C12" t="str">
        <f t="shared" si="2"/>
        <v>00:35:55,87</v>
      </c>
      <c r="H12" t="s">
        <v>178</v>
      </c>
      <c r="I12" t="s">
        <v>787</v>
      </c>
      <c r="J12" t="s">
        <v>788</v>
      </c>
      <c r="K12" s="1">
        <v>56</v>
      </c>
    </row>
    <row r="13" spans="1:11" ht="14.25">
      <c r="A13" s="1">
        <f t="shared" si="0"/>
        <v>71</v>
      </c>
      <c r="B13" s="26">
        <f t="shared" si="1"/>
        <v>2</v>
      </c>
      <c r="C13" t="str">
        <f t="shared" si="2"/>
        <v>00:35:57,62</v>
      </c>
      <c r="H13" t="s">
        <v>177</v>
      </c>
      <c r="I13" t="s">
        <v>274</v>
      </c>
      <c r="J13" t="s">
        <v>786</v>
      </c>
      <c r="K13" s="1">
        <v>71</v>
      </c>
    </row>
    <row r="14" spans="1:11" ht="14.25">
      <c r="A14" s="1">
        <f t="shared" si="0"/>
        <v>160</v>
      </c>
      <c r="B14" s="26">
        <f t="shared" si="1"/>
        <v>3</v>
      </c>
      <c r="C14" t="str">
        <f t="shared" si="2"/>
        <v>00:36:01,62</v>
      </c>
      <c r="H14" t="s">
        <v>176</v>
      </c>
      <c r="I14" t="s">
        <v>784</v>
      </c>
      <c r="J14" t="s">
        <v>785</v>
      </c>
      <c r="K14" s="1">
        <v>160</v>
      </c>
    </row>
    <row r="15" spans="1:11" ht="14.25">
      <c r="A15" s="1">
        <f t="shared" si="0"/>
        <v>158</v>
      </c>
      <c r="B15" s="26">
        <f t="shared" si="1"/>
        <v>4</v>
      </c>
      <c r="C15" t="str">
        <f t="shared" si="2"/>
        <v>00:36:12,94</v>
      </c>
      <c r="H15" t="s">
        <v>175</v>
      </c>
      <c r="I15" t="s">
        <v>782</v>
      </c>
      <c r="J15" t="s">
        <v>783</v>
      </c>
      <c r="K15" s="1">
        <v>158</v>
      </c>
    </row>
    <row r="16" spans="1:11" ht="14.25">
      <c r="A16" s="1">
        <f t="shared" si="0"/>
        <v>157</v>
      </c>
      <c r="B16" s="26">
        <f t="shared" si="1"/>
        <v>5</v>
      </c>
      <c r="C16" t="str">
        <f t="shared" si="2"/>
        <v>00:36:15,31</v>
      </c>
      <c r="H16" t="s">
        <v>174</v>
      </c>
      <c r="I16" t="s">
        <v>780</v>
      </c>
      <c r="J16" t="s">
        <v>781</v>
      </c>
      <c r="K16" s="1">
        <v>157</v>
      </c>
    </row>
    <row r="17" spans="1:11" ht="14.25">
      <c r="A17" s="1">
        <f t="shared" si="0"/>
        <v>159</v>
      </c>
      <c r="B17" s="26">
        <f t="shared" si="1"/>
        <v>6</v>
      </c>
      <c r="C17" t="str">
        <f t="shared" si="2"/>
        <v>00:36:25,06</v>
      </c>
      <c r="H17" t="s">
        <v>173</v>
      </c>
      <c r="I17" t="s">
        <v>684</v>
      </c>
      <c r="J17" t="s">
        <v>779</v>
      </c>
      <c r="K17" s="1">
        <v>159</v>
      </c>
    </row>
    <row r="18" spans="1:11" ht="14.25">
      <c r="A18" s="1">
        <f t="shared" si="0"/>
        <v>32</v>
      </c>
      <c r="B18" s="26">
        <f t="shared" si="1"/>
        <v>7</v>
      </c>
      <c r="C18" t="str">
        <f t="shared" si="2"/>
        <v>00:36:28,81</v>
      </c>
      <c r="H18" t="s">
        <v>172</v>
      </c>
      <c r="I18" t="s">
        <v>286</v>
      </c>
      <c r="J18" t="s">
        <v>778</v>
      </c>
      <c r="K18" s="1">
        <v>32</v>
      </c>
    </row>
    <row r="19" spans="1:11" ht="14.25">
      <c r="A19" s="1">
        <f t="shared" si="0"/>
        <v>135</v>
      </c>
      <c r="B19" s="26">
        <f t="shared" si="1"/>
        <v>8</v>
      </c>
      <c r="C19" t="str">
        <f t="shared" si="2"/>
        <v>00:36:29,31</v>
      </c>
      <c r="H19" t="s">
        <v>171</v>
      </c>
      <c r="I19" t="s">
        <v>275</v>
      </c>
      <c r="J19" t="s">
        <v>777</v>
      </c>
      <c r="K19" s="1">
        <v>135</v>
      </c>
    </row>
    <row r="20" spans="1:11" ht="14.25">
      <c r="A20" s="1">
        <f t="shared" si="0"/>
        <v>97</v>
      </c>
      <c r="B20" s="26">
        <f t="shared" si="1"/>
        <v>9</v>
      </c>
      <c r="C20" t="str">
        <f t="shared" si="2"/>
        <v>00:36:32,69</v>
      </c>
      <c r="H20" t="s">
        <v>170</v>
      </c>
      <c r="I20" t="s">
        <v>775</v>
      </c>
      <c r="J20" t="s">
        <v>776</v>
      </c>
      <c r="K20" s="1">
        <v>97</v>
      </c>
    </row>
    <row r="21" spans="1:11" ht="14.25">
      <c r="A21" s="1">
        <f t="shared" si="0"/>
        <v>38</v>
      </c>
      <c r="B21" s="26">
        <f t="shared" si="1"/>
        <v>0</v>
      </c>
      <c r="C21" t="str">
        <f t="shared" si="2"/>
        <v>00:36:33,38</v>
      </c>
      <c r="H21" t="s">
        <v>168</v>
      </c>
      <c r="I21" t="s">
        <v>702</v>
      </c>
      <c r="J21" t="s">
        <v>774</v>
      </c>
      <c r="K21" s="1">
        <v>38</v>
      </c>
    </row>
    <row r="22" spans="1:11" ht="14.25">
      <c r="A22" s="1">
        <f t="shared" si="0"/>
        <v>85</v>
      </c>
      <c r="B22" s="26">
        <f t="shared" si="1"/>
        <v>1</v>
      </c>
      <c r="C22" t="str">
        <f t="shared" si="2"/>
        <v>00:36:54,55</v>
      </c>
      <c r="H22" t="s">
        <v>167</v>
      </c>
      <c r="I22" t="s">
        <v>273</v>
      </c>
      <c r="J22" t="s">
        <v>773</v>
      </c>
      <c r="K22" s="1">
        <v>85</v>
      </c>
    </row>
    <row r="23" spans="1:11" ht="14.25">
      <c r="A23" s="1">
        <f t="shared" si="0"/>
        <v>50</v>
      </c>
      <c r="B23" s="26">
        <f t="shared" si="1"/>
        <v>2</v>
      </c>
      <c r="C23" t="str">
        <f t="shared" si="2"/>
        <v>00:37:00,66</v>
      </c>
      <c r="H23" t="s">
        <v>166</v>
      </c>
      <c r="I23" t="s">
        <v>771</v>
      </c>
      <c r="J23" t="s">
        <v>772</v>
      </c>
      <c r="K23" s="1">
        <v>50</v>
      </c>
    </row>
    <row r="24" spans="1:11" ht="14.25">
      <c r="A24" s="1">
        <f t="shared" si="0"/>
        <v>20</v>
      </c>
      <c r="B24" s="26">
        <f t="shared" si="1"/>
        <v>3</v>
      </c>
      <c r="C24" t="str">
        <f t="shared" si="2"/>
        <v>00:37:02,03</v>
      </c>
      <c r="H24" t="s">
        <v>165</v>
      </c>
      <c r="I24" t="s">
        <v>605</v>
      </c>
      <c r="J24" t="s">
        <v>770</v>
      </c>
      <c r="K24" s="1">
        <v>20</v>
      </c>
    </row>
    <row r="25" spans="1:11" ht="14.25">
      <c r="A25" s="1">
        <f t="shared" si="0"/>
        <v>156</v>
      </c>
      <c r="B25" s="26">
        <f t="shared" si="1"/>
        <v>4</v>
      </c>
      <c r="C25" t="str">
        <f t="shared" si="2"/>
        <v>00:37:05,47</v>
      </c>
      <c r="H25" t="s">
        <v>164</v>
      </c>
      <c r="I25" t="s">
        <v>768</v>
      </c>
      <c r="J25" t="s">
        <v>769</v>
      </c>
      <c r="K25" s="1">
        <v>156</v>
      </c>
    </row>
    <row r="26" spans="1:11" ht="14.25">
      <c r="A26" s="1">
        <f t="shared" si="0"/>
        <v>90</v>
      </c>
      <c r="B26" s="26">
        <f t="shared" si="1"/>
        <v>5</v>
      </c>
      <c r="C26" t="str">
        <f t="shared" si="2"/>
        <v>00:37:33,10</v>
      </c>
      <c r="H26" t="s">
        <v>163</v>
      </c>
      <c r="I26" t="s">
        <v>766</v>
      </c>
      <c r="J26" t="s">
        <v>767</v>
      </c>
      <c r="K26" s="1">
        <v>90</v>
      </c>
    </row>
    <row r="27" spans="1:11" ht="14.25">
      <c r="A27" s="1">
        <f t="shared" si="0"/>
        <v>12</v>
      </c>
      <c r="B27" s="26">
        <f t="shared" si="1"/>
        <v>6</v>
      </c>
      <c r="C27" t="str">
        <f t="shared" si="2"/>
        <v>00:37:55,62</v>
      </c>
      <c r="H27" t="s">
        <v>162</v>
      </c>
      <c r="I27" t="s">
        <v>764</v>
      </c>
      <c r="J27" t="s">
        <v>765</v>
      </c>
      <c r="K27" s="1">
        <v>12</v>
      </c>
    </row>
    <row r="28" spans="1:11" ht="14.25">
      <c r="A28" s="1">
        <f t="shared" si="0"/>
        <v>86</v>
      </c>
      <c r="B28" s="26">
        <f t="shared" si="1"/>
        <v>7</v>
      </c>
      <c r="C28" t="str">
        <f t="shared" si="2"/>
        <v>00:38:14,56</v>
      </c>
      <c r="H28" t="s">
        <v>161</v>
      </c>
      <c r="I28" t="s">
        <v>762</v>
      </c>
      <c r="J28" t="s">
        <v>763</v>
      </c>
      <c r="K28" s="1">
        <v>86</v>
      </c>
    </row>
    <row r="29" spans="1:11" ht="14.25">
      <c r="A29" s="1">
        <f t="shared" si="0"/>
        <v>167</v>
      </c>
      <c r="B29" s="26">
        <f t="shared" si="1"/>
        <v>8</v>
      </c>
      <c r="C29" t="str">
        <f t="shared" si="2"/>
        <v>00:38:15,00</v>
      </c>
      <c r="H29" t="s">
        <v>160</v>
      </c>
      <c r="I29" t="s">
        <v>538</v>
      </c>
      <c r="J29" t="s">
        <v>761</v>
      </c>
      <c r="K29" s="1">
        <v>167</v>
      </c>
    </row>
    <row r="30" spans="1:11" ht="14.25">
      <c r="A30" s="1">
        <f t="shared" si="0"/>
        <v>176</v>
      </c>
      <c r="B30" s="26">
        <f t="shared" si="1"/>
        <v>9</v>
      </c>
      <c r="C30" t="str">
        <f t="shared" si="2"/>
        <v>00:38:19,73</v>
      </c>
      <c r="H30" t="s">
        <v>159</v>
      </c>
      <c r="I30" t="s">
        <v>759</v>
      </c>
      <c r="J30" t="s">
        <v>760</v>
      </c>
      <c r="K30" s="1">
        <v>176</v>
      </c>
    </row>
    <row r="31" spans="1:11" ht="14.25">
      <c r="A31" s="1">
        <f t="shared" si="0"/>
        <v>8</v>
      </c>
      <c r="B31" s="26">
        <f t="shared" si="1"/>
        <v>0</v>
      </c>
      <c r="C31" t="str">
        <f t="shared" si="2"/>
        <v>00:39:08,70</v>
      </c>
      <c r="H31" t="s">
        <v>158</v>
      </c>
      <c r="I31" t="s">
        <v>757</v>
      </c>
      <c r="J31" t="s">
        <v>758</v>
      </c>
      <c r="K31" s="1">
        <v>8</v>
      </c>
    </row>
    <row r="32" spans="1:11" ht="14.25">
      <c r="A32" s="1">
        <f t="shared" si="0"/>
        <v>46</v>
      </c>
      <c r="B32" s="26">
        <f t="shared" si="1"/>
        <v>1</v>
      </c>
      <c r="C32" t="str">
        <f t="shared" si="2"/>
        <v>00:39:11,58</v>
      </c>
      <c r="H32" t="s">
        <v>157</v>
      </c>
      <c r="I32" t="s">
        <v>285</v>
      </c>
      <c r="J32" t="s">
        <v>756</v>
      </c>
      <c r="K32" s="1">
        <v>46</v>
      </c>
    </row>
    <row r="33" spans="1:11" ht="14.25">
      <c r="A33" s="1">
        <f t="shared" si="0"/>
        <v>3</v>
      </c>
      <c r="B33" s="26">
        <f t="shared" si="1"/>
        <v>2</v>
      </c>
      <c r="C33" t="str">
        <f t="shared" si="2"/>
        <v>00:39:16,14</v>
      </c>
      <c r="H33" t="s">
        <v>156</v>
      </c>
      <c r="I33" t="s">
        <v>754</v>
      </c>
      <c r="J33" t="s">
        <v>755</v>
      </c>
      <c r="K33" s="1">
        <v>3</v>
      </c>
    </row>
    <row r="34" spans="1:11" ht="14.25">
      <c r="A34" s="1">
        <f t="shared" si="0"/>
        <v>49</v>
      </c>
      <c r="B34" s="26">
        <f t="shared" si="1"/>
        <v>3</v>
      </c>
      <c r="C34" t="str">
        <f t="shared" si="2"/>
        <v>00:39:21,83</v>
      </c>
      <c r="H34" t="s">
        <v>155</v>
      </c>
      <c r="I34" t="s">
        <v>752</v>
      </c>
      <c r="J34" t="s">
        <v>753</v>
      </c>
      <c r="K34" s="1">
        <v>49</v>
      </c>
    </row>
    <row r="35" spans="1:11" ht="14.25">
      <c r="A35" s="1">
        <f t="shared" si="0"/>
        <v>53</v>
      </c>
      <c r="B35" s="26">
        <f t="shared" si="1"/>
        <v>4</v>
      </c>
      <c r="C35" t="str">
        <f t="shared" si="2"/>
        <v>00:39:25,51</v>
      </c>
      <c r="H35" t="s">
        <v>154</v>
      </c>
      <c r="I35" t="s">
        <v>750</v>
      </c>
      <c r="J35" t="s">
        <v>751</v>
      </c>
      <c r="K35" s="1">
        <v>53</v>
      </c>
    </row>
    <row r="36" spans="1:11" ht="14.25">
      <c r="A36" s="1">
        <f t="shared" si="0"/>
        <v>137</v>
      </c>
      <c r="B36" s="26">
        <f t="shared" si="1"/>
        <v>5</v>
      </c>
      <c r="C36" t="str">
        <f t="shared" si="2"/>
        <v>00:39:34,70</v>
      </c>
      <c r="H36" t="s">
        <v>153</v>
      </c>
      <c r="I36" t="s">
        <v>748</v>
      </c>
      <c r="J36" t="s">
        <v>749</v>
      </c>
      <c r="K36" s="1">
        <v>137</v>
      </c>
    </row>
    <row r="37" spans="1:11" ht="14.25">
      <c r="A37" s="1">
        <f t="shared" si="0"/>
        <v>24</v>
      </c>
      <c r="B37" s="26">
        <f t="shared" si="1"/>
        <v>6</v>
      </c>
      <c r="C37" t="str">
        <f t="shared" si="2"/>
        <v>00:39:43,95</v>
      </c>
      <c r="H37" t="s">
        <v>152</v>
      </c>
      <c r="I37" t="s">
        <v>746</v>
      </c>
      <c r="J37" t="s">
        <v>747</v>
      </c>
      <c r="K37" s="1">
        <v>24</v>
      </c>
    </row>
    <row r="38" spans="1:11" ht="14.25">
      <c r="A38" s="1">
        <f t="shared" si="0"/>
        <v>36</v>
      </c>
      <c r="B38" s="26">
        <f t="shared" si="1"/>
        <v>7</v>
      </c>
      <c r="C38" t="str">
        <f t="shared" si="2"/>
        <v>00:39:53,09</v>
      </c>
      <c r="H38" t="s">
        <v>151</v>
      </c>
      <c r="I38" t="s">
        <v>744</v>
      </c>
      <c r="J38" t="s">
        <v>745</v>
      </c>
      <c r="K38" s="1">
        <v>36</v>
      </c>
    </row>
    <row r="39" spans="1:11" ht="14.25">
      <c r="A39" s="1">
        <f t="shared" si="0"/>
        <v>52</v>
      </c>
      <c r="B39" s="26">
        <f t="shared" si="1"/>
        <v>8</v>
      </c>
      <c r="C39" t="str">
        <f t="shared" si="2"/>
        <v>00:39:53,98</v>
      </c>
      <c r="H39" t="s">
        <v>150</v>
      </c>
      <c r="I39" t="s">
        <v>742</v>
      </c>
      <c r="J39" t="s">
        <v>743</v>
      </c>
      <c r="K39" s="1">
        <v>52</v>
      </c>
    </row>
    <row r="40" spans="1:11" ht="14.25">
      <c r="A40" s="1">
        <f t="shared" si="0"/>
        <v>84</v>
      </c>
      <c r="B40" s="26">
        <f t="shared" si="1"/>
        <v>9</v>
      </c>
      <c r="C40" t="str">
        <f t="shared" si="2"/>
        <v>00:39:57,11</v>
      </c>
      <c r="H40" t="s">
        <v>149</v>
      </c>
      <c r="I40" t="s">
        <v>740</v>
      </c>
      <c r="J40" t="s">
        <v>741</v>
      </c>
      <c r="K40" s="1">
        <v>84</v>
      </c>
    </row>
    <row r="41" spans="1:11" ht="14.25">
      <c r="A41" s="1">
        <f t="shared" si="0"/>
        <v>43</v>
      </c>
      <c r="B41" s="26">
        <f t="shared" si="1"/>
        <v>0</v>
      </c>
      <c r="C41" t="str">
        <f t="shared" si="2"/>
        <v>00:40:00,84</v>
      </c>
      <c r="H41" t="s">
        <v>148</v>
      </c>
      <c r="I41" t="s">
        <v>738</v>
      </c>
      <c r="J41" t="s">
        <v>739</v>
      </c>
      <c r="K41" s="1">
        <v>43</v>
      </c>
    </row>
    <row r="42" spans="1:11" ht="14.25">
      <c r="A42" s="1">
        <f t="shared" si="0"/>
        <v>164</v>
      </c>
      <c r="B42" s="26">
        <f t="shared" si="1"/>
        <v>1</v>
      </c>
      <c r="C42" t="str">
        <f t="shared" si="2"/>
        <v>00:40:11,08</v>
      </c>
      <c r="H42" t="s">
        <v>147</v>
      </c>
      <c r="I42" t="s">
        <v>736</v>
      </c>
      <c r="J42" t="s">
        <v>737</v>
      </c>
      <c r="K42" s="1">
        <v>164</v>
      </c>
    </row>
    <row r="43" spans="1:11" ht="14.25">
      <c r="A43" s="1">
        <f t="shared" si="0"/>
        <v>100</v>
      </c>
      <c r="B43" s="26">
        <f t="shared" si="1"/>
        <v>2</v>
      </c>
      <c r="C43" t="str">
        <f t="shared" si="2"/>
        <v>00:40:18,16</v>
      </c>
      <c r="H43" t="s">
        <v>146</v>
      </c>
      <c r="I43" t="s">
        <v>734</v>
      </c>
      <c r="J43" t="s">
        <v>735</v>
      </c>
      <c r="K43" s="1">
        <v>100</v>
      </c>
    </row>
    <row r="44" spans="1:11" ht="14.25">
      <c r="A44" s="1">
        <f t="shared" si="0"/>
        <v>5</v>
      </c>
      <c r="B44" s="26">
        <f t="shared" si="1"/>
        <v>3</v>
      </c>
      <c r="C44" t="str">
        <f t="shared" si="2"/>
        <v>00:40:21,97</v>
      </c>
      <c r="H44" t="s">
        <v>145</v>
      </c>
      <c r="I44" t="s">
        <v>732</v>
      </c>
      <c r="J44" t="s">
        <v>733</v>
      </c>
      <c r="K44" s="1">
        <v>5</v>
      </c>
    </row>
    <row r="45" spans="1:11" ht="14.25">
      <c r="A45" s="1">
        <f t="shared" si="0"/>
        <v>74</v>
      </c>
      <c r="B45" s="26">
        <f t="shared" si="1"/>
        <v>4</v>
      </c>
      <c r="C45" t="str">
        <f t="shared" si="2"/>
        <v>00:40:28,47</v>
      </c>
      <c r="H45" t="s">
        <v>144</v>
      </c>
      <c r="I45" t="s">
        <v>730</v>
      </c>
      <c r="J45" t="s">
        <v>731</v>
      </c>
      <c r="K45" s="1">
        <v>74</v>
      </c>
    </row>
    <row r="46" spans="1:11" ht="14.25">
      <c r="A46" s="1">
        <f t="shared" si="0"/>
        <v>172</v>
      </c>
      <c r="B46" s="26">
        <f t="shared" si="1"/>
        <v>5</v>
      </c>
      <c r="C46" t="str">
        <f t="shared" si="2"/>
        <v>00:40:34,22</v>
      </c>
      <c r="H46" t="s">
        <v>143</v>
      </c>
      <c r="I46" t="s">
        <v>645</v>
      </c>
      <c r="J46" t="s">
        <v>729</v>
      </c>
      <c r="K46" s="1">
        <v>172</v>
      </c>
    </row>
    <row r="47" spans="1:11" ht="14.25">
      <c r="A47" s="1">
        <f t="shared" si="0"/>
        <v>95</v>
      </c>
      <c r="B47" s="26">
        <f t="shared" si="1"/>
        <v>6</v>
      </c>
      <c r="C47" t="str">
        <f t="shared" si="2"/>
        <v>00:40:49,88</v>
      </c>
      <c r="H47" t="s">
        <v>142</v>
      </c>
      <c r="I47" t="s">
        <v>727</v>
      </c>
      <c r="J47" t="s">
        <v>728</v>
      </c>
      <c r="K47" s="1">
        <v>95</v>
      </c>
    </row>
    <row r="48" spans="1:11" ht="14.25">
      <c r="A48" s="1">
        <f t="shared" si="0"/>
        <v>148</v>
      </c>
      <c r="B48" s="26">
        <f t="shared" si="1"/>
        <v>7</v>
      </c>
      <c r="C48" t="str">
        <f t="shared" si="2"/>
        <v>00:40:50,05</v>
      </c>
      <c r="H48" t="s">
        <v>141</v>
      </c>
      <c r="I48" t="s">
        <v>725</v>
      </c>
      <c r="J48" t="s">
        <v>726</v>
      </c>
      <c r="K48" s="1">
        <v>148</v>
      </c>
    </row>
    <row r="49" spans="1:11" ht="14.25">
      <c r="A49" s="1">
        <f t="shared" si="0"/>
        <v>68</v>
      </c>
      <c r="B49" s="26">
        <f t="shared" si="1"/>
        <v>8</v>
      </c>
      <c r="C49" t="str">
        <f t="shared" si="2"/>
        <v>00:40:56,12</v>
      </c>
      <c r="H49" t="s">
        <v>140</v>
      </c>
      <c r="I49" t="s">
        <v>723</v>
      </c>
      <c r="J49" t="s">
        <v>724</v>
      </c>
      <c r="K49" s="1">
        <v>68</v>
      </c>
    </row>
    <row r="50" spans="1:11" ht="14.25">
      <c r="A50" s="1">
        <f t="shared" si="0"/>
        <v>19</v>
      </c>
      <c r="B50" s="26">
        <f t="shared" si="1"/>
        <v>9</v>
      </c>
      <c r="C50" t="str">
        <f t="shared" si="2"/>
        <v>00:41:03,64</v>
      </c>
      <c r="H50" t="s">
        <v>139</v>
      </c>
      <c r="I50" t="s">
        <v>626</v>
      </c>
      <c r="J50" t="s">
        <v>722</v>
      </c>
      <c r="K50" s="1">
        <v>19</v>
      </c>
    </row>
    <row r="51" spans="1:11" ht="14.25">
      <c r="A51" s="1">
        <f t="shared" si="0"/>
        <v>14</v>
      </c>
      <c r="B51" s="26">
        <f t="shared" si="1"/>
        <v>0</v>
      </c>
      <c r="C51" t="str">
        <f t="shared" si="2"/>
        <v>00:41:04,95</v>
      </c>
      <c r="H51" t="s">
        <v>138</v>
      </c>
      <c r="I51" t="s">
        <v>121</v>
      </c>
      <c r="J51" t="s">
        <v>721</v>
      </c>
      <c r="K51" s="1">
        <v>14</v>
      </c>
    </row>
    <row r="52" spans="1:11" ht="14.25">
      <c r="A52" s="1">
        <f t="shared" si="0"/>
        <v>75</v>
      </c>
      <c r="B52" s="26">
        <f t="shared" si="1"/>
        <v>1</v>
      </c>
      <c r="C52" t="str">
        <f t="shared" si="2"/>
        <v>00:41:11,78</v>
      </c>
      <c r="H52" t="s">
        <v>137</v>
      </c>
      <c r="I52" t="s">
        <v>719</v>
      </c>
      <c r="J52" t="s">
        <v>720</v>
      </c>
      <c r="K52" s="1">
        <v>75</v>
      </c>
    </row>
    <row r="53" spans="1:11" ht="14.25">
      <c r="A53" s="1">
        <f t="shared" si="0"/>
        <v>171</v>
      </c>
      <c r="B53" s="26">
        <f t="shared" si="1"/>
        <v>2</v>
      </c>
      <c r="C53" t="str">
        <f t="shared" si="2"/>
        <v>00:41:13,00</v>
      </c>
      <c r="H53" t="s">
        <v>136</v>
      </c>
      <c r="I53" t="s">
        <v>119</v>
      </c>
      <c r="J53" t="s">
        <v>718</v>
      </c>
      <c r="K53" s="1">
        <v>171</v>
      </c>
    </row>
    <row r="54" spans="1:11" ht="14.25">
      <c r="A54" s="1">
        <f t="shared" si="0"/>
        <v>152</v>
      </c>
      <c r="B54" s="26">
        <f>VALUE(REPLACE(H54,1,5,""))</f>
        <v>3</v>
      </c>
      <c r="C54" t="str">
        <f>REPLACE(J54,FIND(".",J54),1,",")</f>
        <v>00:41:14,34</v>
      </c>
      <c r="H54" t="s">
        <v>135</v>
      </c>
      <c r="I54" t="s">
        <v>276</v>
      </c>
      <c r="J54" t="s">
        <v>717</v>
      </c>
      <c r="K54" s="1">
        <v>152</v>
      </c>
    </row>
    <row r="55" spans="1:11" ht="14.25">
      <c r="A55" s="1">
        <f t="shared" si="0"/>
        <v>142</v>
      </c>
      <c r="B55" s="26">
        <f>VALUE(REPLACE(H55,1,5,""))</f>
        <v>4</v>
      </c>
      <c r="C55" t="str">
        <f>REPLACE(J55,FIND(".",J55),1,",")</f>
        <v>00:41:27,39</v>
      </c>
      <c r="H55" t="s">
        <v>134</v>
      </c>
      <c r="I55" t="s">
        <v>715</v>
      </c>
      <c r="J55" t="s">
        <v>716</v>
      </c>
      <c r="K55" s="1">
        <v>142</v>
      </c>
    </row>
    <row r="56" spans="1:11" ht="14.25">
      <c r="A56" s="1">
        <f t="shared" si="0"/>
        <v>89</v>
      </c>
      <c r="B56" s="26">
        <f>VALUE(REPLACE(H56,1,5,""))</f>
        <v>5</v>
      </c>
      <c r="C56" t="str">
        <f aca="true" t="shared" si="3" ref="C56:C119">REPLACE(J56,FIND(".",J56),1,",")</f>
        <v>00:41:32,72</v>
      </c>
      <c r="H56" t="s">
        <v>133</v>
      </c>
      <c r="I56" t="s">
        <v>278</v>
      </c>
      <c r="J56" t="s">
        <v>714</v>
      </c>
      <c r="K56" s="1">
        <v>89</v>
      </c>
    </row>
    <row r="57" spans="1:11" ht="14.25">
      <c r="A57" s="1">
        <f t="shared" si="0"/>
        <v>37</v>
      </c>
      <c r="B57" s="26">
        <f aca="true" t="shared" si="4" ref="B57:B66">VALUE(REPLACE(H56,1,5,""))</f>
        <v>5</v>
      </c>
      <c r="C57" t="str">
        <f t="shared" si="3"/>
        <v>00:41:48,02</v>
      </c>
      <c r="H57" t="s">
        <v>132</v>
      </c>
      <c r="I57" t="s">
        <v>712</v>
      </c>
      <c r="J57" t="s">
        <v>713</v>
      </c>
      <c r="K57" s="1">
        <v>37</v>
      </c>
    </row>
    <row r="58" spans="1:11" ht="14.25">
      <c r="A58" s="1">
        <f t="shared" si="0"/>
        <v>55</v>
      </c>
      <c r="B58" s="26">
        <f t="shared" si="4"/>
        <v>6</v>
      </c>
      <c r="C58" t="str">
        <f t="shared" si="3"/>
        <v>00:41:50,65</v>
      </c>
      <c r="H58" t="s">
        <v>131</v>
      </c>
      <c r="I58" t="s">
        <v>710</v>
      </c>
      <c r="J58" t="s">
        <v>711</v>
      </c>
      <c r="K58" s="1">
        <v>55</v>
      </c>
    </row>
    <row r="59" spans="1:11" ht="14.25">
      <c r="A59" s="1">
        <f t="shared" si="0"/>
        <v>170</v>
      </c>
      <c r="B59" s="26">
        <f t="shared" si="4"/>
        <v>7</v>
      </c>
      <c r="C59" t="str">
        <f t="shared" si="3"/>
        <v>00:42:07,74</v>
      </c>
      <c r="H59" t="s">
        <v>130</v>
      </c>
      <c r="I59" t="s">
        <v>708</v>
      </c>
      <c r="J59" t="s">
        <v>709</v>
      </c>
      <c r="K59" s="1">
        <v>170</v>
      </c>
    </row>
    <row r="60" spans="1:11" ht="14.25">
      <c r="A60" s="1">
        <f t="shared" si="0"/>
        <v>4</v>
      </c>
      <c r="B60" s="26">
        <f t="shared" si="4"/>
        <v>8</v>
      </c>
      <c r="C60" t="str">
        <f t="shared" si="3"/>
        <v>00:42:11,23</v>
      </c>
      <c r="H60" t="s">
        <v>129</v>
      </c>
      <c r="I60" t="s">
        <v>706</v>
      </c>
      <c r="J60" t="s">
        <v>707</v>
      </c>
      <c r="K60" s="1">
        <v>4</v>
      </c>
    </row>
    <row r="61" spans="1:11" ht="14.25">
      <c r="A61" s="1">
        <f t="shared" si="0"/>
        <v>139</v>
      </c>
      <c r="B61" s="26">
        <f t="shared" si="4"/>
        <v>9</v>
      </c>
      <c r="C61" t="str">
        <f t="shared" si="3"/>
        <v>00:42:28,88</v>
      </c>
      <c r="H61" t="s">
        <v>128</v>
      </c>
      <c r="I61" t="s">
        <v>704</v>
      </c>
      <c r="J61" t="s">
        <v>705</v>
      </c>
      <c r="K61" s="1">
        <v>139</v>
      </c>
    </row>
    <row r="62" spans="1:11" ht="14.25">
      <c r="A62" s="1">
        <f t="shared" si="0"/>
        <v>10</v>
      </c>
      <c r="B62" s="26">
        <f t="shared" si="4"/>
        <v>0</v>
      </c>
      <c r="C62" t="str">
        <f t="shared" si="3"/>
        <v>00:42:29,56</v>
      </c>
      <c r="H62" t="s">
        <v>127</v>
      </c>
      <c r="I62" t="s">
        <v>702</v>
      </c>
      <c r="J62" t="s">
        <v>703</v>
      </c>
      <c r="K62" s="1">
        <v>10</v>
      </c>
    </row>
    <row r="63" spans="1:11" ht="14.25">
      <c r="A63" s="1">
        <f t="shared" si="0"/>
        <v>144</v>
      </c>
      <c r="B63" s="26">
        <f t="shared" si="4"/>
        <v>1</v>
      </c>
      <c r="C63" t="str">
        <f t="shared" si="3"/>
        <v>00:42:31,75</v>
      </c>
      <c r="H63" t="s">
        <v>126</v>
      </c>
      <c r="I63" t="s">
        <v>112</v>
      </c>
      <c r="J63" t="s">
        <v>701</v>
      </c>
      <c r="K63" s="1">
        <v>144</v>
      </c>
    </row>
    <row r="64" spans="1:11" ht="14.25">
      <c r="A64" s="1">
        <f t="shared" si="0"/>
        <v>177</v>
      </c>
      <c r="B64" s="26">
        <f t="shared" si="4"/>
        <v>2</v>
      </c>
      <c r="C64" t="str">
        <f t="shared" si="3"/>
        <v>00:42:40,13</v>
      </c>
      <c r="H64" t="s">
        <v>125</v>
      </c>
      <c r="I64" t="s">
        <v>699</v>
      </c>
      <c r="J64" t="s">
        <v>700</v>
      </c>
      <c r="K64" s="1">
        <v>177</v>
      </c>
    </row>
    <row r="65" spans="1:11" ht="14.25">
      <c r="A65" s="1">
        <f t="shared" si="0"/>
        <v>138</v>
      </c>
      <c r="B65" s="26">
        <f t="shared" si="4"/>
        <v>3</v>
      </c>
      <c r="C65" t="str">
        <f t="shared" si="3"/>
        <v>00:42:48,94</v>
      </c>
      <c r="H65" t="s">
        <v>124</v>
      </c>
      <c r="I65" t="s">
        <v>697</v>
      </c>
      <c r="J65" t="s">
        <v>698</v>
      </c>
      <c r="K65" s="1">
        <v>138</v>
      </c>
    </row>
    <row r="66" spans="1:11" ht="14.25">
      <c r="A66" s="1">
        <f aca="true" t="shared" si="5" ref="A66:A129">K66</f>
        <v>7</v>
      </c>
      <c r="B66" s="26">
        <f t="shared" si="4"/>
        <v>4</v>
      </c>
      <c r="C66" t="str">
        <f t="shared" si="3"/>
        <v>00:42:56,59</v>
      </c>
      <c r="H66" t="s">
        <v>123</v>
      </c>
      <c r="I66" t="s">
        <v>695</v>
      </c>
      <c r="J66" t="s">
        <v>696</v>
      </c>
      <c r="K66" s="1">
        <v>7</v>
      </c>
    </row>
    <row r="67" spans="1:11" ht="14.25">
      <c r="A67" s="1">
        <f t="shared" si="5"/>
        <v>2</v>
      </c>
      <c r="B67" s="26">
        <f aca="true" t="shared" si="6" ref="B67:B100">VALUE(REPLACE(H66,1,5,""))</f>
        <v>5</v>
      </c>
      <c r="C67" t="str">
        <f t="shared" si="3"/>
        <v>00:43:03,76</v>
      </c>
      <c r="H67" t="s">
        <v>122</v>
      </c>
      <c r="I67" t="s">
        <v>693</v>
      </c>
      <c r="J67" t="s">
        <v>694</v>
      </c>
      <c r="K67" s="1">
        <v>2</v>
      </c>
    </row>
    <row r="68" spans="1:11" ht="14.25">
      <c r="A68" s="1">
        <f t="shared" si="5"/>
        <v>45</v>
      </c>
      <c r="B68" s="26">
        <f t="shared" si="6"/>
        <v>6</v>
      </c>
      <c r="C68" t="str">
        <f t="shared" si="3"/>
        <v>00:43:06,97</v>
      </c>
      <c r="H68" t="s">
        <v>120</v>
      </c>
      <c r="I68" t="s">
        <v>169</v>
      </c>
      <c r="J68" t="s">
        <v>692</v>
      </c>
      <c r="K68" s="1">
        <v>45</v>
      </c>
    </row>
    <row r="69" spans="1:11" ht="14.25">
      <c r="A69" s="1">
        <f t="shared" si="5"/>
        <v>101</v>
      </c>
      <c r="B69" s="26">
        <f t="shared" si="6"/>
        <v>7</v>
      </c>
      <c r="C69" t="str">
        <f t="shared" si="3"/>
        <v>00:43:08,48</v>
      </c>
      <c r="H69" t="s">
        <v>118</v>
      </c>
      <c r="I69" t="s">
        <v>690</v>
      </c>
      <c r="J69" t="s">
        <v>691</v>
      </c>
      <c r="K69" s="1">
        <v>101</v>
      </c>
    </row>
    <row r="70" spans="1:11" ht="14.25">
      <c r="A70" s="1">
        <f t="shared" si="5"/>
        <v>150</v>
      </c>
      <c r="B70" s="26">
        <f t="shared" si="6"/>
        <v>8</v>
      </c>
      <c r="C70" t="str">
        <f t="shared" si="3"/>
        <v>00:43:09,04</v>
      </c>
      <c r="H70" t="s">
        <v>117</v>
      </c>
      <c r="I70" t="s">
        <v>552</v>
      </c>
      <c r="J70" t="s">
        <v>689</v>
      </c>
      <c r="K70" s="1">
        <v>150</v>
      </c>
    </row>
    <row r="71" spans="1:11" ht="14.25">
      <c r="A71" s="1">
        <f t="shared" si="5"/>
        <v>9</v>
      </c>
      <c r="B71" s="26">
        <f t="shared" si="6"/>
        <v>9</v>
      </c>
      <c r="C71" t="str">
        <f t="shared" si="3"/>
        <v>00:43:09,61</v>
      </c>
      <c r="H71" t="s">
        <v>116</v>
      </c>
      <c r="I71" t="s">
        <v>552</v>
      </c>
      <c r="J71" t="s">
        <v>688</v>
      </c>
      <c r="K71" s="1">
        <v>9</v>
      </c>
    </row>
    <row r="72" spans="1:11" ht="14.25">
      <c r="A72" s="1">
        <f t="shared" si="5"/>
        <v>6</v>
      </c>
      <c r="B72" s="26">
        <f t="shared" si="6"/>
        <v>0</v>
      </c>
      <c r="C72" t="str">
        <f t="shared" si="3"/>
        <v>00:43:22,87</v>
      </c>
      <c r="H72" t="s">
        <v>115</v>
      </c>
      <c r="I72" t="s">
        <v>686</v>
      </c>
      <c r="J72" t="s">
        <v>687</v>
      </c>
      <c r="K72" s="1">
        <v>6</v>
      </c>
    </row>
    <row r="73" spans="1:11" ht="14.25">
      <c r="A73" s="1">
        <f t="shared" si="5"/>
        <v>87</v>
      </c>
      <c r="B73" s="26">
        <f t="shared" si="6"/>
        <v>1</v>
      </c>
      <c r="C73" t="str">
        <f t="shared" si="3"/>
        <v>00:43:32,62</v>
      </c>
      <c r="H73" t="s">
        <v>114</v>
      </c>
      <c r="I73" t="s">
        <v>684</v>
      </c>
      <c r="J73" t="s">
        <v>685</v>
      </c>
      <c r="K73" s="1">
        <v>87</v>
      </c>
    </row>
    <row r="74" spans="1:11" ht="14.25">
      <c r="A74" s="1">
        <f t="shared" si="5"/>
        <v>76</v>
      </c>
      <c r="B74" s="26">
        <f t="shared" si="6"/>
        <v>2</v>
      </c>
      <c r="C74" t="str">
        <f t="shared" si="3"/>
        <v>00:43:34,17</v>
      </c>
      <c r="H74" t="s">
        <v>113</v>
      </c>
      <c r="I74" t="s">
        <v>682</v>
      </c>
      <c r="J74" t="s">
        <v>683</v>
      </c>
      <c r="K74" s="1">
        <v>76</v>
      </c>
    </row>
    <row r="75" spans="1:11" ht="14.25">
      <c r="A75" s="1">
        <f t="shared" si="5"/>
        <v>27</v>
      </c>
      <c r="B75" s="26">
        <f t="shared" si="6"/>
        <v>3</v>
      </c>
      <c r="C75" t="str">
        <f t="shared" si="3"/>
        <v>00:43:42,11</v>
      </c>
      <c r="H75" t="s">
        <v>111</v>
      </c>
      <c r="I75" t="s">
        <v>680</v>
      </c>
      <c r="J75" t="s">
        <v>681</v>
      </c>
      <c r="K75" s="1">
        <v>27</v>
      </c>
    </row>
    <row r="76" spans="1:11" ht="14.25">
      <c r="A76" s="1">
        <f t="shared" si="5"/>
        <v>149</v>
      </c>
      <c r="B76" s="26">
        <f t="shared" si="6"/>
        <v>4</v>
      </c>
      <c r="C76" t="str">
        <f t="shared" si="3"/>
        <v>00:44:16,81</v>
      </c>
      <c r="H76" t="s">
        <v>110</v>
      </c>
      <c r="I76" t="s">
        <v>678</v>
      </c>
      <c r="J76" t="s">
        <v>679</v>
      </c>
      <c r="K76" s="1">
        <v>149</v>
      </c>
    </row>
    <row r="77" spans="1:11" ht="14.25">
      <c r="A77" s="1">
        <f t="shared" si="5"/>
        <v>154</v>
      </c>
      <c r="B77" s="26">
        <f t="shared" si="6"/>
        <v>5</v>
      </c>
      <c r="C77" t="str">
        <f t="shared" si="3"/>
        <v>00:44:31,29</v>
      </c>
      <c r="H77" t="s">
        <v>109</v>
      </c>
      <c r="I77" t="s">
        <v>676</v>
      </c>
      <c r="J77" t="s">
        <v>677</v>
      </c>
      <c r="K77" s="1">
        <v>154</v>
      </c>
    </row>
    <row r="78" spans="1:11" ht="14.25">
      <c r="A78" s="1">
        <f t="shared" si="5"/>
        <v>96</v>
      </c>
      <c r="B78" s="26">
        <f t="shared" si="6"/>
        <v>6</v>
      </c>
      <c r="C78" t="str">
        <f t="shared" si="3"/>
        <v>00:44:49,60</v>
      </c>
      <c r="H78" t="s">
        <v>108</v>
      </c>
      <c r="I78" t="s">
        <v>674</v>
      </c>
      <c r="J78" t="s">
        <v>675</v>
      </c>
      <c r="K78" s="1">
        <v>96</v>
      </c>
    </row>
    <row r="79" spans="1:11" ht="14.25">
      <c r="A79" s="1">
        <f t="shared" si="5"/>
        <v>91</v>
      </c>
      <c r="B79" s="26">
        <f t="shared" si="6"/>
        <v>7</v>
      </c>
      <c r="C79" t="str">
        <f t="shared" si="3"/>
        <v>00:44:53,59</v>
      </c>
      <c r="H79" t="s">
        <v>107</v>
      </c>
      <c r="I79" t="s">
        <v>672</v>
      </c>
      <c r="J79" t="s">
        <v>673</v>
      </c>
      <c r="K79" s="1">
        <v>91</v>
      </c>
    </row>
    <row r="80" spans="1:11" ht="14.25">
      <c r="A80" s="1">
        <f t="shared" si="5"/>
        <v>134</v>
      </c>
      <c r="B80" s="26">
        <f t="shared" si="6"/>
        <v>8</v>
      </c>
      <c r="C80" t="str">
        <f t="shared" si="3"/>
        <v>00:44:54,69</v>
      </c>
      <c r="H80" t="s">
        <v>106</v>
      </c>
      <c r="I80" t="s">
        <v>670</v>
      </c>
      <c r="J80" t="s">
        <v>671</v>
      </c>
      <c r="K80" s="1">
        <v>134</v>
      </c>
    </row>
    <row r="81" spans="1:11" ht="14.25">
      <c r="A81" s="1">
        <f t="shared" si="5"/>
        <v>23</v>
      </c>
      <c r="B81" s="26">
        <f t="shared" si="6"/>
        <v>9</v>
      </c>
      <c r="C81" t="str">
        <f t="shared" si="3"/>
        <v>00:44:55,70</v>
      </c>
      <c r="H81" t="s">
        <v>105</v>
      </c>
      <c r="I81" t="s">
        <v>668</v>
      </c>
      <c r="J81" t="s">
        <v>669</v>
      </c>
      <c r="K81" s="1">
        <v>23</v>
      </c>
    </row>
    <row r="82" spans="1:11" ht="14.25">
      <c r="A82" s="1">
        <f t="shared" si="5"/>
        <v>26</v>
      </c>
      <c r="B82" s="26">
        <f t="shared" si="6"/>
        <v>0</v>
      </c>
      <c r="C82" t="str">
        <f t="shared" si="3"/>
        <v>00:44:59,09</v>
      </c>
      <c r="H82" t="s">
        <v>104</v>
      </c>
      <c r="I82" t="s">
        <v>666</v>
      </c>
      <c r="J82" t="s">
        <v>667</v>
      </c>
      <c r="K82" s="1">
        <v>26</v>
      </c>
    </row>
    <row r="83" spans="1:11" ht="14.25">
      <c r="A83" s="1">
        <f t="shared" si="5"/>
        <v>80</v>
      </c>
      <c r="B83" s="26">
        <f t="shared" si="6"/>
        <v>1</v>
      </c>
      <c r="C83" t="str">
        <f t="shared" si="3"/>
        <v>00:45:00,50</v>
      </c>
      <c r="H83" t="s">
        <v>103</v>
      </c>
      <c r="I83" t="s">
        <v>664</v>
      </c>
      <c r="J83" t="s">
        <v>665</v>
      </c>
      <c r="K83" s="1">
        <v>80</v>
      </c>
    </row>
    <row r="84" spans="1:11" ht="14.25">
      <c r="A84" s="1">
        <f t="shared" si="5"/>
        <v>165</v>
      </c>
      <c r="B84" s="26">
        <f t="shared" si="6"/>
        <v>2</v>
      </c>
      <c r="C84" t="str">
        <f t="shared" si="3"/>
        <v>00:45:03,83</v>
      </c>
      <c r="H84" t="s">
        <v>102</v>
      </c>
      <c r="I84" t="s">
        <v>662</v>
      </c>
      <c r="J84" t="s">
        <v>663</v>
      </c>
      <c r="K84" s="1">
        <v>165</v>
      </c>
    </row>
    <row r="85" spans="1:11" ht="14.25">
      <c r="A85" s="1">
        <f t="shared" si="5"/>
        <v>28</v>
      </c>
      <c r="B85" s="26">
        <f t="shared" si="6"/>
        <v>3</v>
      </c>
      <c r="C85" t="str">
        <f t="shared" si="3"/>
        <v>00:45:05,19</v>
      </c>
      <c r="H85" t="s">
        <v>101</v>
      </c>
      <c r="I85" t="s">
        <v>660</v>
      </c>
      <c r="J85" t="s">
        <v>661</v>
      </c>
      <c r="K85" s="1">
        <v>28</v>
      </c>
    </row>
    <row r="86" spans="1:11" ht="14.25">
      <c r="A86" s="1">
        <f t="shared" si="5"/>
        <v>155</v>
      </c>
      <c r="B86" s="26">
        <f t="shared" si="6"/>
        <v>4</v>
      </c>
      <c r="C86" t="str">
        <f t="shared" si="3"/>
        <v>00:45:21,75</v>
      </c>
      <c r="H86" t="s">
        <v>100</v>
      </c>
      <c r="I86" t="s">
        <v>658</v>
      </c>
      <c r="J86" t="s">
        <v>659</v>
      </c>
      <c r="K86" s="1">
        <v>155</v>
      </c>
    </row>
    <row r="87" spans="1:11" ht="14.25">
      <c r="A87" s="1">
        <f t="shared" si="5"/>
        <v>131</v>
      </c>
      <c r="B87" s="26">
        <f t="shared" si="6"/>
        <v>5</v>
      </c>
      <c r="C87" t="str">
        <f t="shared" si="3"/>
        <v>00:45:41,94</v>
      </c>
      <c r="H87" t="s">
        <v>99</v>
      </c>
      <c r="I87" t="s">
        <v>656</v>
      </c>
      <c r="J87" t="s">
        <v>657</v>
      </c>
      <c r="K87" s="1">
        <v>131</v>
      </c>
    </row>
    <row r="88" spans="1:11" ht="14.25">
      <c r="A88" s="1">
        <f t="shared" si="5"/>
        <v>40</v>
      </c>
      <c r="B88" s="26">
        <f t="shared" si="6"/>
        <v>6</v>
      </c>
      <c r="C88" t="str">
        <f t="shared" si="3"/>
        <v>00:45:45,50</v>
      </c>
      <c r="H88" t="s">
        <v>98</v>
      </c>
      <c r="I88" t="s">
        <v>284</v>
      </c>
      <c r="J88" t="s">
        <v>655</v>
      </c>
      <c r="K88" s="1">
        <v>40</v>
      </c>
    </row>
    <row r="89" spans="1:11" ht="14.25">
      <c r="A89" s="1">
        <f t="shared" si="5"/>
        <v>42</v>
      </c>
      <c r="B89" s="26">
        <f t="shared" si="6"/>
        <v>7</v>
      </c>
      <c r="C89" t="str">
        <f t="shared" si="3"/>
        <v>00:45:51,09</v>
      </c>
      <c r="H89" t="s">
        <v>97</v>
      </c>
      <c r="I89" t="s">
        <v>653</v>
      </c>
      <c r="J89" t="s">
        <v>654</v>
      </c>
      <c r="K89" s="1">
        <v>42</v>
      </c>
    </row>
    <row r="90" spans="1:11" ht="14.25">
      <c r="A90" s="1">
        <f t="shared" si="5"/>
        <v>162</v>
      </c>
      <c r="B90" s="26">
        <f t="shared" si="6"/>
        <v>8</v>
      </c>
      <c r="C90" t="str">
        <f t="shared" si="3"/>
        <v>00:45:56,17</v>
      </c>
      <c r="H90" t="s">
        <v>96</v>
      </c>
      <c r="I90" t="s">
        <v>651</v>
      </c>
      <c r="J90" t="s">
        <v>652</v>
      </c>
      <c r="K90" s="1">
        <v>162</v>
      </c>
    </row>
    <row r="91" spans="1:11" ht="14.25">
      <c r="A91" s="1">
        <f t="shared" si="5"/>
        <v>48</v>
      </c>
      <c r="B91" s="26">
        <f t="shared" si="6"/>
        <v>9</v>
      </c>
      <c r="C91" t="str">
        <f t="shared" si="3"/>
        <v>00:45:56,42</v>
      </c>
      <c r="H91" t="s">
        <v>95</v>
      </c>
      <c r="I91" t="s">
        <v>649</v>
      </c>
      <c r="J91" t="s">
        <v>650</v>
      </c>
      <c r="K91" s="1">
        <v>48</v>
      </c>
    </row>
    <row r="92" spans="1:11" ht="14.25">
      <c r="A92" s="1">
        <f t="shared" si="5"/>
        <v>132</v>
      </c>
      <c r="B92" s="26">
        <f t="shared" si="6"/>
        <v>0</v>
      </c>
      <c r="C92" t="str">
        <f t="shared" si="3"/>
        <v>00:46:21,69</v>
      </c>
      <c r="H92" t="s">
        <v>94</v>
      </c>
      <c r="I92" t="s">
        <v>647</v>
      </c>
      <c r="J92" t="s">
        <v>648</v>
      </c>
      <c r="K92" s="1">
        <v>132</v>
      </c>
    </row>
    <row r="93" spans="1:11" ht="14.25">
      <c r="A93" s="1">
        <f t="shared" si="5"/>
        <v>29</v>
      </c>
      <c r="B93" s="26">
        <f t="shared" si="6"/>
        <v>1</v>
      </c>
      <c r="C93" t="str">
        <f t="shared" si="3"/>
        <v>00:46:27,44</v>
      </c>
      <c r="H93" t="s">
        <v>93</v>
      </c>
      <c r="I93" t="s">
        <v>645</v>
      </c>
      <c r="J93" t="s">
        <v>646</v>
      </c>
      <c r="K93" s="1">
        <v>29</v>
      </c>
    </row>
    <row r="94" spans="1:11" ht="14.25">
      <c r="A94" s="1">
        <f t="shared" si="5"/>
        <v>72</v>
      </c>
      <c r="B94" s="26">
        <f t="shared" si="6"/>
        <v>2</v>
      </c>
      <c r="C94" t="str">
        <f t="shared" si="3"/>
        <v>00:46:42,87</v>
      </c>
      <c r="H94" t="s">
        <v>92</v>
      </c>
      <c r="I94" t="s">
        <v>643</v>
      </c>
      <c r="J94" t="s">
        <v>644</v>
      </c>
      <c r="K94" s="1">
        <v>72</v>
      </c>
    </row>
    <row r="95" spans="1:11" ht="14.25">
      <c r="A95" s="1">
        <f t="shared" si="5"/>
        <v>62</v>
      </c>
      <c r="B95" s="26">
        <f t="shared" si="6"/>
        <v>3</v>
      </c>
      <c r="C95" t="str">
        <f t="shared" si="3"/>
        <v>00:46:45,40</v>
      </c>
      <c r="H95" t="s">
        <v>91</v>
      </c>
      <c r="I95" t="s">
        <v>641</v>
      </c>
      <c r="J95" t="s">
        <v>642</v>
      </c>
      <c r="K95" s="1">
        <v>62</v>
      </c>
    </row>
    <row r="96" spans="1:11" ht="14.25">
      <c r="A96" s="1">
        <f t="shared" si="5"/>
        <v>151</v>
      </c>
      <c r="B96" s="26">
        <f t="shared" si="6"/>
        <v>4</v>
      </c>
      <c r="C96" t="str">
        <f t="shared" si="3"/>
        <v>00:46:46,44</v>
      </c>
      <c r="H96" t="s">
        <v>90</v>
      </c>
      <c r="I96" t="s">
        <v>639</v>
      </c>
      <c r="J96" t="s">
        <v>640</v>
      </c>
      <c r="K96" s="1">
        <v>151</v>
      </c>
    </row>
    <row r="97" spans="1:11" ht="14.25">
      <c r="A97" s="1">
        <f t="shared" si="5"/>
        <v>58</v>
      </c>
      <c r="B97" s="26">
        <f t="shared" si="6"/>
        <v>5</v>
      </c>
      <c r="C97" t="str">
        <f t="shared" si="3"/>
        <v>00:46:51,14</v>
      </c>
      <c r="H97" t="s">
        <v>89</v>
      </c>
      <c r="I97" t="s">
        <v>637</v>
      </c>
      <c r="J97" t="s">
        <v>638</v>
      </c>
      <c r="K97" s="1">
        <v>58</v>
      </c>
    </row>
    <row r="98" spans="1:11" ht="14.25">
      <c r="A98" s="1">
        <f t="shared" si="5"/>
        <v>178</v>
      </c>
      <c r="B98" s="26">
        <f t="shared" si="6"/>
        <v>6</v>
      </c>
      <c r="C98" t="str">
        <f t="shared" si="3"/>
        <v>00:47:02,33</v>
      </c>
      <c r="H98" t="s">
        <v>88</v>
      </c>
      <c r="I98" t="s">
        <v>635</v>
      </c>
      <c r="J98" t="s">
        <v>636</v>
      </c>
      <c r="K98" s="1">
        <v>178</v>
      </c>
    </row>
    <row r="99" spans="1:11" ht="14.25">
      <c r="A99" s="1">
        <f t="shared" si="5"/>
        <v>63</v>
      </c>
      <c r="B99" s="26">
        <f t="shared" si="6"/>
        <v>7</v>
      </c>
      <c r="C99" t="str">
        <f t="shared" si="3"/>
        <v>00:47:22,21</v>
      </c>
      <c r="H99" t="s">
        <v>87</v>
      </c>
      <c r="I99" t="s">
        <v>633</v>
      </c>
      <c r="J99" t="s">
        <v>634</v>
      </c>
      <c r="K99" s="1">
        <v>63</v>
      </c>
    </row>
    <row r="100" spans="1:12" ht="14.25">
      <c r="A100" s="1">
        <f t="shared" si="5"/>
        <v>143</v>
      </c>
      <c r="B100" s="26">
        <f t="shared" si="6"/>
        <v>8</v>
      </c>
      <c r="C100" t="str">
        <f t="shared" si="3"/>
        <v>00:47:37,04</v>
      </c>
      <c r="H100" t="s">
        <v>86</v>
      </c>
      <c r="I100" t="s">
        <v>579</v>
      </c>
      <c r="J100" t="s">
        <v>632</v>
      </c>
      <c r="K100" s="1">
        <v>143</v>
      </c>
      <c r="L100" s="52"/>
    </row>
    <row r="101" spans="1:11" ht="14.25">
      <c r="A101" s="1">
        <f t="shared" si="5"/>
        <v>73</v>
      </c>
      <c r="B101" s="26">
        <f aca="true" t="shared" si="7" ref="B101:B150">VALUE(REPLACE(H100,1,5,""))</f>
        <v>9</v>
      </c>
      <c r="C101" t="str">
        <f t="shared" si="3"/>
        <v>00:47:48,74</v>
      </c>
      <c r="H101" t="s">
        <v>85</v>
      </c>
      <c r="I101" t="s">
        <v>630</v>
      </c>
      <c r="J101" t="s">
        <v>631</v>
      </c>
      <c r="K101" s="1">
        <v>73</v>
      </c>
    </row>
    <row r="102" spans="1:11" ht="14.25">
      <c r="A102" s="1">
        <f t="shared" si="5"/>
        <v>30</v>
      </c>
      <c r="B102" s="26">
        <f t="shared" si="7"/>
        <v>0</v>
      </c>
      <c r="C102" t="str">
        <f t="shared" si="3"/>
        <v>00:47:59,70</v>
      </c>
      <c r="H102" t="s">
        <v>84</v>
      </c>
      <c r="I102" t="s">
        <v>628</v>
      </c>
      <c r="J102" t="s">
        <v>629</v>
      </c>
      <c r="K102" s="1">
        <v>30</v>
      </c>
    </row>
    <row r="103" spans="1:11" ht="14.25">
      <c r="A103" s="1">
        <f t="shared" si="5"/>
        <v>140</v>
      </c>
      <c r="B103" s="26">
        <f t="shared" si="7"/>
        <v>1</v>
      </c>
      <c r="C103" t="str">
        <f t="shared" si="3"/>
        <v>00:48:07,22</v>
      </c>
      <c r="H103" t="s">
        <v>83</v>
      </c>
      <c r="I103" t="s">
        <v>626</v>
      </c>
      <c r="J103" t="s">
        <v>627</v>
      </c>
      <c r="K103" s="1">
        <v>140</v>
      </c>
    </row>
    <row r="104" spans="1:11" ht="14.25">
      <c r="A104" s="1">
        <f t="shared" si="5"/>
        <v>44</v>
      </c>
      <c r="B104" s="26">
        <f t="shared" si="7"/>
        <v>2</v>
      </c>
      <c r="C104" t="str">
        <f t="shared" si="3"/>
        <v>00:48:09,70</v>
      </c>
      <c r="H104" t="s">
        <v>82</v>
      </c>
      <c r="I104" t="s">
        <v>624</v>
      </c>
      <c r="J104" t="s">
        <v>625</v>
      </c>
      <c r="K104" s="1">
        <v>44</v>
      </c>
    </row>
    <row r="105" spans="1:11" ht="14.25">
      <c r="A105" s="1">
        <f t="shared" si="5"/>
        <v>92</v>
      </c>
      <c r="B105" s="26">
        <f t="shared" si="7"/>
        <v>3</v>
      </c>
      <c r="C105" t="str">
        <f t="shared" si="3"/>
        <v>00:48:16,02</v>
      </c>
      <c r="H105" t="s">
        <v>81</v>
      </c>
      <c r="I105" t="s">
        <v>622</v>
      </c>
      <c r="J105" t="s">
        <v>623</v>
      </c>
      <c r="K105" s="1">
        <v>92</v>
      </c>
    </row>
    <row r="106" spans="1:11" ht="14.25">
      <c r="A106" s="1">
        <f t="shared" si="5"/>
        <v>69</v>
      </c>
      <c r="B106" s="26">
        <f t="shared" si="7"/>
        <v>4</v>
      </c>
      <c r="C106" t="str">
        <f t="shared" si="3"/>
        <v>00:48:18,95</v>
      </c>
      <c r="H106" t="s">
        <v>189</v>
      </c>
      <c r="I106" t="s">
        <v>283</v>
      </c>
      <c r="J106" t="s">
        <v>621</v>
      </c>
      <c r="K106" s="1">
        <v>69</v>
      </c>
    </row>
    <row r="107" spans="1:11" ht="14.25">
      <c r="A107" s="1">
        <f t="shared" si="5"/>
        <v>16</v>
      </c>
      <c r="B107" s="26">
        <f t="shared" si="7"/>
        <v>5</v>
      </c>
      <c r="C107" t="str">
        <f t="shared" si="3"/>
        <v>00:48:26,52</v>
      </c>
      <c r="H107" t="s">
        <v>190</v>
      </c>
      <c r="I107" t="s">
        <v>619</v>
      </c>
      <c r="J107" t="s">
        <v>620</v>
      </c>
      <c r="K107" s="1">
        <v>16</v>
      </c>
    </row>
    <row r="108" spans="1:11" ht="14.25">
      <c r="A108" s="1">
        <f t="shared" si="5"/>
        <v>22</v>
      </c>
      <c r="B108" s="26">
        <f t="shared" si="7"/>
        <v>6</v>
      </c>
      <c r="C108" t="str">
        <f t="shared" si="3"/>
        <v>00:48:41,41</v>
      </c>
      <c r="H108" t="s">
        <v>191</v>
      </c>
      <c r="I108" t="s">
        <v>617</v>
      </c>
      <c r="J108" t="s">
        <v>618</v>
      </c>
      <c r="K108" s="1">
        <v>22</v>
      </c>
    </row>
    <row r="109" spans="1:11" ht="14.25">
      <c r="A109" s="1">
        <f t="shared" si="5"/>
        <v>79</v>
      </c>
      <c r="B109" s="26">
        <f t="shared" si="7"/>
        <v>7</v>
      </c>
      <c r="C109" t="str">
        <f t="shared" si="3"/>
        <v>00:49:02,94</v>
      </c>
      <c r="H109" t="s">
        <v>192</v>
      </c>
      <c r="I109" t="s">
        <v>615</v>
      </c>
      <c r="J109" t="s">
        <v>616</v>
      </c>
      <c r="K109" s="1">
        <v>79</v>
      </c>
    </row>
    <row r="110" spans="1:11" ht="14.25">
      <c r="A110" s="1">
        <f t="shared" si="5"/>
        <v>57</v>
      </c>
      <c r="B110" s="26">
        <f t="shared" si="7"/>
        <v>8</v>
      </c>
      <c r="C110" t="str">
        <f t="shared" si="3"/>
        <v>00:49:05,92</v>
      </c>
      <c r="H110" t="s">
        <v>193</v>
      </c>
      <c r="I110" t="s">
        <v>613</v>
      </c>
      <c r="J110" t="s">
        <v>614</v>
      </c>
      <c r="K110" s="1">
        <v>57</v>
      </c>
    </row>
    <row r="111" spans="1:11" ht="14.25">
      <c r="A111" s="1">
        <f t="shared" si="5"/>
        <v>21</v>
      </c>
      <c r="B111" s="26">
        <f t="shared" si="7"/>
        <v>9</v>
      </c>
      <c r="C111" t="str">
        <f t="shared" si="3"/>
        <v>00:49:07,20</v>
      </c>
      <c r="H111" t="s">
        <v>287</v>
      </c>
      <c r="I111" t="s">
        <v>611</v>
      </c>
      <c r="J111" t="s">
        <v>612</v>
      </c>
      <c r="K111" s="1">
        <v>21</v>
      </c>
    </row>
    <row r="112" spans="1:11" ht="14.25">
      <c r="A112" s="1">
        <f t="shared" si="5"/>
        <v>82</v>
      </c>
      <c r="B112" s="26">
        <f t="shared" si="7"/>
        <v>10</v>
      </c>
      <c r="C112" t="str">
        <f t="shared" si="3"/>
        <v>00:49:12,50</v>
      </c>
      <c r="H112" t="s">
        <v>288</v>
      </c>
      <c r="I112" t="s">
        <v>609</v>
      </c>
      <c r="J112" t="s">
        <v>610</v>
      </c>
      <c r="K112" s="1">
        <v>82</v>
      </c>
    </row>
    <row r="113" spans="1:11" ht="14.25">
      <c r="A113" s="1">
        <f t="shared" si="5"/>
        <v>64</v>
      </c>
      <c r="B113" s="26">
        <f t="shared" si="7"/>
        <v>11</v>
      </c>
      <c r="C113" t="str">
        <f t="shared" si="3"/>
        <v>00:49:37,94</v>
      </c>
      <c r="H113" t="s">
        <v>289</v>
      </c>
      <c r="I113" t="s">
        <v>607</v>
      </c>
      <c r="J113" t="s">
        <v>608</v>
      </c>
      <c r="K113" s="1">
        <v>64</v>
      </c>
    </row>
    <row r="114" spans="1:11" ht="14.25">
      <c r="A114" s="1">
        <f t="shared" si="5"/>
        <v>78</v>
      </c>
      <c r="B114" s="26">
        <f t="shared" si="7"/>
        <v>12</v>
      </c>
      <c r="C114" t="str">
        <f t="shared" si="3"/>
        <v>00:49:39,31</v>
      </c>
      <c r="H114" t="s">
        <v>290</v>
      </c>
      <c r="I114" t="s">
        <v>605</v>
      </c>
      <c r="J114" t="s">
        <v>606</v>
      </c>
      <c r="K114" s="1">
        <v>78</v>
      </c>
    </row>
    <row r="115" spans="1:11" ht="14.25">
      <c r="A115" s="1">
        <f t="shared" si="5"/>
        <v>33</v>
      </c>
      <c r="B115" s="26">
        <f t="shared" si="7"/>
        <v>13</v>
      </c>
      <c r="C115" t="str">
        <f t="shared" si="3"/>
        <v>00:49:46,95</v>
      </c>
      <c r="H115" t="s">
        <v>291</v>
      </c>
      <c r="I115" t="s">
        <v>603</v>
      </c>
      <c r="J115" t="s">
        <v>604</v>
      </c>
      <c r="K115" s="1">
        <v>33</v>
      </c>
    </row>
    <row r="116" spans="1:11" ht="14.25">
      <c r="A116" s="1">
        <f t="shared" si="5"/>
        <v>11</v>
      </c>
      <c r="B116" s="26">
        <f t="shared" si="7"/>
        <v>14</v>
      </c>
      <c r="C116" t="str">
        <f t="shared" si="3"/>
        <v>00:49:55,43</v>
      </c>
      <c r="H116" t="s">
        <v>292</v>
      </c>
      <c r="I116" t="s">
        <v>601</v>
      </c>
      <c r="J116" t="s">
        <v>602</v>
      </c>
      <c r="K116" s="1">
        <v>11</v>
      </c>
    </row>
    <row r="117" spans="1:11" ht="14.25">
      <c r="A117" s="1">
        <f t="shared" si="5"/>
        <v>67</v>
      </c>
      <c r="B117" s="26">
        <f t="shared" si="7"/>
        <v>15</v>
      </c>
      <c r="C117" t="str">
        <f t="shared" si="3"/>
        <v>00:50:00,61</v>
      </c>
      <c r="H117" t="s">
        <v>293</v>
      </c>
      <c r="I117" t="s">
        <v>599</v>
      </c>
      <c r="J117" t="s">
        <v>600</v>
      </c>
      <c r="K117" s="1">
        <v>67</v>
      </c>
    </row>
    <row r="118" spans="1:11" ht="14.25">
      <c r="A118" s="1">
        <f t="shared" si="5"/>
        <v>31</v>
      </c>
      <c r="B118" s="26">
        <f t="shared" si="7"/>
        <v>16</v>
      </c>
      <c r="C118" t="str">
        <f t="shared" si="3"/>
        <v>00:50:27,93</v>
      </c>
      <c r="H118" t="s">
        <v>294</v>
      </c>
      <c r="I118" t="s">
        <v>597</v>
      </c>
      <c r="J118" t="s">
        <v>598</v>
      </c>
      <c r="K118" s="1">
        <v>31</v>
      </c>
    </row>
    <row r="119" spans="1:11" ht="14.25">
      <c r="A119" s="1">
        <f t="shared" si="5"/>
        <v>133</v>
      </c>
      <c r="B119" s="26">
        <f t="shared" si="7"/>
        <v>17</v>
      </c>
      <c r="C119" t="str">
        <f t="shared" si="3"/>
        <v>00:50:41,69</v>
      </c>
      <c r="H119" t="s">
        <v>295</v>
      </c>
      <c r="I119" t="s">
        <v>595</v>
      </c>
      <c r="J119" t="s">
        <v>596</v>
      </c>
      <c r="K119" s="1">
        <v>133</v>
      </c>
    </row>
    <row r="120" spans="1:11" ht="14.25">
      <c r="A120" s="1">
        <f t="shared" si="5"/>
        <v>83</v>
      </c>
      <c r="B120" s="26">
        <f t="shared" si="7"/>
        <v>18</v>
      </c>
      <c r="C120" t="str">
        <f aca="true" t="shared" si="8" ref="C120:C150">REPLACE(J120,FIND(".",J120),1,",")</f>
        <v>00:51:01,59</v>
      </c>
      <c r="H120" t="s">
        <v>296</v>
      </c>
      <c r="I120" t="s">
        <v>593</v>
      </c>
      <c r="J120" t="s">
        <v>594</v>
      </c>
      <c r="K120" s="1">
        <v>83</v>
      </c>
    </row>
    <row r="121" spans="1:11" ht="14.25">
      <c r="A121" s="1">
        <f t="shared" si="5"/>
        <v>163</v>
      </c>
      <c r="B121" s="26">
        <f t="shared" si="7"/>
        <v>19</v>
      </c>
      <c r="C121" t="str">
        <f t="shared" si="8"/>
        <v>00:51:26,09</v>
      </c>
      <c r="H121" t="s">
        <v>297</v>
      </c>
      <c r="I121" t="s">
        <v>591</v>
      </c>
      <c r="J121" t="s">
        <v>592</v>
      </c>
      <c r="K121" s="1">
        <v>163</v>
      </c>
    </row>
    <row r="122" spans="1:11" ht="14.25">
      <c r="A122" s="1">
        <f t="shared" si="5"/>
        <v>169</v>
      </c>
      <c r="B122" s="26">
        <f t="shared" si="7"/>
        <v>20</v>
      </c>
      <c r="C122" t="str">
        <f t="shared" si="8"/>
        <v>00:51:38,28</v>
      </c>
      <c r="H122" t="s">
        <v>298</v>
      </c>
      <c r="I122" t="s">
        <v>589</v>
      </c>
      <c r="J122" t="s">
        <v>590</v>
      </c>
      <c r="K122" s="1">
        <v>169</v>
      </c>
    </row>
    <row r="123" spans="1:11" ht="14.25">
      <c r="A123" s="1">
        <f t="shared" si="5"/>
        <v>168</v>
      </c>
      <c r="B123" s="26">
        <f t="shared" si="7"/>
        <v>21</v>
      </c>
      <c r="C123" t="str">
        <f t="shared" si="8"/>
        <v>00:51:46,74</v>
      </c>
      <c r="H123" t="s">
        <v>299</v>
      </c>
      <c r="I123" t="s">
        <v>587</v>
      </c>
      <c r="J123" t="s">
        <v>588</v>
      </c>
      <c r="K123" s="1">
        <v>168</v>
      </c>
    </row>
    <row r="124" spans="1:11" ht="14.25">
      <c r="A124" s="1">
        <f t="shared" si="5"/>
        <v>166</v>
      </c>
      <c r="B124" s="26">
        <f t="shared" si="7"/>
        <v>22</v>
      </c>
      <c r="C124" t="str">
        <f t="shared" si="8"/>
        <v>00:52:52,20</v>
      </c>
      <c r="H124" t="s">
        <v>300</v>
      </c>
      <c r="I124" t="s">
        <v>585</v>
      </c>
      <c r="J124" t="s">
        <v>586</v>
      </c>
      <c r="K124" s="1">
        <v>166</v>
      </c>
    </row>
    <row r="125" spans="1:11" ht="14.25">
      <c r="A125" s="1">
        <f t="shared" si="5"/>
        <v>25</v>
      </c>
      <c r="B125" s="26">
        <f t="shared" si="7"/>
        <v>23</v>
      </c>
      <c r="C125" t="str">
        <f t="shared" si="8"/>
        <v>00:53:37,98</v>
      </c>
      <c r="H125" t="s">
        <v>301</v>
      </c>
      <c r="I125" t="s">
        <v>583</v>
      </c>
      <c r="J125" t="s">
        <v>584</v>
      </c>
      <c r="K125" s="1">
        <v>25</v>
      </c>
    </row>
    <row r="126" spans="1:11" ht="14.25">
      <c r="A126" s="1">
        <f t="shared" si="5"/>
        <v>146</v>
      </c>
      <c r="B126" s="26">
        <f t="shared" si="7"/>
        <v>24</v>
      </c>
      <c r="C126" t="str">
        <f t="shared" si="8"/>
        <v>00:53:59,31</v>
      </c>
      <c r="H126" t="s">
        <v>302</v>
      </c>
      <c r="I126" t="s">
        <v>581</v>
      </c>
      <c r="J126" t="s">
        <v>582</v>
      </c>
      <c r="K126" s="1">
        <v>146</v>
      </c>
    </row>
    <row r="127" spans="1:11" ht="14.25">
      <c r="A127" s="1">
        <f t="shared" si="5"/>
        <v>147</v>
      </c>
      <c r="B127" s="26">
        <f t="shared" si="7"/>
        <v>25</v>
      </c>
      <c r="C127" t="str">
        <f t="shared" si="8"/>
        <v>00:54:14,14</v>
      </c>
      <c r="H127" t="s">
        <v>303</v>
      </c>
      <c r="I127" t="s">
        <v>579</v>
      </c>
      <c r="J127" t="s">
        <v>580</v>
      </c>
      <c r="K127" s="1">
        <v>147</v>
      </c>
    </row>
    <row r="128" spans="1:11" ht="14.25">
      <c r="A128" s="1">
        <f t="shared" si="5"/>
        <v>93</v>
      </c>
      <c r="B128" s="26">
        <f t="shared" si="7"/>
        <v>26</v>
      </c>
      <c r="C128" t="str">
        <f t="shared" si="8"/>
        <v>00:54:17,89</v>
      </c>
      <c r="H128" t="s">
        <v>304</v>
      </c>
      <c r="I128" t="s">
        <v>286</v>
      </c>
      <c r="J128" t="s">
        <v>578</v>
      </c>
      <c r="K128" s="1">
        <v>93</v>
      </c>
    </row>
    <row r="129" spans="1:11" ht="14.25">
      <c r="A129" s="1">
        <f t="shared" si="5"/>
        <v>94</v>
      </c>
      <c r="B129" s="26">
        <f t="shared" si="7"/>
        <v>27</v>
      </c>
      <c r="C129" t="str">
        <f t="shared" si="8"/>
        <v>00:54:18,19</v>
      </c>
      <c r="H129" t="s">
        <v>305</v>
      </c>
      <c r="I129" t="s">
        <v>277</v>
      </c>
      <c r="J129" t="s">
        <v>577</v>
      </c>
      <c r="K129" s="1">
        <v>94</v>
      </c>
    </row>
    <row r="130" spans="1:11" ht="14.25">
      <c r="A130" s="1">
        <f aca="true" t="shared" si="9" ref="A130:A150">K130</f>
        <v>41</v>
      </c>
      <c r="B130" s="26">
        <f t="shared" si="7"/>
        <v>28</v>
      </c>
      <c r="C130" t="str">
        <f t="shared" si="8"/>
        <v>00:54:52,34</v>
      </c>
      <c r="H130" t="s">
        <v>306</v>
      </c>
      <c r="I130" t="s">
        <v>575</v>
      </c>
      <c r="J130" t="s">
        <v>576</v>
      </c>
      <c r="K130" s="1">
        <v>41</v>
      </c>
    </row>
    <row r="131" spans="1:11" ht="14.25">
      <c r="A131" s="1">
        <f t="shared" si="9"/>
        <v>65</v>
      </c>
      <c r="B131" s="26">
        <f t="shared" si="7"/>
        <v>29</v>
      </c>
      <c r="C131" t="str">
        <f t="shared" si="8"/>
        <v>00:55:27,66</v>
      </c>
      <c r="H131" t="s">
        <v>307</v>
      </c>
      <c r="I131" t="s">
        <v>573</v>
      </c>
      <c r="J131" t="s">
        <v>574</v>
      </c>
      <c r="K131" s="1">
        <v>65</v>
      </c>
    </row>
    <row r="132" spans="1:11" ht="14.25">
      <c r="A132" s="1">
        <f t="shared" si="9"/>
        <v>145</v>
      </c>
      <c r="B132" s="26">
        <f t="shared" si="7"/>
        <v>30</v>
      </c>
      <c r="C132" t="str">
        <f t="shared" si="8"/>
        <v>00:55:28,03</v>
      </c>
      <c r="H132" t="s">
        <v>308</v>
      </c>
      <c r="I132" t="s">
        <v>571</v>
      </c>
      <c r="J132" t="s">
        <v>572</v>
      </c>
      <c r="K132" s="1">
        <v>145</v>
      </c>
    </row>
    <row r="133" spans="1:11" ht="14.25">
      <c r="A133" s="1">
        <f t="shared" si="9"/>
        <v>17</v>
      </c>
      <c r="B133" s="26">
        <f t="shared" si="7"/>
        <v>31</v>
      </c>
      <c r="C133" t="str">
        <f t="shared" si="8"/>
        <v>00:55:54,44</v>
      </c>
      <c r="H133" t="s">
        <v>309</v>
      </c>
      <c r="I133" t="s">
        <v>569</v>
      </c>
      <c r="J133" t="s">
        <v>570</v>
      </c>
      <c r="K133" s="1">
        <v>17</v>
      </c>
    </row>
    <row r="134" spans="1:11" ht="14.25">
      <c r="A134" s="1">
        <f t="shared" si="9"/>
        <v>34</v>
      </c>
      <c r="B134" s="26">
        <f t="shared" si="7"/>
        <v>32</v>
      </c>
      <c r="C134" t="str">
        <f t="shared" si="8"/>
        <v>00:57:01,70</v>
      </c>
      <c r="H134" t="s">
        <v>310</v>
      </c>
      <c r="I134" t="s">
        <v>567</v>
      </c>
      <c r="J134" t="s">
        <v>568</v>
      </c>
      <c r="K134" s="1">
        <v>34</v>
      </c>
    </row>
    <row r="135" spans="1:11" ht="14.25">
      <c r="A135" s="1">
        <f t="shared" si="9"/>
        <v>35</v>
      </c>
      <c r="B135" s="26">
        <f t="shared" si="7"/>
        <v>33</v>
      </c>
      <c r="C135" t="str">
        <f t="shared" si="8"/>
        <v>00:57:02,09</v>
      </c>
      <c r="H135" t="s">
        <v>311</v>
      </c>
      <c r="I135" t="s">
        <v>565</v>
      </c>
      <c r="J135" t="s">
        <v>566</v>
      </c>
      <c r="K135" s="1">
        <v>35</v>
      </c>
    </row>
    <row r="136" spans="1:11" ht="14.25">
      <c r="A136" s="1">
        <f t="shared" si="9"/>
        <v>99</v>
      </c>
      <c r="B136" s="26">
        <f t="shared" si="7"/>
        <v>34</v>
      </c>
      <c r="C136" t="str">
        <f t="shared" si="8"/>
        <v>00:57:06,41</v>
      </c>
      <c r="H136" t="s">
        <v>312</v>
      </c>
      <c r="I136" t="s">
        <v>280</v>
      </c>
      <c r="J136" t="s">
        <v>564</v>
      </c>
      <c r="K136" s="1">
        <v>99</v>
      </c>
    </row>
    <row r="137" spans="1:11" ht="14.25">
      <c r="A137" s="1">
        <f t="shared" si="9"/>
        <v>88</v>
      </c>
      <c r="B137" s="26">
        <f t="shared" si="7"/>
        <v>35</v>
      </c>
      <c r="C137" t="str">
        <f t="shared" si="8"/>
        <v>00:57:06,86</v>
      </c>
      <c r="H137" t="s">
        <v>313</v>
      </c>
      <c r="I137" t="s">
        <v>562</v>
      </c>
      <c r="J137" t="s">
        <v>563</v>
      </c>
      <c r="K137" s="1">
        <v>88</v>
      </c>
    </row>
    <row r="138" spans="1:11" ht="14.25">
      <c r="A138" s="1">
        <f t="shared" si="9"/>
        <v>66</v>
      </c>
      <c r="B138" s="26">
        <f t="shared" si="7"/>
        <v>36</v>
      </c>
      <c r="C138" t="str">
        <f t="shared" si="8"/>
        <v>00:57:51,45</v>
      </c>
      <c r="H138" t="s">
        <v>314</v>
      </c>
      <c r="I138" t="s">
        <v>560</v>
      </c>
      <c r="J138" t="s">
        <v>561</v>
      </c>
      <c r="K138" s="1">
        <v>66</v>
      </c>
    </row>
    <row r="139" spans="1:11" ht="14.25">
      <c r="A139" s="1">
        <f t="shared" si="9"/>
        <v>18</v>
      </c>
      <c r="B139" s="26">
        <f t="shared" si="7"/>
        <v>37</v>
      </c>
      <c r="C139" t="str">
        <f t="shared" si="8"/>
        <v>00:57:52,15</v>
      </c>
      <c r="H139" t="s">
        <v>315</v>
      </c>
      <c r="I139" t="s">
        <v>558</v>
      </c>
      <c r="J139" t="s">
        <v>559</v>
      </c>
      <c r="K139" s="1">
        <v>18</v>
      </c>
    </row>
    <row r="140" spans="1:11" ht="14.25">
      <c r="A140" s="1">
        <f t="shared" si="9"/>
        <v>81</v>
      </c>
      <c r="B140" s="26">
        <f t="shared" si="7"/>
        <v>38</v>
      </c>
      <c r="C140" t="str">
        <f t="shared" si="8"/>
        <v>00:58:16,59</v>
      </c>
      <c r="H140" t="s">
        <v>316</v>
      </c>
      <c r="I140" t="s">
        <v>556</v>
      </c>
      <c r="J140" t="s">
        <v>557</v>
      </c>
      <c r="K140" s="1">
        <v>81</v>
      </c>
    </row>
    <row r="141" spans="1:11" ht="14.25">
      <c r="A141" s="1">
        <f t="shared" si="9"/>
        <v>13</v>
      </c>
      <c r="B141" s="26">
        <f t="shared" si="7"/>
        <v>39</v>
      </c>
      <c r="C141" t="str">
        <f t="shared" si="8"/>
        <v>00:58:26,90</v>
      </c>
      <c r="H141" t="s">
        <v>317</v>
      </c>
      <c r="I141" t="s">
        <v>554</v>
      </c>
      <c r="J141" t="s">
        <v>555</v>
      </c>
      <c r="K141" s="1">
        <v>13</v>
      </c>
    </row>
    <row r="142" spans="1:11" ht="14.25">
      <c r="A142" s="1">
        <f t="shared" si="9"/>
        <v>15</v>
      </c>
      <c r="B142" s="26">
        <f t="shared" si="7"/>
        <v>40</v>
      </c>
      <c r="C142" t="str">
        <f t="shared" si="8"/>
        <v>00:58:27,46</v>
      </c>
      <c r="H142" t="s">
        <v>318</v>
      </c>
      <c r="I142" t="s">
        <v>552</v>
      </c>
      <c r="J142" t="s">
        <v>553</v>
      </c>
      <c r="K142" s="1">
        <v>15</v>
      </c>
    </row>
    <row r="143" spans="1:11" ht="14.25">
      <c r="A143" s="1">
        <f t="shared" si="9"/>
        <v>51</v>
      </c>
      <c r="B143" s="26">
        <f t="shared" si="7"/>
        <v>41</v>
      </c>
      <c r="C143" t="str">
        <f t="shared" si="8"/>
        <v>00:59:51,12</v>
      </c>
      <c r="H143" t="s">
        <v>319</v>
      </c>
      <c r="I143" t="s">
        <v>550</v>
      </c>
      <c r="J143" t="s">
        <v>551</v>
      </c>
      <c r="K143" s="1">
        <v>51</v>
      </c>
    </row>
    <row r="144" spans="1:11" ht="14.25">
      <c r="A144" s="1">
        <f t="shared" si="9"/>
        <v>161</v>
      </c>
      <c r="B144" s="26">
        <f t="shared" si="7"/>
        <v>42</v>
      </c>
      <c r="C144" t="str">
        <f t="shared" si="8"/>
        <v>01:06:35,52</v>
      </c>
      <c r="H144" t="s">
        <v>320</v>
      </c>
      <c r="I144" t="s">
        <v>548</v>
      </c>
      <c r="J144" t="s">
        <v>549</v>
      </c>
      <c r="K144" s="1">
        <v>161</v>
      </c>
    </row>
    <row r="145" spans="1:11" ht="14.25">
      <c r="A145" s="1">
        <f t="shared" si="9"/>
        <v>61</v>
      </c>
      <c r="B145" s="26">
        <f t="shared" si="7"/>
        <v>43</v>
      </c>
      <c r="C145" t="str">
        <f t="shared" si="8"/>
        <v>01:08:40,78</v>
      </c>
      <c r="H145" t="s">
        <v>321</v>
      </c>
      <c r="I145" t="s">
        <v>546</v>
      </c>
      <c r="J145" t="s">
        <v>547</v>
      </c>
      <c r="K145" s="1">
        <v>61</v>
      </c>
    </row>
    <row r="146" spans="1:11" ht="14.25">
      <c r="A146" s="1">
        <f t="shared" si="9"/>
        <v>60</v>
      </c>
      <c r="B146" s="26">
        <f t="shared" si="7"/>
        <v>44</v>
      </c>
      <c r="C146" t="str">
        <f t="shared" si="8"/>
        <v>01:08:41,85</v>
      </c>
      <c r="H146" t="s">
        <v>322</v>
      </c>
      <c r="I146" t="s">
        <v>282</v>
      </c>
      <c r="J146" t="s">
        <v>545</v>
      </c>
      <c r="K146" s="1">
        <v>60</v>
      </c>
    </row>
    <row r="147" spans="1:11" ht="14.25">
      <c r="A147" s="1">
        <f t="shared" si="9"/>
        <v>174</v>
      </c>
      <c r="B147" s="26">
        <f t="shared" si="7"/>
        <v>45</v>
      </c>
      <c r="C147" t="str">
        <f t="shared" si="8"/>
        <v>01:09:49,69</v>
      </c>
      <c r="H147" t="s">
        <v>323</v>
      </c>
      <c r="I147" t="s">
        <v>543</v>
      </c>
      <c r="J147" t="s">
        <v>544</v>
      </c>
      <c r="K147" s="1">
        <v>174</v>
      </c>
    </row>
    <row r="148" spans="1:11" ht="14.25">
      <c r="A148" s="1">
        <f t="shared" si="9"/>
        <v>173</v>
      </c>
      <c r="B148" s="26">
        <f t="shared" si="7"/>
        <v>46</v>
      </c>
      <c r="C148" t="str">
        <f t="shared" si="8"/>
        <v>01:09:50,94</v>
      </c>
      <c r="H148" t="s">
        <v>324</v>
      </c>
      <c r="I148" t="s">
        <v>281</v>
      </c>
      <c r="J148" t="s">
        <v>542</v>
      </c>
      <c r="K148" s="1">
        <v>173</v>
      </c>
    </row>
    <row r="149" spans="1:11" ht="14.25">
      <c r="A149" s="1">
        <f t="shared" si="9"/>
        <v>77</v>
      </c>
      <c r="B149" s="26">
        <f t="shared" si="7"/>
        <v>47</v>
      </c>
      <c r="C149" t="str">
        <f t="shared" si="8"/>
        <v>01:12:05,47</v>
      </c>
      <c r="H149" t="s">
        <v>325</v>
      </c>
      <c r="I149" t="s">
        <v>540</v>
      </c>
      <c r="J149" t="s">
        <v>541</v>
      </c>
      <c r="K149" s="1">
        <v>77</v>
      </c>
    </row>
    <row r="150" spans="1:11" ht="14.25">
      <c r="A150" s="1">
        <f t="shared" si="9"/>
        <v>153</v>
      </c>
      <c r="B150" s="26">
        <f t="shared" si="7"/>
        <v>48</v>
      </c>
      <c r="C150" t="str">
        <f t="shared" si="8"/>
        <v>01:12:05,91</v>
      </c>
      <c r="H150" t="s">
        <v>326</v>
      </c>
      <c r="I150" t="s">
        <v>538</v>
      </c>
      <c r="J150" t="s">
        <v>539</v>
      </c>
      <c r="K150" s="1">
        <v>153</v>
      </c>
    </row>
    <row r="151" spans="1:9" ht="14.25">
      <c r="A151" s="1"/>
      <c r="B151" s="26"/>
      <c r="C151"/>
      <c r="I151"/>
    </row>
    <row r="152" spans="1:3" ht="14.25">
      <c r="A152" s="1"/>
      <c r="B152" s="26"/>
      <c r="C152"/>
    </row>
    <row r="153" spans="1:3" ht="14.25">
      <c r="A153" s="1"/>
      <c r="B153" s="26"/>
      <c r="C153"/>
    </row>
  </sheetData>
  <sheetProtection/>
  <autoFilter ref="H1:K36">
    <sortState ref="H2:K153">
      <sortCondition sortBy="value" ref="J2:J153"/>
    </sortState>
  </autoFilter>
  <printOptions/>
  <pageMargins left="0.7" right="0.7" top="0.75" bottom="0.75" header="0.3" footer="0.3"/>
  <pageSetup horizontalDpi="600" verticalDpi="600" orientation="portrait" paperSize="9" r:id="rId1"/>
  <ignoredErrors>
    <ignoredError sqref="B45:B46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E152"/>
  <sheetViews>
    <sheetView zoomScalePageLayoutView="0" workbookViewId="0" topLeftCell="A124">
      <selection activeCell="E3" sqref="E3:E151"/>
    </sheetView>
  </sheetViews>
  <sheetFormatPr defaultColWidth="9.140625" defaultRowHeight="15"/>
  <cols>
    <col min="2" max="2" width="12.7109375" style="0" customWidth="1"/>
    <col min="3" max="3" width="16.28125" style="0" customWidth="1"/>
    <col min="4" max="4" width="15.00390625" style="0" customWidth="1"/>
  </cols>
  <sheetData>
    <row r="2" spans="2:4" ht="14.25">
      <c r="B2" t="s">
        <v>25</v>
      </c>
      <c r="C2" t="s">
        <v>328</v>
      </c>
      <c r="D2" t="s">
        <v>329</v>
      </c>
    </row>
    <row r="3" spans="2:5" ht="14.25">
      <c r="B3">
        <v>1</v>
      </c>
      <c r="C3" t="s">
        <v>806</v>
      </c>
      <c r="D3" t="s">
        <v>806</v>
      </c>
      <c r="E3" s="1">
        <v>98</v>
      </c>
    </row>
    <row r="4" spans="2:5" ht="14.25">
      <c r="B4">
        <v>2</v>
      </c>
      <c r="C4" t="s">
        <v>804</v>
      </c>
      <c r="D4" t="s">
        <v>805</v>
      </c>
      <c r="E4" s="1">
        <v>136</v>
      </c>
    </row>
    <row r="5" spans="2:5" ht="14.25">
      <c r="B5">
        <v>3</v>
      </c>
      <c r="C5" t="s">
        <v>279</v>
      </c>
      <c r="D5" t="s">
        <v>803</v>
      </c>
      <c r="E5" s="1">
        <v>70</v>
      </c>
    </row>
    <row r="6" spans="2:5" ht="14.25">
      <c r="B6">
        <v>4</v>
      </c>
      <c r="C6" t="s">
        <v>801</v>
      </c>
      <c r="D6" t="s">
        <v>802</v>
      </c>
      <c r="E6" s="1">
        <v>59</v>
      </c>
    </row>
    <row r="7" spans="2:5" ht="14.25">
      <c r="B7">
        <v>5</v>
      </c>
      <c r="C7" t="s">
        <v>799</v>
      </c>
      <c r="D7" t="s">
        <v>800</v>
      </c>
      <c r="E7" s="1">
        <v>47</v>
      </c>
    </row>
    <row r="8" spans="2:5" ht="14.25">
      <c r="B8">
        <v>6</v>
      </c>
      <c r="C8" t="s">
        <v>797</v>
      </c>
      <c r="D8" t="s">
        <v>798</v>
      </c>
      <c r="E8" s="1">
        <v>39</v>
      </c>
    </row>
    <row r="9" spans="2:5" ht="14.25">
      <c r="B9">
        <v>7</v>
      </c>
      <c r="C9" t="s">
        <v>795</v>
      </c>
      <c r="D9" t="s">
        <v>796</v>
      </c>
      <c r="E9" s="1">
        <v>141</v>
      </c>
    </row>
    <row r="10" spans="2:5" ht="14.25">
      <c r="B10">
        <v>8</v>
      </c>
      <c r="C10" t="s">
        <v>793</v>
      </c>
      <c r="D10" t="s">
        <v>794</v>
      </c>
      <c r="E10" s="1">
        <v>54</v>
      </c>
    </row>
    <row r="11" spans="2:5" ht="14.25">
      <c r="B11">
        <v>9</v>
      </c>
      <c r="C11" t="s">
        <v>791</v>
      </c>
      <c r="D11" t="s">
        <v>792</v>
      </c>
      <c r="E11" s="1">
        <v>175</v>
      </c>
    </row>
    <row r="12" spans="2:5" ht="14.25">
      <c r="B12">
        <v>10</v>
      </c>
      <c r="C12" t="s">
        <v>789</v>
      </c>
      <c r="D12" t="s">
        <v>790</v>
      </c>
      <c r="E12" s="1">
        <v>1</v>
      </c>
    </row>
    <row r="13" spans="2:5" ht="14.25">
      <c r="B13">
        <v>11</v>
      </c>
      <c r="C13" t="s">
        <v>787</v>
      </c>
      <c r="D13" t="s">
        <v>788</v>
      </c>
      <c r="E13" s="1">
        <v>56</v>
      </c>
    </row>
    <row r="14" spans="2:5" ht="14.25">
      <c r="B14">
        <v>12</v>
      </c>
      <c r="C14" t="s">
        <v>274</v>
      </c>
      <c r="D14" t="s">
        <v>786</v>
      </c>
      <c r="E14" s="1">
        <v>71</v>
      </c>
    </row>
    <row r="15" spans="2:5" ht="14.25">
      <c r="B15">
        <v>13</v>
      </c>
      <c r="C15" t="s">
        <v>784</v>
      </c>
      <c r="D15" t="s">
        <v>785</v>
      </c>
      <c r="E15" s="1">
        <v>160</v>
      </c>
    </row>
    <row r="16" spans="2:5" ht="14.25">
      <c r="B16">
        <v>14</v>
      </c>
      <c r="C16" t="s">
        <v>782</v>
      </c>
      <c r="D16" t="s">
        <v>783</v>
      </c>
      <c r="E16" s="1">
        <v>158</v>
      </c>
    </row>
    <row r="17" spans="2:5" ht="14.25">
      <c r="B17">
        <v>15</v>
      </c>
      <c r="C17" t="s">
        <v>780</v>
      </c>
      <c r="D17" t="s">
        <v>781</v>
      </c>
      <c r="E17" s="1">
        <v>157</v>
      </c>
    </row>
    <row r="18" spans="2:5" ht="14.25">
      <c r="B18">
        <v>16</v>
      </c>
      <c r="C18" t="s">
        <v>684</v>
      </c>
      <c r="D18" t="s">
        <v>779</v>
      </c>
      <c r="E18" s="1">
        <v>159</v>
      </c>
    </row>
    <row r="19" spans="2:5" ht="14.25">
      <c r="B19">
        <v>17</v>
      </c>
      <c r="C19" t="s">
        <v>286</v>
      </c>
      <c r="D19" t="s">
        <v>778</v>
      </c>
      <c r="E19" s="1">
        <v>32</v>
      </c>
    </row>
    <row r="20" spans="2:5" ht="14.25">
      <c r="B20">
        <v>18</v>
      </c>
      <c r="C20" t="s">
        <v>275</v>
      </c>
      <c r="D20" t="s">
        <v>777</v>
      </c>
      <c r="E20" s="1">
        <v>135</v>
      </c>
    </row>
    <row r="21" spans="2:5" ht="14.25">
      <c r="B21">
        <v>19</v>
      </c>
      <c r="C21" t="s">
        <v>775</v>
      </c>
      <c r="D21" t="s">
        <v>776</v>
      </c>
      <c r="E21" s="1">
        <v>97</v>
      </c>
    </row>
    <row r="22" spans="2:5" ht="14.25">
      <c r="B22">
        <v>20</v>
      </c>
      <c r="C22" t="s">
        <v>702</v>
      </c>
      <c r="D22" t="s">
        <v>774</v>
      </c>
      <c r="E22" s="1">
        <v>38</v>
      </c>
    </row>
    <row r="23" spans="2:5" ht="14.25">
      <c r="B23">
        <v>21</v>
      </c>
      <c r="C23" t="s">
        <v>273</v>
      </c>
      <c r="D23" t="s">
        <v>773</v>
      </c>
      <c r="E23" s="1">
        <v>85</v>
      </c>
    </row>
    <row r="24" spans="2:5" ht="14.25">
      <c r="B24">
        <v>22</v>
      </c>
      <c r="C24" t="s">
        <v>771</v>
      </c>
      <c r="D24" t="s">
        <v>772</v>
      </c>
      <c r="E24" s="1">
        <v>50</v>
      </c>
    </row>
    <row r="25" spans="2:5" ht="14.25">
      <c r="B25">
        <v>23</v>
      </c>
      <c r="C25" t="s">
        <v>605</v>
      </c>
      <c r="D25" t="s">
        <v>770</v>
      </c>
      <c r="E25" s="1">
        <v>20</v>
      </c>
    </row>
    <row r="26" spans="2:5" ht="14.25">
      <c r="B26">
        <v>24</v>
      </c>
      <c r="C26" t="s">
        <v>768</v>
      </c>
      <c r="D26" t="s">
        <v>769</v>
      </c>
      <c r="E26" s="1">
        <v>156</v>
      </c>
    </row>
    <row r="27" spans="2:5" ht="14.25">
      <c r="B27">
        <v>25</v>
      </c>
      <c r="C27" t="s">
        <v>766</v>
      </c>
      <c r="D27" t="s">
        <v>767</v>
      </c>
      <c r="E27" s="1">
        <v>90</v>
      </c>
    </row>
    <row r="28" spans="2:5" ht="14.25">
      <c r="B28">
        <v>26</v>
      </c>
      <c r="C28" t="s">
        <v>764</v>
      </c>
      <c r="D28" t="s">
        <v>765</v>
      </c>
      <c r="E28" s="1">
        <v>12</v>
      </c>
    </row>
    <row r="29" spans="2:5" ht="14.25">
      <c r="B29">
        <v>27</v>
      </c>
      <c r="C29" t="s">
        <v>762</v>
      </c>
      <c r="D29" t="s">
        <v>763</v>
      </c>
      <c r="E29" s="1">
        <v>86</v>
      </c>
    </row>
    <row r="30" spans="2:5" ht="14.25">
      <c r="B30">
        <v>28</v>
      </c>
      <c r="C30" t="s">
        <v>538</v>
      </c>
      <c r="D30" t="s">
        <v>761</v>
      </c>
      <c r="E30" s="1">
        <v>167</v>
      </c>
    </row>
    <row r="31" spans="2:5" ht="14.25">
      <c r="B31">
        <v>29</v>
      </c>
      <c r="C31" t="s">
        <v>759</v>
      </c>
      <c r="D31" t="s">
        <v>760</v>
      </c>
      <c r="E31" s="1">
        <v>176</v>
      </c>
    </row>
    <row r="32" spans="2:5" ht="14.25">
      <c r="B32">
        <v>30</v>
      </c>
      <c r="C32" t="s">
        <v>757</v>
      </c>
      <c r="D32" t="s">
        <v>758</v>
      </c>
      <c r="E32" s="1">
        <v>8</v>
      </c>
    </row>
    <row r="33" spans="2:5" ht="14.25">
      <c r="B33">
        <v>31</v>
      </c>
      <c r="C33" t="s">
        <v>285</v>
      </c>
      <c r="D33" t="s">
        <v>756</v>
      </c>
      <c r="E33" s="1">
        <v>46</v>
      </c>
    </row>
    <row r="34" spans="2:5" ht="14.25">
      <c r="B34">
        <v>32</v>
      </c>
      <c r="C34" t="s">
        <v>754</v>
      </c>
      <c r="D34" t="s">
        <v>755</v>
      </c>
      <c r="E34" s="1">
        <v>3</v>
      </c>
    </row>
    <row r="35" spans="2:5" ht="14.25">
      <c r="B35">
        <v>33</v>
      </c>
      <c r="C35" t="s">
        <v>752</v>
      </c>
      <c r="D35" t="s">
        <v>753</v>
      </c>
      <c r="E35" s="1">
        <v>49</v>
      </c>
    </row>
    <row r="36" spans="2:5" ht="14.25">
      <c r="B36">
        <v>34</v>
      </c>
      <c r="C36" t="s">
        <v>750</v>
      </c>
      <c r="D36" t="s">
        <v>751</v>
      </c>
      <c r="E36" s="1">
        <v>53</v>
      </c>
    </row>
    <row r="37" spans="2:5" ht="14.25">
      <c r="B37">
        <v>35</v>
      </c>
      <c r="C37" t="s">
        <v>748</v>
      </c>
      <c r="D37" t="s">
        <v>749</v>
      </c>
      <c r="E37" s="1">
        <v>137</v>
      </c>
    </row>
    <row r="38" spans="2:5" ht="14.25">
      <c r="B38">
        <v>36</v>
      </c>
      <c r="C38" t="s">
        <v>746</v>
      </c>
      <c r="D38" t="s">
        <v>747</v>
      </c>
      <c r="E38" s="1">
        <v>24</v>
      </c>
    </row>
    <row r="39" spans="2:5" ht="14.25">
      <c r="B39">
        <v>37</v>
      </c>
      <c r="C39" t="s">
        <v>744</v>
      </c>
      <c r="D39" t="s">
        <v>745</v>
      </c>
      <c r="E39" s="1">
        <v>36</v>
      </c>
    </row>
    <row r="40" spans="2:5" ht="14.25">
      <c r="B40">
        <v>38</v>
      </c>
      <c r="C40" t="s">
        <v>742</v>
      </c>
      <c r="D40" t="s">
        <v>743</v>
      </c>
      <c r="E40" s="1">
        <v>52</v>
      </c>
    </row>
    <row r="41" spans="2:5" ht="14.25">
      <c r="B41">
        <v>39</v>
      </c>
      <c r="C41" t="s">
        <v>740</v>
      </c>
      <c r="D41" t="s">
        <v>741</v>
      </c>
      <c r="E41" s="1">
        <v>84</v>
      </c>
    </row>
    <row r="42" spans="2:5" ht="14.25">
      <c r="B42">
        <v>40</v>
      </c>
      <c r="C42" t="s">
        <v>738</v>
      </c>
      <c r="D42" t="s">
        <v>739</v>
      </c>
      <c r="E42" s="1">
        <v>43</v>
      </c>
    </row>
    <row r="43" spans="2:5" ht="14.25">
      <c r="B43">
        <v>41</v>
      </c>
      <c r="C43" t="s">
        <v>736</v>
      </c>
      <c r="D43" t="s">
        <v>737</v>
      </c>
      <c r="E43" s="1">
        <v>164</v>
      </c>
    </row>
    <row r="44" spans="2:5" ht="14.25">
      <c r="B44">
        <v>42</v>
      </c>
      <c r="C44" t="s">
        <v>734</v>
      </c>
      <c r="D44" t="s">
        <v>735</v>
      </c>
      <c r="E44" s="1">
        <v>100</v>
      </c>
    </row>
    <row r="45" spans="2:5" ht="14.25">
      <c r="B45">
        <v>43</v>
      </c>
      <c r="C45" t="s">
        <v>732</v>
      </c>
      <c r="D45" t="s">
        <v>733</v>
      </c>
      <c r="E45" s="1">
        <v>5</v>
      </c>
    </row>
    <row r="46" spans="2:5" ht="14.25">
      <c r="B46">
        <v>44</v>
      </c>
      <c r="C46" t="s">
        <v>730</v>
      </c>
      <c r="D46" t="s">
        <v>731</v>
      </c>
      <c r="E46" s="1">
        <v>74</v>
      </c>
    </row>
    <row r="47" spans="2:5" ht="14.25">
      <c r="B47">
        <v>45</v>
      </c>
      <c r="C47" t="s">
        <v>645</v>
      </c>
      <c r="D47" t="s">
        <v>729</v>
      </c>
      <c r="E47" s="1">
        <v>172</v>
      </c>
    </row>
    <row r="48" spans="2:5" ht="14.25">
      <c r="B48">
        <v>46</v>
      </c>
      <c r="C48" t="s">
        <v>727</v>
      </c>
      <c r="D48" t="s">
        <v>728</v>
      </c>
      <c r="E48" s="1">
        <v>95</v>
      </c>
    </row>
    <row r="49" spans="2:5" ht="14.25">
      <c r="B49">
        <v>47</v>
      </c>
      <c r="C49" t="s">
        <v>725</v>
      </c>
      <c r="D49" t="s">
        <v>726</v>
      </c>
      <c r="E49" s="1">
        <v>148</v>
      </c>
    </row>
    <row r="50" spans="2:5" ht="14.25">
      <c r="B50">
        <v>48</v>
      </c>
      <c r="C50" t="s">
        <v>723</v>
      </c>
      <c r="D50" t="s">
        <v>724</v>
      </c>
      <c r="E50" s="1">
        <v>68</v>
      </c>
    </row>
    <row r="51" spans="2:5" ht="14.25">
      <c r="B51">
        <v>49</v>
      </c>
      <c r="C51" t="s">
        <v>626</v>
      </c>
      <c r="D51" t="s">
        <v>722</v>
      </c>
      <c r="E51" s="1">
        <v>19</v>
      </c>
    </row>
    <row r="52" spans="2:5" ht="14.25">
      <c r="B52">
        <v>50</v>
      </c>
      <c r="C52" t="s">
        <v>121</v>
      </c>
      <c r="D52" t="s">
        <v>721</v>
      </c>
      <c r="E52" s="1">
        <v>14</v>
      </c>
    </row>
    <row r="53" spans="2:5" ht="14.25">
      <c r="B53">
        <v>51</v>
      </c>
      <c r="C53" t="s">
        <v>719</v>
      </c>
      <c r="D53" t="s">
        <v>720</v>
      </c>
      <c r="E53" s="1">
        <v>75</v>
      </c>
    </row>
    <row r="54" spans="2:5" ht="14.25">
      <c r="B54">
        <v>52</v>
      </c>
      <c r="C54" t="s">
        <v>119</v>
      </c>
      <c r="D54" t="s">
        <v>718</v>
      </c>
      <c r="E54" s="1">
        <v>171</v>
      </c>
    </row>
    <row r="55" spans="2:5" ht="14.25">
      <c r="B55">
        <v>53</v>
      </c>
      <c r="C55" t="s">
        <v>276</v>
      </c>
      <c r="D55" t="s">
        <v>717</v>
      </c>
      <c r="E55" s="1">
        <v>152</v>
      </c>
    </row>
    <row r="56" spans="2:5" ht="14.25">
      <c r="B56">
        <v>54</v>
      </c>
      <c r="C56" t="s">
        <v>715</v>
      </c>
      <c r="D56" t="s">
        <v>716</v>
      </c>
      <c r="E56" s="1">
        <v>142</v>
      </c>
    </row>
    <row r="57" spans="2:5" ht="14.25">
      <c r="B57">
        <v>55</v>
      </c>
      <c r="C57" t="s">
        <v>278</v>
      </c>
      <c r="D57" t="s">
        <v>714</v>
      </c>
      <c r="E57" s="1">
        <v>89</v>
      </c>
    </row>
    <row r="58" spans="2:5" ht="14.25">
      <c r="B58">
        <v>56</v>
      </c>
      <c r="C58" t="s">
        <v>712</v>
      </c>
      <c r="D58" t="s">
        <v>713</v>
      </c>
      <c r="E58" s="1">
        <v>37</v>
      </c>
    </row>
    <row r="59" spans="2:5" ht="14.25">
      <c r="B59">
        <v>57</v>
      </c>
      <c r="C59" t="s">
        <v>710</v>
      </c>
      <c r="D59" t="s">
        <v>711</v>
      </c>
      <c r="E59" s="1">
        <v>55</v>
      </c>
    </row>
    <row r="60" spans="2:5" ht="14.25">
      <c r="B60">
        <v>58</v>
      </c>
      <c r="C60" t="s">
        <v>708</v>
      </c>
      <c r="D60" t="s">
        <v>709</v>
      </c>
      <c r="E60" s="1">
        <v>170</v>
      </c>
    </row>
    <row r="61" spans="2:5" ht="14.25">
      <c r="B61">
        <v>59</v>
      </c>
      <c r="C61" t="s">
        <v>706</v>
      </c>
      <c r="D61" t="s">
        <v>707</v>
      </c>
      <c r="E61" s="1">
        <v>4</v>
      </c>
    </row>
    <row r="62" spans="2:5" ht="14.25">
      <c r="B62">
        <v>60</v>
      </c>
      <c r="C62" t="s">
        <v>704</v>
      </c>
      <c r="D62" t="s">
        <v>705</v>
      </c>
      <c r="E62" s="1">
        <v>139</v>
      </c>
    </row>
    <row r="63" spans="2:5" ht="14.25">
      <c r="B63">
        <v>61</v>
      </c>
      <c r="C63" t="s">
        <v>702</v>
      </c>
      <c r="D63" t="s">
        <v>703</v>
      </c>
      <c r="E63" s="1">
        <v>10</v>
      </c>
    </row>
    <row r="64" spans="2:5" ht="14.25">
      <c r="B64">
        <v>62</v>
      </c>
      <c r="C64" t="s">
        <v>112</v>
      </c>
      <c r="D64" t="s">
        <v>701</v>
      </c>
      <c r="E64" s="1">
        <v>144</v>
      </c>
    </row>
    <row r="65" spans="2:5" ht="14.25">
      <c r="B65">
        <v>63</v>
      </c>
      <c r="C65" t="s">
        <v>699</v>
      </c>
      <c r="D65" t="s">
        <v>700</v>
      </c>
      <c r="E65" s="1">
        <v>177</v>
      </c>
    </row>
    <row r="66" spans="2:5" ht="14.25">
      <c r="B66">
        <v>64</v>
      </c>
      <c r="C66" t="s">
        <v>697</v>
      </c>
      <c r="D66" t="s">
        <v>698</v>
      </c>
      <c r="E66" s="1">
        <v>138</v>
      </c>
    </row>
    <row r="67" spans="2:5" ht="14.25">
      <c r="B67">
        <v>65</v>
      </c>
      <c r="C67" t="s">
        <v>695</v>
      </c>
      <c r="D67" t="s">
        <v>696</v>
      </c>
      <c r="E67" s="1">
        <v>7</v>
      </c>
    </row>
    <row r="68" spans="2:5" ht="14.25">
      <c r="B68">
        <v>66</v>
      </c>
      <c r="C68" t="s">
        <v>693</v>
      </c>
      <c r="D68" t="s">
        <v>694</v>
      </c>
      <c r="E68" s="1">
        <v>2</v>
      </c>
    </row>
    <row r="69" spans="2:5" ht="14.25">
      <c r="B69">
        <v>67</v>
      </c>
      <c r="C69" t="s">
        <v>169</v>
      </c>
      <c r="D69" t="s">
        <v>692</v>
      </c>
      <c r="E69" s="1">
        <v>45</v>
      </c>
    </row>
    <row r="70" spans="2:5" ht="14.25">
      <c r="B70">
        <v>68</v>
      </c>
      <c r="C70" t="s">
        <v>690</v>
      </c>
      <c r="D70" t="s">
        <v>691</v>
      </c>
      <c r="E70" s="1">
        <v>101</v>
      </c>
    </row>
    <row r="71" spans="2:5" ht="14.25">
      <c r="B71">
        <v>69</v>
      </c>
      <c r="C71" t="s">
        <v>552</v>
      </c>
      <c r="D71" t="s">
        <v>689</v>
      </c>
      <c r="E71" s="1">
        <v>150</v>
      </c>
    </row>
    <row r="72" spans="2:5" ht="14.25">
      <c r="B72">
        <v>70</v>
      </c>
      <c r="C72" t="s">
        <v>552</v>
      </c>
      <c r="D72" t="s">
        <v>688</v>
      </c>
      <c r="E72" s="1">
        <v>9</v>
      </c>
    </row>
    <row r="73" spans="2:5" ht="14.25">
      <c r="B73">
        <v>71</v>
      </c>
      <c r="C73" t="s">
        <v>686</v>
      </c>
      <c r="D73" t="s">
        <v>687</v>
      </c>
      <c r="E73" s="1">
        <v>6</v>
      </c>
    </row>
    <row r="74" spans="2:5" ht="14.25">
      <c r="B74">
        <v>72</v>
      </c>
      <c r="C74" t="s">
        <v>684</v>
      </c>
      <c r="D74" t="s">
        <v>685</v>
      </c>
      <c r="E74" s="1">
        <v>87</v>
      </c>
    </row>
    <row r="75" spans="2:5" ht="14.25">
      <c r="B75">
        <v>73</v>
      </c>
      <c r="C75" t="s">
        <v>682</v>
      </c>
      <c r="D75" t="s">
        <v>683</v>
      </c>
      <c r="E75" s="1">
        <v>76</v>
      </c>
    </row>
    <row r="76" spans="2:5" ht="14.25">
      <c r="B76">
        <v>74</v>
      </c>
      <c r="C76" t="s">
        <v>680</v>
      </c>
      <c r="D76" t="s">
        <v>681</v>
      </c>
      <c r="E76" s="1">
        <v>27</v>
      </c>
    </row>
    <row r="77" spans="2:5" ht="14.25">
      <c r="B77">
        <v>75</v>
      </c>
      <c r="C77" t="s">
        <v>678</v>
      </c>
      <c r="D77" t="s">
        <v>679</v>
      </c>
      <c r="E77" s="1">
        <v>149</v>
      </c>
    </row>
    <row r="78" spans="2:5" ht="14.25">
      <c r="B78">
        <v>76</v>
      </c>
      <c r="C78" t="s">
        <v>676</v>
      </c>
      <c r="D78" t="s">
        <v>677</v>
      </c>
      <c r="E78" s="1">
        <v>154</v>
      </c>
    </row>
    <row r="79" spans="2:5" ht="14.25">
      <c r="B79">
        <v>77</v>
      </c>
      <c r="C79" t="s">
        <v>674</v>
      </c>
      <c r="D79" t="s">
        <v>675</v>
      </c>
      <c r="E79" s="1">
        <v>96</v>
      </c>
    </row>
    <row r="80" spans="2:5" ht="14.25">
      <c r="B80">
        <v>78</v>
      </c>
      <c r="C80" t="s">
        <v>672</v>
      </c>
      <c r="D80" t="s">
        <v>673</v>
      </c>
      <c r="E80" s="1">
        <v>91</v>
      </c>
    </row>
    <row r="81" spans="2:5" ht="14.25">
      <c r="B81">
        <v>79</v>
      </c>
      <c r="C81" t="s">
        <v>670</v>
      </c>
      <c r="D81" t="s">
        <v>671</v>
      </c>
      <c r="E81" s="1">
        <v>134</v>
      </c>
    </row>
    <row r="82" spans="2:5" ht="14.25">
      <c r="B82">
        <v>80</v>
      </c>
      <c r="C82" t="s">
        <v>668</v>
      </c>
      <c r="D82" t="s">
        <v>669</v>
      </c>
      <c r="E82" s="1">
        <v>23</v>
      </c>
    </row>
    <row r="83" spans="2:5" ht="14.25">
      <c r="B83">
        <v>81</v>
      </c>
      <c r="C83" t="s">
        <v>666</v>
      </c>
      <c r="D83" t="s">
        <v>667</v>
      </c>
      <c r="E83" s="1">
        <v>26</v>
      </c>
    </row>
    <row r="84" spans="2:5" ht="14.25">
      <c r="B84">
        <v>82</v>
      </c>
      <c r="C84" t="s">
        <v>664</v>
      </c>
      <c r="D84" t="s">
        <v>665</v>
      </c>
      <c r="E84" s="1">
        <v>80</v>
      </c>
    </row>
    <row r="85" spans="2:5" ht="14.25">
      <c r="B85">
        <v>83</v>
      </c>
      <c r="C85" t="s">
        <v>662</v>
      </c>
      <c r="D85" t="s">
        <v>663</v>
      </c>
      <c r="E85" s="1">
        <v>165</v>
      </c>
    </row>
    <row r="86" spans="2:5" ht="14.25">
      <c r="B86">
        <v>84</v>
      </c>
      <c r="C86" t="s">
        <v>660</v>
      </c>
      <c r="D86" t="s">
        <v>661</v>
      </c>
      <c r="E86" s="1">
        <v>28</v>
      </c>
    </row>
    <row r="87" spans="2:5" ht="14.25">
      <c r="B87">
        <v>85</v>
      </c>
      <c r="C87" t="s">
        <v>658</v>
      </c>
      <c r="D87" t="s">
        <v>659</v>
      </c>
      <c r="E87" s="1">
        <v>155</v>
      </c>
    </row>
    <row r="88" spans="2:5" ht="14.25">
      <c r="B88">
        <v>86</v>
      </c>
      <c r="C88" t="s">
        <v>656</v>
      </c>
      <c r="D88" t="s">
        <v>657</v>
      </c>
      <c r="E88" s="1">
        <v>131</v>
      </c>
    </row>
    <row r="89" spans="2:5" ht="14.25">
      <c r="B89">
        <v>87</v>
      </c>
      <c r="C89" t="s">
        <v>284</v>
      </c>
      <c r="D89" t="s">
        <v>655</v>
      </c>
      <c r="E89" s="1">
        <v>40</v>
      </c>
    </row>
    <row r="90" spans="2:5" ht="14.25">
      <c r="B90">
        <v>88</v>
      </c>
      <c r="C90" t="s">
        <v>653</v>
      </c>
      <c r="D90" t="s">
        <v>654</v>
      </c>
      <c r="E90" s="1">
        <v>42</v>
      </c>
    </row>
    <row r="91" spans="2:5" ht="14.25">
      <c r="B91">
        <v>89</v>
      </c>
      <c r="C91" t="s">
        <v>651</v>
      </c>
      <c r="D91" t="s">
        <v>652</v>
      </c>
      <c r="E91" s="1">
        <v>162</v>
      </c>
    </row>
    <row r="92" spans="2:5" ht="14.25">
      <c r="B92">
        <v>90</v>
      </c>
      <c r="C92" t="s">
        <v>649</v>
      </c>
      <c r="D92" t="s">
        <v>650</v>
      </c>
      <c r="E92" s="1">
        <v>48</v>
      </c>
    </row>
    <row r="93" spans="2:5" ht="14.25">
      <c r="B93">
        <v>91</v>
      </c>
      <c r="C93" t="s">
        <v>647</v>
      </c>
      <c r="D93" t="s">
        <v>648</v>
      </c>
      <c r="E93" s="1">
        <v>132</v>
      </c>
    </row>
    <row r="94" spans="2:5" ht="14.25">
      <c r="B94">
        <v>92</v>
      </c>
      <c r="C94" t="s">
        <v>645</v>
      </c>
      <c r="D94" t="s">
        <v>646</v>
      </c>
      <c r="E94" s="1">
        <v>29</v>
      </c>
    </row>
    <row r="95" spans="2:5" ht="14.25">
      <c r="B95">
        <v>93</v>
      </c>
      <c r="C95" t="s">
        <v>643</v>
      </c>
      <c r="D95" t="s">
        <v>644</v>
      </c>
      <c r="E95" s="1">
        <v>72</v>
      </c>
    </row>
    <row r="96" spans="2:5" ht="14.25">
      <c r="B96">
        <v>94</v>
      </c>
      <c r="C96" t="s">
        <v>641</v>
      </c>
      <c r="D96" t="s">
        <v>642</v>
      </c>
      <c r="E96" s="1">
        <v>62</v>
      </c>
    </row>
    <row r="97" spans="2:5" ht="14.25">
      <c r="B97">
        <v>95</v>
      </c>
      <c r="C97" t="s">
        <v>639</v>
      </c>
      <c r="D97" t="s">
        <v>640</v>
      </c>
      <c r="E97" s="1">
        <v>151</v>
      </c>
    </row>
    <row r="98" spans="2:5" ht="14.25">
      <c r="B98">
        <v>96</v>
      </c>
      <c r="C98" t="s">
        <v>637</v>
      </c>
      <c r="D98" t="s">
        <v>638</v>
      </c>
      <c r="E98" s="1">
        <v>58</v>
      </c>
    </row>
    <row r="99" spans="2:5" ht="14.25">
      <c r="B99">
        <v>97</v>
      </c>
      <c r="C99" t="s">
        <v>635</v>
      </c>
      <c r="D99" t="s">
        <v>636</v>
      </c>
      <c r="E99" s="1">
        <v>178</v>
      </c>
    </row>
    <row r="100" spans="2:5" ht="14.25">
      <c r="B100">
        <v>98</v>
      </c>
      <c r="C100" t="s">
        <v>633</v>
      </c>
      <c r="D100" t="s">
        <v>634</v>
      </c>
      <c r="E100" s="1">
        <v>63</v>
      </c>
    </row>
    <row r="101" spans="2:5" ht="14.25">
      <c r="B101">
        <v>99</v>
      </c>
      <c r="C101" t="s">
        <v>579</v>
      </c>
      <c r="D101" t="s">
        <v>632</v>
      </c>
      <c r="E101" s="1">
        <v>143</v>
      </c>
    </row>
    <row r="102" spans="2:5" ht="14.25">
      <c r="B102">
        <v>100</v>
      </c>
      <c r="C102" t="s">
        <v>630</v>
      </c>
      <c r="D102" t="s">
        <v>631</v>
      </c>
      <c r="E102" s="1">
        <v>73</v>
      </c>
    </row>
    <row r="103" spans="2:5" ht="14.25">
      <c r="B103">
        <v>101</v>
      </c>
      <c r="C103" t="s">
        <v>628</v>
      </c>
      <c r="D103" t="s">
        <v>629</v>
      </c>
      <c r="E103" s="1">
        <v>30</v>
      </c>
    </row>
    <row r="104" spans="2:5" ht="14.25">
      <c r="B104">
        <v>102</v>
      </c>
      <c r="C104" t="s">
        <v>626</v>
      </c>
      <c r="D104" t="s">
        <v>627</v>
      </c>
      <c r="E104" s="1">
        <v>140</v>
      </c>
    </row>
    <row r="105" spans="2:5" ht="14.25">
      <c r="B105">
        <v>103</v>
      </c>
      <c r="C105" t="s">
        <v>624</v>
      </c>
      <c r="D105" t="s">
        <v>625</v>
      </c>
      <c r="E105" s="1">
        <v>44</v>
      </c>
    </row>
    <row r="106" spans="2:5" ht="14.25">
      <c r="B106">
        <v>104</v>
      </c>
      <c r="C106" t="s">
        <v>622</v>
      </c>
      <c r="D106" t="s">
        <v>623</v>
      </c>
      <c r="E106" s="1">
        <v>92</v>
      </c>
    </row>
    <row r="107" spans="2:5" ht="14.25">
      <c r="B107">
        <v>105</v>
      </c>
      <c r="C107" t="s">
        <v>283</v>
      </c>
      <c r="D107" t="s">
        <v>621</v>
      </c>
      <c r="E107" s="1">
        <v>69</v>
      </c>
    </row>
    <row r="108" spans="2:5" ht="14.25">
      <c r="B108">
        <v>106</v>
      </c>
      <c r="C108" t="s">
        <v>619</v>
      </c>
      <c r="D108" t="s">
        <v>620</v>
      </c>
      <c r="E108" s="1">
        <v>16</v>
      </c>
    </row>
    <row r="109" spans="2:5" ht="14.25">
      <c r="B109">
        <v>107</v>
      </c>
      <c r="C109" t="s">
        <v>617</v>
      </c>
      <c r="D109" t="s">
        <v>618</v>
      </c>
      <c r="E109" s="1">
        <v>22</v>
      </c>
    </row>
    <row r="110" spans="2:5" ht="14.25">
      <c r="B110">
        <v>108</v>
      </c>
      <c r="C110" t="s">
        <v>615</v>
      </c>
      <c r="D110" t="s">
        <v>616</v>
      </c>
      <c r="E110" s="1">
        <v>79</v>
      </c>
    </row>
    <row r="111" spans="2:5" ht="14.25">
      <c r="B111">
        <v>109</v>
      </c>
      <c r="C111" t="s">
        <v>613</v>
      </c>
      <c r="D111" t="s">
        <v>614</v>
      </c>
      <c r="E111" s="1">
        <v>57</v>
      </c>
    </row>
    <row r="112" spans="2:5" ht="14.25">
      <c r="B112">
        <v>110</v>
      </c>
      <c r="C112" t="s">
        <v>611</v>
      </c>
      <c r="D112" t="s">
        <v>612</v>
      </c>
      <c r="E112" s="1">
        <v>21</v>
      </c>
    </row>
    <row r="113" spans="2:5" ht="14.25">
      <c r="B113">
        <v>111</v>
      </c>
      <c r="C113" t="s">
        <v>609</v>
      </c>
      <c r="D113" t="s">
        <v>610</v>
      </c>
      <c r="E113" s="1">
        <v>82</v>
      </c>
    </row>
    <row r="114" spans="2:5" ht="14.25">
      <c r="B114">
        <v>112</v>
      </c>
      <c r="C114" t="s">
        <v>607</v>
      </c>
      <c r="D114" t="s">
        <v>608</v>
      </c>
      <c r="E114" s="1">
        <v>64</v>
      </c>
    </row>
    <row r="115" spans="2:5" ht="14.25">
      <c r="B115">
        <v>113</v>
      </c>
      <c r="C115" t="s">
        <v>605</v>
      </c>
      <c r="D115" t="s">
        <v>606</v>
      </c>
      <c r="E115" s="1">
        <v>78</v>
      </c>
    </row>
    <row r="116" spans="2:5" ht="14.25">
      <c r="B116">
        <v>114</v>
      </c>
      <c r="C116" t="s">
        <v>603</v>
      </c>
      <c r="D116" t="s">
        <v>604</v>
      </c>
      <c r="E116" s="1">
        <v>33</v>
      </c>
    </row>
    <row r="117" spans="2:5" ht="14.25">
      <c r="B117">
        <v>115</v>
      </c>
      <c r="C117" t="s">
        <v>601</v>
      </c>
      <c r="D117" t="s">
        <v>602</v>
      </c>
      <c r="E117" s="1">
        <v>11</v>
      </c>
    </row>
    <row r="118" spans="2:5" ht="14.25">
      <c r="B118">
        <v>116</v>
      </c>
      <c r="C118" t="s">
        <v>599</v>
      </c>
      <c r="D118" t="s">
        <v>600</v>
      </c>
      <c r="E118" s="1">
        <v>67</v>
      </c>
    </row>
    <row r="119" spans="2:5" ht="14.25">
      <c r="B119">
        <v>117</v>
      </c>
      <c r="C119" t="s">
        <v>597</v>
      </c>
      <c r="D119" t="s">
        <v>598</v>
      </c>
      <c r="E119" s="1">
        <v>31</v>
      </c>
    </row>
    <row r="120" spans="2:5" ht="14.25">
      <c r="B120">
        <v>118</v>
      </c>
      <c r="C120" t="s">
        <v>595</v>
      </c>
      <c r="D120" t="s">
        <v>596</v>
      </c>
      <c r="E120" s="1">
        <v>133</v>
      </c>
    </row>
    <row r="121" spans="2:5" ht="14.25">
      <c r="B121">
        <v>119</v>
      </c>
      <c r="C121" t="s">
        <v>593</v>
      </c>
      <c r="D121" t="s">
        <v>594</v>
      </c>
      <c r="E121" s="1">
        <v>83</v>
      </c>
    </row>
    <row r="122" spans="2:5" ht="14.25">
      <c r="B122">
        <v>120</v>
      </c>
      <c r="C122" t="s">
        <v>591</v>
      </c>
      <c r="D122" t="s">
        <v>592</v>
      </c>
      <c r="E122" s="1">
        <v>163</v>
      </c>
    </row>
    <row r="123" spans="2:5" ht="14.25">
      <c r="B123">
        <v>121</v>
      </c>
      <c r="C123" t="s">
        <v>589</v>
      </c>
      <c r="D123" t="s">
        <v>590</v>
      </c>
      <c r="E123" s="1">
        <v>169</v>
      </c>
    </row>
    <row r="124" spans="2:5" ht="14.25">
      <c r="B124">
        <v>122</v>
      </c>
      <c r="C124" t="s">
        <v>587</v>
      </c>
      <c r="D124" t="s">
        <v>588</v>
      </c>
      <c r="E124" s="1">
        <v>168</v>
      </c>
    </row>
    <row r="125" spans="2:5" ht="14.25">
      <c r="B125">
        <v>123</v>
      </c>
      <c r="C125" t="s">
        <v>585</v>
      </c>
      <c r="D125" t="s">
        <v>586</v>
      </c>
      <c r="E125" s="1">
        <v>166</v>
      </c>
    </row>
    <row r="126" spans="2:5" ht="14.25">
      <c r="B126">
        <v>124</v>
      </c>
      <c r="C126" t="s">
        <v>583</v>
      </c>
      <c r="D126" t="s">
        <v>584</v>
      </c>
      <c r="E126" s="1">
        <v>25</v>
      </c>
    </row>
    <row r="127" spans="2:5" ht="14.25">
      <c r="B127">
        <v>125</v>
      </c>
      <c r="C127" t="s">
        <v>581</v>
      </c>
      <c r="D127" t="s">
        <v>582</v>
      </c>
      <c r="E127" s="1">
        <v>146</v>
      </c>
    </row>
    <row r="128" spans="2:5" ht="14.25">
      <c r="B128">
        <v>126</v>
      </c>
      <c r="C128" t="s">
        <v>579</v>
      </c>
      <c r="D128" t="s">
        <v>580</v>
      </c>
      <c r="E128" s="1">
        <v>147</v>
      </c>
    </row>
    <row r="129" spans="2:5" ht="14.25">
      <c r="B129">
        <v>127</v>
      </c>
      <c r="C129" t="s">
        <v>286</v>
      </c>
      <c r="D129" t="s">
        <v>578</v>
      </c>
      <c r="E129" s="1">
        <v>93</v>
      </c>
    </row>
    <row r="130" spans="2:5" ht="14.25">
      <c r="B130">
        <v>128</v>
      </c>
      <c r="C130" t="s">
        <v>277</v>
      </c>
      <c r="D130" t="s">
        <v>577</v>
      </c>
      <c r="E130" s="1">
        <v>94</v>
      </c>
    </row>
    <row r="131" spans="2:5" ht="14.25">
      <c r="B131">
        <v>129</v>
      </c>
      <c r="C131" t="s">
        <v>575</v>
      </c>
      <c r="D131" t="s">
        <v>576</v>
      </c>
      <c r="E131" s="1">
        <v>41</v>
      </c>
    </row>
    <row r="132" spans="2:5" ht="14.25">
      <c r="B132">
        <v>130</v>
      </c>
      <c r="C132" t="s">
        <v>573</v>
      </c>
      <c r="D132" t="s">
        <v>574</v>
      </c>
      <c r="E132" s="1">
        <v>65</v>
      </c>
    </row>
    <row r="133" spans="2:5" ht="14.25">
      <c r="B133">
        <v>131</v>
      </c>
      <c r="C133" t="s">
        <v>571</v>
      </c>
      <c r="D133" t="s">
        <v>572</v>
      </c>
      <c r="E133" s="1">
        <v>145</v>
      </c>
    </row>
    <row r="134" spans="2:5" ht="14.25">
      <c r="B134">
        <v>132</v>
      </c>
      <c r="C134" t="s">
        <v>569</v>
      </c>
      <c r="D134" t="s">
        <v>570</v>
      </c>
      <c r="E134" s="1">
        <v>17</v>
      </c>
    </row>
    <row r="135" spans="2:5" ht="14.25">
      <c r="B135">
        <v>133</v>
      </c>
      <c r="C135" t="s">
        <v>567</v>
      </c>
      <c r="D135" t="s">
        <v>568</v>
      </c>
      <c r="E135" s="1">
        <v>34</v>
      </c>
    </row>
    <row r="136" spans="2:5" ht="14.25">
      <c r="B136">
        <v>134</v>
      </c>
      <c r="C136" t="s">
        <v>565</v>
      </c>
      <c r="D136" t="s">
        <v>566</v>
      </c>
      <c r="E136" s="1">
        <v>35</v>
      </c>
    </row>
    <row r="137" spans="2:5" ht="14.25">
      <c r="B137">
        <v>135</v>
      </c>
      <c r="C137" t="s">
        <v>280</v>
      </c>
      <c r="D137" t="s">
        <v>564</v>
      </c>
      <c r="E137" s="1">
        <v>99</v>
      </c>
    </row>
    <row r="138" spans="2:5" ht="14.25">
      <c r="B138">
        <v>136</v>
      </c>
      <c r="C138" t="s">
        <v>562</v>
      </c>
      <c r="D138" t="s">
        <v>563</v>
      </c>
      <c r="E138" s="1">
        <v>88</v>
      </c>
    </row>
    <row r="139" spans="2:5" ht="14.25">
      <c r="B139">
        <v>137</v>
      </c>
      <c r="C139" t="s">
        <v>560</v>
      </c>
      <c r="D139" t="s">
        <v>561</v>
      </c>
      <c r="E139" s="1">
        <v>66</v>
      </c>
    </row>
    <row r="140" spans="2:5" ht="14.25">
      <c r="B140">
        <v>138</v>
      </c>
      <c r="C140" t="s">
        <v>558</v>
      </c>
      <c r="D140" t="s">
        <v>559</v>
      </c>
      <c r="E140" s="1">
        <v>18</v>
      </c>
    </row>
    <row r="141" spans="2:5" ht="14.25">
      <c r="B141">
        <v>139</v>
      </c>
      <c r="C141" t="s">
        <v>556</v>
      </c>
      <c r="D141" t="s">
        <v>557</v>
      </c>
      <c r="E141" s="1">
        <v>81</v>
      </c>
    </row>
    <row r="142" spans="2:5" ht="14.25">
      <c r="B142">
        <v>140</v>
      </c>
      <c r="C142" t="s">
        <v>554</v>
      </c>
      <c r="D142" t="s">
        <v>555</v>
      </c>
      <c r="E142" s="1">
        <v>13</v>
      </c>
    </row>
    <row r="143" spans="2:5" ht="14.25">
      <c r="B143">
        <v>141</v>
      </c>
      <c r="C143" t="s">
        <v>552</v>
      </c>
      <c r="D143" t="s">
        <v>553</v>
      </c>
      <c r="E143" s="1">
        <v>15</v>
      </c>
    </row>
    <row r="144" spans="2:5" ht="14.25">
      <c r="B144">
        <v>142</v>
      </c>
      <c r="C144" t="s">
        <v>550</v>
      </c>
      <c r="D144" t="s">
        <v>551</v>
      </c>
      <c r="E144" s="1">
        <v>51</v>
      </c>
    </row>
    <row r="145" spans="2:5" ht="14.25">
      <c r="B145">
        <v>143</v>
      </c>
      <c r="C145" t="s">
        <v>548</v>
      </c>
      <c r="D145" t="s">
        <v>549</v>
      </c>
      <c r="E145" s="1">
        <v>161</v>
      </c>
    </row>
    <row r="146" spans="2:5" ht="14.25">
      <c r="B146">
        <v>144</v>
      </c>
      <c r="C146" t="s">
        <v>546</v>
      </c>
      <c r="D146" t="s">
        <v>547</v>
      </c>
      <c r="E146" s="1">
        <v>61</v>
      </c>
    </row>
    <row r="147" spans="2:5" ht="14.25">
      <c r="B147">
        <v>145</v>
      </c>
      <c r="C147" t="s">
        <v>282</v>
      </c>
      <c r="D147" t="s">
        <v>545</v>
      </c>
      <c r="E147" s="1">
        <v>60</v>
      </c>
    </row>
    <row r="148" spans="2:5" ht="14.25">
      <c r="B148">
        <v>146</v>
      </c>
      <c r="C148" t="s">
        <v>543</v>
      </c>
      <c r="D148" t="s">
        <v>544</v>
      </c>
      <c r="E148" s="1">
        <v>174</v>
      </c>
    </row>
    <row r="149" spans="2:5" ht="14.25">
      <c r="B149">
        <v>147</v>
      </c>
      <c r="C149" t="s">
        <v>281</v>
      </c>
      <c r="D149" t="s">
        <v>542</v>
      </c>
      <c r="E149" s="1">
        <v>173</v>
      </c>
    </row>
    <row r="150" spans="2:5" ht="14.25">
      <c r="B150">
        <v>148</v>
      </c>
      <c r="C150" t="s">
        <v>540</v>
      </c>
      <c r="D150" t="s">
        <v>541</v>
      </c>
      <c r="E150" s="1">
        <v>77</v>
      </c>
    </row>
    <row r="151" spans="2:5" ht="14.25">
      <c r="B151">
        <v>149</v>
      </c>
      <c r="C151" t="s">
        <v>538</v>
      </c>
      <c r="D151" t="s">
        <v>539</v>
      </c>
      <c r="E151" s="1">
        <v>153</v>
      </c>
    </row>
    <row r="152" ht="14.25">
      <c r="E152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S8"/>
  <sheetViews>
    <sheetView zoomScalePageLayoutView="0" workbookViewId="0" topLeftCell="A1">
      <selection activeCell="F13" sqref="F13"/>
    </sheetView>
  </sheetViews>
  <sheetFormatPr defaultColWidth="9.140625" defaultRowHeight="15"/>
  <cols>
    <col min="3" max="3" width="19.7109375" style="0" customWidth="1"/>
  </cols>
  <sheetData>
    <row r="2" spans="2:8" ht="14.25">
      <c r="B2" s="57"/>
      <c r="C2" s="57" t="s">
        <v>330</v>
      </c>
      <c r="D2" s="57"/>
      <c r="E2" s="57"/>
      <c r="F2" s="57"/>
      <c r="G2" s="57"/>
      <c r="H2" s="57"/>
    </row>
    <row r="3" spans="2:13" ht="28.5">
      <c r="B3" s="58"/>
      <c r="C3" s="59" t="s">
        <v>331</v>
      </c>
      <c r="D3" s="60" t="s">
        <v>332</v>
      </c>
      <c r="E3" s="60" t="s">
        <v>333</v>
      </c>
      <c r="F3" s="60" t="s">
        <v>334</v>
      </c>
      <c r="G3" s="60" t="s">
        <v>335</v>
      </c>
      <c r="H3" s="60" t="s">
        <v>336</v>
      </c>
      <c r="I3" s="60" t="s">
        <v>337</v>
      </c>
      <c r="J3" s="60" t="s">
        <v>338</v>
      </c>
      <c r="K3" s="60" t="s">
        <v>339</v>
      </c>
      <c r="L3" s="60" t="s">
        <v>340</v>
      </c>
      <c r="M3" s="60" t="s">
        <v>341</v>
      </c>
    </row>
    <row r="4" spans="2:19" ht="14.25">
      <c r="B4" s="58">
        <v>1</v>
      </c>
      <c r="C4" s="61" t="s">
        <v>342</v>
      </c>
      <c r="D4" s="62">
        <f>SUM(E4:M4)</f>
        <v>0.8102893518518519</v>
      </c>
      <c r="E4" s="62">
        <v>0.10427083333333333</v>
      </c>
      <c r="F4" s="62">
        <v>0.09065972222222222</v>
      </c>
      <c r="G4" s="62">
        <v>0.0717824074074074</v>
      </c>
      <c r="H4" s="62">
        <v>0.1063425925925926</v>
      </c>
      <c r="I4" s="62">
        <v>0.08215277777777778</v>
      </c>
      <c r="J4" s="62">
        <v>0.10826388888888888</v>
      </c>
      <c r="K4" s="62">
        <v>0.1242361111111111</v>
      </c>
      <c r="L4" s="62">
        <v>0.1225810185185185</v>
      </c>
      <c r="M4" s="62"/>
      <c r="O4" t="s">
        <v>343</v>
      </c>
      <c r="P4" s="62">
        <v>0.008229166666666666</v>
      </c>
      <c r="R4" t="s">
        <v>66</v>
      </c>
      <c r="S4" s="62">
        <v>0.06673611111111111</v>
      </c>
    </row>
    <row r="5" spans="2:13" ht="14.25">
      <c r="B5" s="58">
        <v>2</v>
      </c>
      <c r="C5" s="61" t="s">
        <v>344</v>
      </c>
      <c r="D5" s="62">
        <f>SUM(E5:M5)</f>
        <v>0.833287037037037</v>
      </c>
      <c r="E5" s="62">
        <v>0.10340277777777777</v>
      </c>
      <c r="F5" s="62">
        <v>0.09064814814814814</v>
      </c>
      <c r="G5" s="62">
        <v>0.07614583333333334</v>
      </c>
      <c r="H5" s="62">
        <v>0.10664351851851851</v>
      </c>
      <c r="I5" s="62">
        <v>0.08399305555555554</v>
      </c>
      <c r="J5" s="62">
        <v>0.12079861111111112</v>
      </c>
      <c r="K5" s="62">
        <v>0.12813657407407408</v>
      </c>
      <c r="L5" s="62">
        <v>0.12351851851851851</v>
      </c>
      <c r="M5" s="62"/>
    </row>
    <row r="6" spans="2:16" ht="14.25">
      <c r="B6" s="58">
        <v>3</v>
      </c>
      <c r="C6" s="61" t="s">
        <v>345</v>
      </c>
      <c r="D6" s="62">
        <f>SUM(E6:M6)</f>
        <v>0.9720949074074074</v>
      </c>
      <c r="E6" s="62">
        <v>0.12333333333333334</v>
      </c>
      <c r="F6" s="62">
        <v>0.1103587962962963</v>
      </c>
      <c r="G6" s="62">
        <v>0.09372685185185185</v>
      </c>
      <c r="H6" s="62">
        <v>0.11918981481481482</v>
      </c>
      <c r="I6" s="62">
        <v>0.09395833333333332</v>
      </c>
      <c r="J6" s="62">
        <v>0.13052083333333334</v>
      </c>
      <c r="K6" s="62">
        <v>0.15625</v>
      </c>
      <c r="L6" s="62">
        <v>0.14475694444444445</v>
      </c>
      <c r="M6" s="62"/>
      <c r="O6" t="s">
        <v>261</v>
      </c>
      <c r="P6" s="62">
        <v>0.007858796296296296</v>
      </c>
    </row>
    <row r="7" spans="2:16" ht="14.25">
      <c r="B7" s="58">
        <v>4</v>
      </c>
      <c r="C7" s="61" t="s">
        <v>346</v>
      </c>
      <c r="D7" s="62">
        <f>SUM(E7:M7)</f>
        <v>0.9834837962962963</v>
      </c>
      <c r="E7" s="62">
        <v>0.11464120370370372</v>
      </c>
      <c r="F7" s="62">
        <v>0.11363425925925925</v>
      </c>
      <c r="G7" s="62">
        <v>0.08157407407407408</v>
      </c>
      <c r="H7" s="62">
        <v>0.1097800925925926</v>
      </c>
      <c r="I7" s="62">
        <v>0.09064814814814814</v>
      </c>
      <c r="J7" s="62">
        <v>0.17377314814814815</v>
      </c>
      <c r="K7" s="62">
        <v>0.15638888888888888</v>
      </c>
      <c r="L7" s="62">
        <v>0.14304398148148148</v>
      </c>
      <c r="M7" s="62"/>
      <c r="O7" t="s">
        <v>63</v>
      </c>
      <c r="P7" s="62">
        <v>0.0017476851851851852</v>
      </c>
    </row>
    <row r="8" spans="2:13" ht="14.25">
      <c r="B8" s="58">
        <v>5</v>
      </c>
      <c r="C8" s="61" t="s">
        <v>347</v>
      </c>
      <c r="D8" s="63" t="s">
        <v>348</v>
      </c>
      <c r="E8" s="62">
        <v>0.10672453703703703</v>
      </c>
      <c r="F8" s="62">
        <v>0.12065972222222222</v>
      </c>
      <c r="G8" s="62">
        <v>0.07674768518518518</v>
      </c>
      <c r="H8" s="62">
        <v>0.15900462962962963</v>
      </c>
      <c r="I8" s="62">
        <v>0.08799768518518519</v>
      </c>
      <c r="J8" s="62">
        <v>0.16520833333333332</v>
      </c>
      <c r="K8" s="62">
        <v>0.20635416666666664</v>
      </c>
      <c r="L8" s="62">
        <v>0.16306712962962963</v>
      </c>
      <c r="M8" s="6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1"/>
  <sheetViews>
    <sheetView zoomScalePageLayoutView="0" workbookViewId="0" topLeftCell="A43">
      <selection activeCell="A2" sqref="A2:C150"/>
    </sheetView>
  </sheetViews>
  <sheetFormatPr defaultColWidth="9.140625" defaultRowHeight="15"/>
  <cols>
    <col min="2" max="2" width="12.7109375" style="0" customWidth="1"/>
    <col min="3" max="3" width="14.421875" style="0" customWidth="1"/>
  </cols>
  <sheetData>
    <row r="1" spans="1:3" ht="14.25">
      <c r="A1" t="s">
        <v>807</v>
      </c>
      <c r="B1" t="s">
        <v>807</v>
      </c>
      <c r="C1" t="s">
        <v>807</v>
      </c>
    </row>
    <row r="2" spans="1:3" ht="14.25">
      <c r="A2">
        <v>1</v>
      </c>
      <c r="B2" t="s">
        <v>806</v>
      </c>
      <c r="C2" t="s">
        <v>806</v>
      </c>
    </row>
    <row r="3" spans="1:3" ht="14.25">
      <c r="A3">
        <v>2</v>
      </c>
      <c r="B3" t="s">
        <v>804</v>
      </c>
      <c r="C3" t="s">
        <v>805</v>
      </c>
    </row>
    <row r="4" spans="1:3" ht="14.25">
      <c r="A4">
        <v>3</v>
      </c>
      <c r="B4" t="s">
        <v>279</v>
      </c>
      <c r="C4" t="s">
        <v>803</v>
      </c>
    </row>
    <row r="5" spans="1:3" ht="14.25">
      <c r="A5">
        <v>4</v>
      </c>
      <c r="B5" t="s">
        <v>801</v>
      </c>
      <c r="C5" t="s">
        <v>802</v>
      </c>
    </row>
    <row r="6" spans="1:3" ht="14.25">
      <c r="A6">
        <v>5</v>
      </c>
      <c r="B6" t="s">
        <v>799</v>
      </c>
      <c r="C6" t="s">
        <v>800</v>
      </c>
    </row>
    <row r="7" spans="1:3" ht="14.25">
      <c r="A7">
        <v>6</v>
      </c>
      <c r="B7" t="s">
        <v>797</v>
      </c>
      <c r="C7" t="s">
        <v>798</v>
      </c>
    </row>
    <row r="8" spans="1:3" ht="14.25">
      <c r="A8">
        <v>7</v>
      </c>
      <c r="B8" t="s">
        <v>795</v>
      </c>
      <c r="C8" t="s">
        <v>796</v>
      </c>
    </row>
    <row r="9" spans="1:3" ht="14.25">
      <c r="A9">
        <v>8</v>
      </c>
      <c r="B9" t="s">
        <v>793</v>
      </c>
      <c r="C9" t="s">
        <v>794</v>
      </c>
    </row>
    <row r="10" spans="1:3" ht="14.25">
      <c r="A10">
        <v>9</v>
      </c>
      <c r="B10" t="s">
        <v>791</v>
      </c>
      <c r="C10" t="s">
        <v>792</v>
      </c>
    </row>
    <row r="11" spans="1:3" ht="14.25">
      <c r="A11">
        <v>10</v>
      </c>
      <c r="B11" t="s">
        <v>789</v>
      </c>
      <c r="C11" t="s">
        <v>790</v>
      </c>
    </row>
    <row r="12" spans="1:3" ht="14.25">
      <c r="A12">
        <v>11</v>
      </c>
      <c r="B12" t="s">
        <v>787</v>
      </c>
      <c r="C12" t="s">
        <v>788</v>
      </c>
    </row>
    <row r="13" spans="1:3" ht="14.25">
      <c r="A13">
        <v>12</v>
      </c>
      <c r="B13" t="s">
        <v>274</v>
      </c>
      <c r="C13" t="s">
        <v>786</v>
      </c>
    </row>
    <row r="14" spans="1:3" ht="14.25">
      <c r="A14">
        <v>13</v>
      </c>
      <c r="B14" t="s">
        <v>784</v>
      </c>
      <c r="C14" t="s">
        <v>785</v>
      </c>
    </row>
    <row r="15" spans="1:3" ht="14.25">
      <c r="A15">
        <v>14</v>
      </c>
      <c r="B15" t="s">
        <v>782</v>
      </c>
      <c r="C15" t="s">
        <v>783</v>
      </c>
    </row>
    <row r="16" spans="1:3" ht="14.25">
      <c r="A16">
        <v>15</v>
      </c>
      <c r="B16" t="s">
        <v>780</v>
      </c>
      <c r="C16" t="s">
        <v>781</v>
      </c>
    </row>
    <row r="17" spans="1:3" ht="14.25">
      <c r="A17">
        <v>16</v>
      </c>
      <c r="B17" t="s">
        <v>684</v>
      </c>
      <c r="C17" t="s">
        <v>779</v>
      </c>
    </row>
    <row r="18" spans="1:3" ht="14.25">
      <c r="A18">
        <v>17</v>
      </c>
      <c r="B18" t="s">
        <v>286</v>
      </c>
      <c r="C18" t="s">
        <v>778</v>
      </c>
    </row>
    <row r="19" spans="1:3" ht="14.25">
      <c r="A19">
        <v>18</v>
      </c>
      <c r="B19" t="s">
        <v>275</v>
      </c>
      <c r="C19" t="s">
        <v>777</v>
      </c>
    </row>
    <row r="20" spans="1:3" ht="14.25">
      <c r="A20">
        <v>19</v>
      </c>
      <c r="B20" t="s">
        <v>775</v>
      </c>
      <c r="C20" t="s">
        <v>776</v>
      </c>
    </row>
    <row r="21" spans="1:3" ht="14.25">
      <c r="A21">
        <v>20</v>
      </c>
      <c r="B21" t="s">
        <v>702</v>
      </c>
      <c r="C21" t="s">
        <v>774</v>
      </c>
    </row>
    <row r="22" spans="1:3" ht="14.25">
      <c r="A22">
        <v>21</v>
      </c>
      <c r="B22" t="s">
        <v>273</v>
      </c>
      <c r="C22" t="s">
        <v>773</v>
      </c>
    </row>
    <row r="23" spans="1:3" ht="14.25">
      <c r="A23">
        <v>22</v>
      </c>
      <c r="B23" t="s">
        <v>771</v>
      </c>
      <c r="C23" t="s">
        <v>772</v>
      </c>
    </row>
    <row r="24" spans="1:3" ht="14.25">
      <c r="A24">
        <v>23</v>
      </c>
      <c r="B24" t="s">
        <v>605</v>
      </c>
      <c r="C24" t="s">
        <v>770</v>
      </c>
    </row>
    <row r="25" spans="1:3" ht="14.25">
      <c r="A25">
        <v>24</v>
      </c>
      <c r="B25" t="s">
        <v>768</v>
      </c>
      <c r="C25" t="s">
        <v>769</v>
      </c>
    </row>
    <row r="26" spans="1:3" ht="14.25">
      <c r="A26">
        <v>25</v>
      </c>
      <c r="B26" t="s">
        <v>766</v>
      </c>
      <c r="C26" t="s">
        <v>767</v>
      </c>
    </row>
    <row r="27" spans="1:3" ht="14.25">
      <c r="A27">
        <v>26</v>
      </c>
      <c r="B27" t="s">
        <v>764</v>
      </c>
      <c r="C27" t="s">
        <v>765</v>
      </c>
    </row>
    <row r="28" spans="1:3" ht="14.25">
      <c r="A28">
        <v>27</v>
      </c>
      <c r="B28" t="s">
        <v>762</v>
      </c>
      <c r="C28" t="s">
        <v>763</v>
      </c>
    </row>
    <row r="29" spans="1:3" ht="14.25">
      <c r="A29">
        <v>28</v>
      </c>
      <c r="B29" t="s">
        <v>538</v>
      </c>
      <c r="C29" t="s">
        <v>761</v>
      </c>
    </row>
    <row r="30" spans="1:3" ht="14.25">
      <c r="A30">
        <v>29</v>
      </c>
      <c r="B30" t="s">
        <v>759</v>
      </c>
      <c r="C30" t="s">
        <v>760</v>
      </c>
    </row>
    <row r="31" spans="1:3" ht="14.25">
      <c r="A31">
        <v>30</v>
      </c>
      <c r="B31" t="s">
        <v>757</v>
      </c>
      <c r="C31" t="s">
        <v>758</v>
      </c>
    </row>
    <row r="32" spans="1:3" ht="14.25">
      <c r="A32">
        <v>31</v>
      </c>
      <c r="B32" t="s">
        <v>285</v>
      </c>
      <c r="C32" t="s">
        <v>756</v>
      </c>
    </row>
    <row r="33" spans="1:3" ht="14.25">
      <c r="A33">
        <v>32</v>
      </c>
      <c r="B33" t="s">
        <v>754</v>
      </c>
      <c r="C33" t="s">
        <v>755</v>
      </c>
    </row>
    <row r="34" spans="1:3" ht="14.25">
      <c r="A34">
        <v>33</v>
      </c>
      <c r="B34" t="s">
        <v>752</v>
      </c>
      <c r="C34" t="s">
        <v>753</v>
      </c>
    </row>
    <row r="35" spans="1:3" ht="14.25">
      <c r="A35">
        <v>34</v>
      </c>
      <c r="B35" t="s">
        <v>750</v>
      </c>
      <c r="C35" t="s">
        <v>751</v>
      </c>
    </row>
    <row r="36" spans="1:3" ht="14.25">
      <c r="A36">
        <v>35</v>
      </c>
      <c r="B36" t="s">
        <v>748</v>
      </c>
      <c r="C36" t="s">
        <v>749</v>
      </c>
    </row>
    <row r="37" spans="1:3" ht="14.25">
      <c r="A37">
        <v>36</v>
      </c>
      <c r="B37" t="s">
        <v>746</v>
      </c>
      <c r="C37" t="s">
        <v>747</v>
      </c>
    </row>
    <row r="38" spans="1:3" ht="14.25">
      <c r="A38">
        <v>37</v>
      </c>
      <c r="B38" t="s">
        <v>744</v>
      </c>
      <c r="C38" t="s">
        <v>745</v>
      </c>
    </row>
    <row r="39" spans="1:3" ht="14.25">
      <c r="A39">
        <v>38</v>
      </c>
      <c r="B39" t="s">
        <v>742</v>
      </c>
      <c r="C39" t="s">
        <v>743</v>
      </c>
    </row>
    <row r="40" spans="1:3" ht="14.25">
      <c r="A40">
        <v>39</v>
      </c>
      <c r="B40" t="s">
        <v>740</v>
      </c>
      <c r="C40" t="s">
        <v>741</v>
      </c>
    </row>
    <row r="41" spans="1:3" ht="14.25">
      <c r="A41">
        <v>40</v>
      </c>
      <c r="B41" t="s">
        <v>738</v>
      </c>
      <c r="C41" t="s">
        <v>739</v>
      </c>
    </row>
    <row r="42" spans="1:3" ht="14.25">
      <c r="A42">
        <v>41</v>
      </c>
      <c r="B42" t="s">
        <v>736</v>
      </c>
      <c r="C42" t="s">
        <v>737</v>
      </c>
    </row>
    <row r="43" spans="1:3" ht="14.25">
      <c r="A43">
        <v>42</v>
      </c>
      <c r="B43" t="s">
        <v>734</v>
      </c>
      <c r="C43" t="s">
        <v>735</v>
      </c>
    </row>
    <row r="44" spans="1:3" ht="14.25">
      <c r="A44">
        <v>43</v>
      </c>
      <c r="B44" t="s">
        <v>732</v>
      </c>
      <c r="C44" t="s">
        <v>733</v>
      </c>
    </row>
    <row r="45" spans="1:3" ht="14.25">
      <c r="A45">
        <v>44</v>
      </c>
      <c r="B45" t="s">
        <v>730</v>
      </c>
      <c r="C45" t="s">
        <v>731</v>
      </c>
    </row>
    <row r="46" spans="1:3" ht="14.25">
      <c r="A46">
        <v>45</v>
      </c>
      <c r="B46" t="s">
        <v>645</v>
      </c>
      <c r="C46" t="s">
        <v>729</v>
      </c>
    </row>
    <row r="47" spans="1:3" ht="14.25">
      <c r="A47">
        <v>46</v>
      </c>
      <c r="B47" t="s">
        <v>727</v>
      </c>
      <c r="C47" t="s">
        <v>728</v>
      </c>
    </row>
    <row r="48" spans="1:3" ht="14.25">
      <c r="A48">
        <v>47</v>
      </c>
      <c r="B48" t="s">
        <v>725</v>
      </c>
      <c r="C48" t="s">
        <v>726</v>
      </c>
    </row>
    <row r="49" spans="1:3" ht="14.25">
      <c r="A49">
        <v>48</v>
      </c>
      <c r="B49" t="s">
        <v>723</v>
      </c>
      <c r="C49" t="s">
        <v>724</v>
      </c>
    </row>
    <row r="50" spans="1:3" ht="14.25">
      <c r="A50">
        <v>49</v>
      </c>
      <c r="B50" t="s">
        <v>626</v>
      </c>
      <c r="C50" t="s">
        <v>722</v>
      </c>
    </row>
    <row r="51" spans="1:3" ht="14.25">
      <c r="A51">
        <v>50</v>
      </c>
      <c r="B51" t="s">
        <v>121</v>
      </c>
      <c r="C51" t="s">
        <v>721</v>
      </c>
    </row>
    <row r="52" spans="1:3" ht="14.25">
      <c r="A52">
        <v>51</v>
      </c>
      <c r="B52" t="s">
        <v>719</v>
      </c>
      <c r="C52" t="s">
        <v>720</v>
      </c>
    </row>
    <row r="53" spans="1:3" ht="14.25">
      <c r="A53">
        <v>52</v>
      </c>
      <c r="B53" t="s">
        <v>119</v>
      </c>
      <c r="C53" t="s">
        <v>718</v>
      </c>
    </row>
    <row r="54" spans="1:3" ht="14.25">
      <c r="A54">
        <v>53</v>
      </c>
      <c r="B54" t="s">
        <v>276</v>
      </c>
      <c r="C54" t="s">
        <v>717</v>
      </c>
    </row>
    <row r="55" spans="1:3" ht="14.25">
      <c r="A55">
        <v>54</v>
      </c>
      <c r="B55" t="s">
        <v>715</v>
      </c>
      <c r="C55" t="s">
        <v>716</v>
      </c>
    </row>
    <row r="56" spans="1:3" ht="14.25">
      <c r="A56">
        <v>55</v>
      </c>
      <c r="B56" t="s">
        <v>278</v>
      </c>
      <c r="C56" t="s">
        <v>714</v>
      </c>
    </row>
    <row r="57" spans="1:3" ht="14.25">
      <c r="A57">
        <v>56</v>
      </c>
      <c r="B57" t="s">
        <v>712</v>
      </c>
      <c r="C57" t="s">
        <v>713</v>
      </c>
    </row>
    <row r="58" spans="1:3" ht="14.25">
      <c r="A58">
        <v>57</v>
      </c>
      <c r="B58" t="s">
        <v>710</v>
      </c>
      <c r="C58" t="s">
        <v>711</v>
      </c>
    </row>
    <row r="59" spans="1:3" ht="14.25">
      <c r="A59">
        <v>58</v>
      </c>
      <c r="B59" t="s">
        <v>708</v>
      </c>
      <c r="C59" t="s">
        <v>709</v>
      </c>
    </row>
    <row r="60" spans="1:3" ht="14.25">
      <c r="A60">
        <v>59</v>
      </c>
      <c r="B60" t="s">
        <v>706</v>
      </c>
      <c r="C60" t="s">
        <v>707</v>
      </c>
    </row>
    <row r="61" spans="1:3" ht="14.25">
      <c r="A61">
        <v>60</v>
      </c>
      <c r="B61" t="s">
        <v>704</v>
      </c>
      <c r="C61" t="s">
        <v>705</v>
      </c>
    </row>
    <row r="62" spans="1:3" ht="14.25">
      <c r="A62">
        <v>61</v>
      </c>
      <c r="B62" t="s">
        <v>702</v>
      </c>
      <c r="C62" t="s">
        <v>703</v>
      </c>
    </row>
    <row r="63" spans="1:3" ht="14.25">
      <c r="A63">
        <v>62</v>
      </c>
      <c r="B63" t="s">
        <v>112</v>
      </c>
      <c r="C63" t="s">
        <v>701</v>
      </c>
    </row>
    <row r="64" spans="1:3" ht="14.25">
      <c r="A64">
        <v>63</v>
      </c>
      <c r="B64" t="s">
        <v>699</v>
      </c>
      <c r="C64" t="s">
        <v>700</v>
      </c>
    </row>
    <row r="65" spans="1:3" ht="14.25">
      <c r="A65">
        <v>64</v>
      </c>
      <c r="B65" t="s">
        <v>697</v>
      </c>
      <c r="C65" t="s">
        <v>698</v>
      </c>
    </row>
    <row r="66" spans="1:3" ht="14.25">
      <c r="A66">
        <v>65</v>
      </c>
      <c r="B66" t="s">
        <v>695</v>
      </c>
      <c r="C66" t="s">
        <v>696</v>
      </c>
    </row>
    <row r="67" spans="1:3" ht="14.25">
      <c r="A67">
        <v>66</v>
      </c>
      <c r="B67" t="s">
        <v>693</v>
      </c>
      <c r="C67" t="s">
        <v>694</v>
      </c>
    </row>
    <row r="68" spans="1:3" ht="14.25">
      <c r="A68">
        <v>67</v>
      </c>
      <c r="B68" t="s">
        <v>169</v>
      </c>
      <c r="C68" t="s">
        <v>692</v>
      </c>
    </row>
    <row r="69" spans="1:3" ht="14.25">
      <c r="A69">
        <v>68</v>
      </c>
      <c r="B69" t="s">
        <v>690</v>
      </c>
      <c r="C69" t="s">
        <v>691</v>
      </c>
    </row>
    <row r="70" spans="1:3" ht="14.25">
      <c r="A70">
        <v>69</v>
      </c>
      <c r="B70" t="s">
        <v>552</v>
      </c>
      <c r="C70" t="s">
        <v>689</v>
      </c>
    </row>
    <row r="71" spans="1:3" ht="14.25">
      <c r="A71">
        <v>70</v>
      </c>
      <c r="B71" t="s">
        <v>552</v>
      </c>
      <c r="C71" t="s">
        <v>688</v>
      </c>
    </row>
    <row r="72" spans="1:3" ht="14.25">
      <c r="A72">
        <v>71</v>
      </c>
      <c r="B72" t="s">
        <v>686</v>
      </c>
      <c r="C72" t="s">
        <v>687</v>
      </c>
    </row>
    <row r="73" spans="1:3" ht="14.25">
      <c r="A73">
        <v>72</v>
      </c>
      <c r="B73" t="s">
        <v>684</v>
      </c>
      <c r="C73" t="s">
        <v>685</v>
      </c>
    </row>
    <row r="74" spans="1:3" ht="14.25">
      <c r="A74">
        <v>73</v>
      </c>
      <c r="B74" t="s">
        <v>682</v>
      </c>
      <c r="C74" t="s">
        <v>683</v>
      </c>
    </row>
    <row r="75" spans="1:3" ht="14.25">
      <c r="A75">
        <v>74</v>
      </c>
      <c r="B75" t="s">
        <v>680</v>
      </c>
      <c r="C75" t="s">
        <v>681</v>
      </c>
    </row>
    <row r="76" spans="1:3" ht="14.25">
      <c r="A76">
        <v>75</v>
      </c>
      <c r="B76" t="s">
        <v>678</v>
      </c>
      <c r="C76" t="s">
        <v>679</v>
      </c>
    </row>
    <row r="77" spans="1:3" ht="14.25">
      <c r="A77">
        <v>76</v>
      </c>
      <c r="B77" t="s">
        <v>676</v>
      </c>
      <c r="C77" t="s">
        <v>677</v>
      </c>
    </row>
    <row r="78" spans="1:3" ht="14.25">
      <c r="A78">
        <v>77</v>
      </c>
      <c r="B78" t="s">
        <v>674</v>
      </c>
      <c r="C78" t="s">
        <v>675</v>
      </c>
    </row>
    <row r="79" spans="1:3" ht="14.25">
      <c r="A79">
        <v>78</v>
      </c>
      <c r="B79" t="s">
        <v>672</v>
      </c>
      <c r="C79" t="s">
        <v>673</v>
      </c>
    </row>
    <row r="80" spans="1:3" ht="14.25">
      <c r="A80">
        <v>79</v>
      </c>
      <c r="B80" t="s">
        <v>670</v>
      </c>
      <c r="C80" t="s">
        <v>671</v>
      </c>
    </row>
    <row r="81" spans="1:3" ht="14.25">
      <c r="A81">
        <v>80</v>
      </c>
      <c r="B81" t="s">
        <v>668</v>
      </c>
      <c r="C81" t="s">
        <v>669</v>
      </c>
    </row>
    <row r="82" spans="1:3" ht="14.25">
      <c r="A82">
        <v>81</v>
      </c>
      <c r="B82" t="s">
        <v>666</v>
      </c>
      <c r="C82" t="s">
        <v>667</v>
      </c>
    </row>
    <row r="83" spans="1:3" ht="14.25">
      <c r="A83">
        <v>82</v>
      </c>
      <c r="B83" t="s">
        <v>664</v>
      </c>
      <c r="C83" t="s">
        <v>665</v>
      </c>
    </row>
    <row r="84" spans="1:3" ht="14.25">
      <c r="A84">
        <v>83</v>
      </c>
      <c r="B84" t="s">
        <v>662</v>
      </c>
      <c r="C84" t="s">
        <v>663</v>
      </c>
    </row>
    <row r="85" spans="1:3" ht="14.25">
      <c r="A85">
        <v>84</v>
      </c>
      <c r="B85" t="s">
        <v>660</v>
      </c>
      <c r="C85" t="s">
        <v>661</v>
      </c>
    </row>
    <row r="86" spans="1:3" ht="14.25">
      <c r="A86">
        <v>85</v>
      </c>
      <c r="B86" t="s">
        <v>658</v>
      </c>
      <c r="C86" t="s">
        <v>659</v>
      </c>
    </row>
    <row r="87" spans="1:3" ht="14.25">
      <c r="A87">
        <v>86</v>
      </c>
      <c r="B87" t="s">
        <v>656</v>
      </c>
      <c r="C87" t="s">
        <v>657</v>
      </c>
    </row>
    <row r="88" spans="1:3" ht="14.25">
      <c r="A88">
        <v>87</v>
      </c>
      <c r="B88" t="s">
        <v>284</v>
      </c>
      <c r="C88" t="s">
        <v>655</v>
      </c>
    </row>
    <row r="89" spans="1:3" ht="14.25">
      <c r="A89">
        <v>88</v>
      </c>
      <c r="B89" t="s">
        <v>653</v>
      </c>
      <c r="C89" t="s">
        <v>654</v>
      </c>
    </row>
    <row r="90" spans="1:3" ht="14.25">
      <c r="A90">
        <v>89</v>
      </c>
      <c r="B90" t="s">
        <v>651</v>
      </c>
      <c r="C90" t="s">
        <v>652</v>
      </c>
    </row>
    <row r="91" spans="1:3" ht="14.25">
      <c r="A91">
        <v>90</v>
      </c>
      <c r="B91" t="s">
        <v>649</v>
      </c>
      <c r="C91" t="s">
        <v>650</v>
      </c>
    </row>
    <row r="92" spans="1:3" ht="14.25">
      <c r="A92">
        <v>91</v>
      </c>
      <c r="B92" t="s">
        <v>647</v>
      </c>
      <c r="C92" t="s">
        <v>648</v>
      </c>
    </row>
    <row r="93" spans="1:3" ht="14.25">
      <c r="A93">
        <v>92</v>
      </c>
      <c r="B93" t="s">
        <v>645</v>
      </c>
      <c r="C93" t="s">
        <v>646</v>
      </c>
    </row>
    <row r="94" spans="1:3" ht="14.25">
      <c r="A94">
        <v>93</v>
      </c>
      <c r="B94" t="s">
        <v>643</v>
      </c>
      <c r="C94" t="s">
        <v>644</v>
      </c>
    </row>
    <row r="95" spans="1:3" ht="14.25">
      <c r="A95">
        <v>94</v>
      </c>
      <c r="B95" t="s">
        <v>641</v>
      </c>
      <c r="C95" t="s">
        <v>642</v>
      </c>
    </row>
    <row r="96" spans="1:3" ht="14.25">
      <c r="A96">
        <v>95</v>
      </c>
      <c r="B96" t="s">
        <v>639</v>
      </c>
      <c r="C96" t="s">
        <v>640</v>
      </c>
    </row>
    <row r="97" spans="1:3" ht="14.25">
      <c r="A97">
        <v>96</v>
      </c>
      <c r="B97" t="s">
        <v>637</v>
      </c>
      <c r="C97" t="s">
        <v>638</v>
      </c>
    </row>
    <row r="98" spans="1:3" ht="14.25">
      <c r="A98">
        <v>97</v>
      </c>
      <c r="B98" t="s">
        <v>635</v>
      </c>
      <c r="C98" t="s">
        <v>636</v>
      </c>
    </row>
    <row r="99" spans="1:3" ht="14.25">
      <c r="A99">
        <v>98</v>
      </c>
      <c r="B99" t="s">
        <v>633</v>
      </c>
      <c r="C99" t="s">
        <v>634</v>
      </c>
    </row>
    <row r="100" spans="1:3" ht="14.25">
      <c r="A100">
        <v>99</v>
      </c>
      <c r="B100" t="s">
        <v>579</v>
      </c>
      <c r="C100" t="s">
        <v>632</v>
      </c>
    </row>
    <row r="101" spans="1:3" ht="14.25">
      <c r="A101">
        <v>100</v>
      </c>
      <c r="B101" t="s">
        <v>630</v>
      </c>
      <c r="C101" t="s">
        <v>631</v>
      </c>
    </row>
    <row r="102" spans="1:3" ht="14.25">
      <c r="A102">
        <v>101</v>
      </c>
      <c r="B102" t="s">
        <v>628</v>
      </c>
      <c r="C102" t="s">
        <v>629</v>
      </c>
    </row>
    <row r="103" spans="1:3" ht="14.25">
      <c r="A103">
        <v>102</v>
      </c>
      <c r="B103" t="s">
        <v>626</v>
      </c>
      <c r="C103" t="s">
        <v>627</v>
      </c>
    </row>
    <row r="104" spans="1:3" ht="14.25">
      <c r="A104">
        <v>103</v>
      </c>
      <c r="B104" t="s">
        <v>624</v>
      </c>
      <c r="C104" t="s">
        <v>625</v>
      </c>
    </row>
    <row r="105" spans="1:3" ht="14.25">
      <c r="A105">
        <v>104</v>
      </c>
      <c r="B105" t="s">
        <v>622</v>
      </c>
      <c r="C105" t="s">
        <v>623</v>
      </c>
    </row>
    <row r="106" spans="1:3" ht="14.25">
      <c r="A106">
        <v>105</v>
      </c>
      <c r="B106" t="s">
        <v>283</v>
      </c>
      <c r="C106" t="s">
        <v>621</v>
      </c>
    </row>
    <row r="107" spans="1:3" ht="14.25">
      <c r="A107">
        <v>106</v>
      </c>
      <c r="B107" t="s">
        <v>619</v>
      </c>
      <c r="C107" t="s">
        <v>620</v>
      </c>
    </row>
    <row r="108" spans="1:3" ht="14.25">
      <c r="A108">
        <v>107</v>
      </c>
      <c r="B108" t="s">
        <v>617</v>
      </c>
      <c r="C108" t="s">
        <v>618</v>
      </c>
    </row>
    <row r="109" spans="1:3" ht="14.25">
      <c r="A109">
        <v>108</v>
      </c>
      <c r="B109" t="s">
        <v>615</v>
      </c>
      <c r="C109" t="s">
        <v>616</v>
      </c>
    </row>
    <row r="110" spans="1:3" ht="14.25">
      <c r="A110">
        <v>109</v>
      </c>
      <c r="B110" t="s">
        <v>613</v>
      </c>
      <c r="C110" t="s">
        <v>614</v>
      </c>
    </row>
    <row r="111" spans="1:3" ht="14.25">
      <c r="A111">
        <v>110</v>
      </c>
      <c r="B111" t="s">
        <v>611</v>
      </c>
      <c r="C111" t="s">
        <v>612</v>
      </c>
    </row>
    <row r="112" spans="1:3" ht="14.25">
      <c r="A112">
        <v>111</v>
      </c>
      <c r="B112" t="s">
        <v>609</v>
      </c>
      <c r="C112" t="s">
        <v>610</v>
      </c>
    </row>
    <row r="113" spans="1:3" ht="14.25">
      <c r="A113">
        <v>112</v>
      </c>
      <c r="B113" t="s">
        <v>607</v>
      </c>
      <c r="C113" t="s">
        <v>608</v>
      </c>
    </row>
    <row r="114" spans="1:3" ht="14.25">
      <c r="A114">
        <v>113</v>
      </c>
      <c r="B114" t="s">
        <v>605</v>
      </c>
      <c r="C114" t="s">
        <v>606</v>
      </c>
    </row>
    <row r="115" spans="1:3" ht="14.25">
      <c r="A115">
        <v>114</v>
      </c>
      <c r="B115" t="s">
        <v>603</v>
      </c>
      <c r="C115" t="s">
        <v>604</v>
      </c>
    </row>
    <row r="116" spans="1:3" ht="14.25">
      <c r="A116">
        <v>115</v>
      </c>
      <c r="B116" t="s">
        <v>601</v>
      </c>
      <c r="C116" t="s">
        <v>602</v>
      </c>
    </row>
    <row r="117" spans="1:3" ht="14.25">
      <c r="A117">
        <v>116</v>
      </c>
      <c r="B117" t="s">
        <v>599</v>
      </c>
      <c r="C117" t="s">
        <v>600</v>
      </c>
    </row>
    <row r="118" spans="1:3" ht="14.25">
      <c r="A118">
        <v>117</v>
      </c>
      <c r="B118" t="s">
        <v>597</v>
      </c>
      <c r="C118" t="s">
        <v>598</v>
      </c>
    </row>
    <row r="119" spans="1:3" ht="14.25">
      <c r="A119">
        <v>118</v>
      </c>
      <c r="B119" t="s">
        <v>595</v>
      </c>
      <c r="C119" t="s">
        <v>596</v>
      </c>
    </row>
    <row r="120" spans="1:3" ht="14.25">
      <c r="A120">
        <v>119</v>
      </c>
      <c r="B120" t="s">
        <v>593</v>
      </c>
      <c r="C120" t="s">
        <v>594</v>
      </c>
    </row>
    <row r="121" spans="1:3" ht="14.25">
      <c r="A121">
        <v>120</v>
      </c>
      <c r="B121" t="s">
        <v>591</v>
      </c>
      <c r="C121" t="s">
        <v>592</v>
      </c>
    </row>
    <row r="122" spans="1:3" ht="14.25">
      <c r="A122">
        <v>121</v>
      </c>
      <c r="B122" t="s">
        <v>589</v>
      </c>
      <c r="C122" t="s">
        <v>590</v>
      </c>
    </row>
    <row r="123" spans="1:3" ht="14.25">
      <c r="A123">
        <v>122</v>
      </c>
      <c r="B123" t="s">
        <v>587</v>
      </c>
      <c r="C123" t="s">
        <v>588</v>
      </c>
    </row>
    <row r="124" spans="1:3" ht="14.25">
      <c r="A124">
        <v>123</v>
      </c>
      <c r="B124" t="s">
        <v>585</v>
      </c>
      <c r="C124" t="s">
        <v>586</v>
      </c>
    </row>
    <row r="125" spans="1:3" ht="14.25">
      <c r="A125">
        <v>124</v>
      </c>
      <c r="B125" t="s">
        <v>583</v>
      </c>
      <c r="C125" t="s">
        <v>584</v>
      </c>
    </row>
    <row r="126" spans="1:3" ht="14.25">
      <c r="A126">
        <v>125</v>
      </c>
      <c r="B126" t="s">
        <v>581</v>
      </c>
      <c r="C126" t="s">
        <v>582</v>
      </c>
    </row>
    <row r="127" spans="1:3" ht="14.25">
      <c r="A127">
        <v>126</v>
      </c>
      <c r="B127" t="s">
        <v>579</v>
      </c>
      <c r="C127" t="s">
        <v>580</v>
      </c>
    </row>
    <row r="128" spans="1:3" ht="14.25">
      <c r="A128">
        <v>127</v>
      </c>
      <c r="B128" t="s">
        <v>286</v>
      </c>
      <c r="C128" t="s">
        <v>578</v>
      </c>
    </row>
    <row r="129" spans="1:3" ht="14.25">
      <c r="A129">
        <v>128</v>
      </c>
      <c r="B129" t="s">
        <v>277</v>
      </c>
      <c r="C129" t="s">
        <v>577</v>
      </c>
    </row>
    <row r="130" spans="1:3" ht="14.25">
      <c r="A130">
        <v>129</v>
      </c>
      <c r="B130" t="s">
        <v>575</v>
      </c>
      <c r="C130" t="s">
        <v>576</v>
      </c>
    </row>
    <row r="131" spans="1:3" ht="14.25">
      <c r="A131">
        <v>130</v>
      </c>
      <c r="B131" t="s">
        <v>573</v>
      </c>
      <c r="C131" t="s">
        <v>574</v>
      </c>
    </row>
    <row r="132" spans="1:3" ht="14.25">
      <c r="A132">
        <v>131</v>
      </c>
      <c r="B132" t="s">
        <v>571</v>
      </c>
      <c r="C132" t="s">
        <v>572</v>
      </c>
    </row>
    <row r="133" spans="1:3" ht="14.25">
      <c r="A133">
        <v>132</v>
      </c>
      <c r="B133" t="s">
        <v>569</v>
      </c>
      <c r="C133" t="s">
        <v>570</v>
      </c>
    </row>
    <row r="134" spans="1:3" ht="14.25">
      <c r="A134">
        <v>133</v>
      </c>
      <c r="B134" t="s">
        <v>567</v>
      </c>
      <c r="C134" t="s">
        <v>568</v>
      </c>
    </row>
    <row r="135" spans="1:3" ht="14.25">
      <c r="A135">
        <v>134</v>
      </c>
      <c r="B135" t="s">
        <v>565</v>
      </c>
      <c r="C135" t="s">
        <v>566</v>
      </c>
    </row>
    <row r="136" spans="1:3" ht="14.25">
      <c r="A136">
        <v>135</v>
      </c>
      <c r="B136" t="s">
        <v>280</v>
      </c>
      <c r="C136" t="s">
        <v>564</v>
      </c>
    </row>
    <row r="137" spans="1:3" ht="14.25">
      <c r="A137">
        <v>136</v>
      </c>
      <c r="B137" t="s">
        <v>562</v>
      </c>
      <c r="C137" t="s">
        <v>563</v>
      </c>
    </row>
    <row r="138" spans="1:3" ht="14.25">
      <c r="A138">
        <v>137</v>
      </c>
      <c r="B138" t="s">
        <v>560</v>
      </c>
      <c r="C138" t="s">
        <v>561</v>
      </c>
    </row>
    <row r="139" spans="1:3" ht="14.25">
      <c r="A139">
        <v>138</v>
      </c>
      <c r="B139" t="s">
        <v>558</v>
      </c>
      <c r="C139" t="s">
        <v>559</v>
      </c>
    </row>
    <row r="140" spans="1:3" ht="14.25">
      <c r="A140">
        <v>139</v>
      </c>
      <c r="B140" t="s">
        <v>556</v>
      </c>
      <c r="C140" t="s">
        <v>557</v>
      </c>
    </row>
    <row r="141" spans="1:3" ht="14.25">
      <c r="A141">
        <v>140</v>
      </c>
      <c r="B141" t="s">
        <v>554</v>
      </c>
      <c r="C141" t="s">
        <v>555</v>
      </c>
    </row>
    <row r="142" spans="1:3" ht="14.25">
      <c r="A142">
        <v>141</v>
      </c>
      <c r="B142" t="s">
        <v>552</v>
      </c>
      <c r="C142" t="s">
        <v>553</v>
      </c>
    </row>
    <row r="143" spans="1:3" ht="14.25">
      <c r="A143">
        <v>142</v>
      </c>
      <c r="B143" t="s">
        <v>550</v>
      </c>
      <c r="C143" t="s">
        <v>551</v>
      </c>
    </row>
    <row r="144" spans="1:3" ht="14.25">
      <c r="A144">
        <v>143</v>
      </c>
      <c r="B144" t="s">
        <v>548</v>
      </c>
      <c r="C144" t="s">
        <v>549</v>
      </c>
    </row>
    <row r="145" spans="1:3" ht="14.25">
      <c r="A145">
        <v>144</v>
      </c>
      <c r="B145" t="s">
        <v>546</v>
      </c>
      <c r="C145" t="s">
        <v>547</v>
      </c>
    </row>
    <row r="146" spans="1:3" ht="14.25">
      <c r="A146">
        <v>145</v>
      </c>
      <c r="B146" t="s">
        <v>282</v>
      </c>
      <c r="C146" t="s">
        <v>545</v>
      </c>
    </row>
    <row r="147" spans="1:3" ht="14.25">
      <c r="A147">
        <v>146</v>
      </c>
      <c r="B147" t="s">
        <v>543</v>
      </c>
      <c r="C147" t="s">
        <v>544</v>
      </c>
    </row>
    <row r="148" spans="1:3" ht="14.25">
      <c r="A148">
        <v>147</v>
      </c>
      <c r="B148" t="s">
        <v>281</v>
      </c>
      <c r="C148" t="s">
        <v>542</v>
      </c>
    </row>
    <row r="149" spans="1:3" ht="14.25">
      <c r="A149">
        <v>148</v>
      </c>
      <c r="B149" t="s">
        <v>540</v>
      </c>
      <c r="C149" t="s">
        <v>541</v>
      </c>
    </row>
    <row r="150" spans="1:3" ht="14.25">
      <c r="A150">
        <v>149</v>
      </c>
      <c r="B150" t="s">
        <v>538</v>
      </c>
      <c r="C150" t="s">
        <v>539</v>
      </c>
    </row>
    <row r="151" spans="1:3" ht="14.25">
      <c r="A151">
        <v>150</v>
      </c>
      <c r="B151" t="s">
        <v>536</v>
      </c>
      <c r="C151" t="s">
        <v>537</v>
      </c>
    </row>
  </sheetData>
  <sheetProtection/>
  <autoFilter ref="A1:C151">
    <sortState ref="A2:C151">
      <sortCondition sortBy="value" ref="A2:A151"/>
    </sortState>
  </autoFilter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2019-03-24T20:11:49Z</dcterms:modified>
  <cp:category/>
  <cp:version/>
  <cp:contentType/>
  <cp:contentStatus/>
</cp:coreProperties>
</file>