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30" yWindow="0" windowWidth="15585" windowHeight="9420" activeTab="1"/>
  </bookViews>
  <sheets>
    <sheet name="04.kolo prezentácia" sheetId="5" r:id="rId1"/>
    <sheet name="04.kolo výsledky " sheetId="6" r:id="rId2"/>
    <sheet name="04.kolo výsledky KAT" sheetId="32" r:id="rId3"/>
    <sheet name="04.kolo stopky" sheetId="10" r:id="rId4"/>
    <sheet name="Hárok2" sheetId="12" r:id="rId5"/>
    <sheet name="teamy" sheetId="25" r:id="rId6"/>
    <sheet name="Hárok3" sheetId="26" r:id="rId7"/>
    <sheet name="Hárok1" sheetId="30" r:id="rId8"/>
  </sheets>
  <definedNames>
    <definedName name="_xlnm._FilterDatabase" localSheetId="0" hidden="1">'04.kolo prezentácia'!$A$1:$G$112</definedName>
    <definedName name="_xlnm._FilterDatabase" localSheetId="3" hidden="1">'04.kolo stopky'!$H$1:$K$36</definedName>
    <definedName name="_xlnm._FilterDatabase" localSheetId="1" hidden="1">'04.kolo výsledky '!$A$3:$W$147</definedName>
    <definedName name="_xlnm._FilterDatabase" localSheetId="2" hidden="1">'04.kolo výsledky KAT'!$A$3:$W$147</definedName>
    <definedName name="_xlnm._FilterDatabase" localSheetId="4" hidden="1">Hárok2!$I$2:$K$2</definedName>
    <definedName name="_xlnm._FilterDatabase" localSheetId="6" hidden="1">Hárok3!$B$1:$D$1</definedName>
    <definedName name="_xlnm._FilterDatabase" localSheetId="5" hidden="1">teamy!$A$2:$L$7</definedName>
    <definedName name="Klub" localSheetId="3">#REF!</definedName>
    <definedName name="Klub" localSheetId="2">#REF!</definedName>
    <definedName name="Klub">#REF!</definedName>
    <definedName name="Meno" localSheetId="3">#REF!</definedName>
    <definedName name="Meno" localSheetId="2">#REF!</definedName>
    <definedName name="Meno">#REF!</definedName>
    <definedName name="_xlnm.Print_Area" localSheetId="0">'04.kolo prezentácia'!$A$1:$G$125</definedName>
    <definedName name="_xlnm.Print_Area" localSheetId="1">'04.kolo výsledky '!$A$1:$W$100</definedName>
    <definedName name="_xlnm.Print_Area" localSheetId="2">'04.kolo výsledky KAT'!$A$1:$W$267</definedName>
    <definedName name="_xlnm.Print_Area" localSheetId="5">teamy!$A$1:$E$7</definedName>
    <definedName name="Priezvisko" localSheetId="3">#REF!</definedName>
    <definedName name="Priezvisko" localSheetId="2">#REF!</definedName>
    <definedName name="Priezvisko">#REF!</definedName>
  </definedNames>
  <calcPr calcId="124519"/>
</workbook>
</file>

<file path=xl/calcChain.xml><?xml version="1.0" encoding="utf-8"?>
<calcChain xmlns="http://schemas.openxmlformats.org/spreadsheetml/2006/main">
  <c r="W147" i="32"/>
  <c r="L147"/>
  <c r="W146"/>
  <c r="L146"/>
  <c r="W145"/>
  <c r="L145"/>
  <c r="W144"/>
  <c r="L144"/>
  <c r="W143"/>
  <c r="L143"/>
  <c r="W142"/>
  <c r="L142"/>
  <c r="W141"/>
  <c r="L141"/>
  <c r="W140"/>
  <c r="L140"/>
  <c r="W139"/>
  <c r="L139"/>
  <c r="W138"/>
  <c r="L138"/>
  <c r="W137"/>
  <c r="L137"/>
  <c r="W136"/>
  <c r="L136"/>
  <c r="W135"/>
  <c r="L135"/>
  <c r="W134"/>
  <c r="L134"/>
  <c r="W133"/>
  <c r="L133"/>
  <c r="W132"/>
  <c r="L132"/>
  <c r="W131"/>
  <c r="L131"/>
  <c r="W130"/>
  <c r="L130"/>
  <c r="W129"/>
  <c r="L129"/>
  <c r="W128"/>
  <c r="L128"/>
  <c r="W127"/>
  <c r="L127"/>
  <c r="W126"/>
  <c r="L126"/>
  <c r="W125"/>
  <c r="L125"/>
  <c r="W124"/>
  <c r="L124"/>
  <c r="W123"/>
  <c r="L123"/>
  <c r="W122"/>
  <c r="L122"/>
  <c r="W121"/>
  <c r="L121"/>
  <c r="W120"/>
  <c r="L120"/>
  <c r="W119"/>
  <c r="L119"/>
  <c r="W118"/>
  <c r="L118"/>
  <c r="W117"/>
  <c r="L117"/>
  <c r="W116"/>
  <c r="L116"/>
  <c r="W115"/>
  <c r="W114"/>
  <c r="W113"/>
  <c r="W112"/>
  <c r="W111"/>
  <c r="W110"/>
  <c r="W109"/>
  <c r="W108"/>
  <c r="W107"/>
  <c r="W106"/>
  <c r="W105"/>
  <c r="W104"/>
  <c r="W103"/>
  <c r="W102"/>
  <c r="W101"/>
  <c r="W100"/>
  <c r="J100"/>
  <c r="K100" s="1"/>
  <c r="L100"/>
  <c r="H100"/>
  <c r="G100"/>
  <c r="E100"/>
  <c r="D100"/>
  <c r="F100" s="1"/>
  <c r="W99"/>
  <c r="J99"/>
  <c r="K99"/>
  <c r="H99"/>
  <c r="G99"/>
  <c r="E99"/>
  <c r="D99"/>
  <c r="F99" s="1"/>
  <c r="W98"/>
  <c r="J98"/>
  <c r="L98" s="1"/>
  <c r="K98"/>
  <c r="H98"/>
  <c r="G98"/>
  <c r="E98"/>
  <c r="D98"/>
  <c r="F98" s="1"/>
  <c r="W97"/>
  <c r="J97"/>
  <c r="K97"/>
  <c r="H97"/>
  <c r="G97"/>
  <c r="E97"/>
  <c r="D97"/>
  <c r="F97" s="1"/>
  <c r="W96"/>
  <c r="J96"/>
  <c r="L96" s="1"/>
  <c r="H96"/>
  <c r="G96"/>
  <c r="E96"/>
  <c r="D96"/>
  <c r="F96" s="1"/>
  <c r="W95"/>
  <c r="J95"/>
  <c r="K95"/>
  <c r="H95"/>
  <c r="G95"/>
  <c r="E95"/>
  <c r="D95"/>
  <c r="F95" s="1"/>
  <c r="W94"/>
  <c r="J94"/>
  <c r="L94" s="1"/>
  <c r="K94"/>
  <c r="H94"/>
  <c r="G94"/>
  <c r="E94"/>
  <c r="D94"/>
  <c r="F94" s="1"/>
  <c r="W93"/>
  <c r="J93"/>
  <c r="K93"/>
  <c r="H93"/>
  <c r="G93"/>
  <c r="E93"/>
  <c r="D93"/>
  <c r="F93" s="1"/>
  <c r="W92"/>
  <c r="J92"/>
  <c r="L92" s="1"/>
  <c r="K92"/>
  <c r="H92"/>
  <c r="G92"/>
  <c r="E92"/>
  <c r="D92"/>
  <c r="F92" s="1"/>
  <c r="J91"/>
  <c r="K91"/>
  <c r="M91"/>
  <c r="O91"/>
  <c r="Q91"/>
  <c r="S91"/>
  <c r="U91"/>
  <c r="W91"/>
  <c r="H91"/>
  <c r="G91"/>
  <c r="E91"/>
  <c r="D91"/>
  <c r="F91" s="1"/>
  <c r="W90"/>
  <c r="J90"/>
  <c r="K90"/>
  <c r="H90"/>
  <c r="G90"/>
  <c r="E90"/>
  <c r="D90"/>
  <c r="F90" s="1"/>
  <c r="W89"/>
  <c r="J89"/>
  <c r="K89" s="1"/>
  <c r="L89"/>
  <c r="H89"/>
  <c r="G89"/>
  <c r="E89"/>
  <c r="D89"/>
  <c r="F89" s="1"/>
  <c r="W88"/>
  <c r="J88"/>
  <c r="K88"/>
  <c r="H88"/>
  <c r="G88"/>
  <c r="E88"/>
  <c r="D88"/>
  <c r="F88" s="1"/>
  <c r="W87"/>
  <c r="J87"/>
  <c r="L87" s="1"/>
  <c r="K87"/>
  <c r="H87"/>
  <c r="G87"/>
  <c r="E87"/>
  <c r="D87"/>
  <c r="F87" s="1"/>
  <c r="W86"/>
  <c r="J86"/>
  <c r="K86"/>
  <c r="H86"/>
  <c r="G86"/>
  <c r="E86"/>
  <c r="D86"/>
  <c r="F86" s="1"/>
  <c r="W85"/>
  <c r="J85"/>
  <c r="L85" s="1"/>
  <c r="H85"/>
  <c r="G85"/>
  <c r="E85"/>
  <c r="D85"/>
  <c r="F85" s="1"/>
  <c r="W84"/>
  <c r="J84"/>
  <c r="K84"/>
  <c r="H84"/>
  <c r="G84"/>
  <c r="E84"/>
  <c r="D84"/>
  <c r="F84" s="1"/>
  <c r="W83"/>
  <c r="J83"/>
  <c r="K83"/>
  <c r="H83"/>
  <c r="G83"/>
  <c r="E83"/>
  <c r="D83"/>
  <c r="F83" s="1"/>
  <c r="W82"/>
  <c r="J82"/>
  <c r="K82"/>
  <c r="H82"/>
  <c r="G82"/>
  <c r="E82"/>
  <c r="D82"/>
  <c r="F82" s="1"/>
  <c r="W81"/>
  <c r="J81"/>
  <c r="L81" s="1"/>
  <c r="K81"/>
  <c r="H81"/>
  <c r="G81"/>
  <c r="E81"/>
  <c r="D81"/>
  <c r="F81" s="1"/>
  <c r="W80"/>
  <c r="J80"/>
  <c r="K80"/>
  <c r="H80"/>
  <c r="G80"/>
  <c r="E80"/>
  <c r="D80"/>
  <c r="F80" s="1"/>
  <c r="W79"/>
  <c r="J79"/>
  <c r="K79"/>
  <c r="H79"/>
  <c r="G79"/>
  <c r="E79"/>
  <c r="D79"/>
  <c r="F79" s="1"/>
  <c r="W78"/>
  <c r="J78"/>
  <c r="K78"/>
  <c r="H78"/>
  <c r="G78"/>
  <c r="E78"/>
  <c r="D78"/>
  <c r="F78" s="1"/>
  <c r="W77"/>
  <c r="J77"/>
  <c r="L77" s="1"/>
  <c r="H77"/>
  <c r="G77"/>
  <c r="E77"/>
  <c r="D77"/>
  <c r="F77" s="1"/>
  <c r="W76"/>
  <c r="J76"/>
  <c r="K76"/>
  <c r="H76"/>
  <c r="G76"/>
  <c r="E76"/>
  <c r="D76"/>
  <c r="F76" s="1"/>
  <c r="W75"/>
  <c r="J75"/>
  <c r="L75" s="1"/>
  <c r="K75"/>
  <c r="H75"/>
  <c r="G75"/>
  <c r="E75"/>
  <c r="D75"/>
  <c r="F75" s="1"/>
  <c r="W74"/>
  <c r="J74"/>
  <c r="K74"/>
  <c r="H74"/>
  <c r="G74"/>
  <c r="E74"/>
  <c r="D74"/>
  <c r="F74" s="1"/>
  <c r="W73"/>
  <c r="J73"/>
  <c r="L73" s="1"/>
  <c r="K73"/>
  <c r="H73"/>
  <c r="G73"/>
  <c r="E73"/>
  <c r="D73"/>
  <c r="F73" s="1"/>
  <c r="W72"/>
  <c r="J72"/>
  <c r="K72"/>
  <c r="H72"/>
  <c r="G72"/>
  <c r="E72"/>
  <c r="D72"/>
  <c r="F72" s="1"/>
  <c r="W71"/>
  <c r="J71"/>
  <c r="L71" s="1"/>
  <c r="K71"/>
  <c r="H71"/>
  <c r="G71"/>
  <c r="E71"/>
  <c r="D71"/>
  <c r="F71" s="1"/>
  <c r="W70"/>
  <c r="J70"/>
  <c r="K70"/>
  <c r="H70"/>
  <c r="G70"/>
  <c r="E70"/>
  <c r="D70"/>
  <c r="F70" s="1"/>
  <c r="W69"/>
  <c r="J69"/>
  <c r="L69"/>
  <c r="H69"/>
  <c r="G69"/>
  <c r="E69"/>
  <c r="D69"/>
  <c r="F69" s="1"/>
  <c r="W68"/>
  <c r="J68"/>
  <c r="L68" s="1"/>
  <c r="K68"/>
  <c r="H68"/>
  <c r="G68"/>
  <c r="E68"/>
  <c r="D68"/>
  <c r="F68" s="1"/>
  <c r="W67"/>
  <c r="J67"/>
  <c r="L67" s="1"/>
  <c r="K67"/>
  <c r="H67"/>
  <c r="G67"/>
  <c r="E67"/>
  <c r="D67"/>
  <c r="F67" s="1"/>
  <c r="W66"/>
  <c r="J66"/>
  <c r="K66"/>
  <c r="H66"/>
  <c r="G66"/>
  <c r="E66"/>
  <c r="D66"/>
  <c r="F66" s="1"/>
  <c r="W65"/>
  <c r="J65"/>
  <c r="L65" s="1"/>
  <c r="H65"/>
  <c r="G65"/>
  <c r="E65"/>
  <c r="D65"/>
  <c r="F65" s="1"/>
  <c r="W64"/>
  <c r="J64"/>
  <c r="K64"/>
  <c r="H64"/>
  <c r="G64"/>
  <c r="E64"/>
  <c r="D64"/>
  <c r="F64" s="1"/>
  <c r="W63"/>
  <c r="J63"/>
  <c r="L63" s="1"/>
  <c r="K63"/>
  <c r="H63"/>
  <c r="G63"/>
  <c r="E63"/>
  <c r="D63"/>
  <c r="F63" s="1"/>
  <c r="W62"/>
  <c r="J62"/>
  <c r="K62"/>
  <c r="H62"/>
  <c r="G62"/>
  <c r="E62"/>
  <c r="D62"/>
  <c r="F62" s="1"/>
  <c r="W61"/>
  <c r="J61"/>
  <c r="L61"/>
  <c r="H61"/>
  <c r="G61"/>
  <c r="E61"/>
  <c r="D61"/>
  <c r="F61" s="1"/>
  <c r="W60"/>
  <c r="J60"/>
  <c r="L60" s="1"/>
  <c r="K60"/>
  <c r="H60"/>
  <c r="G60"/>
  <c r="E60"/>
  <c r="D60"/>
  <c r="F60" s="1"/>
  <c r="W59"/>
  <c r="J59"/>
  <c r="L59" s="1"/>
  <c r="K59"/>
  <c r="H59"/>
  <c r="G59"/>
  <c r="E59"/>
  <c r="D59"/>
  <c r="F59" s="1"/>
  <c r="W58"/>
  <c r="J58"/>
  <c r="K58"/>
  <c r="H58"/>
  <c r="G58"/>
  <c r="E58"/>
  <c r="D58"/>
  <c r="F58" s="1"/>
  <c r="W57"/>
  <c r="J57"/>
  <c r="L57" s="1"/>
  <c r="H57"/>
  <c r="G57"/>
  <c r="E57"/>
  <c r="D57"/>
  <c r="F57" s="1"/>
  <c r="W56"/>
  <c r="J56"/>
  <c r="K56"/>
  <c r="H56"/>
  <c r="G56"/>
  <c r="E56"/>
  <c r="D56"/>
  <c r="F56" s="1"/>
  <c r="W55"/>
  <c r="J55"/>
  <c r="L55" s="1"/>
  <c r="K55"/>
  <c r="H55"/>
  <c r="G55"/>
  <c r="E55"/>
  <c r="D55"/>
  <c r="F55" s="1"/>
  <c r="J54"/>
  <c r="K54" s="1"/>
  <c r="L54"/>
  <c r="H54"/>
  <c r="G54"/>
  <c r="E54"/>
  <c r="D54"/>
  <c r="F54" s="1"/>
  <c r="W53"/>
  <c r="J53"/>
  <c r="K53" s="1"/>
  <c r="L53"/>
  <c r="H53"/>
  <c r="G53"/>
  <c r="E53"/>
  <c r="D53"/>
  <c r="F53" s="1"/>
  <c r="W52"/>
  <c r="J52"/>
  <c r="K52" s="1"/>
  <c r="L52"/>
  <c r="H52"/>
  <c r="G52"/>
  <c r="E52"/>
  <c r="D52"/>
  <c r="F52" s="1"/>
  <c r="W51"/>
  <c r="J51"/>
  <c r="K51" s="1"/>
  <c r="L51"/>
  <c r="H51"/>
  <c r="G51"/>
  <c r="E51"/>
  <c r="D51"/>
  <c r="F51" s="1"/>
  <c r="W50"/>
  <c r="J50"/>
  <c r="K50" s="1"/>
  <c r="L50"/>
  <c r="H50"/>
  <c r="G50"/>
  <c r="E50"/>
  <c r="D50"/>
  <c r="F50" s="1"/>
  <c r="W49"/>
  <c r="J49"/>
  <c r="K49" s="1"/>
  <c r="L49"/>
  <c r="H49"/>
  <c r="G49"/>
  <c r="E49"/>
  <c r="D49"/>
  <c r="F49" s="1"/>
  <c r="W48"/>
  <c r="J48"/>
  <c r="K48" s="1"/>
  <c r="L48"/>
  <c r="H48"/>
  <c r="G48"/>
  <c r="E48"/>
  <c r="D48"/>
  <c r="F48" s="1"/>
  <c r="W47"/>
  <c r="J47"/>
  <c r="K47" s="1"/>
  <c r="L47"/>
  <c r="H47"/>
  <c r="G47"/>
  <c r="E47"/>
  <c r="D47"/>
  <c r="F47" s="1"/>
  <c r="W46"/>
  <c r="J46"/>
  <c r="K46" s="1"/>
  <c r="L46"/>
  <c r="H46"/>
  <c r="G46"/>
  <c r="E46"/>
  <c r="D46"/>
  <c r="F46" s="1"/>
  <c r="W45"/>
  <c r="J45"/>
  <c r="K45" s="1"/>
  <c r="L45"/>
  <c r="H45"/>
  <c r="G45"/>
  <c r="E45"/>
  <c r="D45"/>
  <c r="F45" s="1"/>
  <c r="W44"/>
  <c r="J44"/>
  <c r="L44" s="1"/>
  <c r="H44"/>
  <c r="G44"/>
  <c r="E44"/>
  <c r="D44"/>
  <c r="F44" s="1"/>
  <c r="W43"/>
  <c r="J43"/>
  <c r="L43"/>
  <c r="H43"/>
  <c r="G43"/>
  <c r="E43"/>
  <c r="D43"/>
  <c r="F43" s="1"/>
  <c r="W42"/>
  <c r="J42"/>
  <c r="L42" s="1"/>
  <c r="H42"/>
  <c r="G42"/>
  <c r="E42"/>
  <c r="D42"/>
  <c r="F42" s="1"/>
  <c r="W41"/>
  <c r="J41"/>
  <c r="L41"/>
  <c r="H41"/>
  <c r="G41"/>
  <c r="E41"/>
  <c r="D41"/>
  <c r="F41" s="1"/>
  <c r="W40"/>
  <c r="J40"/>
  <c r="L40" s="1"/>
  <c r="H40"/>
  <c r="G40"/>
  <c r="E40"/>
  <c r="D40"/>
  <c r="F40" s="1"/>
  <c r="W39"/>
  <c r="J39"/>
  <c r="K39" s="1"/>
  <c r="L39"/>
  <c r="H39"/>
  <c r="G39"/>
  <c r="E39"/>
  <c r="D39"/>
  <c r="F39" s="1"/>
  <c r="W38"/>
  <c r="J38"/>
  <c r="L38" s="1"/>
  <c r="K38"/>
  <c r="H38"/>
  <c r="G38"/>
  <c r="E38"/>
  <c r="D38"/>
  <c r="F38" s="1"/>
  <c r="W37"/>
  <c r="J37"/>
  <c r="K37" s="1"/>
  <c r="L37"/>
  <c r="H37"/>
  <c r="G37"/>
  <c r="E37"/>
  <c r="D37"/>
  <c r="F37" s="1"/>
  <c r="W36"/>
  <c r="J36"/>
  <c r="L36"/>
  <c r="H36"/>
  <c r="G36"/>
  <c r="E36"/>
  <c r="D36"/>
  <c r="F36" s="1"/>
  <c r="W35"/>
  <c r="J35"/>
  <c r="K35" s="1"/>
  <c r="L35"/>
  <c r="H35"/>
  <c r="G35"/>
  <c r="E35"/>
  <c r="D35"/>
  <c r="F35" s="1"/>
  <c r="W34"/>
  <c r="J34"/>
  <c r="L34" s="1"/>
  <c r="H34"/>
  <c r="G34"/>
  <c r="E34"/>
  <c r="D34"/>
  <c r="F34" s="1"/>
  <c r="W33"/>
  <c r="J33"/>
  <c r="K33" s="1"/>
  <c r="L33"/>
  <c r="H33"/>
  <c r="G33"/>
  <c r="E33"/>
  <c r="D33"/>
  <c r="F33" s="1"/>
  <c r="W32"/>
  <c r="J32"/>
  <c r="K32" s="1"/>
  <c r="L32"/>
  <c r="H32"/>
  <c r="G32"/>
  <c r="E32"/>
  <c r="D32"/>
  <c r="F32" s="1"/>
  <c r="W31"/>
  <c r="J31"/>
  <c r="K31" s="1"/>
  <c r="L31"/>
  <c r="H31"/>
  <c r="G31"/>
  <c r="E31"/>
  <c r="D31"/>
  <c r="F31" s="1"/>
  <c r="W30"/>
  <c r="J30"/>
  <c r="K30" s="1"/>
  <c r="L30"/>
  <c r="H30"/>
  <c r="G30"/>
  <c r="E30"/>
  <c r="D30"/>
  <c r="F30" s="1"/>
  <c r="W29"/>
  <c r="J29"/>
  <c r="K29" s="1"/>
  <c r="L29"/>
  <c r="H29"/>
  <c r="G29"/>
  <c r="E29"/>
  <c r="D29"/>
  <c r="F29" s="1"/>
  <c r="W28"/>
  <c r="J28"/>
  <c r="L28" s="1"/>
  <c r="H28"/>
  <c r="G28"/>
  <c r="E28"/>
  <c r="D28"/>
  <c r="F28" s="1"/>
  <c r="W27"/>
  <c r="J27"/>
  <c r="L27"/>
  <c r="H27"/>
  <c r="G27"/>
  <c r="E27"/>
  <c r="D27"/>
  <c r="F27" s="1"/>
  <c r="W26"/>
  <c r="J26"/>
  <c r="L26" s="1"/>
  <c r="H26"/>
  <c r="G26"/>
  <c r="E26"/>
  <c r="D26"/>
  <c r="F26" s="1"/>
  <c r="W25"/>
  <c r="J25"/>
  <c r="L25"/>
  <c r="H25"/>
  <c r="G25"/>
  <c r="E25"/>
  <c r="D25"/>
  <c r="F25" s="1"/>
  <c r="W24"/>
  <c r="J24"/>
  <c r="L24" s="1"/>
  <c r="H24"/>
  <c r="G24"/>
  <c r="E24"/>
  <c r="D24"/>
  <c r="F24" s="1"/>
  <c r="W23"/>
  <c r="J23"/>
  <c r="K23" s="1"/>
  <c r="L23"/>
  <c r="H23"/>
  <c r="G23"/>
  <c r="E23"/>
  <c r="D23"/>
  <c r="F23" s="1"/>
  <c r="W22"/>
  <c r="J22"/>
  <c r="L22" s="1"/>
  <c r="K22"/>
  <c r="H22"/>
  <c r="G22"/>
  <c r="E22"/>
  <c r="D22"/>
  <c r="F22" s="1"/>
  <c r="W21"/>
  <c r="J21"/>
  <c r="K21" s="1"/>
  <c r="L21"/>
  <c r="H21"/>
  <c r="G21"/>
  <c r="E21"/>
  <c r="D21"/>
  <c r="F21" s="1"/>
  <c r="W20"/>
  <c r="J20"/>
  <c r="L20"/>
  <c r="H20"/>
  <c r="G20"/>
  <c r="E20"/>
  <c r="D20"/>
  <c r="F20" s="1"/>
  <c r="W19"/>
  <c r="J19"/>
  <c r="K19" s="1"/>
  <c r="L19"/>
  <c r="H19"/>
  <c r="G19"/>
  <c r="E19"/>
  <c r="D19"/>
  <c r="F19" s="1"/>
  <c r="W18"/>
  <c r="J18"/>
  <c r="L18" s="1"/>
  <c r="H18"/>
  <c r="G18"/>
  <c r="E18"/>
  <c r="D18"/>
  <c r="F18" s="1"/>
  <c r="W17"/>
  <c r="J17"/>
  <c r="K17" s="1"/>
  <c r="L17"/>
  <c r="H17"/>
  <c r="G17"/>
  <c r="E17"/>
  <c r="D17"/>
  <c r="F17" s="1"/>
  <c r="W16"/>
  <c r="J16"/>
  <c r="K16" s="1"/>
  <c r="L16"/>
  <c r="H16"/>
  <c r="G16"/>
  <c r="E16"/>
  <c r="D16"/>
  <c r="F16" s="1"/>
  <c r="W15"/>
  <c r="J15"/>
  <c r="K15" s="1"/>
  <c r="L15"/>
  <c r="H15"/>
  <c r="G15"/>
  <c r="E15"/>
  <c r="D15"/>
  <c r="F15" s="1"/>
  <c r="W14"/>
  <c r="J14"/>
  <c r="K14" s="1"/>
  <c r="L14"/>
  <c r="H14"/>
  <c r="G14"/>
  <c r="E14"/>
  <c r="D14"/>
  <c r="F14" s="1"/>
  <c r="W13"/>
  <c r="J13"/>
  <c r="K13" s="1"/>
  <c r="L13"/>
  <c r="H13"/>
  <c r="G13"/>
  <c r="E13"/>
  <c r="D13"/>
  <c r="F13" s="1"/>
  <c r="W12"/>
  <c r="J12"/>
  <c r="L12" s="1"/>
  <c r="H12"/>
  <c r="G12"/>
  <c r="E12"/>
  <c r="D12"/>
  <c r="F12" s="1"/>
  <c r="W11"/>
  <c r="J11"/>
  <c r="L11"/>
  <c r="H11"/>
  <c r="G11"/>
  <c r="E11"/>
  <c r="D11"/>
  <c r="F11" s="1"/>
  <c r="W10"/>
  <c r="J10"/>
  <c r="L10" s="1"/>
  <c r="H10"/>
  <c r="G10"/>
  <c r="E10"/>
  <c r="D10"/>
  <c r="F10" s="1"/>
  <c r="W9"/>
  <c r="J9"/>
  <c r="L9"/>
  <c r="H9"/>
  <c r="G9"/>
  <c r="E9"/>
  <c r="D9"/>
  <c r="F9" s="1"/>
  <c r="W8"/>
  <c r="J8"/>
  <c r="L8" s="1"/>
  <c r="H8"/>
  <c r="G8"/>
  <c r="E8"/>
  <c r="D8"/>
  <c r="F8" s="1"/>
  <c r="W7"/>
  <c r="J7"/>
  <c r="K7" s="1"/>
  <c r="L7"/>
  <c r="H7"/>
  <c r="G7"/>
  <c r="E7"/>
  <c r="D7"/>
  <c r="F7" s="1"/>
  <c r="W6"/>
  <c r="J6"/>
  <c r="L6" s="1"/>
  <c r="K6"/>
  <c r="H6"/>
  <c r="G6"/>
  <c r="E6"/>
  <c r="D6"/>
  <c r="F6" s="1"/>
  <c r="W5"/>
  <c r="J5"/>
  <c r="K5" s="1"/>
  <c r="L5"/>
  <c r="H5"/>
  <c r="G5"/>
  <c r="E5"/>
  <c r="D5"/>
  <c r="F5" s="1"/>
  <c r="W4"/>
  <c r="J4"/>
  <c r="L4"/>
  <c r="H4"/>
  <c r="G4"/>
  <c r="E4"/>
  <c r="D4"/>
  <c r="F4" s="1"/>
  <c r="D95" i="6"/>
  <c r="E95"/>
  <c r="F95" s="1"/>
  <c r="G95"/>
  <c r="H95"/>
  <c r="D96"/>
  <c r="E96"/>
  <c r="F96" s="1"/>
  <c r="G96"/>
  <c r="H96"/>
  <c r="D97"/>
  <c r="E97"/>
  <c r="F97" s="1"/>
  <c r="G97"/>
  <c r="H97"/>
  <c r="D98"/>
  <c r="E98"/>
  <c r="G98"/>
  <c r="H98"/>
  <c r="D99"/>
  <c r="E99"/>
  <c r="G99"/>
  <c r="H99"/>
  <c r="D100"/>
  <c r="E100"/>
  <c r="G100"/>
  <c r="H100"/>
  <c r="G40" i="5"/>
  <c r="I18" i="32" s="1"/>
  <c r="G41" i="5"/>
  <c r="I28" i="32" s="1"/>
  <c r="G42" i="5"/>
  <c r="I22" i="32" s="1"/>
  <c r="G43" i="5"/>
  <c r="I58" i="32" s="1"/>
  <c r="G44" i="5"/>
  <c r="I72" i="32" s="1"/>
  <c r="G45" i="5"/>
  <c r="I84" i="32" s="1"/>
  <c r="G46" i="5"/>
  <c r="I87" i="32" s="1"/>
  <c r="G47" i="5"/>
  <c r="I88" i="32" s="1"/>
  <c r="G48" i="5"/>
  <c r="I46" i="32" s="1"/>
  <c r="G49" i="5"/>
  <c r="I6" i="32" s="1"/>
  <c r="G50" i="5"/>
  <c r="I19" i="32" s="1"/>
  <c r="G51" i="5"/>
  <c r="I63" i="32" s="1"/>
  <c r="G52" i="5"/>
  <c r="I94" i="32" s="1"/>
  <c r="G53" i="5"/>
  <c r="I70" i="32" s="1"/>
  <c r="G54" i="5"/>
  <c r="I85" i="32" s="1"/>
  <c r="G55" i="5"/>
  <c r="I69" i="32" s="1"/>
  <c r="G56" i="5"/>
  <c r="I95" i="32" s="1"/>
  <c r="G57" i="5"/>
  <c r="I100" i="32" s="1"/>
  <c r="G58" i="5"/>
  <c r="I99" i="32" s="1"/>
  <c r="G59" i="5"/>
  <c r="I98" i="32" s="1"/>
  <c r="G60" i="5"/>
  <c r="I96" i="32" s="1"/>
  <c r="G61" i="5"/>
  <c r="I17" i="32" s="1"/>
  <c r="G62" i="5"/>
  <c r="I50" i="32" s="1"/>
  <c r="G63" i="5"/>
  <c r="I4" i="32" s="1"/>
  <c r="G64" i="5"/>
  <c r="I75" i="32" s="1"/>
  <c r="I75" i="6"/>
  <c r="G65" i="5"/>
  <c r="I86" i="32" s="1"/>
  <c r="G66" i="5"/>
  <c r="I61" i="32" s="1"/>
  <c r="G67" i="5"/>
  <c r="I67" i="32" s="1"/>
  <c r="G68" i="5"/>
  <c r="I59" i="32" s="1"/>
  <c r="G69" i="5"/>
  <c r="I8" i="32" s="1"/>
  <c r="G70" i="5"/>
  <c r="I57" i="32" s="1"/>
  <c r="G71" i="5"/>
  <c r="I77" i="32" s="1"/>
  <c r="G72" i="5"/>
  <c r="I36" i="32" s="1"/>
  <c r="G73" i="5"/>
  <c r="I41" i="32" s="1"/>
  <c r="G74" i="5"/>
  <c r="I27" i="32" s="1"/>
  <c r="G75" i="5"/>
  <c r="I82" i="32" s="1"/>
  <c r="G76" i="5"/>
  <c r="I89" i="32" s="1"/>
  <c r="G77" i="5"/>
  <c r="I15" i="32" s="1"/>
  <c r="G78" i="5"/>
  <c r="I43" i="32" s="1"/>
  <c r="G79" i="5"/>
  <c r="I52" i="32" s="1"/>
  <c r="G80" i="5"/>
  <c r="I16" i="32" s="1"/>
  <c r="G81" i="5"/>
  <c r="I68" i="32" s="1"/>
  <c r="G82" i="5"/>
  <c r="I32" i="32" s="1"/>
  <c r="G83" i="5"/>
  <c r="I38" i="32" s="1"/>
  <c r="G84" i="5"/>
  <c r="I24" i="32" s="1"/>
  <c r="G85" i="5"/>
  <c r="I90" i="32" s="1"/>
  <c r="G86" i="5"/>
  <c r="I26" i="32" s="1"/>
  <c r="G87" i="5"/>
  <c r="I56" i="32" s="1"/>
  <c r="G88" i="5"/>
  <c r="I25" i="32" s="1"/>
  <c r="G89" i="5"/>
  <c r="I62" i="32" s="1"/>
  <c r="G90" i="5"/>
  <c r="I23" i="32" s="1"/>
  <c r="G91" i="5"/>
  <c r="I64" i="32" s="1"/>
  <c r="G92" i="5"/>
  <c r="I53" i="32" s="1"/>
  <c r="G93" i="5"/>
  <c r="I65" i="32" s="1"/>
  <c r="G94" i="5"/>
  <c r="I20" i="32" s="1"/>
  <c r="G95" i="5"/>
  <c r="I60" i="32" s="1"/>
  <c r="G96" i="5"/>
  <c r="I83" i="32" s="1"/>
  <c r="G97" i="5"/>
  <c r="I76" i="32" s="1"/>
  <c r="I84" i="6"/>
  <c r="G98" i="5"/>
  <c r="I35" i="32" s="1"/>
  <c r="C93" i="10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D92" i="6"/>
  <c r="E92"/>
  <c r="G92"/>
  <c r="H92"/>
  <c r="D93"/>
  <c r="E93"/>
  <c r="G93"/>
  <c r="H93"/>
  <c r="D94"/>
  <c r="E94"/>
  <c r="F94" s="1"/>
  <c r="G94"/>
  <c r="H94"/>
  <c r="I88"/>
  <c r="I94"/>
  <c r="C6" i="25"/>
  <c r="C7"/>
  <c r="C4"/>
  <c r="C5"/>
  <c r="C3"/>
  <c r="I24" i="6"/>
  <c r="I83"/>
  <c r="I85"/>
  <c r="A4" i="10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D78" i="6"/>
  <c r="E78"/>
  <c r="F78" s="1"/>
  <c r="G78"/>
  <c r="H78"/>
  <c r="D79"/>
  <c r="E79"/>
  <c r="G79"/>
  <c r="H79"/>
  <c r="D80"/>
  <c r="E80"/>
  <c r="F80" s="1"/>
  <c r="G80"/>
  <c r="H80"/>
  <c r="D81"/>
  <c r="E81"/>
  <c r="G81"/>
  <c r="H81"/>
  <c r="D82"/>
  <c r="E82"/>
  <c r="G82"/>
  <c r="H82"/>
  <c r="D83"/>
  <c r="E83"/>
  <c r="G83"/>
  <c r="H83"/>
  <c r="D84"/>
  <c r="E84"/>
  <c r="G84"/>
  <c r="H84"/>
  <c r="D85"/>
  <c r="E85"/>
  <c r="G85"/>
  <c r="H85"/>
  <c r="D86"/>
  <c r="E86"/>
  <c r="F86" s="1"/>
  <c r="G86"/>
  <c r="H86"/>
  <c r="D87"/>
  <c r="E87"/>
  <c r="G87"/>
  <c r="H87"/>
  <c r="I87"/>
  <c r="D88"/>
  <c r="E88"/>
  <c r="F88" s="1"/>
  <c r="G88"/>
  <c r="H88"/>
  <c r="D89"/>
  <c r="E89"/>
  <c r="G89"/>
  <c r="H89"/>
  <c r="D90"/>
  <c r="E90"/>
  <c r="F90" s="1"/>
  <c r="G90"/>
  <c r="H90"/>
  <c r="D91"/>
  <c r="E91"/>
  <c r="G91"/>
  <c r="H91"/>
  <c r="I62"/>
  <c r="I56"/>
  <c r="I77"/>
  <c r="D73"/>
  <c r="E73"/>
  <c r="G73"/>
  <c r="H73"/>
  <c r="D74"/>
  <c r="E74"/>
  <c r="F74" s="1"/>
  <c r="G74"/>
  <c r="H74"/>
  <c r="D75"/>
  <c r="E75"/>
  <c r="G75"/>
  <c r="H75"/>
  <c r="D76"/>
  <c r="E76"/>
  <c r="F76" s="1"/>
  <c r="G76"/>
  <c r="H76"/>
  <c r="D77"/>
  <c r="E77"/>
  <c r="G77"/>
  <c r="H77"/>
  <c r="G34" i="5"/>
  <c r="I73" i="32" s="1"/>
  <c r="G35" i="5"/>
  <c r="I5" i="32" s="1"/>
  <c r="G36" i="5"/>
  <c r="I42" i="32" s="1"/>
  <c r="G37" i="5"/>
  <c r="I78" i="32" s="1"/>
  <c r="I57" i="6"/>
  <c r="G38" i="5"/>
  <c r="I80" i="32" s="1"/>
  <c r="G39" i="5"/>
  <c r="I37" i="32" s="1"/>
  <c r="I6" i="6"/>
  <c r="G32" i="5"/>
  <c r="I33" i="32" s="1"/>
  <c r="G33" i="5"/>
  <c r="I21" i="32" s="1"/>
  <c r="G27" i="5"/>
  <c r="I30" i="32" s="1"/>
  <c r="I25" i="6"/>
  <c r="G28" i="5"/>
  <c r="I29" i="32" s="1"/>
  <c r="G29" i="5"/>
  <c r="I92" i="32" s="1"/>
  <c r="I92" i="6"/>
  <c r="G30" i="5"/>
  <c r="I12" i="32" s="1"/>
  <c r="G31" i="5"/>
  <c r="I48" i="32" s="1"/>
  <c r="G26" i="5"/>
  <c r="I11" i="32" s="1"/>
  <c r="G6" i="5"/>
  <c r="I55" i="32" s="1"/>
  <c r="B91" i="10"/>
  <c r="B92"/>
  <c r="B93"/>
  <c r="B94"/>
  <c r="C94"/>
  <c r="G23" i="5"/>
  <c r="I45" i="32" s="1"/>
  <c r="I42" i="6"/>
  <c r="D56"/>
  <c r="E56"/>
  <c r="F56" s="1"/>
  <c r="G56"/>
  <c r="H56"/>
  <c r="D57"/>
  <c r="E57"/>
  <c r="G57"/>
  <c r="H57"/>
  <c r="D58"/>
  <c r="E58"/>
  <c r="F58"/>
  <c r="G58"/>
  <c r="H58"/>
  <c r="D59"/>
  <c r="E59"/>
  <c r="F59" s="1"/>
  <c r="G59"/>
  <c r="H59"/>
  <c r="D60"/>
  <c r="E60"/>
  <c r="F60" s="1"/>
  <c r="G60"/>
  <c r="H60"/>
  <c r="D61"/>
  <c r="E61"/>
  <c r="G61"/>
  <c r="H61"/>
  <c r="D62"/>
  <c r="E62"/>
  <c r="F62" s="1"/>
  <c r="G62"/>
  <c r="H62"/>
  <c r="D63"/>
  <c r="E63"/>
  <c r="G63"/>
  <c r="H63"/>
  <c r="D64"/>
  <c r="E64"/>
  <c r="F64" s="1"/>
  <c r="G64"/>
  <c r="H64"/>
  <c r="D65"/>
  <c r="E65"/>
  <c r="G65"/>
  <c r="H65"/>
  <c r="D66"/>
  <c r="E66"/>
  <c r="F66" s="1"/>
  <c r="G66"/>
  <c r="H66"/>
  <c r="D67"/>
  <c r="E67"/>
  <c r="F67"/>
  <c r="G67"/>
  <c r="H67"/>
  <c r="D68"/>
  <c r="E68"/>
  <c r="F68" s="1"/>
  <c r="G68"/>
  <c r="H68"/>
  <c r="D69"/>
  <c r="E69"/>
  <c r="F69" s="1"/>
  <c r="G69"/>
  <c r="H69"/>
  <c r="D70"/>
  <c r="E70"/>
  <c r="F70" s="1"/>
  <c r="G70"/>
  <c r="H70"/>
  <c r="D71"/>
  <c r="E71"/>
  <c r="F71" s="1"/>
  <c r="G71"/>
  <c r="H71"/>
  <c r="D72"/>
  <c r="E72"/>
  <c r="F72" s="1"/>
  <c r="G72"/>
  <c r="H72"/>
  <c r="G19" i="5"/>
  <c r="I81" i="32" s="1"/>
  <c r="G20" i="5"/>
  <c r="I97" i="32" s="1"/>
  <c r="G21" i="5"/>
  <c r="I14" i="32" s="1"/>
  <c r="G22" i="5"/>
  <c r="I44" i="32" s="1"/>
  <c r="G24" i="5"/>
  <c r="I93" i="32" s="1"/>
  <c r="G25" i="5"/>
  <c r="I39" i="32" s="1"/>
  <c r="I11" i="6"/>
  <c r="G5" i="5"/>
  <c r="I51" i="32" s="1"/>
  <c r="I51" i="6"/>
  <c r="G18" i="5"/>
  <c r="I10" i="32" s="1"/>
  <c r="I89" i="6"/>
  <c r="G16" i="5"/>
  <c r="I13" i="32" s="1"/>
  <c r="G15" i="6"/>
  <c r="G26"/>
  <c r="G12" i="5"/>
  <c r="I47" i="32" s="1"/>
  <c r="I36" i="6"/>
  <c r="G11" i="5"/>
  <c r="I79" i="32" s="1"/>
  <c r="I26" i="6"/>
  <c r="I65"/>
  <c r="G35"/>
  <c r="G10" i="5"/>
  <c r="I9" i="32" s="1"/>
  <c r="G9" i="5"/>
  <c r="I91" i="32" s="1"/>
  <c r="G7" i="5"/>
  <c r="I40" i="32" s="1"/>
  <c r="I8" i="6"/>
  <c r="I17"/>
  <c r="G10"/>
  <c r="G4"/>
  <c r="G5"/>
  <c r="G2" i="5"/>
  <c r="I49" i="32" s="1"/>
  <c r="G3" i="5"/>
  <c r="I66" i="32" s="1"/>
  <c r="I69" i="6"/>
  <c r="G4" i="5"/>
  <c r="I34" i="32" s="1"/>
  <c r="G8" i="5"/>
  <c r="I71" i="32" s="1"/>
  <c r="I20" i="6"/>
  <c r="G13" i="5"/>
  <c r="I7" i="32" s="1"/>
  <c r="I50" i="6"/>
  <c r="G14" i="5"/>
  <c r="I74" i="32" s="1"/>
  <c r="G15" i="5"/>
  <c r="I31" i="32" s="1"/>
  <c r="I27" i="6"/>
  <c r="I10"/>
  <c r="I15"/>
  <c r="G9"/>
  <c r="G17" i="5"/>
  <c r="I54" i="32" s="1"/>
  <c r="I22" i="6"/>
  <c r="G40"/>
  <c r="G39"/>
  <c r="G45"/>
  <c r="G38"/>
  <c r="G50"/>
  <c r="G37"/>
  <c r="G16"/>
  <c r="G53"/>
  <c r="G49"/>
  <c r="G30"/>
  <c r="G48"/>
  <c r="G43"/>
  <c r="G8"/>
  <c r="G54"/>
  <c r="G17"/>
  <c r="G5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G25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4"/>
  <c r="G22"/>
  <c r="G51"/>
  <c r="G20"/>
  <c r="G33"/>
  <c r="G32"/>
  <c r="G41"/>
  <c r="B54" i="10"/>
  <c r="C54"/>
  <c r="B55"/>
  <c r="C55"/>
  <c r="B56"/>
  <c r="C56"/>
  <c r="W108" i="6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74"/>
  <c r="W75"/>
  <c r="W76"/>
  <c r="W77"/>
  <c r="W78"/>
  <c r="W79"/>
  <c r="W80"/>
  <c r="W81"/>
  <c r="W82"/>
  <c r="W83"/>
  <c r="W84"/>
  <c r="W85"/>
  <c r="W86"/>
  <c r="W87"/>
  <c r="W88"/>
  <c r="W89"/>
  <c r="W90"/>
  <c r="W92"/>
  <c r="W93"/>
  <c r="W94"/>
  <c r="W95"/>
  <c r="W96"/>
  <c r="W97"/>
  <c r="W98"/>
  <c r="W99"/>
  <c r="W100"/>
  <c r="W101"/>
  <c r="W102"/>
  <c r="W103"/>
  <c r="W104"/>
  <c r="W105"/>
  <c r="W106"/>
  <c r="W107"/>
  <c r="D54"/>
  <c r="E54"/>
  <c r="E17"/>
  <c r="W17"/>
  <c r="E9"/>
  <c r="W9"/>
  <c r="E22"/>
  <c r="W22"/>
  <c r="E44"/>
  <c r="W44"/>
  <c r="E19"/>
  <c r="W19"/>
  <c r="E8"/>
  <c r="W8"/>
  <c r="E24"/>
  <c r="W24"/>
  <c r="E16"/>
  <c r="W16"/>
  <c r="E46"/>
  <c r="W46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E12"/>
  <c r="W12"/>
  <c r="C43" i="10"/>
  <c r="C44"/>
  <c r="D47" i="6"/>
  <c r="E47"/>
  <c r="W47"/>
  <c r="D10"/>
  <c r="E10"/>
  <c r="F10" s="1"/>
  <c r="W10"/>
  <c r="D34"/>
  <c r="E34"/>
  <c r="W34"/>
  <c r="D53"/>
  <c r="E53"/>
  <c r="F53" s="1"/>
  <c r="W53"/>
  <c r="D35"/>
  <c r="E35"/>
  <c r="F35" s="1"/>
  <c r="W35"/>
  <c r="D40"/>
  <c r="E40"/>
  <c r="W40"/>
  <c r="E39"/>
  <c r="W39"/>
  <c r="A3" i="10"/>
  <c r="A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5"/>
  <c r="C46"/>
  <c r="C47"/>
  <c r="C48"/>
  <c r="C49"/>
  <c r="C50"/>
  <c r="C51"/>
  <c r="C52"/>
  <c r="C53"/>
  <c r="C2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D37" i="6"/>
  <c r="E37"/>
  <c r="D26"/>
  <c r="E26"/>
  <c r="F26"/>
  <c r="D45"/>
  <c r="E45"/>
  <c r="F45" s="1"/>
  <c r="D55"/>
  <c r="E55"/>
  <c r="D5"/>
  <c r="E5"/>
  <c r="D43"/>
  <c r="E43"/>
  <c r="F43"/>
  <c r="D49"/>
  <c r="E49"/>
  <c r="F49" s="1"/>
  <c r="D52"/>
  <c r="E52"/>
  <c r="D27"/>
  <c r="E27"/>
  <c r="D11"/>
  <c r="E11"/>
  <c r="F11"/>
  <c r="D32"/>
  <c r="E32"/>
  <c r="F32" s="1"/>
  <c r="D28"/>
  <c r="E28"/>
  <c r="D13"/>
  <c r="E13"/>
  <c r="D30"/>
  <c r="E30"/>
  <c r="F30"/>
  <c r="D21"/>
  <c r="E21"/>
  <c r="F21" s="1"/>
  <c r="D31"/>
  <c r="E31"/>
  <c r="D7"/>
  <c r="E7"/>
  <c r="D42"/>
  <c r="E42"/>
  <c r="D23"/>
  <c r="E23"/>
  <c r="D15"/>
  <c r="E15"/>
  <c r="F15" s="1"/>
  <c r="D4"/>
  <c r="E4"/>
  <c r="D48"/>
  <c r="E48"/>
  <c r="F48"/>
  <c r="D51"/>
  <c r="E51"/>
  <c r="D18"/>
  <c r="E18"/>
  <c r="F18" s="1"/>
  <c r="D29"/>
  <c r="E29"/>
  <c r="D50"/>
  <c r="E50"/>
  <c r="F50"/>
  <c r="D38"/>
  <c r="E38"/>
  <c r="F38" s="1"/>
  <c r="D14"/>
  <c r="E14"/>
  <c r="F14" s="1"/>
  <c r="D36"/>
  <c r="E36"/>
  <c r="D6"/>
  <c r="E6"/>
  <c r="F6"/>
  <c r="D25"/>
  <c r="E25"/>
  <c r="F25" s="1"/>
  <c r="D41"/>
  <c r="E41"/>
  <c r="F41" s="1"/>
  <c r="D20"/>
  <c r="E20"/>
  <c r="E33"/>
  <c r="D33"/>
  <c r="F33"/>
  <c r="W36"/>
  <c r="W6"/>
  <c r="W25"/>
  <c r="W41"/>
  <c r="W20"/>
  <c r="W5"/>
  <c r="W15"/>
  <c r="W4"/>
  <c r="W33"/>
  <c r="W38"/>
  <c r="W14"/>
  <c r="W27"/>
  <c r="W7"/>
  <c r="W11"/>
  <c r="W26"/>
  <c r="W32"/>
  <c r="W42"/>
  <c r="W37"/>
  <c r="W48"/>
  <c r="W55"/>
  <c r="W31"/>
  <c r="W30"/>
  <c r="W49"/>
  <c r="W51"/>
  <c r="W52"/>
  <c r="W21"/>
  <c r="W43"/>
  <c r="W28"/>
  <c r="W45"/>
  <c r="W50"/>
  <c r="W29"/>
  <c r="W23"/>
  <c r="W13"/>
  <c r="W18"/>
  <c r="D12"/>
  <c r="F12"/>
  <c r="D46"/>
  <c r="D16"/>
  <c r="F16"/>
  <c r="D24"/>
  <c r="F24"/>
  <c r="D8"/>
  <c r="F8"/>
  <c r="D19"/>
  <c r="F19"/>
  <c r="D44"/>
  <c r="F44"/>
  <c r="D22"/>
  <c r="F22" s="1"/>
  <c r="D9"/>
  <c r="F9" s="1"/>
  <c r="D17"/>
  <c r="D39"/>
  <c r="F39" s="1"/>
  <c r="G6"/>
  <c r="G46"/>
  <c r="G18"/>
  <c r="G24"/>
  <c r="G42"/>
  <c r="G47"/>
  <c r="G28"/>
  <c r="G44"/>
  <c r="G19"/>
  <c r="G34"/>
  <c r="G31"/>
  <c r="G13"/>
  <c r="G55"/>
  <c r="G29"/>
  <c r="G14"/>
  <c r="G7"/>
  <c r="L146"/>
  <c r="L147"/>
  <c r="L127"/>
  <c r="L139"/>
  <c r="L130"/>
  <c r="L132"/>
  <c r="L120"/>
  <c r="L116"/>
  <c r="L126"/>
  <c r="L138"/>
  <c r="L137"/>
  <c r="L121"/>
  <c r="L135"/>
  <c r="G23"/>
  <c r="G11"/>
  <c r="G12"/>
  <c r="G27"/>
  <c r="G36"/>
  <c r="G21"/>
  <c r="L133"/>
  <c r="L136"/>
  <c r="L129"/>
  <c r="L134"/>
  <c r="L117"/>
  <c r="L122"/>
  <c r="L143"/>
  <c r="L131"/>
  <c r="L142"/>
  <c r="L124"/>
  <c r="L125"/>
  <c r="L145"/>
  <c r="L118"/>
  <c r="L119"/>
  <c r="L141"/>
  <c r="L123"/>
  <c r="L140"/>
  <c r="L144"/>
  <c r="L128"/>
  <c r="I86"/>
  <c r="I5"/>
  <c r="I72"/>
  <c r="I90"/>
  <c r="I64"/>
  <c r="I38"/>
  <c r="I53"/>
  <c r="I68"/>
  <c r="I18"/>
  <c r="I40"/>
  <c r="I16"/>
  <c r="I73"/>
  <c r="I67"/>
  <c r="I4"/>
  <c r="I70"/>
  <c r="I46"/>
  <c r="I60"/>
  <c r="I39"/>
  <c r="I55"/>
  <c r="I32"/>
  <c r="I71"/>
  <c r="I28"/>
  <c r="I52"/>
  <c r="I78"/>
  <c r="I43"/>
  <c r="I76"/>
  <c r="I33"/>
  <c r="I37"/>
  <c r="I19"/>
  <c r="I80"/>
  <c r="I23"/>
  <c r="I44"/>
  <c r="I35"/>
  <c r="I21"/>
  <c r="I54"/>
  <c r="I82"/>
  <c r="I93"/>
  <c r="I61"/>
  <c r="I47"/>
  <c r="I79"/>
  <c r="I41"/>
  <c r="I91"/>
  <c r="I58"/>
  <c r="I12"/>
  <c r="J86"/>
  <c r="K86"/>
  <c r="J50"/>
  <c r="K50"/>
  <c r="J20"/>
  <c r="K20"/>
  <c r="J10"/>
  <c r="L10"/>
  <c r="F87"/>
  <c r="F31"/>
  <c r="F28"/>
  <c r="F52"/>
  <c r="F55"/>
  <c r="K4" i="32"/>
  <c r="K9"/>
  <c r="K20"/>
  <c r="K25"/>
  <c r="K36"/>
  <c r="K41"/>
  <c r="K61"/>
  <c r="K69"/>
  <c r="L79"/>
  <c r="K11"/>
  <c r="K27"/>
  <c r="K43"/>
  <c r="L56"/>
  <c r="L64"/>
  <c r="L83"/>
  <c r="L91"/>
  <c r="N91"/>
  <c r="P91"/>
  <c r="R91"/>
  <c r="T91"/>
  <c r="V91"/>
  <c r="L72"/>
  <c r="L76"/>
  <c r="L80"/>
  <c r="L84"/>
  <c r="L88"/>
  <c r="L95"/>
  <c r="L99"/>
  <c r="L58"/>
  <c r="L62"/>
  <c r="L66"/>
  <c r="L70"/>
  <c r="L74"/>
  <c r="L78"/>
  <c r="L82"/>
  <c r="L86"/>
  <c r="L90"/>
  <c r="L93"/>
  <c r="L97"/>
  <c r="F17" i="6"/>
  <c r="F46"/>
  <c r="F51"/>
  <c r="F23"/>
  <c r="F92"/>
  <c r="F91"/>
  <c r="F89"/>
  <c r="F73"/>
  <c r="F100"/>
  <c r="F40"/>
  <c r="F98"/>
  <c r="F42"/>
  <c r="J23"/>
  <c r="L23"/>
  <c r="J27"/>
  <c r="L27"/>
  <c r="J24"/>
  <c r="L24"/>
  <c r="J25"/>
  <c r="L25"/>
  <c r="J5"/>
  <c r="K5"/>
  <c r="J56"/>
  <c r="L56"/>
  <c r="J18"/>
  <c r="L18"/>
  <c r="J26"/>
  <c r="K26"/>
  <c r="J53"/>
  <c r="L53"/>
  <c r="J88"/>
  <c r="K88"/>
  <c r="J84"/>
  <c r="L84"/>
  <c r="J96"/>
  <c r="L96"/>
  <c r="J80"/>
  <c r="L80"/>
  <c r="J40"/>
  <c r="L40"/>
  <c r="J93"/>
  <c r="K93"/>
  <c r="J75"/>
  <c r="L75"/>
  <c r="J89"/>
  <c r="K89"/>
  <c r="J4"/>
  <c r="J69"/>
  <c r="K69"/>
  <c r="J61"/>
  <c r="L61"/>
  <c r="J38"/>
  <c r="K38"/>
  <c r="J45"/>
  <c r="L45"/>
  <c r="J35"/>
  <c r="J19"/>
  <c r="K19"/>
  <c r="J87"/>
  <c r="L87"/>
  <c r="J28"/>
  <c r="K28"/>
  <c r="J21"/>
  <c r="K21"/>
  <c r="J100"/>
  <c r="K100"/>
  <c r="J71"/>
  <c r="L71"/>
  <c r="J70"/>
  <c r="L70"/>
  <c r="J83"/>
  <c r="K83"/>
  <c r="J49"/>
  <c r="K49"/>
  <c r="J55"/>
  <c r="K55"/>
  <c r="J60"/>
  <c r="L60"/>
  <c r="J91"/>
  <c r="L91"/>
  <c r="N91"/>
  <c r="P91"/>
  <c r="R91"/>
  <c r="T91"/>
  <c r="V91"/>
  <c r="F4"/>
  <c r="F5"/>
  <c r="F54"/>
  <c r="F77"/>
  <c r="F81"/>
  <c r="F99"/>
  <c r="F36"/>
  <c r="F7"/>
  <c r="F37"/>
  <c r="F85"/>
  <c r="F20"/>
  <c r="F27"/>
  <c r="F79"/>
  <c r="F29"/>
  <c r="F13"/>
  <c r="F34"/>
  <c r="F75"/>
  <c r="F83"/>
  <c r="F93"/>
  <c r="F47"/>
  <c r="F65"/>
  <c r="F63"/>
  <c r="F61"/>
  <c r="F57"/>
  <c r="F84"/>
  <c r="F82"/>
  <c r="J39"/>
  <c r="J78"/>
  <c r="J62"/>
  <c r="J32"/>
  <c r="K32"/>
  <c r="J17"/>
  <c r="J29"/>
  <c r="L29"/>
  <c r="J7"/>
  <c r="J30"/>
  <c r="J77"/>
  <c r="J13"/>
  <c r="J76"/>
  <c r="K76"/>
  <c r="J54"/>
  <c r="K54"/>
  <c r="J36"/>
  <c r="K36"/>
  <c r="J98"/>
  <c r="K98"/>
  <c r="J22"/>
  <c r="L22"/>
  <c r="J68"/>
  <c r="J57"/>
  <c r="K57"/>
  <c r="J6"/>
  <c r="K6"/>
  <c r="J33"/>
  <c r="L33"/>
  <c r="J9"/>
  <c r="L9"/>
  <c r="J51"/>
  <c r="K51"/>
  <c r="J66"/>
  <c r="J16"/>
  <c r="J44"/>
  <c r="K44"/>
  <c r="J42"/>
  <c r="L42"/>
  <c r="J31"/>
  <c r="K31"/>
  <c r="J34"/>
  <c r="J99"/>
  <c r="K99"/>
  <c r="J48"/>
  <c r="J59"/>
  <c r="K59"/>
  <c r="J37"/>
  <c r="K37"/>
  <c r="L83"/>
  <c r="J92"/>
  <c r="K92"/>
  <c r="J47"/>
  <c r="L47"/>
  <c r="J65"/>
  <c r="L65"/>
  <c r="J73"/>
  <c r="K73"/>
  <c r="J43"/>
  <c r="L43"/>
  <c r="J8"/>
  <c r="J90"/>
  <c r="J72"/>
  <c r="K72"/>
  <c r="J14"/>
  <c r="J85"/>
  <c r="J12"/>
  <c r="L12"/>
  <c r="J67"/>
  <c r="L67"/>
  <c r="J97"/>
  <c r="K97"/>
  <c r="J95"/>
  <c r="L50"/>
  <c r="J41"/>
  <c r="J15"/>
  <c r="K10"/>
  <c r="J94"/>
  <c r="K94"/>
  <c r="J52"/>
  <c r="K52"/>
  <c r="J81"/>
  <c r="K81"/>
  <c r="J46"/>
  <c r="J64"/>
  <c r="L64"/>
  <c r="J82"/>
  <c r="L82"/>
  <c r="J63"/>
  <c r="L63"/>
  <c r="J11"/>
  <c r="K11"/>
  <c r="J79"/>
  <c r="K79"/>
  <c r="J58"/>
  <c r="K58"/>
  <c r="J74"/>
  <c r="K74"/>
  <c r="L20"/>
  <c r="L69"/>
  <c r="L88"/>
  <c r="K23"/>
  <c r="K56"/>
  <c r="L49"/>
  <c r="K45"/>
  <c r="K80"/>
  <c r="L100"/>
  <c r="L5"/>
  <c r="K96"/>
  <c r="K25"/>
  <c r="K53"/>
  <c r="L28"/>
  <c r="K40"/>
  <c r="K27"/>
  <c r="K4"/>
  <c r="L4"/>
  <c r="K61"/>
  <c r="L26"/>
  <c r="K35"/>
  <c r="L35"/>
  <c r="L19"/>
  <c r="K87"/>
  <c r="L21"/>
  <c r="L51"/>
  <c r="K65"/>
  <c r="K8"/>
  <c r="L8"/>
  <c r="K62"/>
  <c r="L62"/>
  <c r="L90"/>
  <c r="K90"/>
  <c r="K68"/>
  <c r="L68"/>
  <c r="L41"/>
  <c r="K41"/>
  <c r="K15"/>
  <c r="L15"/>
  <c r="K85"/>
  <c r="L85"/>
  <c r="L17"/>
  <c r="K17"/>
  <c r="L97"/>
  <c r="K22"/>
  <c r="K14"/>
  <c r="L14"/>
  <c r="L6"/>
  <c r="L46"/>
  <c r="K46"/>
  <c r="L37"/>
  <c r="K34"/>
  <c r="L34"/>
  <c r="K9"/>
  <c r="K95"/>
  <c r="L95"/>
  <c r="L16"/>
  <c r="K16"/>
  <c r="L77"/>
  <c r="K77"/>
  <c r="L72"/>
  <c r="L54"/>
  <c r="L73"/>
  <c r="L7"/>
  <c r="K7"/>
  <c r="L39"/>
  <c r="K39"/>
  <c r="K82"/>
  <c r="K63"/>
  <c r="K67"/>
  <c r="L13"/>
  <c r="K13"/>
  <c r="K48"/>
  <c r="L48"/>
  <c r="K42"/>
  <c r="K66"/>
  <c r="L66"/>
  <c r="L30"/>
  <c r="K30"/>
  <c r="K78"/>
  <c r="L78"/>
  <c r="L79"/>
  <c r="L55"/>
  <c r="L38"/>
  <c r="K18"/>
  <c r="L76"/>
  <c r="K70"/>
  <c r="L92"/>
  <c r="K43"/>
  <c r="K33"/>
  <c r="L59"/>
  <c r="L99"/>
  <c r="K60"/>
  <c r="K24"/>
  <c r="L98"/>
  <c r="K91"/>
  <c r="M91"/>
  <c r="O91"/>
  <c r="Q91"/>
  <c r="S91"/>
  <c r="U91"/>
  <c r="W91"/>
  <c r="L32"/>
  <c r="L93"/>
  <c r="K84"/>
  <c r="K71"/>
  <c r="L86"/>
  <c r="L94"/>
  <c r="L89"/>
  <c r="L74"/>
  <c r="L57"/>
  <c r="L52"/>
  <c r="L11"/>
  <c r="K12"/>
  <c r="K64"/>
  <c r="L36"/>
  <c r="L81"/>
  <c r="L44"/>
  <c r="K75"/>
  <c r="K47"/>
  <c r="L31"/>
  <c r="K29"/>
  <c r="L58"/>
  <c r="I31" l="1"/>
  <c r="I66"/>
  <c r="I7"/>
  <c r="I34"/>
  <c r="I14"/>
  <c r="I45"/>
  <c r="I9"/>
  <c r="I81"/>
  <c r="I49"/>
  <c r="I48"/>
  <c r="I13"/>
  <c r="I30"/>
  <c r="I29"/>
  <c r="I63"/>
  <c r="I74"/>
  <c r="I59"/>
  <c r="I100"/>
  <c r="I99"/>
  <c r="I98"/>
  <c r="I97"/>
  <c r="I96"/>
  <c r="I95"/>
  <c r="K8" i="32"/>
  <c r="K10"/>
  <c r="K12"/>
  <c r="K18"/>
  <c r="K24"/>
  <c r="K26"/>
  <c r="K28"/>
  <c r="K34"/>
  <c r="K40"/>
  <c r="K42"/>
  <c r="K44"/>
  <c r="K57"/>
  <c r="K65"/>
  <c r="K77"/>
  <c r="K85"/>
  <c r="K96"/>
</calcChain>
</file>

<file path=xl/sharedStrings.xml><?xml version="1.0" encoding="utf-8"?>
<sst xmlns="http://schemas.openxmlformats.org/spreadsheetml/2006/main" count="1243" uniqueCount="499">
  <si>
    <t>štartovné číslo</t>
  </si>
  <si>
    <t>meno</t>
  </si>
  <si>
    <t>priezvisko</t>
  </si>
  <si>
    <t>ročník</t>
  </si>
  <si>
    <t>KAT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</si>
  <si>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</si>
  <si>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</si>
  <si>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</si>
  <si>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</si>
  <si>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</si>
  <si>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</si>
  <si>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</si>
  <si>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</si>
  <si>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</si>
  <si>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</si>
  <si>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</si>
  <si>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</si>
  <si>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</si>
  <si>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</si>
  <si>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</si>
  <si>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body 8.kolo</t>
  </si>
  <si>
    <t>poradie</t>
  </si>
  <si>
    <t>body 9.kolo</t>
  </si>
  <si>
    <t>body 10.kolo</t>
  </si>
  <si>
    <t>Peter</t>
  </si>
  <si>
    <t>ᴓ čas na 1000m</t>
  </si>
  <si>
    <t>* vlož hodnoty zo súboru "vysledky 01,kolo,txt"</t>
  </si>
  <si>
    <t>Juraj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</si>
  <si>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</si>
  <si>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</si>
  <si>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</si>
  <si>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</si>
  <si>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</si>
  <si>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</si>
  <si>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</si>
  <si>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</si>
  <si>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</si>
  <si>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</si>
  <si>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</si>
  <si>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</si>
  <si>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m</t>
  </si>
  <si>
    <t>Čas v cieli</t>
  </si>
  <si>
    <t>Štartovné číslo</t>
  </si>
  <si>
    <t>Čas na predchádzajúceho</t>
  </si>
  <si>
    <t>Ilavský</t>
  </si>
  <si>
    <t>rozdiel</t>
  </si>
  <si>
    <t>cas</t>
  </si>
  <si>
    <t>Milan</t>
  </si>
  <si>
    <t>Miriam</t>
  </si>
  <si>
    <t>Makiš</t>
  </si>
  <si>
    <t>Ondřej</t>
  </si>
  <si>
    <t>Tluka</t>
  </si>
  <si>
    <t>Ervín</t>
  </si>
  <si>
    <t>Páleník</t>
  </si>
  <si>
    <t>Blanka</t>
  </si>
  <si>
    <t>Eva</t>
  </si>
  <si>
    <t>Schiller</t>
  </si>
  <si>
    <t>Masarik</t>
  </si>
  <si>
    <t xml:space="preserve">Meno </t>
  </si>
  <si>
    <t>Drahoslav</t>
  </si>
  <si>
    <t>Anton</t>
  </si>
  <si>
    <t>Blaško</t>
  </si>
  <si>
    <t>Miroslava</t>
  </si>
  <si>
    <t>Igor</t>
  </si>
  <si>
    <t>Jakub</t>
  </si>
  <si>
    <t>Mareková</t>
  </si>
  <si>
    <t>Miloš</t>
  </si>
  <si>
    <t>Humera</t>
  </si>
  <si>
    <t>Letko</t>
  </si>
  <si>
    <t>Lucia</t>
  </si>
  <si>
    <t>Jaroslav</t>
  </si>
  <si>
    <t>Bez me na / Trenčín</t>
  </si>
  <si>
    <t>Trencin</t>
  </si>
  <si>
    <t>Struhar</t>
  </si>
  <si>
    <t>Ján</t>
  </si>
  <si>
    <t>Andrej</t>
  </si>
  <si>
    <t>Bez me na</t>
  </si>
  <si>
    <t xml:space="preserve">PORADIE TEAMOV:    </t>
  </si>
  <si>
    <t>1.kolo (h:m:s)</t>
  </si>
  <si>
    <t>2.kolo (h:m:s)</t>
  </si>
  <si>
    <t>celkovo (h:m:s)</t>
  </si>
  <si>
    <t>Best running team</t>
  </si>
  <si>
    <t>ĎURIKAM Team</t>
  </si>
  <si>
    <t xml:space="preserve">Buď lepší </t>
  </si>
  <si>
    <t>GEKON sport</t>
  </si>
  <si>
    <t>Názov teamu</t>
  </si>
  <si>
    <t>M</t>
  </si>
  <si>
    <t>Z</t>
  </si>
  <si>
    <t>I am GEKON / Trenčín</t>
  </si>
  <si>
    <t>Hrmo</t>
  </si>
  <si>
    <t>Jan</t>
  </si>
  <si>
    <t>Lukáš</t>
  </si>
  <si>
    <t>Markovič</t>
  </si>
  <si>
    <t>Štvorlístok / Trenčín</t>
  </si>
  <si>
    <t>Milo</t>
  </si>
  <si>
    <t>Trencin / Trencin</t>
  </si>
  <si>
    <t>Pavel</t>
  </si>
  <si>
    <t>Truchly</t>
  </si>
  <si>
    <t>Ženy C</t>
  </si>
  <si>
    <t>Pavol</t>
  </si>
  <si>
    <t>Tibor</t>
  </si>
  <si>
    <t>Šír</t>
  </si>
  <si>
    <t>3.kolo (h:m:s)</t>
  </si>
  <si>
    <t>4.kolo (h:m:s)</t>
  </si>
  <si>
    <t>5.kolo (h:m:s)</t>
  </si>
  <si>
    <t>6.kolo (h:m:s)</t>
  </si>
  <si>
    <t>7.kolo (h:m:s)</t>
  </si>
  <si>
    <t>8.kolo (h:m:s)</t>
  </si>
  <si>
    <t>9.kolo (h:m:s)</t>
  </si>
  <si>
    <t>Karas</t>
  </si>
  <si>
    <t>bernosport / Trenčín</t>
  </si>
  <si>
    <t>Marušincova</t>
  </si>
  <si>
    <t>Alica</t>
  </si>
  <si>
    <t>Nemčeková</t>
  </si>
  <si>
    <t>Matúš</t>
  </si>
  <si>
    <t>Dalibor</t>
  </si>
  <si>
    <t>Luprich</t>
  </si>
  <si>
    <t>Mituchová</t>
  </si>
  <si>
    <t>Dubnica nad Váhom</t>
  </si>
  <si>
    <t>00:00:00.23</t>
  </si>
  <si>
    <t>00:00:00.31</t>
  </si>
  <si>
    <t>00:00:10.37</t>
  </si>
  <si>
    <t>00:00:01.14</t>
  </si>
  <si>
    <t>00:00:01.89</t>
  </si>
  <si>
    <t>00:00:01.01</t>
  </si>
  <si>
    <t>MENO</t>
  </si>
  <si>
    <t>PRIEZVISKO</t>
  </si>
  <si>
    <t>Tim/Mesto</t>
  </si>
  <si>
    <t>POHLAVIE</t>
  </si>
  <si>
    <t>ROK</t>
  </si>
  <si>
    <t>marian</t>
  </si>
  <si>
    <t>adamkovic</t>
  </si>
  <si>
    <t>banovski behuni / banovce nad bebravou</t>
  </si>
  <si>
    <t>Balascakova</t>
  </si>
  <si>
    <t>I am Gekon / Trwncin</t>
  </si>
  <si>
    <t>Dubnica n/V</t>
  </si>
  <si>
    <t>Best running team / Jogging klub Dubnica n/V</t>
  </si>
  <si>
    <t>miroslav</t>
  </si>
  <si>
    <t>ilavsky st</t>
  </si>
  <si>
    <t>best running team / dubnica nad vahom</t>
  </si>
  <si>
    <t>Erika</t>
  </si>
  <si>
    <t>Imrichova</t>
  </si>
  <si>
    <t>Jakal</t>
  </si>
  <si>
    <t>obec Svinná / Svinná</t>
  </si>
  <si>
    <t>René</t>
  </si>
  <si>
    <t>Jambor</t>
  </si>
  <si>
    <t>Opatová</t>
  </si>
  <si>
    <t>Kucharik</t>
  </si>
  <si>
    <t>Durikam team Trencin / Trencin</t>
  </si>
  <si>
    <t>Bez me na / Trenč. Stankovce / Trenč. Stankovce</t>
  </si>
  <si>
    <t>Jaromir</t>
  </si>
  <si>
    <t>Liptak</t>
  </si>
  <si>
    <t>Bez me na/Skalka nad Váhom / Skalka nad Váhom</t>
  </si>
  <si>
    <t>Best runninng team / Soblshov</t>
  </si>
  <si>
    <t>Ďurikam team Trenčín / Trenčín</t>
  </si>
  <si>
    <t>I am GEKON / Nova Dubnica</t>
  </si>
  <si>
    <t>Jana</t>
  </si>
  <si>
    <t>Masariková</t>
  </si>
  <si>
    <t>Mcaák</t>
  </si>
  <si>
    <t>Buď lepší / Trenčín</t>
  </si>
  <si>
    <t>Otavová</t>
  </si>
  <si>
    <t>Slavičín</t>
  </si>
  <si>
    <t>buď lepší / Trenčín</t>
  </si>
  <si>
    <t>Nová Dubnica / Nová Dubnica</t>
  </si>
  <si>
    <t>Trenčianska Teplá / Trenčianska Teplá</t>
  </si>
  <si>
    <t>Šírová</t>
  </si>
  <si>
    <t>Stehlik</t>
  </si>
  <si>
    <t>Best running team / Trencin</t>
  </si>
  <si>
    <t>Palo</t>
  </si>
  <si>
    <t>Straka</t>
  </si>
  <si>
    <t>Ivanovce</t>
  </si>
  <si>
    <t>Ttencin</t>
  </si>
  <si>
    <t>Uhrecky</t>
  </si>
  <si>
    <t>Varačka</t>
  </si>
  <si>
    <t>Buď Lepší / Beckov</t>
  </si>
  <si>
    <t>Vasek</t>
  </si>
  <si>
    <t>Trencianska Turna</t>
  </si>
  <si>
    <t>Vertigac</t>
  </si>
  <si>
    <t>Vojtek</t>
  </si>
  <si>
    <t>OŠK Soblahov / Soblahov</t>
  </si>
  <si>
    <t>Macák</t>
  </si>
  <si>
    <t>Vladimír</t>
  </si>
  <si>
    <t>František</t>
  </si>
  <si>
    <t>Marián</t>
  </si>
  <si>
    <t>Anna</t>
  </si>
  <si>
    <t>Stanislav</t>
  </si>
  <si>
    <t>Jitka</t>
  </si>
  <si>
    <t>Jozef</t>
  </si>
  <si>
    <t>Dušan</t>
  </si>
  <si>
    <t>Viera</t>
  </si>
  <si>
    <t>Mária</t>
  </si>
  <si>
    <t>Katarína</t>
  </si>
  <si>
    <t>Helena</t>
  </si>
  <si>
    <t>Andrea</t>
  </si>
  <si>
    <t>Štefan</t>
  </si>
  <si>
    <t>Jaroslava</t>
  </si>
  <si>
    <t>Daniel</t>
  </si>
  <si>
    <t>Naďa</t>
  </si>
  <si>
    <t>Vojtech</t>
  </si>
  <si>
    <t>Jiří</t>
  </si>
  <si>
    <t>Soňa</t>
  </si>
  <si>
    <t>Rastislav</t>
  </si>
  <si>
    <t>Romana</t>
  </si>
  <si>
    <t>Roman</t>
  </si>
  <si>
    <t>Iveta</t>
  </si>
  <si>
    <t>Augustín</t>
  </si>
  <si>
    <t>Ivan</t>
  </si>
  <si>
    <t>Marek</t>
  </si>
  <si>
    <t>Milada</t>
  </si>
  <si>
    <t>Tomáš</t>
  </si>
  <si>
    <t>Ferdinand</t>
  </si>
  <si>
    <t>Martin</t>
  </si>
  <si>
    <t>Tereza</t>
  </si>
  <si>
    <t>Martina</t>
  </si>
  <si>
    <t>Natália</t>
  </si>
  <si>
    <t>Ingrid</t>
  </si>
  <si>
    <t>Alena</t>
  </si>
  <si>
    <t>Cích</t>
  </si>
  <si>
    <t>Mikuš</t>
  </si>
  <si>
    <t>Koníček</t>
  </si>
  <si>
    <t>Cyprián</t>
  </si>
  <si>
    <t>Malá</t>
  </si>
  <si>
    <t>Malý</t>
  </si>
  <si>
    <t>Alexandra</t>
  </si>
  <si>
    <t>Hrabovská</t>
  </si>
  <si>
    <t>Hrabovský</t>
  </si>
  <si>
    <t>Hudáková</t>
  </si>
  <si>
    <t>Sobek</t>
  </si>
  <si>
    <t>Jankech</t>
  </si>
  <si>
    <t>Pánis</t>
  </si>
  <si>
    <t>Hlávka</t>
  </si>
  <si>
    <t>Maláň</t>
  </si>
  <si>
    <t>Kašička</t>
  </si>
  <si>
    <t>Santa</t>
  </si>
  <si>
    <t>Jantošovičová</t>
  </si>
  <si>
    <t>Kohútová</t>
  </si>
  <si>
    <t>Sedláčková</t>
  </si>
  <si>
    <t>Dobiášová</t>
  </si>
  <si>
    <t>Hubinská</t>
  </si>
  <si>
    <t>Bortel</t>
  </si>
  <si>
    <t>Haninec</t>
  </si>
  <si>
    <t>Štefina</t>
  </si>
  <si>
    <t>Vančo</t>
  </si>
  <si>
    <t>Gálková</t>
  </si>
  <si>
    <t>Horňák</t>
  </si>
  <si>
    <t>Kyselicová</t>
  </si>
  <si>
    <t>Kyselica</t>
  </si>
  <si>
    <t>Daniš</t>
  </si>
  <si>
    <t>Kráľ</t>
  </si>
  <si>
    <t>Pruška</t>
  </si>
  <si>
    <t>Garajová</t>
  </si>
  <si>
    <t>Horníček</t>
  </si>
  <si>
    <t>Mináriková</t>
  </si>
  <si>
    <t>Gavendová</t>
  </si>
  <si>
    <t>Cabala</t>
  </si>
  <si>
    <t>Škorvánková</t>
  </si>
  <si>
    <t>Škorvánek</t>
  </si>
  <si>
    <t>Hulvátová</t>
  </si>
  <si>
    <t>Zubo</t>
  </si>
  <si>
    <t>Hofierka</t>
  </si>
  <si>
    <t>Moncoľ</t>
  </si>
  <si>
    <t>Havier</t>
  </si>
  <si>
    <t>Doskočilová</t>
  </si>
  <si>
    <t>Červenka</t>
  </si>
  <si>
    <t>Vavrík</t>
  </si>
  <si>
    <t>Baďura</t>
  </si>
  <si>
    <t>Daňo</t>
  </si>
  <si>
    <t>Ďuráčiová</t>
  </si>
  <si>
    <t>Melkovičová</t>
  </si>
  <si>
    <t>Kopuncová</t>
  </si>
  <si>
    <t>Faltus</t>
  </si>
  <si>
    <t>Balaščák</t>
  </si>
  <si>
    <t>Gogová</t>
  </si>
  <si>
    <t>Falaštová</t>
  </si>
  <si>
    <t>Vaňek</t>
  </si>
  <si>
    <t>Behame.sk</t>
  </si>
  <si>
    <t>Výčapy - Opatovce</t>
  </si>
  <si>
    <t>Nová Dubnica</t>
  </si>
  <si>
    <t>MAC / Dubnica nad Váhom</t>
  </si>
  <si>
    <t>Trenčianske Teplice</t>
  </si>
  <si>
    <t>Hamráni</t>
  </si>
  <si>
    <t>Ilava</t>
  </si>
  <si>
    <t>Soblahov</t>
  </si>
  <si>
    <t>LOT Trenčín</t>
  </si>
  <si>
    <t>Tulák / Trenčín</t>
  </si>
  <si>
    <t>Nordic walking Trenčín a okolie</t>
  </si>
  <si>
    <t>AK Spartak Dubnica</t>
  </si>
  <si>
    <t>Trenčianska Turná</t>
  </si>
  <si>
    <t>Púchov</t>
  </si>
  <si>
    <t>Bánovce nad Bebravou</t>
  </si>
  <si>
    <r>
      <t>P</t>
    </r>
    <r>
      <rPr>
        <sz val="11"/>
        <rFont val="Calibri"/>
        <family val="2"/>
        <charset val="238"/>
      </rPr>
      <t xml:space="preserve">öttinger stroje / </t>
    </r>
    <r>
      <rPr>
        <sz val="11"/>
        <rFont val="Calibri"/>
        <family val="2"/>
        <charset val="238"/>
      </rPr>
      <t>Bánovce nad Bebravou</t>
    </r>
  </si>
  <si>
    <t>Spišská Nová Ves</t>
  </si>
  <si>
    <t>Borčické Slimáky</t>
  </si>
  <si>
    <t>Bratislava</t>
  </si>
  <si>
    <t>Jogging klub Dubnica nad Váhom</t>
  </si>
  <si>
    <t>Ribe</t>
  </si>
  <si>
    <t>Sedmerovec</t>
  </si>
  <si>
    <t>Buď Lepší / Soblahov</t>
  </si>
  <si>
    <t>Topoľčany</t>
  </si>
  <si>
    <t>Chocholná Velčice</t>
  </si>
  <si>
    <t>00:00:01.46</t>
  </si>
  <si>
    <t>01:27:10.92</t>
  </si>
  <si>
    <t>00:00:00.45</t>
  </si>
  <si>
    <t>01:27:09.45</t>
  </si>
  <si>
    <t>00:00:00.42</t>
  </si>
  <si>
    <t>01:27:09.00</t>
  </si>
  <si>
    <t>00:00:00.29</t>
  </si>
  <si>
    <t>01:27:08.57</t>
  </si>
  <si>
    <t>00:13:42.24</t>
  </si>
  <si>
    <t>01:27:08.28</t>
  </si>
  <si>
    <t>01:13:26.03</t>
  </si>
  <si>
    <t>00:06:49.55</t>
  </si>
  <si>
    <t>01:13:25.02</t>
  </si>
  <si>
    <t>00:09:22.84</t>
  </si>
  <si>
    <t>01:06:35.46</t>
  </si>
  <si>
    <t>00:00:42.57</t>
  </si>
  <si>
    <t>00:57:12.61</t>
  </si>
  <si>
    <t>00:02:12.36</t>
  </si>
  <si>
    <t>00:56:30.03</t>
  </si>
  <si>
    <t>00:00:05.57</t>
  </si>
  <si>
    <t>00:54:17.67</t>
  </si>
  <si>
    <t>00:00:20.58</t>
  </si>
  <si>
    <t>00:54:12.09</t>
  </si>
  <si>
    <t>00:01:38.37</t>
  </si>
  <si>
    <t>00:53:51.51</t>
  </si>
  <si>
    <t>00:52:13.14</t>
  </si>
  <si>
    <t>00:00:46.13</t>
  </si>
  <si>
    <t>00:52:11.24</t>
  </si>
  <si>
    <t>00:00:47.07</t>
  </si>
  <si>
    <t>00:51:25.11</t>
  </si>
  <si>
    <t>00:00:08.70</t>
  </si>
  <si>
    <t>00:50:38.03</t>
  </si>
  <si>
    <t>00:00:09.81</t>
  </si>
  <si>
    <t>00:50:29.33</t>
  </si>
  <si>
    <t>00:01:24.43</t>
  </si>
  <si>
    <t>00:50:19.52</t>
  </si>
  <si>
    <t>00:00:08.81</t>
  </si>
  <si>
    <t>00:48:55.08</t>
  </si>
  <si>
    <t>00:00:33.31</t>
  </si>
  <si>
    <t>00:48:46.27</t>
  </si>
  <si>
    <t>00:00:04.57</t>
  </si>
  <si>
    <t>00:48:12.96</t>
  </si>
  <si>
    <t>00:00:21.40</t>
  </si>
  <si>
    <t>00:48:08.39</t>
  </si>
  <si>
    <t>00:00:15.29</t>
  </si>
  <si>
    <t>00:47:46.98</t>
  </si>
  <si>
    <t>00:00:19.26</t>
  </si>
  <si>
    <t>00:47:31.68</t>
  </si>
  <si>
    <t>00:00:11.56</t>
  </si>
  <si>
    <t>00:47:12.42</t>
  </si>
  <si>
    <t>00:00:00.26</t>
  </si>
  <si>
    <t>00:47:00.86</t>
  </si>
  <si>
    <t>00:00:18.07</t>
  </si>
  <si>
    <t>00:47:00.59</t>
  </si>
  <si>
    <t>00:00:10.34</t>
  </si>
  <si>
    <t>00:46:42.51</t>
  </si>
  <si>
    <t>00:00:04.86</t>
  </si>
  <si>
    <t>00:46:32.17</t>
  </si>
  <si>
    <t>00:46:27.31</t>
  </si>
  <si>
    <t>00:00:14.62</t>
  </si>
  <si>
    <t>00:46:27.00</t>
  </si>
  <si>
    <t>00:00:12.51</t>
  </si>
  <si>
    <t>00:46:12.37</t>
  </si>
  <si>
    <t>00:00:07.58</t>
  </si>
  <si>
    <t>00:45:59.86</t>
  </si>
  <si>
    <t>00:00:15.80</t>
  </si>
  <si>
    <t>00:45:52.28</t>
  </si>
  <si>
    <t>00:00:10.94</t>
  </si>
  <si>
    <t>00:45:36.48</t>
  </si>
  <si>
    <t>00:00:25.22</t>
  </si>
  <si>
    <t>00:45:25.53</t>
  </si>
  <si>
    <t>00:00:27.80</t>
  </si>
  <si>
    <t>00:45:00.30</t>
  </si>
  <si>
    <t>00:00:13.17</t>
  </si>
  <si>
    <t>00:44:32.50</t>
  </si>
  <si>
    <t>00:00:08.14</t>
  </si>
  <si>
    <t>00:44:19.33</t>
  </si>
  <si>
    <t>00:00:21.12</t>
  </si>
  <si>
    <t>00:44:11.19</t>
  </si>
  <si>
    <t>00:00:03.68</t>
  </si>
  <si>
    <t>00:43:50.06</t>
  </si>
  <si>
    <t>00:00:06.82</t>
  </si>
  <si>
    <t>00:43:46.37</t>
  </si>
  <si>
    <t>00:00:03.50</t>
  </si>
  <si>
    <t>00:43:39.54</t>
  </si>
  <si>
    <t>00:00:09.73</t>
  </si>
  <si>
    <t>00:43:36.04</t>
  </si>
  <si>
    <t>00:00:04.45</t>
  </si>
  <si>
    <t>00:43:26.31</t>
  </si>
  <si>
    <t>00:00:24.51</t>
  </si>
  <si>
    <t>00:43:21.86</t>
  </si>
  <si>
    <t>00:00:01.87</t>
  </si>
  <si>
    <t>00:42:57.34</t>
  </si>
  <si>
    <t>00:00:04.42</t>
  </si>
  <si>
    <t>00:42:55.47</t>
  </si>
  <si>
    <t>00:00:08.25</t>
  </si>
  <si>
    <t>00:42:51.04</t>
  </si>
  <si>
    <t>00:00:05.06</t>
  </si>
  <si>
    <t>00:42:42.79</t>
  </si>
  <si>
    <t>00:00:15.50</t>
  </si>
  <si>
    <t>00:42:37.73</t>
  </si>
  <si>
    <t>00:00:29.25</t>
  </si>
  <si>
    <t>00:42:22.23</t>
  </si>
  <si>
    <t>00:00:06.39</t>
  </si>
  <si>
    <t>00:41:52.97</t>
  </si>
  <si>
    <t>00:00:25.25</t>
  </si>
  <si>
    <t>00:41:46.58</t>
  </si>
  <si>
    <t>00:00:00.17</t>
  </si>
  <si>
    <t>00:41:21.32</t>
  </si>
  <si>
    <t>00:00:34.70</t>
  </si>
  <si>
    <t>00:41:21.15</t>
  </si>
  <si>
    <t>00:00:06.85</t>
  </si>
  <si>
    <t>00:40:46.44</t>
  </si>
  <si>
    <t>00:00:05.56</t>
  </si>
  <si>
    <t>00:40:39.59</t>
  </si>
  <si>
    <t>00:40:34.03</t>
  </si>
  <si>
    <t>00:00:14.85</t>
  </si>
  <si>
    <t>00:40:32.88</t>
  </si>
  <si>
    <t>00:00:02.62</t>
  </si>
  <si>
    <t>00:40:18.03</t>
  </si>
  <si>
    <t>00:00:21.11</t>
  </si>
  <si>
    <t>00:40:15.40</t>
  </si>
  <si>
    <t>00:00:03.15</t>
  </si>
  <si>
    <t>00:39:54.28</t>
  </si>
  <si>
    <t>00:00:07.10</t>
  </si>
  <si>
    <t>00:39:51.13</t>
  </si>
  <si>
    <t>00:00:05.14</t>
  </si>
  <si>
    <t>00:39:44.02</t>
  </si>
  <si>
    <t>00:00:17.35</t>
  </si>
  <si>
    <t>00:39:38.88</t>
  </si>
  <si>
    <t>00:00:13.67</t>
  </si>
  <si>
    <t>00:39:21.52</t>
  </si>
  <si>
    <t>00:00:03.39</t>
  </si>
  <si>
    <t>00:39:07.85</t>
  </si>
  <si>
    <t>00:00:07.56</t>
  </si>
  <si>
    <t>00:39:04.45</t>
  </si>
  <si>
    <t>00:00:17.31</t>
  </si>
  <si>
    <t>00:38:56.89</t>
  </si>
  <si>
    <t>00:00:15.87</t>
  </si>
  <si>
    <t>00:38:39.57</t>
  </si>
  <si>
    <t>00:00:07.57</t>
  </si>
  <si>
    <t>00:38:23.70</t>
  </si>
  <si>
    <t>00:00:11.57</t>
  </si>
  <si>
    <t>00:38:16.12</t>
  </si>
  <si>
    <t>00:00:11.07</t>
  </si>
  <si>
    <t>00:38:04.55</t>
  </si>
  <si>
    <t>00:00:21.68</t>
  </si>
  <si>
    <t>00:37:53.48</t>
  </si>
  <si>
    <t>00:00:01.00</t>
  </si>
  <si>
    <t>00:37:31.79</t>
  </si>
  <si>
    <t>00:00:08.68</t>
  </si>
  <si>
    <t>00:37:30.79</t>
  </si>
  <si>
    <t>00:00:04.14</t>
  </si>
  <si>
    <t>00:37:22.10</t>
  </si>
  <si>
    <t>00:37:17.96</t>
  </si>
  <si>
    <t>00:00:33.98</t>
  </si>
  <si>
    <t>00:37:07.59</t>
  </si>
  <si>
    <t>00:00:05.44</t>
  </si>
  <si>
    <t>00:36:33.60</t>
  </si>
  <si>
    <t>00:00:12.26</t>
  </si>
  <si>
    <t>00:36:28.16</t>
  </si>
  <si>
    <t>00:00:04.90</t>
  </si>
  <si>
    <t>00:36:15.89</t>
  </si>
  <si>
    <t>00:00:35.29</t>
  </si>
  <si>
    <t>00:36:10.98</t>
  </si>
  <si>
    <t>00:35:35.69</t>
  </si>
  <si>
    <t>00:00:06.77</t>
  </si>
  <si>
    <t>00:35:35.45</t>
  </si>
  <si>
    <t>00:00:23.81</t>
  </si>
  <si>
    <t>00:35:28.68</t>
  </si>
  <si>
    <t>00:00:30.32</t>
  </si>
  <si>
    <t>00:35:04.86</t>
  </si>
  <si>
    <t>00:00:10.95</t>
  </si>
  <si>
    <t>00:34:34.54</t>
  </si>
  <si>
    <t>00:00:26.90</t>
  </si>
  <si>
    <t>00:34:23.59</t>
  </si>
  <si>
    <t>00:00:02.85</t>
  </si>
  <si>
    <t>00:33:56.69</t>
  </si>
  <si>
    <t>00:00:05.26</t>
  </si>
  <si>
    <t>00:33:53.83</t>
  </si>
  <si>
    <t>00:00:03.00</t>
  </si>
  <si>
    <t>00:33:48.56</t>
  </si>
  <si>
    <t>00:00:12.60</t>
  </si>
  <si>
    <t>00:33:45.56</t>
  </si>
  <si>
    <t>00:00:58.32</t>
  </si>
  <si>
    <t>00:33:32.96</t>
  </si>
  <si>
    <t>00:00:04.18</t>
  </si>
  <si>
    <t>00:32:34.63</t>
  </si>
  <si>
    <t>00:01:06.55</t>
  </si>
  <si>
    <t>00:32:30.44</t>
  </si>
  <si>
    <t>00:31:23.89</t>
  </si>
  <si>
    <t>00:00:30.26</t>
  </si>
  <si>
    <r>
      <rPr>
        <b/>
        <sz val="18"/>
        <color indexed="10"/>
        <rFont val="Calibri"/>
        <family val="2"/>
        <charset val="238"/>
      </rPr>
      <t>T</t>
    </r>
    <r>
      <rPr>
        <b/>
        <sz val="18"/>
        <color indexed="8"/>
        <rFont val="Calibri"/>
        <family val="2"/>
        <charset val="238"/>
      </rPr>
      <t xml:space="preserve">renčianska </t>
    </r>
    <r>
      <rPr>
        <b/>
        <sz val="18"/>
        <color indexed="10"/>
        <rFont val="Calibri"/>
        <family val="2"/>
        <charset val="238"/>
      </rPr>
      <t>B</t>
    </r>
    <r>
      <rPr>
        <b/>
        <sz val="18"/>
        <color indexed="8"/>
        <rFont val="Calibri"/>
        <family val="2"/>
        <charset val="238"/>
      </rPr>
      <t xml:space="preserve">ežecká </t>
    </r>
    <r>
      <rPr>
        <b/>
        <sz val="18"/>
        <color indexed="10"/>
        <rFont val="Calibri"/>
        <family val="2"/>
        <charset val="238"/>
      </rPr>
      <t>L</t>
    </r>
    <r>
      <rPr>
        <b/>
        <sz val="18"/>
        <color indexed="8"/>
        <rFont val="Calibri"/>
        <family val="2"/>
        <charset val="238"/>
      </rPr>
      <t xml:space="preserve">iga </t>
    </r>
    <r>
      <rPr>
        <b/>
        <sz val="18"/>
        <color indexed="10"/>
        <rFont val="Calibri"/>
        <family val="2"/>
        <charset val="238"/>
      </rPr>
      <t>04.kolo</t>
    </r>
    <r>
      <rPr>
        <b/>
        <sz val="18"/>
        <color indexed="8"/>
        <rFont val="Calibri"/>
        <family val="2"/>
        <charset val="238"/>
      </rPr>
      <t>, 10.06.2018, 8.320 m, Soblahov</t>
    </r>
  </si>
  <si>
    <t>Trenčianska Teplá</t>
  </si>
  <si>
    <t xml:space="preserve">Trenčianska Teplá </t>
  </si>
  <si>
    <t xml:space="preserve">Bez me na/Skalka nad Váhom </t>
  </si>
  <si>
    <t xml:space="preserve">Bez me na / Trenč. Stankovce </t>
  </si>
  <si>
    <t>Best running team / Jogging klub DCA</t>
  </si>
  <si>
    <t>best running team / Dubnica n V</t>
  </si>
</sst>
</file>

<file path=xl/styles.xml><?xml version="1.0" encoding="utf-8"?>
<styleSheet xmlns="http://schemas.openxmlformats.org/spreadsheetml/2006/main">
  <numFmts count="4">
    <numFmt numFmtId="180" formatCode="[h]:mm:ss.00"/>
    <numFmt numFmtId="181" formatCode="hh:mm:ss.00"/>
    <numFmt numFmtId="182" formatCode="h:mm:ss.000"/>
    <numFmt numFmtId="184" formatCode="0.00;[Red]0.00"/>
  </numFmts>
  <fonts count="19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b/>
      <sz val="18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</font>
    <font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7"/>
      <name val="Trebuchet MS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81" fontId="0" fillId="0" borderId="0" xfId="0" applyNumberFormat="1" applyAlignment="1">
      <alignment horizontal="center"/>
    </xf>
    <xf numFmtId="0" fontId="4" fillId="0" borderId="1" xfId="0" applyNumberFormat="1" applyFont="1" applyFill="1" applyBorder="1"/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81" fontId="0" fillId="0" borderId="2" xfId="0" applyNumberFormat="1" applyBorder="1"/>
    <xf numFmtId="1" fontId="4" fillId="0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4" fontId="0" fillId="0" borderId="0" xfId="0" applyNumberFormat="1"/>
    <xf numFmtId="0" fontId="0" fillId="0" borderId="0" xfId="0" applyNumberFormat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181" fontId="0" fillId="0" borderId="1" xfId="0" applyNumberFormat="1" applyBorder="1"/>
    <xf numFmtId="0" fontId="17" fillId="0" borderId="0" xfId="0" applyFont="1" applyFill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/>
    <xf numFmtId="21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5" borderId="0" xfId="0" applyFill="1" applyBorder="1"/>
    <xf numFmtId="21" fontId="0" fillId="5" borderId="0" xfId="0" applyNumberFormat="1" applyFill="1" applyBorder="1" applyAlignment="1">
      <alignment horizontal="center"/>
    </xf>
    <xf numFmtId="0" fontId="13" fillId="5" borderId="1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12" fillId="4" borderId="9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68"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148</xdr:row>
      <xdr:rowOff>0</xdr:rowOff>
    </xdr:from>
    <xdr:to>
      <xdr:col>23</xdr:col>
      <xdr:colOff>9525</xdr:colOff>
      <xdr:row>169</xdr:row>
      <xdr:rowOff>152400</xdr:rowOff>
    </xdr:to>
    <xdr:pic>
      <xdr:nvPicPr>
        <xdr:cNvPr id="266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109728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23</xdr:col>
      <xdr:colOff>9525</xdr:colOff>
      <xdr:row>196</xdr:row>
      <xdr:rowOff>152400</xdr:rowOff>
    </xdr:to>
    <xdr:pic>
      <xdr:nvPicPr>
        <xdr:cNvPr id="266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524625"/>
          <a:ext cx="10972800" cy="491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23</xdr:col>
      <xdr:colOff>9525</xdr:colOff>
      <xdr:row>214</xdr:row>
      <xdr:rowOff>152400</xdr:rowOff>
    </xdr:to>
    <xdr:pic>
      <xdr:nvPicPr>
        <xdr:cNvPr id="266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11668125"/>
          <a:ext cx="10972800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23</xdr:col>
      <xdr:colOff>9525</xdr:colOff>
      <xdr:row>224</xdr:row>
      <xdr:rowOff>152400</xdr:rowOff>
    </xdr:to>
    <xdr:pic>
      <xdr:nvPicPr>
        <xdr:cNvPr id="266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15097125"/>
          <a:ext cx="109728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23</xdr:col>
      <xdr:colOff>9525</xdr:colOff>
      <xdr:row>236</xdr:row>
      <xdr:rowOff>152400</xdr:rowOff>
    </xdr:to>
    <xdr:pic>
      <xdr:nvPicPr>
        <xdr:cNvPr id="266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17002125"/>
          <a:ext cx="10972800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23</xdr:col>
      <xdr:colOff>9525</xdr:colOff>
      <xdr:row>250</xdr:row>
      <xdr:rowOff>152400</xdr:rowOff>
    </xdr:to>
    <xdr:pic>
      <xdr:nvPicPr>
        <xdr:cNvPr id="266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9288125"/>
          <a:ext cx="10972800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23</xdr:col>
      <xdr:colOff>9525</xdr:colOff>
      <xdr:row>266</xdr:row>
      <xdr:rowOff>152400</xdr:rowOff>
    </xdr:to>
    <xdr:pic>
      <xdr:nvPicPr>
        <xdr:cNvPr id="266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21955125"/>
          <a:ext cx="10972800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I1:K8" totalsRowShown="0" headerRowDxfId="64" dataDxfId="63">
  <autoFilter ref="I1:K8"/>
  <sortState ref="I3:K8">
    <sortCondition ref="J2:J8"/>
  </sortState>
  <tableColumns count="3">
    <tableColumn id="1" name="Kategórie" dataDxfId="67"/>
    <tableColumn id="2" name="Od " dataDxfId="66"/>
    <tableColumn id="3" name="Do" dataDxfId="6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M1:O4" totalsRowShown="0" headerRowDxfId="59" dataDxfId="58">
  <autoFilter ref="M1:O4"/>
  <sortState ref="M3:O5">
    <sortCondition ref="N2:N5"/>
  </sortState>
  <tableColumns count="3">
    <tableColumn id="1" name="Kategórie" dataDxfId="62"/>
    <tableColumn id="2" name="Od " dataDxfId="61"/>
    <tableColumn id="3" name="Do" dataDxfId="6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W147" totalsRowShown="0" headerRowDxfId="33" dataDxfId="32" headerRowBorderDxfId="30" tableBorderDxfId="31" totalsRowBorderDxfId="29">
  <autoFilter ref="A3:W147"/>
  <sortState ref="A4:W112">
    <sortCondition ref="B3:B163"/>
  </sortState>
  <tableColumns count="23">
    <tableColumn id="1" name="štartovné číslo" dataDxfId="56"/>
    <tableColumn id="2" name="celkové poradie" dataDxfId="55"/>
    <tableColumn id="3" name="poradie v KAT" dataDxfId="54"/>
    <tableColumn id="4" name="meno" dataDxfId="53"/>
    <tableColumn id="5" name="priezvisko" dataDxfId="52"/>
    <tableColumn id="23" name="Meno " dataDxfId="51"/>
    <tableColumn id="6" name="klub/mesto" dataDxfId="50"/>
    <tableColumn id="7" name="ročník" dataDxfId="49"/>
    <tableColumn id="8" name="KAT" dataDxfId="48"/>
    <tableColumn id="9" name="čas v cieli" dataDxfId="47"/>
    <tableColumn id="10" name="ᴓ čas na 1000m" dataDxfId="46"/>
    <tableColumn id="11" name="strata na víťaza" dataDxfId="45">
      <calculatedColumnFormula>J4-$Y$3</calculatedColumnFormula>
    </tableColumn>
    <tableColumn id="12" name="body 1.kolo" dataDxfId="44"/>
    <tableColumn id="13" name="body 2.kolo" dataDxfId="43"/>
    <tableColumn id="14" name="body 3.kolo" dataDxfId="42"/>
    <tableColumn id="15" name="body 4.kolo" dataDxfId="41"/>
    <tableColumn id="16" name="body 5.kolo" dataDxfId="40"/>
    <tableColumn id="17" name="body 6.kolo" dataDxfId="39"/>
    <tableColumn id="18" name="body 7.kolo" dataDxfId="38"/>
    <tableColumn id="19" name="body 8.kolo" dataDxfId="37"/>
    <tableColumn id="20" name="body 9.kolo" dataDxfId="36"/>
    <tableColumn id="21" name="body 10.kolo" dataDxfId="35"/>
    <tableColumn id="22" name="body BBL" dataDxfId="34">
      <calculatedColumnFormula>SUM(M4:V4)</calculatedColumnFormula>
    </tableColumn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349" name="Tabuľka5350" displayName="Tabuľka5350" ref="A3:W147" totalsRowShown="0" headerRowDxfId="4" dataDxfId="3" headerRowBorderDxfId="1" tableBorderDxfId="2" totalsRowBorderDxfId="0">
  <autoFilter ref="A3:W147">
    <filterColumn colId="8">
      <filters>
        <filter val="Muži A"/>
      </filters>
    </filterColumn>
  </autoFilter>
  <sortState ref="A4:W112">
    <sortCondition ref="B3:B163"/>
  </sortState>
  <tableColumns count="23">
    <tableColumn id="1" name="štartovné číslo" dataDxfId="27"/>
    <tableColumn id="2" name="celkové poradie" dataDxfId="26"/>
    <tableColumn id="3" name="poradie v KAT" dataDxfId="25"/>
    <tableColumn id="4" name="meno" dataDxfId="24"/>
    <tableColumn id="5" name="priezvisko" dataDxfId="23"/>
    <tableColumn id="23" name="Meno " dataDxfId="22"/>
    <tableColumn id="6" name="klub/mesto" dataDxfId="21"/>
    <tableColumn id="7" name="ročník" dataDxfId="20"/>
    <tableColumn id="8" name="KAT" dataDxfId="19"/>
    <tableColumn id="9" name="čas v cieli" dataDxfId="18"/>
    <tableColumn id="10" name="ᴓ čas na 1000m" dataDxfId="17"/>
    <tableColumn id="11" name="strata na víťaza" dataDxfId="16">
      <calculatedColumnFormula>J4-$Y$3</calculatedColumnFormula>
    </tableColumn>
    <tableColumn id="12" name="body 1.kolo" dataDxfId="15"/>
    <tableColumn id="13" name="body 2.kolo" dataDxfId="14"/>
    <tableColumn id="14" name="body 3.kolo" dataDxfId="13"/>
    <tableColumn id="15" name="body 4.kolo" dataDxfId="12"/>
    <tableColumn id="16" name="body 5.kolo" dataDxfId="11"/>
    <tableColumn id="17" name="body 6.kolo" dataDxfId="10"/>
    <tableColumn id="18" name="body 7.kolo" dataDxfId="9"/>
    <tableColumn id="19" name="body 8.kolo" dataDxfId="8"/>
    <tableColumn id="20" name="body 9.kolo" dataDxfId="7"/>
    <tableColumn id="21" name="body 10.kolo" dataDxfId="6"/>
    <tableColumn id="22" name="body BBL" dataDxfId="5">
      <calculatedColumnFormula>SUM(M4:V4)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zoomScale="85" zoomScaleNormal="85" workbookViewId="0">
      <pane ySplit="1" topLeftCell="A26" activePane="bottomLeft" state="frozen"/>
      <selection pane="bottomLeft" activeCell="A58" sqref="A58"/>
    </sheetView>
  </sheetViews>
  <sheetFormatPr defaultRowHeight="15"/>
  <cols>
    <col min="1" max="1" width="9.7109375" style="3" customWidth="1"/>
    <col min="2" max="2" width="11" style="5" bestFit="1" customWidth="1"/>
    <col min="3" max="3" width="16.28515625" style="5" customWidth="1"/>
    <col min="4" max="4" width="43.28515625" style="5" customWidth="1"/>
    <col min="5" max="5" width="6.5703125" style="3" bestFit="1" customWidth="1"/>
    <col min="6" max="6" width="8.7109375" style="3" bestFit="1" customWidth="1"/>
    <col min="7" max="7" width="7.7109375" style="5" bestFit="1" customWidth="1"/>
    <col min="8" max="8" width="9.140625" style="9"/>
    <col min="9" max="9" width="15.140625" style="9" bestFit="1" customWidth="1"/>
    <col min="10" max="12" width="9.140625" style="9"/>
    <col min="13" max="13" width="15.140625" style="9" bestFit="1" customWidth="1"/>
    <col min="14" max="16384" width="9.140625" style="9"/>
  </cols>
  <sheetData>
    <row r="1" spans="1:15" s="8" customFormat="1" ht="39.950000000000003" customHeight="1">
      <c r="A1" s="40" t="s">
        <v>0</v>
      </c>
      <c r="B1" s="40" t="s">
        <v>1</v>
      </c>
      <c r="C1" s="40" t="s">
        <v>2</v>
      </c>
      <c r="D1" s="40" t="s">
        <v>7</v>
      </c>
      <c r="E1" s="40" t="s">
        <v>3</v>
      </c>
      <c r="F1" s="40" t="s">
        <v>39</v>
      </c>
      <c r="G1" s="40" t="s">
        <v>4</v>
      </c>
      <c r="I1" s="8" t="s">
        <v>28</v>
      </c>
      <c r="J1" s="8" t="s">
        <v>30</v>
      </c>
      <c r="K1" s="8" t="s">
        <v>31</v>
      </c>
      <c r="M1" s="8" t="s">
        <v>28</v>
      </c>
      <c r="N1" s="8" t="s">
        <v>30</v>
      </c>
      <c r="O1" s="8" t="s">
        <v>31</v>
      </c>
    </row>
    <row r="2" spans="1:15" ht="18" customHeight="1">
      <c r="A2" s="49">
        <v>150</v>
      </c>
      <c r="B2" s="71" t="s">
        <v>130</v>
      </c>
      <c r="C2" s="71" t="s">
        <v>131</v>
      </c>
      <c r="D2" s="71" t="s">
        <v>132</v>
      </c>
      <c r="E2" s="49">
        <v>1964</v>
      </c>
      <c r="F2" s="49" t="s">
        <v>86</v>
      </c>
      <c r="G2" s="71" t="str">
        <f>IF(F2="m",LOOKUP(E2,'04.kolo prezentácia'!$J$2:$J$8,'04.kolo prezentácia'!$I$2:$I$8),LOOKUP(E2,'04.kolo prezentácia'!$N$2:$N$4,'04.kolo prezentácia'!$M$2:$M$4))</f>
        <v>Muži D</v>
      </c>
      <c r="I2" s="9" t="s">
        <v>35</v>
      </c>
      <c r="J2" s="57">
        <v>1900</v>
      </c>
      <c r="K2" s="57">
        <v>1958</v>
      </c>
      <c r="M2" s="9" t="s">
        <v>98</v>
      </c>
      <c r="N2" s="57">
        <v>1900</v>
      </c>
      <c r="O2" s="57">
        <v>1972</v>
      </c>
    </row>
    <row r="3" spans="1:15" ht="18" customHeight="1">
      <c r="A3" s="49">
        <v>63</v>
      </c>
      <c r="B3" s="71" t="s">
        <v>54</v>
      </c>
      <c r="C3" s="71" t="s">
        <v>133</v>
      </c>
      <c r="D3" s="71" t="s">
        <v>134</v>
      </c>
      <c r="E3" s="49">
        <v>1966</v>
      </c>
      <c r="F3" s="49" t="s">
        <v>87</v>
      </c>
      <c r="G3" s="71" t="str">
        <f>IF(F3="m",LOOKUP(E3,'04.kolo prezentácia'!$J$2:$J$8,'04.kolo prezentácia'!$I$2:$I$8),LOOKUP(E3,'04.kolo prezentácia'!$N$2:$N$4,'04.kolo prezentácia'!$M$2:$M$4))</f>
        <v>Ženy C</v>
      </c>
      <c r="I3" s="9" t="s">
        <v>34</v>
      </c>
      <c r="J3" s="57">
        <v>1959</v>
      </c>
      <c r="K3" s="57">
        <v>1968</v>
      </c>
      <c r="M3" s="9" t="s">
        <v>37</v>
      </c>
      <c r="N3" s="57">
        <v>1973</v>
      </c>
      <c r="O3" s="57">
        <v>1982</v>
      </c>
    </row>
    <row r="4" spans="1:15" ht="18" customHeight="1">
      <c r="A4" s="49">
        <v>48</v>
      </c>
      <c r="B4" s="71" t="s">
        <v>60</v>
      </c>
      <c r="C4" s="71" t="s">
        <v>61</v>
      </c>
      <c r="D4" s="71" t="s">
        <v>135</v>
      </c>
      <c r="E4" s="49">
        <v>1965</v>
      </c>
      <c r="F4" s="49" t="s">
        <v>86</v>
      </c>
      <c r="G4" s="71" t="str">
        <f>IF(F4="m",LOOKUP(E4,'04.kolo prezentácia'!$J$2:$J$8,'04.kolo prezentácia'!$I$2:$I$8),LOOKUP(E4,'04.kolo prezentácia'!$N$2:$N$4,'04.kolo prezentácia'!$M$2:$M$4))</f>
        <v>Muži D</v>
      </c>
      <c r="I4" s="9" t="s">
        <v>33</v>
      </c>
      <c r="J4" s="57">
        <v>1969</v>
      </c>
      <c r="K4" s="57">
        <v>1978</v>
      </c>
      <c r="M4" s="9" t="s">
        <v>36</v>
      </c>
      <c r="N4" s="57">
        <v>1983</v>
      </c>
      <c r="O4" s="57">
        <v>2018</v>
      </c>
    </row>
    <row r="5" spans="1:15" ht="18" customHeight="1">
      <c r="A5" s="49">
        <v>59</v>
      </c>
      <c r="B5" s="71" t="s">
        <v>64</v>
      </c>
      <c r="C5" s="71" t="s">
        <v>89</v>
      </c>
      <c r="D5" s="71" t="s">
        <v>14</v>
      </c>
      <c r="E5" s="49">
        <v>1988</v>
      </c>
      <c r="F5" s="49" t="s">
        <v>86</v>
      </c>
      <c r="G5" s="71" t="str">
        <f>IF(F5="m",LOOKUP(E5,'04.kolo prezentácia'!$J$2:$J$8,'04.kolo prezentácia'!$I$2:$I$8),LOOKUP(E5,'04.kolo prezentácia'!$N$2:$N$4,'04.kolo prezentácia'!$M$2:$M$4))</f>
        <v>Muži B</v>
      </c>
      <c r="I5" s="9" t="s">
        <v>32</v>
      </c>
      <c r="J5" s="57">
        <v>1979</v>
      </c>
      <c r="K5" s="57">
        <v>1988</v>
      </c>
    </row>
    <row r="6" spans="1:15" ht="18" customHeight="1">
      <c r="A6" s="49">
        <v>37</v>
      </c>
      <c r="B6" s="71" t="s">
        <v>66</v>
      </c>
      <c r="C6" s="71" t="s">
        <v>67</v>
      </c>
      <c r="D6" s="71" t="s">
        <v>14</v>
      </c>
      <c r="E6" s="49">
        <v>1970</v>
      </c>
      <c r="F6" s="49" t="s">
        <v>86</v>
      </c>
      <c r="G6" s="71" t="str">
        <f>IF(F6="m",LOOKUP(E6,'04.kolo prezentácia'!$J$2:$J$8,'04.kolo prezentácia'!$I$2:$I$8),LOOKUP(E6,'04.kolo prezentácia'!$N$2:$N$4,'04.kolo prezentácia'!$M$2:$M$4))</f>
        <v>Muži C</v>
      </c>
      <c r="J6" s="57"/>
      <c r="K6" s="57"/>
    </row>
    <row r="7" spans="1:15" ht="18" customHeight="1">
      <c r="A7" s="49">
        <v>94</v>
      </c>
      <c r="B7" s="71" t="s">
        <v>5</v>
      </c>
      <c r="C7" s="71" t="s">
        <v>44</v>
      </c>
      <c r="D7" s="71" t="s">
        <v>497</v>
      </c>
      <c r="E7" s="49">
        <v>1987</v>
      </c>
      <c r="F7" s="49" t="s">
        <v>86</v>
      </c>
      <c r="G7" s="71" t="str">
        <f>IF(F7="m",LOOKUP(E7,'04.kolo prezentácia'!$J$2:$J$8,'04.kolo prezentácia'!$I$2:$I$8),LOOKUP(E7,'04.kolo prezentácia'!$N$2:$N$4,'04.kolo prezentácia'!$M$2:$M$4))</f>
        <v>Muži B</v>
      </c>
      <c r="I7" s="9" t="s">
        <v>29</v>
      </c>
      <c r="J7" s="57">
        <v>1989</v>
      </c>
      <c r="K7" s="57">
        <v>2018</v>
      </c>
    </row>
    <row r="8" spans="1:15" ht="18" customHeight="1">
      <c r="A8" s="49">
        <v>96</v>
      </c>
      <c r="B8" s="71" t="s">
        <v>137</v>
      </c>
      <c r="C8" s="71" t="s">
        <v>138</v>
      </c>
      <c r="D8" s="71" t="s">
        <v>498</v>
      </c>
      <c r="E8" s="49">
        <v>1963</v>
      </c>
      <c r="F8" s="49" t="s">
        <v>86</v>
      </c>
      <c r="G8" s="71" t="str">
        <f>IF(F8="m",LOOKUP(E8,'04.kolo prezentácia'!$J$2:$J$8,'04.kolo prezentácia'!$I$2:$I$8),LOOKUP(E8,'04.kolo prezentácia'!$N$2:$N$4,'04.kolo prezentácia'!$M$2:$M$4))</f>
        <v>Muži D</v>
      </c>
    </row>
    <row r="9" spans="1:15" ht="18" customHeight="1">
      <c r="A9" s="49">
        <v>160</v>
      </c>
      <c r="B9" s="71" t="s">
        <v>140</v>
      </c>
      <c r="C9" s="71" t="s">
        <v>141</v>
      </c>
      <c r="D9" s="71" t="s">
        <v>72</v>
      </c>
      <c r="E9" s="49">
        <v>1967</v>
      </c>
      <c r="F9" s="49" t="s">
        <v>87</v>
      </c>
      <c r="G9" s="71" t="str">
        <f>IF(F9="m",LOOKUP(E9,'04.kolo prezentácia'!$J$2:$J$8,'04.kolo prezentácia'!$I$2:$I$8),LOOKUP(E9,'04.kolo prezentácia'!$N$2:$N$4,'04.kolo prezentácia'!$M$2:$M$4))</f>
        <v>Ženy C</v>
      </c>
    </row>
    <row r="10" spans="1:15" ht="18" customHeight="1">
      <c r="A10" s="49">
        <v>151</v>
      </c>
      <c r="B10" s="71" t="s">
        <v>115</v>
      </c>
      <c r="C10" s="71" t="s">
        <v>142</v>
      </c>
      <c r="D10" s="71" t="s">
        <v>143</v>
      </c>
      <c r="E10" s="49">
        <v>2000</v>
      </c>
      <c r="F10" s="49" t="s">
        <v>86</v>
      </c>
      <c r="G10" s="71" t="str">
        <f>IF(F10="m",LOOKUP(E10,'04.kolo prezentácia'!$J$2:$J$8,'04.kolo prezentácia'!$I$2:$I$8),LOOKUP(E10,'04.kolo prezentácia'!$N$2:$N$4,'04.kolo prezentácia'!$M$2:$M$4))</f>
        <v>Muži A</v>
      </c>
    </row>
    <row r="11" spans="1:15" ht="18" customHeight="1">
      <c r="A11" s="49">
        <v>123</v>
      </c>
      <c r="B11" s="71" t="s">
        <v>144</v>
      </c>
      <c r="C11" s="71" t="s">
        <v>145</v>
      </c>
      <c r="D11" s="71" t="s">
        <v>146</v>
      </c>
      <c r="E11" s="49">
        <v>1971</v>
      </c>
      <c r="F11" s="49" t="s">
        <v>86</v>
      </c>
      <c r="G11" s="71" t="str">
        <f>IF(F11="m",LOOKUP(E11,'04.kolo prezentácia'!$J$2:$J$8,'04.kolo prezentácia'!$I$2:$I$8),LOOKUP(E11,'04.kolo prezentácia'!$N$2:$N$4,'04.kolo prezentácia'!$M$2:$M$4))</f>
        <v>Muži C</v>
      </c>
    </row>
    <row r="12" spans="1:15" ht="18" customHeight="1">
      <c r="A12" s="49">
        <v>117</v>
      </c>
      <c r="B12" s="71" t="s">
        <v>63</v>
      </c>
      <c r="C12" s="71" t="s">
        <v>109</v>
      </c>
      <c r="D12" s="71" t="s">
        <v>118</v>
      </c>
      <c r="E12" s="49">
        <v>1960</v>
      </c>
      <c r="F12" s="49" t="s">
        <v>86</v>
      </c>
      <c r="G12" s="71" t="str">
        <f>IF(F12="m",LOOKUP(E12,'04.kolo prezentácia'!$J$2:$J$8,'04.kolo prezentácia'!$I$2:$I$8),LOOKUP(E12,'04.kolo prezentácia'!$N$2:$N$4,'04.kolo prezentácia'!$M$2:$M$4))</f>
        <v>Muži D</v>
      </c>
    </row>
    <row r="13" spans="1:15" ht="18" customHeight="1">
      <c r="A13" s="49">
        <v>137</v>
      </c>
      <c r="B13" s="71" t="s">
        <v>5</v>
      </c>
      <c r="C13" s="71" t="s">
        <v>68</v>
      </c>
      <c r="D13" s="71" t="s">
        <v>496</v>
      </c>
      <c r="E13" s="49">
        <v>1979</v>
      </c>
      <c r="F13" s="49" t="s">
        <v>86</v>
      </c>
      <c r="G13" s="71" t="str">
        <f>IF(F13="m",LOOKUP(E13,'04.kolo prezentácia'!$J$2:$J$8,'04.kolo prezentácia'!$I$2:$I$8),LOOKUP(E13,'04.kolo prezentácia'!$N$2:$N$4,'04.kolo prezentácia'!$M$2:$M$4))</f>
        <v>Muži B</v>
      </c>
    </row>
    <row r="14" spans="1:15" ht="18" customHeight="1">
      <c r="A14" s="49">
        <v>169</v>
      </c>
      <c r="B14" s="71" t="s">
        <v>150</v>
      </c>
      <c r="C14" s="71" t="s">
        <v>151</v>
      </c>
      <c r="D14" s="71" t="s">
        <v>72</v>
      </c>
      <c r="E14" s="49">
        <v>1979</v>
      </c>
      <c r="F14" s="49" t="s">
        <v>86</v>
      </c>
      <c r="G14" s="71" t="str">
        <f>IF(F14="m",LOOKUP(E14,'04.kolo prezentácia'!$J$2:$J$8,'04.kolo prezentácia'!$I$2:$I$8),LOOKUP(E14,'04.kolo prezentácia'!$N$2:$N$4,'04.kolo prezentácia'!$M$2:$M$4))</f>
        <v>Muži B</v>
      </c>
    </row>
    <row r="15" spans="1:15" ht="18" customHeight="1">
      <c r="A15" s="49">
        <v>34</v>
      </c>
      <c r="B15" s="71" t="s">
        <v>75</v>
      </c>
      <c r="C15" s="71" t="s">
        <v>116</v>
      </c>
      <c r="D15" s="71" t="s">
        <v>495</v>
      </c>
      <c r="E15" s="49">
        <v>1979</v>
      </c>
      <c r="F15" s="49" t="s">
        <v>86</v>
      </c>
      <c r="G15" s="71" t="str">
        <f>IF(F15="m",LOOKUP(E15,'04.kolo prezentácia'!$J$2:$J$8,'04.kolo prezentácia'!$I$2:$I$8),LOOKUP(E15,'04.kolo prezentácia'!$N$2:$N$4,'04.kolo prezentácia'!$M$2:$M$4))</f>
        <v>Muži B</v>
      </c>
    </row>
    <row r="16" spans="1:15" ht="18" customHeight="1">
      <c r="A16" s="49">
        <v>161</v>
      </c>
      <c r="B16" s="71" t="s">
        <v>47</v>
      </c>
      <c r="C16" s="71" t="s">
        <v>49</v>
      </c>
      <c r="D16" s="71" t="s">
        <v>71</v>
      </c>
      <c r="E16" s="49">
        <v>1983</v>
      </c>
      <c r="F16" s="49" t="s">
        <v>86</v>
      </c>
      <c r="G16" s="71" t="str">
        <f>IF(F16="m",LOOKUP(E16,'04.kolo prezentácia'!$J$2:$J$8,'04.kolo prezentácia'!$I$2:$I$8),LOOKUP(E16,'04.kolo prezentácia'!$N$2:$N$4,'04.kolo prezentácia'!$M$2:$M$4))</f>
        <v>Muži B</v>
      </c>
    </row>
    <row r="17" spans="1:7" ht="18" customHeight="1">
      <c r="A17" s="49">
        <v>130</v>
      </c>
      <c r="B17" s="71" t="s">
        <v>55</v>
      </c>
      <c r="C17" s="71" t="s">
        <v>65</v>
      </c>
      <c r="D17" s="71" t="s">
        <v>153</v>
      </c>
      <c r="E17" s="49">
        <v>1982</v>
      </c>
      <c r="F17" s="49" t="s">
        <v>87</v>
      </c>
      <c r="G17" s="71" t="str">
        <f>IF(F17="m",LOOKUP(E17,'04.kolo prezentácia'!$J$2:$J$8,'04.kolo prezentácia'!$I$2:$I$8),LOOKUP(E17,'04.kolo prezentácia'!$N$2:$N$4,'04.kolo prezentácia'!$M$2:$M$4))</f>
        <v>Ženy B</v>
      </c>
    </row>
    <row r="18" spans="1:7" ht="18" customHeight="1">
      <c r="A18" s="49">
        <v>61</v>
      </c>
      <c r="B18" s="71" t="s">
        <v>91</v>
      </c>
      <c r="C18" s="71" t="s">
        <v>92</v>
      </c>
      <c r="D18" s="71" t="s">
        <v>154</v>
      </c>
      <c r="E18" s="49">
        <v>1991</v>
      </c>
      <c r="F18" s="49" t="s">
        <v>86</v>
      </c>
      <c r="G18" s="71" t="str">
        <f>IF(F18="m",LOOKUP(E18,'04.kolo prezentácia'!$J$2:$J$8,'04.kolo prezentácia'!$I$2:$I$8),LOOKUP(E18,'04.kolo prezentácia'!$N$2:$N$4,'04.kolo prezentácia'!$M$2:$M$4))</f>
        <v>Muži A</v>
      </c>
    </row>
    <row r="19" spans="1:7" ht="18" customHeight="1">
      <c r="A19" s="49">
        <v>172</v>
      </c>
      <c r="B19" s="71" t="s">
        <v>59</v>
      </c>
      <c r="C19" s="71" t="s">
        <v>57</v>
      </c>
      <c r="D19" s="71" t="s">
        <v>93</v>
      </c>
      <c r="E19" s="49">
        <v>1967</v>
      </c>
      <c r="F19" s="49" t="s">
        <v>86</v>
      </c>
      <c r="G19" s="71" t="str">
        <f>IF(F19="m",LOOKUP(E19,'04.kolo prezentácia'!$J$2:$J$8,'04.kolo prezentácia'!$I$2:$I$8),LOOKUP(E19,'04.kolo prezentácia'!$N$2:$N$4,'04.kolo prezentácia'!$M$2:$M$4))</f>
        <v>Muži D</v>
      </c>
    </row>
    <row r="20" spans="1:7" ht="18" customHeight="1">
      <c r="A20" s="49">
        <v>171</v>
      </c>
      <c r="B20" s="71" t="s">
        <v>156</v>
      </c>
      <c r="C20" s="71" t="s">
        <v>157</v>
      </c>
      <c r="D20" s="71" t="s">
        <v>93</v>
      </c>
      <c r="E20" s="49">
        <v>1968</v>
      </c>
      <c r="F20" s="49" t="s">
        <v>87</v>
      </c>
      <c r="G20" s="71" t="str">
        <f>IF(F20="m",LOOKUP(E20,'04.kolo prezentácia'!$J$2:$J$8,'04.kolo prezentácia'!$I$2:$I$8),LOOKUP(E20,'04.kolo prezentácia'!$N$2:$N$4,'04.kolo prezentácia'!$M$2:$M$4))</f>
        <v>Ženy C</v>
      </c>
    </row>
    <row r="21" spans="1:7" ht="18" customHeight="1">
      <c r="A21" s="49">
        <v>166</v>
      </c>
      <c r="B21" s="71" t="s">
        <v>27</v>
      </c>
      <c r="C21" s="71" t="s">
        <v>180</v>
      </c>
      <c r="D21" s="71" t="s">
        <v>110</v>
      </c>
      <c r="E21" s="49">
        <v>1976</v>
      </c>
      <c r="F21" s="49" t="s">
        <v>86</v>
      </c>
      <c r="G21" s="71" t="str">
        <f>IF(F21="m",LOOKUP(E21,'04.kolo prezentácia'!$J$2:$J$8,'04.kolo prezentácia'!$I$2:$I$8),LOOKUP(E21,'04.kolo prezentácia'!$N$2:$N$4,'04.kolo prezentácia'!$M$2:$M$4))</f>
        <v>Muži C</v>
      </c>
    </row>
    <row r="22" spans="1:7" ht="18" customHeight="1">
      <c r="A22" s="49">
        <v>58</v>
      </c>
      <c r="B22" s="71" t="s">
        <v>24</v>
      </c>
      <c r="C22" s="71" t="s">
        <v>94</v>
      </c>
      <c r="D22" s="71" t="s">
        <v>95</v>
      </c>
      <c r="E22" s="49">
        <v>1992</v>
      </c>
      <c r="F22" s="49" t="s">
        <v>86</v>
      </c>
      <c r="G22" s="71" t="str">
        <f>IF(F22="m",LOOKUP(E22,'04.kolo prezentácia'!$J$2:$J$8,'04.kolo prezentácia'!$I$2:$I$8),LOOKUP(E22,'04.kolo prezentácia'!$N$2:$N$4,'04.kolo prezentácia'!$M$2:$M$4))</f>
        <v>Muži A</v>
      </c>
    </row>
    <row r="23" spans="1:7" ht="18" customHeight="1">
      <c r="A23" s="49">
        <v>78</v>
      </c>
      <c r="B23" s="71" t="s">
        <v>69</v>
      </c>
      <c r="C23" s="71" t="s">
        <v>117</v>
      </c>
      <c r="D23" s="71" t="s">
        <v>159</v>
      </c>
      <c r="E23" s="49">
        <v>1981</v>
      </c>
      <c r="F23" s="49" t="s">
        <v>87</v>
      </c>
      <c r="G23" s="71" t="str">
        <f>IF(F23="m",LOOKUP(E23,'04.kolo prezentácia'!$J$2:$J$8,'04.kolo prezentácia'!$I$2:$I$8),LOOKUP(E23,'04.kolo prezentácia'!$N$2:$N$4,'04.kolo prezentácia'!$M$2:$M$4))</f>
        <v>Ženy B</v>
      </c>
    </row>
    <row r="24" spans="1:7" ht="18" customHeight="1">
      <c r="A24" s="49">
        <v>112</v>
      </c>
      <c r="B24" s="71" t="s">
        <v>112</v>
      </c>
      <c r="C24" s="71" t="s">
        <v>113</v>
      </c>
      <c r="D24" s="71" t="s">
        <v>118</v>
      </c>
      <c r="E24" s="49">
        <v>1964</v>
      </c>
      <c r="F24" s="49" t="s">
        <v>87</v>
      </c>
      <c r="G24" s="71" t="str">
        <f>IF(F24="m",LOOKUP(E24,'04.kolo prezentácia'!$J$2:$J$8,'04.kolo prezentácia'!$I$2:$I$8),LOOKUP(E24,'04.kolo prezentácia'!$N$2:$N$4,'04.kolo prezentácia'!$M$2:$M$4))</f>
        <v>Ženy C</v>
      </c>
    </row>
    <row r="25" spans="1:7" ht="18" customHeight="1">
      <c r="A25" s="49">
        <v>1</v>
      </c>
      <c r="B25" s="71" t="s">
        <v>156</v>
      </c>
      <c r="C25" s="71" t="s">
        <v>160</v>
      </c>
      <c r="D25" s="71" t="s">
        <v>161</v>
      </c>
      <c r="E25" s="49">
        <v>1985</v>
      </c>
      <c r="F25" s="49" t="s">
        <v>87</v>
      </c>
      <c r="G25" s="71" t="str">
        <f>IF(F25="m",LOOKUP(E25,'04.kolo prezentácia'!$J$2:$J$8,'04.kolo prezentácia'!$I$2:$I$8),LOOKUP(E25,'04.kolo prezentácia'!$N$2:$N$4,'04.kolo prezentácia'!$M$2:$M$4))</f>
        <v>Ženy A</v>
      </c>
    </row>
    <row r="26" spans="1:7" ht="18" customHeight="1">
      <c r="A26" s="49">
        <v>20</v>
      </c>
      <c r="B26" s="71" t="s">
        <v>52</v>
      </c>
      <c r="C26" s="71" t="s">
        <v>53</v>
      </c>
      <c r="D26" s="71" t="s">
        <v>162</v>
      </c>
      <c r="E26" s="49">
        <v>1962</v>
      </c>
      <c r="F26" s="49" t="s">
        <v>86</v>
      </c>
      <c r="G26" s="71" t="str">
        <f>IF(F26="m",LOOKUP(E26,'04.kolo prezentácia'!$J$2:$J$8,'04.kolo prezentácia'!$I$2:$I$8),LOOKUP(E26,'04.kolo prezentácia'!$N$2:$N$4,'04.kolo prezentácia'!$M$2:$M$4))</f>
        <v>Muži D</v>
      </c>
    </row>
    <row r="27" spans="1:7" ht="18" customHeight="1">
      <c r="A27" s="49">
        <v>25</v>
      </c>
      <c r="B27" s="71" t="s">
        <v>27</v>
      </c>
      <c r="C27" s="71" t="s">
        <v>56</v>
      </c>
      <c r="D27" s="71" t="s">
        <v>277</v>
      </c>
      <c r="E27" s="49">
        <v>1977</v>
      </c>
      <c r="F27" s="49" t="s">
        <v>86</v>
      </c>
      <c r="G27" s="71" t="str">
        <f>IF(F27="m",LOOKUP(E27,'04.kolo prezentácia'!$J$2:$J$8,'04.kolo prezentácia'!$I$2:$I$8),LOOKUP(E27,'04.kolo prezentácia'!$N$2:$N$4,'04.kolo prezentácia'!$M$2:$M$4))</f>
        <v>Muži C</v>
      </c>
    </row>
    <row r="28" spans="1:7" ht="18" customHeight="1">
      <c r="A28" s="49">
        <v>67</v>
      </c>
      <c r="B28" s="71" t="s">
        <v>100</v>
      </c>
      <c r="C28" s="71" t="s">
        <v>101</v>
      </c>
      <c r="D28" s="71" t="s">
        <v>493</v>
      </c>
      <c r="E28" s="49">
        <v>1966</v>
      </c>
      <c r="F28" s="49" t="s">
        <v>86</v>
      </c>
      <c r="G28" s="71" t="str">
        <f>IF(F28="m",LOOKUP(E28,'04.kolo prezentácia'!$J$2:$J$8,'04.kolo prezentácia'!$I$2:$I$8),LOOKUP(E28,'04.kolo prezentácia'!$N$2:$N$4,'04.kolo prezentácia'!$M$2:$M$4))</f>
        <v>Muži D</v>
      </c>
    </row>
    <row r="29" spans="1:7" ht="18" customHeight="1">
      <c r="A29" s="49">
        <v>68</v>
      </c>
      <c r="B29" s="71" t="s">
        <v>69</v>
      </c>
      <c r="C29" s="71" t="s">
        <v>165</v>
      </c>
      <c r="D29" s="71" t="s">
        <v>494</v>
      </c>
      <c r="E29" s="49">
        <v>2002</v>
      </c>
      <c r="F29" s="49" t="s">
        <v>87</v>
      </c>
      <c r="G29" s="71" t="str">
        <f>IF(F29="m",LOOKUP(E29,'04.kolo prezentácia'!$J$2:$J$8,'04.kolo prezentácia'!$I$2:$I$8),LOOKUP(E29,'04.kolo prezentácia'!$N$2:$N$4,'04.kolo prezentácia'!$M$2:$M$4))</f>
        <v>Ženy A</v>
      </c>
    </row>
    <row r="30" spans="1:7" ht="18" customHeight="1">
      <c r="A30" s="49">
        <v>35</v>
      </c>
      <c r="B30" s="71" t="s">
        <v>24</v>
      </c>
      <c r="C30" s="71" t="s">
        <v>166</v>
      </c>
      <c r="D30" s="71" t="s">
        <v>167</v>
      </c>
      <c r="E30" s="49">
        <v>1979</v>
      </c>
      <c r="F30" s="49" t="s">
        <v>86</v>
      </c>
      <c r="G30" s="71" t="str">
        <f>IF(F30="m",LOOKUP(E30,'04.kolo prezentácia'!$J$2:$J$8,'04.kolo prezentácia'!$I$2:$I$8),LOOKUP(E30,'04.kolo prezentácia'!$N$2:$N$4,'04.kolo prezentácia'!$M$2:$M$4))</f>
        <v>Muži B</v>
      </c>
    </row>
    <row r="31" spans="1:7" ht="18" customHeight="1">
      <c r="A31" s="49">
        <v>159</v>
      </c>
      <c r="B31" s="71" t="s">
        <v>168</v>
      </c>
      <c r="C31" s="71" t="s">
        <v>169</v>
      </c>
      <c r="D31" s="71" t="s">
        <v>170</v>
      </c>
      <c r="E31" s="49">
        <v>1982</v>
      </c>
      <c r="F31" s="49" t="s">
        <v>86</v>
      </c>
      <c r="G31" s="71" t="str">
        <f>IF(F31="m",LOOKUP(E31,'04.kolo prezentácia'!$J$2:$J$8,'04.kolo prezentácia'!$I$2:$I$8),LOOKUP(E31,'04.kolo prezentácia'!$N$2:$N$4,'04.kolo prezentácia'!$M$2:$M$4))</f>
        <v>Muži B</v>
      </c>
    </row>
    <row r="32" spans="1:7" ht="18" customHeight="1">
      <c r="A32" s="49">
        <v>87</v>
      </c>
      <c r="B32" s="71" t="s">
        <v>70</v>
      </c>
      <c r="C32" s="71" t="s">
        <v>73</v>
      </c>
      <c r="D32" s="71" t="s">
        <v>171</v>
      </c>
      <c r="E32" s="49">
        <v>1983</v>
      </c>
      <c r="F32" s="49" t="s">
        <v>86</v>
      </c>
      <c r="G32" s="71" t="str">
        <f>IF(F32="m",LOOKUP(E32,'04.kolo prezentácia'!$J$2:$J$8,'04.kolo prezentácia'!$I$2:$I$8),LOOKUP(E32,'04.kolo prezentácia'!$N$2:$N$4,'04.kolo prezentácia'!$M$2:$M$4))</f>
        <v>Muži B</v>
      </c>
    </row>
    <row r="33" spans="1:7" ht="18" customHeight="1">
      <c r="A33" s="49">
        <v>41</v>
      </c>
      <c r="B33" s="71" t="s">
        <v>50</v>
      </c>
      <c r="C33" s="71" t="s">
        <v>51</v>
      </c>
      <c r="D33" s="71" t="s">
        <v>88</v>
      </c>
      <c r="E33" s="49">
        <v>1976</v>
      </c>
      <c r="F33" s="49" t="s">
        <v>86</v>
      </c>
      <c r="G33" s="71" t="str">
        <f>IF(F33="m",LOOKUP(E33,'04.kolo prezentácia'!$J$2:$J$8,'04.kolo prezentácia'!$I$2:$I$8),LOOKUP(E33,'04.kolo prezentácia'!$N$2:$N$4,'04.kolo prezentácia'!$M$2:$M$4))</f>
        <v>Muži C</v>
      </c>
    </row>
    <row r="34" spans="1:7" ht="18" customHeight="1">
      <c r="A34" s="49">
        <v>95</v>
      </c>
      <c r="B34" s="71" t="s">
        <v>96</v>
      </c>
      <c r="C34" s="71" t="s">
        <v>97</v>
      </c>
      <c r="D34" s="71" t="s">
        <v>72</v>
      </c>
      <c r="E34" s="49">
        <v>1977</v>
      </c>
      <c r="F34" s="49" t="s">
        <v>86</v>
      </c>
      <c r="G34" s="71" t="str">
        <f>IF(F34="m",LOOKUP(E34,'04.kolo prezentácia'!$J$2:$J$8,'04.kolo prezentácia'!$I$2:$I$8),LOOKUP(E34,'04.kolo prezentácia'!$N$2:$N$4,'04.kolo prezentácia'!$M$2:$M$4))</f>
        <v>Muži C</v>
      </c>
    </row>
    <row r="35" spans="1:7" ht="18" customHeight="1">
      <c r="A35" s="49">
        <v>136</v>
      </c>
      <c r="B35" s="71" t="s">
        <v>96</v>
      </c>
      <c r="C35" s="71" t="s">
        <v>172</v>
      </c>
      <c r="D35" s="71" t="s">
        <v>71</v>
      </c>
      <c r="E35" s="49">
        <v>1974</v>
      </c>
      <c r="F35" s="49" t="s">
        <v>86</v>
      </c>
      <c r="G35" s="71" t="str">
        <f>IF(F35="m",LOOKUP(E35,'04.kolo prezentácia'!$J$2:$J$8,'04.kolo prezentácia'!$I$2:$I$8),LOOKUP(E35,'04.kolo prezentácia'!$N$2:$N$4,'04.kolo prezentácia'!$M$2:$M$4))</f>
        <v>Muži C</v>
      </c>
    </row>
    <row r="36" spans="1:7" ht="18" customHeight="1">
      <c r="A36" s="49">
        <v>163</v>
      </c>
      <c r="B36" s="71" t="s">
        <v>114</v>
      </c>
      <c r="C36" s="71" t="s">
        <v>173</v>
      </c>
      <c r="D36" s="71" t="s">
        <v>174</v>
      </c>
      <c r="E36" s="49">
        <v>1988</v>
      </c>
      <c r="F36" s="49" t="s">
        <v>86</v>
      </c>
      <c r="G36" s="71" t="str">
        <f>IF(F36="m",LOOKUP(E36,'04.kolo prezentácia'!$J$2:$J$8,'04.kolo prezentácia'!$I$2:$I$8),LOOKUP(E36,'04.kolo prezentácia'!$N$2:$N$4,'04.kolo prezentácia'!$M$2:$M$4))</f>
        <v>Muži B</v>
      </c>
    </row>
    <row r="37" spans="1:7" ht="18" customHeight="1">
      <c r="A37" s="49">
        <v>186</v>
      </c>
      <c r="B37" s="71" t="s">
        <v>99</v>
      </c>
      <c r="C37" s="71" t="s">
        <v>175</v>
      </c>
      <c r="D37" s="71" t="s">
        <v>176</v>
      </c>
      <c r="E37" s="49">
        <v>1969</v>
      </c>
      <c r="F37" s="49" t="s">
        <v>86</v>
      </c>
      <c r="G37" s="71" t="str">
        <f>IF(F37="m",LOOKUP(E37,'04.kolo prezentácia'!$J$2:$J$8,'04.kolo prezentácia'!$I$2:$I$8),LOOKUP(E37,'04.kolo prezentácia'!$N$2:$N$4,'04.kolo prezentácia'!$M$2:$M$4))</f>
        <v>Muži C</v>
      </c>
    </row>
    <row r="38" spans="1:7" ht="18" customHeight="1">
      <c r="A38" s="49">
        <v>156</v>
      </c>
      <c r="B38" s="71" t="s">
        <v>62</v>
      </c>
      <c r="C38" s="71" t="s">
        <v>177</v>
      </c>
      <c r="D38" s="71" t="s">
        <v>71</v>
      </c>
      <c r="E38" s="49">
        <v>1978</v>
      </c>
      <c r="F38" s="49" t="s">
        <v>87</v>
      </c>
      <c r="G38" s="71" t="str">
        <f>IF(F38="m",LOOKUP(E38,'04.kolo prezentácia'!$J$2:$J$8,'04.kolo prezentácia'!$I$2:$I$8),LOOKUP(E38,'04.kolo prezentácia'!$N$2:$N$4,'04.kolo prezentácia'!$M$2:$M$4))</f>
        <v>Ženy B</v>
      </c>
    </row>
    <row r="39" spans="1:7" ht="18" customHeight="1">
      <c r="A39" s="49">
        <v>108</v>
      </c>
      <c r="B39" s="71" t="s">
        <v>74</v>
      </c>
      <c r="C39" s="71" t="s">
        <v>178</v>
      </c>
      <c r="D39" s="71" t="s">
        <v>179</v>
      </c>
      <c r="E39" s="49">
        <v>1974</v>
      </c>
      <c r="F39" s="49" t="s">
        <v>86</v>
      </c>
      <c r="G39" s="71" t="str">
        <f>IF(F39="m",LOOKUP(E39,'04.kolo prezentácia'!$J$2:$J$8,'04.kolo prezentácia'!$I$2:$I$8),LOOKUP(E39,'04.kolo prezentácia'!$N$2:$N$4,'04.kolo prezentácia'!$M$2:$M$4))</f>
        <v>Muži C</v>
      </c>
    </row>
    <row r="40" spans="1:7" ht="18" customHeight="1">
      <c r="A40" s="58">
        <v>76</v>
      </c>
      <c r="B40" s="59" t="s">
        <v>181</v>
      </c>
      <c r="C40" s="59" t="s">
        <v>217</v>
      </c>
      <c r="D40" s="59" t="s">
        <v>275</v>
      </c>
      <c r="E40" s="58">
        <v>1958</v>
      </c>
      <c r="F40" s="58" t="s">
        <v>86</v>
      </c>
      <c r="G40" s="71" t="str">
        <f>IF(F40="m",LOOKUP(E40,'04.kolo prezentácia'!$J$2:$J$8,'04.kolo prezentácia'!$I$2:$I$8),LOOKUP(E40,'04.kolo prezentácia'!$N$2:$N$4,'04.kolo prezentácia'!$M$2:$M$4))</f>
        <v>Muži E</v>
      </c>
    </row>
    <row r="41" spans="1:7" ht="18" customHeight="1">
      <c r="A41" s="58">
        <v>120</v>
      </c>
      <c r="B41" s="59" t="s">
        <v>182</v>
      </c>
      <c r="C41" s="59" t="s">
        <v>218</v>
      </c>
      <c r="D41" s="59" t="s">
        <v>276</v>
      </c>
      <c r="E41" s="58">
        <v>1971</v>
      </c>
      <c r="F41" s="58" t="s">
        <v>86</v>
      </c>
      <c r="G41" s="71" t="str">
        <f>IF(F41="m",LOOKUP(E41,'04.kolo prezentácia'!$J$2:$J$8,'04.kolo prezentácia'!$I$2:$I$8),LOOKUP(E41,'04.kolo prezentácia'!$N$2:$N$4,'04.kolo prezentácia'!$M$2:$M$4))</f>
        <v>Muži C</v>
      </c>
    </row>
    <row r="42" spans="1:7" ht="18" customHeight="1">
      <c r="A42" s="58">
        <v>102</v>
      </c>
      <c r="B42" s="59" t="s">
        <v>181</v>
      </c>
      <c r="C42" s="59" t="s">
        <v>219</v>
      </c>
      <c r="D42" s="59" t="s">
        <v>277</v>
      </c>
      <c r="E42" s="58">
        <v>1965</v>
      </c>
      <c r="F42" s="58" t="s">
        <v>86</v>
      </c>
      <c r="G42" s="71" t="str">
        <f>IF(F42="m",LOOKUP(E42,'04.kolo prezentácia'!$J$2:$J$8,'04.kolo prezentácia'!$I$2:$I$8),LOOKUP(E42,'04.kolo prezentácia'!$N$2:$N$4,'04.kolo prezentácia'!$M$2:$M$4))</f>
        <v>Muži D</v>
      </c>
    </row>
    <row r="43" spans="1:7" ht="18" customHeight="1">
      <c r="A43" s="58">
        <v>51</v>
      </c>
      <c r="B43" s="59" t="s">
        <v>183</v>
      </c>
      <c r="C43" s="59" t="s">
        <v>220</v>
      </c>
      <c r="D43" s="59" t="s">
        <v>278</v>
      </c>
      <c r="E43" s="58">
        <v>1947</v>
      </c>
      <c r="F43" s="58" t="s">
        <v>86</v>
      </c>
      <c r="G43" s="71" t="str">
        <f>IF(F43="m",LOOKUP(E43,'04.kolo prezentácia'!$J$2:$J$8,'04.kolo prezentácia'!$I$2:$I$8),LOOKUP(E43,'04.kolo prezentácia'!$N$2:$N$4,'04.kolo prezentácia'!$M$2:$M$4))</f>
        <v>Muži E</v>
      </c>
    </row>
    <row r="44" spans="1:7" ht="18" customHeight="1">
      <c r="A44" s="58">
        <v>88</v>
      </c>
      <c r="B44" s="59" t="s">
        <v>184</v>
      </c>
      <c r="C44" s="59" t="s">
        <v>221</v>
      </c>
      <c r="D44" s="59" t="s">
        <v>279</v>
      </c>
      <c r="E44" s="58">
        <v>1986</v>
      </c>
      <c r="F44" s="58" t="s">
        <v>87</v>
      </c>
      <c r="G44" s="71" t="str">
        <f>IF(F44="m",LOOKUP(E44,'04.kolo prezentácia'!$J$2:$J$8,'04.kolo prezentácia'!$I$2:$I$8),LOOKUP(E44,'04.kolo prezentácia'!$N$2:$N$4,'04.kolo prezentácia'!$M$2:$M$4))</f>
        <v>Ženy A</v>
      </c>
    </row>
    <row r="45" spans="1:7" ht="18" customHeight="1">
      <c r="A45" s="58">
        <v>89</v>
      </c>
      <c r="B45" s="59" t="s">
        <v>181</v>
      </c>
      <c r="C45" s="59" t="s">
        <v>222</v>
      </c>
      <c r="D45" s="59" t="s">
        <v>279</v>
      </c>
      <c r="E45" s="58">
        <v>1977</v>
      </c>
      <c r="F45" s="58" t="s">
        <v>86</v>
      </c>
      <c r="G45" s="71" t="str">
        <f>IF(F45="m",LOOKUP(E45,'04.kolo prezentácia'!$J$2:$J$8,'04.kolo prezentácia'!$I$2:$I$8),LOOKUP(E45,'04.kolo prezentácia'!$N$2:$N$4,'04.kolo prezentácia'!$M$2:$M$4))</f>
        <v>Muži C</v>
      </c>
    </row>
    <row r="46" spans="1:7" ht="18" customHeight="1">
      <c r="A46" s="58">
        <v>118</v>
      </c>
      <c r="B46" s="59" t="s">
        <v>223</v>
      </c>
      <c r="C46" s="59" t="s">
        <v>224</v>
      </c>
      <c r="D46" s="59" t="s">
        <v>14</v>
      </c>
      <c r="E46" s="58">
        <v>2006</v>
      </c>
      <c r="F46" s="58" t="s">
        <v>87</v>
      </c>
      <c r="G46" s="71" t="str">
        <f>IF(F46="m",LOOKUP(E46,'04.kolo prezentácia'!$J$2:$J$8,'04.kolo prezentácia'!$I$2:$I$8),LOOKUP(E46,'04.kolo prezentácia'!$N$2:$N$4,'04.kolo prezentácia'!$M$2:$M$4))</f>
        <v>Ženy A</v>
      </c>
    </row>
    <row r="47" spans="1:7" ht="18" customHeight="1">
      <c r="A47" s="58">
        <v>122</v>
      </c>
      <c r="B47" s="59" t="s">
        <v>185</v>
      </c>
      <c r="C47" s="59" t="s">
        <v>225</v>
      </c>
      <c r="D47" s="59" t="s">
        <v>14</v>
      </c>
      <c r="E47" s="58">
        <v>1977</v>
      </c>
      <c r="F47" s="58" t="s">
        <v>86</v>
      </c>
      <c r="G47" s="71" t="str">
        <f>IF(F47="m",LOOKUP(E47,'04.kolo prezentácia'!$J$2:$J$8,'04.kolo prezentácia'!$I$2:$I$8),LOOKUP(E47,'04.kolo prezentácia'!$N$2:$N$4,'04.kolo prezentácia'!$M$2:$M$4))</f>
        <v>Muži C</v>
      </c>
    </row>
    <row r="48" spans="1:7" ht="18" customHeight="1">
      <c r="A48" s="58">
        <v>124</v>
      </c>
      <c r="B48" s="59" t="s">
        <v>186</v>
      </c>
      <c r="C48" s="59" t="s">
        <v>226</v>
      </c>
      <c r="D48" s="59" t="s">
        <v>154</v>
      </c>
      <c r="E48" s="58">
        <v>1971</v>
      </c>
      <c r="F48" s="58" t="s">
        <v>87</v>
      </c>
      <c r="G48" s="71" t="str">
        <f>IF(F48="m",LOOKUP(E48,'04.kolo prezentácia'!$J$2:$J$8,'04.kolo prezentácia'!$I$2:$I$8),LOOKUP(E48,'04.kolo prezentácia'!$N$2:$N$4,'04.kolo prezentácia'!$M$2:$M$4))</f>
        <v>Ženy C</v>
      </c>
    </row>
    <row r="49" spans="1:7" ht="18" customHeight="1">
      <c r="A49" s="58">
        <v>135</v>
      </c>
      <c r="B49" s="59" t="s">
        <v>24</v>
      </c>
      <c r="C49" s="59" t="s">
        <v>227</v>
      </c>
      <c r="D49" s="59" t="s">
        <v>71</v>
      </c>
      <c r="E49" s="58">
        <v>1978</v>
      </c>
      <c r="F49" s="58" t="s">
        <v>86</v>
      </c>
      <c r="G49" s="71" t="str">
        <f>IF(F49="m",LOOKUP(E49,'04.kolo prezentácia'!$J$2:$J$8,'04.kolo prezentácia'!$I$2:$I$8),LOOKUP(E49,'04.kolo prezentácia'!$N$2:$N$4,'04.kolo prezentácia'!$M$2:$M$4))</f>
        <v>Muži C</v>
      </c>
    </row>
    <row r="50" spans="1:7" ht="18" customHeight="1">
      <c r="A50" s="58">
        <v>138</v>
      </c>
      <c r="B50" s="59" t="s">
        <v>99</v>
      </c>
      <c r="C50" s="59" t="s">
        <v>228</v>
      </c>
      <c r="D50" s="59" t="s">
        <v>14</v>
      </c>
      <c r="E50" s="58">
        <v>1957</v>
      </c>
      <c r="F50" s="58" t="s">
        <v>86</v>
      </c>
      <c r="G50" s="71" t="str">
        <f>IF(F50="m",LOOKUP(E50,'04.kolo prezentácia'!$J$2:$J$8,'04.kolo prezentácia'!$I$2:$I$8),LOOKUP(E50,'04.kolo prezentácia'!$N$2:$N$4,'04.kolo prezentácia'!$M$2:$M$4))</f>
        <v>Muži E</v>
      </c>
    </row>
    <row r="51" spans="1:7" ht="18" customHeight="1">
      <c r="A51" s="58">
        <v>139</v>
      </c>
      <c r="B51" s="59" t="s">
        <v>27</v>
      </c>
      <c r="C51" s="59" t="s">
        <v>229</v>
      </c>
      <c r="D51" s="59" t="s">
        <v>280</v>
      </c>
      <c r="E51" s="58">
        <v>1976</v>
      </c>
      <c r="F51" s="58" t="s">
        <v>86</v>
      </c>
      <c r="G51" s="71" t="str">
        <f>IF(F51="m",LOOKUP(E51,'04.kolo prezentácia'!$J$2:$J$8,'04.kolo prezentácia'!$I$2:$I$8),LOOKUP(E51,'04.kolo prezentácia'!$N$2:$N$4,'04.kolo prezentácia'!$M$2:$M$4))</f>
        <v>Muži C</v>
      </c>
    </row>
    <row r="52" spans="1:7" ht="18" customHeight="1">
      <c r="A52" s="58">
        <v>140</v>
      </c>
      <c r="B52" s="59" t="s">
        <v>187</v>
      </c>
      <c r="C52" s="59" t="s">
        <v>230</v>
      </c>
      <c r="D52" s="59" t="s">
        <v>281</v>
      </c>
      <c r="E52" s="58">
        <v>1951</v>
      </c>
      <c r="F52" s="58" t="s">
        <v>86</v>
      </c>
      <c r="G52" s="71" t="str">
        <f>IF(F52="m",LOOKUP(E52,'04.kolo prezentácia'!$J$2:$J$8,'04.kolo prezentácia'!$I$2:$I$8),LOOKUP(E52,'04.kolo prezentácia'!$N$2:$N$4,'04.kolo prezentácia'!$M$2:$M$4))</f>
        <v>Muži E</v>
      </c>
    </row>
    <row r="53" spans="1:7" ht="18" customHeight="1">
      <c r="A53" s="58">
        <v>141</v>
      </c>
      <c r="B53" s="59" t="s">
        <v>27</v>
      </c>
      <c r="C53" s="59" t="s">
        <v>231</v>
      </c>
      <c r="D53" s="59" t="s">
        <v>282</v>
      </c>
      <c r="E53" s="58">
        <v>1977</v>
      </c>
      <c r="F53" s="58" t="s">
        <v>86</v>
      </c>
      <c r="G53" s="71" t="str">
        <f>IF(F53="m",LOOKUP(E53,'04.kolo prezentácia'!$J$2:$J$8,'04.kolo prezentácia'!$I$2:$I$8),LOOKUP(E53,'04.kolo prezentácia'!$N$2:$N$4,'04.kolo prezentácia'!$M$2:$M$4))</f>
        <v>Muži C</v>
      </c>
    </row>
    <row r="54" spans="1:7" ht="18" customHeight="1">
      <c r="A54" s="58">
        <v>142</v>
      </c>
      <c r="B54" s="59" t="s">
        <v>188</v>
      </c>
      <c r="C54" s="59" t="s">
        <v>232</v>
      </c>
      <c r="D54" s="59" t="s">
        <v>283</v>
      </c>
      <c r="E54" s="58">
        <v>1942</v>
      </c>
      <c r="F54" s="58" t="s">
        <v>86</v>
      </c>
      <c r="G54" s="71" t="str">
        <f>IF(F54="m",LOOKUP(E54,'04.kolo prezentácia'!$J$2:$J$8,'04.kolo prezentácia'!$I$2:$I$8),LOOKUP(E54,'04.kolo prezentácia'!$N$2:$N$4,'04.kolo prezentácia'!$M$2:$M$4))</f>
        <v>Muži E</v>
      </c>
    </row>
    <row r="55" spans="1:7" ht="18" customHeight="1">
      <c r="A55" s="58">
        <v>143</v>
      </c>
      <c r="B55" s="59" t="s">
        <v>99</v>
      </c>
      <c r="C55" s="59" t="s">
        <v>233</v>
      </c>
      <c r="D55" s="59" t="s">
        <v>284</v>
      </c>
      <c r="E55" s="58">
        <v>1966</v>
      </c>
      <c r="F55" s="58" t="s">
        <v>86</v>
      </c>
      <c r="G55" s="71" t="str">
        <f>IF(F55="m",LOOKUP(E55,'04.kolo prezentácia'!$J$2:$J$8,'04.kolo prezentácia'!$I$2:$I$8),LOOKUP(E55,'04.kolo prezentácia'!$N$2:$N$4,'04.kolo prezentácia'!$M$2:$M$4))</f>
        <v>Muži D</v>
      </c>
    </row>
    <row r="56" spans="1:7" ht="18" customHeight="1">
      <c r="A56" s="58">
        <v>144</v>
      </c>
      <c r="B56" s="59" t="s">
        <v>189</v>
      </c>
      <c r="C56" s="59" t="s">
        <v>234</v>
      </c>
      <c r="D56" s="59" t="s">
        <v>285</v>
      </c>
      <c r="E56" s="58">
        <v>1980</v>
      </c>
      <c r="F56" s="58" t="s">
        <v>87</v>
      </c>
      <c r="G56" s="71" t="str">
        <f>IF(F56="m",LOOKUP(E56,'04.kolo prezentácia'!$J$2:$J$8,'04.kolo prezentácia'!$I$2:$I$8),LOOKUP(E56,'04.kolo prezentácia'!$N$2:$N$4,'04.kolo prezentácia'!$M$2:$M$4))</f>
        <v>Ženy B</v>
      </c>
    </row>
    <row r="57" spans="1:7" ht="18" customHeight="1">
      <c r="A57" s="58">
        <v>145</v>
      </c>
      <c r="B57" s="59" t="s">
        <v>190</v>
      </c>
      <c r="C57" s="59" t="s">
        <v>235</v>
      </c>
      <c r="D57" s="59" t="s">
        <v>285</v>
      </c>
      <c r="E57" s="58">
        <v>1980</v>
      </c>
      <c r="F57" s="58" t="s">
        <v>87</v>
      </c>
      <c r="G57" s="71" t="str">
        <f>IF(F57="m",LOOKUP(E57,'04.kolo prezentácia'!$J$2:$J$8,'04.kolo prezentácia'!$I$2:$I$8),LOOKUP(E57,'04.kolo prezentácia'!$N$2:$N$4,'04.kolo prezentácia'!$M$2:$M$4))</f>
        <v>Ženy B</v>
      </c>
    </row>
    <row r="58" spans="1:7" ht="18" customHeight="1">
      <c r="A58" s="58">
        <v>146</v>
      </c>
      <c r="B58" s="59" t="s">
        <v>191</v>
      </c>
      <c r="C58" s="59" t="s">
        <v>236</v>
      </c>
      <c r="D58" s="59" t="s">
        <v>285</v>
      </c>
      <c r="E58" s="58">
        <v>1972</v>
      </c>
      <c r="F58" s="58" t="s">
        <v>87</v>
      </c>
      <c r="G58" s="71" t="str">
        <f>IF(F58="m",LOOKUP(E58,'04.kolo prezentácia'!$J$2:$J$8,'04.kolo prezentácia'!$I$2:$I$8),LOOKUP(E58,'04.kolo prezentácia'!$N$2:$N$4,'04.kolo prezentácia'!$M$2:$M$4))</f>
        <v>Ženy C</v>
      </c>
    </row>
    <row r="59" spans="1:7" ht="18" customHeight="1">
      <c r="A59" s="58">
        <v>147</v>
      </c>
      <c r="B59" s="59" t="s">
        <v>192</v>
      </c>
      <c r="C59" s="59" t="s">
        <v>237</v>
      </c>
      <c r="D59" s="59" t="s">
        <v>285</v>
      </c>
      <c r="E59" s="58">
        <v>1957</v>
      </c>
      <c r="F59" s="58" t="s">
        <v>87</v>
      </c>
      <c r="G59" s="71" t="str">
        <f>IF(F59="m",LOOKUP(E59,'04.kolo prezentácia'!$J$2:$J$8,'04.kolo prezentácia'!$I$2:$I$8),LOOKUP(E59,'04.kolo prezentácia'!$N$2:$N$4,'04.kolo prezentácia'!$M$2:$M$4))</f>
        <v>Ženy C</v>
      </c>
    </row>
    <row r="60" spans="1:7" ht="18" customHeight="1">
      <c r="A60" s="58">
        <v>148</v>
      </c>
      <c r="B60" s="59" t="s">
        <v>193</v>
      </c>
      <c r="C60" s="59" t="s">
        <v>238</v>
      </c>
      <c r="D60" s="59" t="s">
        <v>285</v>
      </c>
      <c r="E60" s="58">
        <v>1981</v>
      </c>
      <c r="F60" s="58" t="s">
        <v>87</v>
      </c>
      <c r="G60" s="71" t="str">
        <f>IF(F60="m",LOOKUP(E60,'04.kolo prezentácia'!$J$2:$J$8,'04.kolo prezentácia'!$I$2:$I$8),LOOKUP(E60,'04.kolo prezentácia'!$N$2:$N$4,'04.kolo prezentácia'!$M$2:$M$4))</f>
        <v>Ženy B</v>
      </c>
    </row>
    <row r="61" spans="1:7" ht="18" customHeight="1">
      <c r="A61" s="58">
        <v>149</v>
      </c>
      <c r="B61" s="59" t="s">
        <v>99</v>
      </c>
      <c r="C61" s="59" t="s">
        <v>239</v>
      </c>
      <c r="D61" s="59" t="s">
        <v>118</v>
      </c>
      <c r="E61" s="58">
        <v>1976</v>
      </c>
      <c r="F61" s="58" t="s">
        <v>86</v>
      </c>
      <c r="G61" s="71" t="str">
        <f>IF(F61="m",LOOKUP(E61,'04.kolo prezentácia'!$J$2:$J$8,'04.kolo prezentácia'!$I$2:$I$8),LOOKUP(E61,'04.kolo prezentácia'!$N$2:$N$4,'04.kolo prezentácia'!$M$2:$M$4))</f>
        <v>Muži C</v>
      </c>
    </row>
    <row r="62" spans="1:7" ht="18" customHeight="1">
      <c r="A62" s="58">
        <v>27</v>
      </c>
      <c r="B62" s="59" t="s">
        <v>27</v>
      </c>
      <c r="C62" s="59" t="s">
        <v>240</v>
      </c>
      <c r="D62" s="59" t="s">
        <v>286</v>
      </c>
      <c r="E62" s="58">
        <v>1957</v>
      </c>
      <c r="F62" s="58" t="s">
        <v>86</v>
      </c>
      <c r="G62" s="71" t="str">
        <f>IF(F62="m",LOOKUP(E62,'04.kolo prezentácia'!$J$2:$J$8,'04.kolo prezentácia'!$I$2:$I$8),LOOKUP(E62,'04.kolo prezentácia'!$N$2:$N$4,'04.kolo prezentácia'!$M$2:$M$4))</f>
        <v>Muži E</v>
      </c>
    </row>
    <row r="63" spans="1:7" ht="18" customHeight="1">
      <c r="A63" s="58">
        <v>152</v>
      </c>
      <c r="B63" s="59" t="s">
        <v>194</v>
      </c>
      <c r="C63" s="59" t="s">
        <v>241</v>
      </c>
      <c r="D63" s="59" t="s">
        <v>286</v>
      </c>
      <c r="E63" s="58">
        <v>1986</v>
      </c>
      <c r="F63" s="58" t="s">
        <v>86</v>
      </c>
      <c r="G63" s="71" t="str">
        <f>IF(F63="m",LOOKUP(E63,'04.kolo prezentácia'!$J$2:$J$8,'04.kolo prezentácia'!$I$2:$I$8),LOOKUP(E63,'04.kolo prezentácia'!$N$2:$N$4,'04.kolo prezentácia'!$M$2:$M$4))</f>
        <v>Muži B</v>
      </c>
    </row>
    <row r="64" spans="1:7" ht="18" customHeight="1">
      <c r="A64" s="58">
        <v>125</v>
      </c>
      <c r="B64" s="59" t="s">
        <v>5</v>
      </c>
      <c r="C64" s="59" t="s">
        <v>242</v>
      </c>
      <c r="D64" s="59" t="s">
        <v>287</v>
      </c>
      <c r="E64" s="58">
        <v>1972</v>
      </c>
      <c r="F64" s="58" t="s">
        <v>86</v>
      </c>
      <c r="G64" s="71" t="str">
        <f>IF(F64="m",LOOKUP(E64,'04.kolo prezentácia'!$J$2:$J$8,'04.kolo prezentácia'!$I$2:$I$8),LOOKUP(E64,'04.kolo prezentácia'!$N$2:$N$4,'04.kolo prezentácia'!$M$2:$M$4))</f>
        <v>Muži C</v>
      </c>
    </row>
    <row r="65" spans="1:7" ht="18" customHeight="1">
      <c r="A65" s="58">
        <v>153</v>
      </c>
      <c r="B65" s="59" t="s">
        <v>195</v>
      </c>
      <c r="C65" s="59" t="s">
        <v>243</v>
      </c>
      <c r="D65" s="59" t="s">
        <v>288</v>
      </c>
      <c r="E65" s="58">
        <v>1973</v>
      </c>
      <c r="F65" s="58" t="s">
        <v>87</v>
      </c>
      <c r="G65" s="71" t="str">
        <f>IF(F65="m",LOOKUP(E65,'04.kolo prezentácia'!$J$2:$J$8,'04.kolo prezentácia'!$I$2:$I$8),LOOKUP(E65,'04.kolo prezentácia'!$N$2:$N$4,'04.kolo prezentácia'!$M$2:$M$4))</f>
        <v>Ženy B</v>
      </c>
    </row>
    <row r="66" spans="1:7" ht="18" customHeight="1">
      <c r="A66" s="58">
        <v>154</v>
      </c>
      <c r="B66" s="59" t="s">
        <v>27</v>
      </c>
      <c r="C66" s="59" t="s">
        <v>244</v>
      </c>
      <c r="D66" s="59" t="s">
        <v>287</v>
      </c>
      <c r="E66" s="58">
        <v>1972</v>
      </c>
      <c r="F66" s="58" t="s">
        <v>86</v>
      </c>
      <c r="G66" s="71" t="str">
        <f>IF(F66="m",LOOKUP(E66,'04.kolo prezentácia'!$J$2:$J$8,'04.kolo prezentácia'!$I$2:$I$8),LOOKUP(E66,'04.kolo prezentácia'!$N$2:$N$4,'04.kolo prezentácia'!$M$2:$M$4))</f>
        <v>Muži C</v>
      </c>
    </row>
    <row r="67" spans="1:7" ht="18" customHeight="1">
      <c r="A67" s="58">
        <v>155</v>
      </c>
      <c r="B67" s="59" t="s">
        <v>196</v>
      </c>
      <c r="C67" s="59" t="s">
        <v>244</v>
      </c>
      <c r="D67" s="59" t="s">
        <v>287</v>
      </c>
      <c r="E67" s="58">
        <v>1975</v>
      </c>
      <c r="F67" s="58" t="s">
        <v>86</v>
      </c>
      <c r="G67" s="71" t="str">
        <f>IF(F67="m",LOOKUP(E67,'04.kolo prezentácia'!$J$2:$J$8,'04.kolo prezentácia'!$I$2:$I$8),LOOKUP(E67,'04.kolo prezentácia'!$N$2:$N$4,'04.kolo prezentácia'!$M$2:$M$4))</f>
        <v>Muži C</v>
      </c>
    </row>
    <row r="68" spans="1:7" ht="18" customHeight="1">
      <c r="A68" s="58">
        <v>157</v>
      </c>
      <c r="B68" s="59" t="s">
        <v>197</v>
      </c>
      <c r="C68" s="59" t="s">
        <v>245</v>
      </c>
      <c r="D68" s="59" t="s">
        <v>289</v>
      </c>
      <c r="E68" s="58">
        <v>1975</v>
      </c>
      <c r="F68" s="58" t="s">
        <v>87</v>
      </c>
      <c r="G68" s="71" t="str">
        <f>IF(F68="m",LOOKUP(E68,'04.kolo prezentácia'!$J$2:$J$8,'04.kolo prezentácia'!$I$2:$I$8),LOOKUP(E68,'04.kolo prezentácia'!$N$2:$N$4,'04.kolo prezentácia'!$M$2:$M$4))</f>
        <v>Ženy B</v>
      </c>
    </row>
    <row r="69" spans="1:7" ht="18" customHeight="1">
      <c r="A69" s="58">
        <v>158</v>
      </c>
      <c r="B69" s="59" t="s">
        <v>99</v>
      </c>
      <c r="C69" s="59" t="s">
        <v>246</v>
      </c>
      <c r="D69" s="59" t="s">
        <v>290</v>
      </c>
      <c r="E69" s="58">
        <v>1974</v>
      </c>
      <c r="F69" s="58" t="s">
        <v>86</v>
      </c>
      <c r="G69" s="71" t="str">
        <f>IF(F69="m",LOOKUP(E69,'04.kolo prezentácia'!$J$2:$J$8,'04.kolo prezentácia'!$I$2:$I$8),LOOKUP(E69,'04.kolo prezentácia'!$N$2:$N$4,'04.kolo prezentácia'!$M$2:$M$4))</f>
        <v>Muži C</v>
      </c>
    </row>
    <row r="70" spans="1:7" ht="18" customHeight="1">
      <c r="A70" s="58">
        <v>79</v>
      </c>
      <c r="B70" s="59" t="s">
        <v>188</v>
      </c>
      <c r="C70" s="59" t="s">
        <v>247</v>
      </c>
      <c r="D70" s="59" t="s">
        <v>277</v>
      </c>
      <c r="E70" s="58">
        <v>1968</v>
      </c>
      <c r="F70" s="58" t="s">
        <v>86</v>
      </c>
      <c r="G70" s="71" t="str">
        <f>IF(F70="m",LOOKUP(E70,'04.kolo prezentácia'!$J$2:$J$8,'04.kolo prezentácia'!$I$2:$I$8),LOOKUP(E70,'04.kolo prezentácia'!$N$2:$N$4,'04.kolo prezentácia'!$M$2:$M$4))</f>
        <v>Muži D</v>
      </c>
    </row>
    <row r="71" spans="1:7" ht="18" customHeight="1">
      <c r="A71" s="58">
        <v>162</v>
      </c>
      <c r="B71" s="59" t="s">
        <v>198</v>
      </c>
      <c r="C71" s="59" t="s">
        <v>248</v>
      </c>
      <c r="D71" s="59" t="s">
        <v>291</v>
      </c>
      <c r="E71" s="58">
        <v>1972</v>
      </c>
      <c r="F71" s="58" t="s">
        <v>86</v>
      </c>
      <c r="G71" s="71" t="str">
        <f>IF(F71="m",LOOKUP(E71,'04.kolo prezentácia'!$J$2:$J$8,'04.kolo prezentácia'!$I$2:$I$8),LOOKUP(E71,'04.kolo prezentácia'!$N$2:$N$4,'04.kolo prezentácia'!$M$2:$M$4))</f>
        <v>Muži C</v>
      </c>
    </row>
    <row r="72" spans="1:7" ht="18" customHeight="1">
      <c r="A72" s="58">
        <v>164</v>
      </c>
      <c r="B72" s="59" t="s">
        <v>75</v>
      </c>
      <c r="C72" s="59" t="s">
        <v>249</v>
      </c>
      <c r="D72" s="59" t="s">
        <v>282</v>
      </c>
      <c r="E72" s="58">
        <v>2000</v>
      </c>
      <c r="F72" s="58" t="s">
        <v>86</v>
      </c>
      <c r="G72" s="71" t="str">
        <f>IF(F72="m",LOOKUP(E72,'04.kolo prezentácia'!$J$2:$J$8,'04.kolo prezentácia'!$I$2:$I$8),LOOKUP(E72,'04.kolo prezentácia'!$N$2:$N$4,'04.kolo prezentácia'!$M$2:$M$4))</f>
        <v>Muži A</v>
      </c>
    </row>
    <row r="73" spans="1:7" ht="18" customHeight="1">
      <c r="A73" s="58">
        <v>165</v>
      </c>
      <c r="B73" s="59" t="s">
        <v>191</v>
      </c>
      <c r="C73" s="59" t="s">
        <v>250</v>
      </c>
      <c r="D73" s="59" t="s">
        <v>71</v>
      </c>
      <c r="E73" s="58">
        <v>1979</v>
      </c>
      <c r="F73" s="58" t="s">
        <v>87</v>
      </c>
      <c r="G73" s="71" t="str">
        <f>IF(F73="m",LOOKUP(E73,'04.kolo prezentácia'!$J$2:$J$8,'04.kolo prezentácia'!$I$2:$I$8),LOOKUP(E73,'04.kolo prezentácia'!$N$2:$N$4,'04.kolo prezentácia'!$M$2:$M$4))</f>
        <v>Ženy B</v>
      </c>
    </row>
    <row r="74" spans="1:7" ht="18" customHeight="1">
      <c r="A74" s="58">
        <v>167</v>
      </c>
      <c r="B74" s="59" t="s">
        <v>199</v>
      </c>
      <c r="C74" s="59" t="s">
        <v>251</v>
      </c>
      <c r="D74" s="59" t="s">
        <v>14</v>
      </c>
      <c r="E74" s="58">
        <v>1987</v>
      </c>
      <c r="F74" s="58" t="s">
        <v>86</v>
      </c>
      <c r="G74" s="71" t="str">
        <f>IF(F74="m",LOOKUP(E74,'04.kolo prezentácia'!$J$2:$J$8,'04.kolo prezentácia'!$I$2:$I$8),LOOKUP(E74,'04.kolo prezentácia'!$N$2:$N$4,'04.kolo prezentácia'!$M$2:$M$4))</f>
        <v>Muži B</v>
      </c>
    </row>
    <row r="75" spans="1:7" ht="18" customHeight="1">
      <c r="A75" s="58">
        <v>168</v>
      </c>
      <c r="B75" s="59" t="s">
        <v>200</v>
      </c>
      <c r="C75" s="59" t="s">
        <v>252</v>
      </c>
      <c r="D75" s="59" t="s">
        <v>14</v>
      </c>
      <c r="E75" s="58">
        <v>1972</v>
      </c>
      <c r="F75" s="58" t="s">
        <v>87</v>
      </c>
      <c r="G75" s="71" t="str">
        <f>IF(F75="m",LOOKUP(E75,'04.kolo prezentácia'!$J$2:$J$8,'04.kolo prezentácia'!$I$2:$I$8),LOOKUP(E75,'04.kolo prezentácia'!$N$2:$N$4,'04.kolo prezentácia'!$M$2:$M$4))</f>
        <v>Ženy C</v>
      </c>
    </row>
    <row r="76" spans="1:7" ht="18" customHeight="1">
      <c r="A76" s="58">
        <v>85</v>
      </c>
      <c r="B76" s="59" t="s">
        <v>55</v>
      </c>
      <c r="C76" s="59" t="s">
        <v>253</v>
      </c>
      <c r="D76" s="59" t="s">
        <v>14</v>
      </c>
      <c r="E76" s="58">
        <v>1963</v>
      </c>
      <c r="F76" s="58" t="s">
        <v>87</v>
      </c>
      <c r="G76" s="71" t="str">
        <f>IF(F76="m",LOOKUP(E76,'04.kolo prezentácia'!$J$2:$J$8,'04.kolo prezentácia'!$I$2:$I$8),LOOKUP(E76,'04.kolo prezentácia'!$N$2:$N$4,'04.kolo prezentácia'!$M$2:$M$4))</f>
        <v>Ženy C</v>
      </c>
    </row>
    <row r="77" spans="1:7" ht="18" customHeight="1">
      <c r="A77" s="58">
        <v>170</v>
      </c>
      <c r="B77" s="59" t="s">
        <v>201</v>
      </c>
      <c r="C77" s="59" t="s">
        <v>254</v>
      </c>
      <c r="D77" s="59" t="s">
        <v>88</v>
      </c>
      <c r="E77" s="58">
        <v>1978</v>
      </c>
      <c r="F77" s="58" t="s">
        <v>86</v>
      </c>
      <c r="G77" s="71" t="str">
        <f>IF(F77="m",LOOKUP(E77,'04.kolo prezentácia'!$J$2:$J$8,'04.kolo prezentácia'!$I$2:$I$8),LOOKUP(E77,'04.kolo prezentácia'!$N$2:$N$4,'04.kolo prezentácia'!$M$2:$M$4))</f>
        <v>Muži C</v>
      </c>
    </row>
    <row r="78" spans="1:7" ht="18" customHeight="1">
      <c r="A78" s="58">
        <v>173</v>
      </c>
      <c r="B78" s="59" t="s">
        <v>202</v>
      </c>
      <c r="C78" s="59" t="s">
        <v>255</v>
      </c>
      <c r="D78" s="59" t="s">
        <v>284</v>
      </c>
      <c r="E78" s="58">
        <v>1995</v>
      </c>
      <c r="F78" s="58" t="s">
        <v>87</v>
      </c>
      <c r="G78" s="71" t="str">
        <f>IF(F78="m",LOOKUP(E78,'04.kolo prezentácia'!$J$2:$J$8,'04.kolo prezentácia'!$I$2:$I$8),LOOKUP(E78,'04.kolo prezentácia'!$N$2:$N$4,'04.kolo prezentácia'!$M$2:$M$4))</f>
        <v>Ženy A</v>
      </c>
    </row>
    <row r="79" spans="1:7" ht="18" customHeight="1">
      <c r="A79" s="58">
        <v>174</v>
      </c>
      <c r="B79" s="59" t="s">
        <v>203</v>
      </c>
      <c r="C79" s="59" t="s">
        <v>256</v>
      </c>
      <c r="D79" s="59" t="s">
        <v>284</v>
      </c>
      <c r="E79" s="58">
        <v>1964</v>
      </c>
      <c r="F79" s="58" t="s">
        <v>86</v>
      </c>
      <c r="G79" s="71" t="str">
        <f>IF(F79="m",LOOKUP(E79,'04.kolo prezentácia'!$J$2:$J$8,'04.kolo prezentácia'!$I$2:$I$8),LOOKUP(E79,'04.kolo prezentácia'!$N$2:$N$4,'04.kolo prezentácia'!$M$2:$M$4))</f>
        <v>Muži D</v>
      </c>
    </row>
    <row r="80" spans="1:7" ht="18" customHeight="1">
      <c r="A80" s="58">
        <v>175</v>
      </c>
      <c r="B80" s="59" t="s">
        <v>204</v>
      </c>
      <c r="C80" s="59" t="s">
        <v>257</v>
      </c>
      <c r="D80" s="59" t="s">
        <v>139</v>
      </c>
      <c r="E80" s="58">
        <v>1970</v>
      </c>
      <c r="F80" s="58" t="s">
        <v>87</v>
      </c>
      <c r="G80" s="71" t="str">
        <f>IF(F80="m",LOOKUP(E80,'04.kolo prezentácia'!$J$2:$J$8,'04.kolo prezentácia'!$I$2:$I$8),LOOKUP(E80,'04.kolo prezentácia'!$N$2:$N$4,'04.kolo prezentácia'!$M$2:$M$4))</f>
        <v>Ženy C</v>
      </c>
    </row>
    <row r="81" spans="1:7" ht="18" customHeight="1">
      <c r="A81" s="58">
        <v>176</v>
      </c>
      <c r="B81" s="59" t="s">
        <v>205</v>
      </c>
      <c r="C81" s="59" t="s">
        <v>258</v>
      </c>
      <c r="D81" s="59" t="s">
        <v>292</v>
      </c>
      <c r="E81" s="58">
        <v>1983</v>
      </c>
      <c r="F81" s="58" t="s">
        <v>86</v>
      </c>
      <c r="G81" s="71" t="str">
        <f>IF(F81="m",LOOKUP(E81,'04.kolo prezentácia'!$J$2:$J$8,'04.kolo prezentácia'!$I$2:$I$8),LOOKUP(E81,'04.kolo prezentácia'!$N$2:$N$4,'04.kolo prezentácia'!$M$2:$M$4))</f>
        <v>Muži B</v>
      </c>
    </row>
    <row r="82" spans="1:7" ht="18" customHeight="1">
      <c r="A82" s="58">
        <v>119</v>
      </c>
      <c r="B82" s="59" t="s">
        <v>206</v>
      </c>
      <c r="C82" s="59" t="s">
        <v>259</v>
      </c>
      <c r="D82" s="59" t="s">
        <v>14</v>
      </c>
      <c r="E82" s="58">
        <v>1979</v>
      </c>
      <c r="F82" s="58" t="s">
        <v>86</v>
      </c>
      <c r="G82" s="71" t="str">
        <f>IF(F82="m",LOOKUP(E82,'04.kolo prezentácia'!$J$2:$J$8,'04.kolo prezentácia'!$I$2:$I$8),LOOKUP(E82,'04.kolo prezentácia'!$N$2:$N$4,'04.kolo prezentácia'!$M$2:$M$4))</f>
        <v>Muži B</v>
      </c>
    </row>
    <row r="83" spans="1:7" ht="18" customHeight="1">
      <c r="A83" s="58">
        <v>82</v>
      </c>
      <c r="B83" s="59" t="s">
        <v>183</v>
      </c>
      <c r="C83" s="59" t="s">
        <v>260</v>
      </c>
      <c r="D83" s="59" t="s">
        <v>14</v>
      </c>
      <c r="E83" s="58">
        <v>1982</v>
      </c>
      <c r="F83" s="58" t="s">
        <v>86</v>
      </c>
      <c r="G83" s="71" t="str">
        <f>IF(F83="m",LOOKUP(E83,'04.kolo prezentácia'!$J$2:$J$8,'04.kolo prezentácia'!$I$2:$I$8),LOOKUP(E83,'04.kolo prezentácia'!$N$2:$N$4,'04.kolo prezentácia'!$M$2:$M$4))</f>
        <v>Muži B</v>
      </c>
    </row>
    <row r="84" spans="1:7" ht="18" customHeight="1">
      <c r="A84" s="58">
        <v>177</v>
      </c>
      <c r="B84" s="59" t="s">
        <v>207</v>
      </c>
      <c r="C84" s="59" t="s">
        <v>261</v>
      </c>
      <c r="D84" s="59" t="s">
        <v>293</v>
      </c>
      <c r="E84" s="58">
        <v>1979</v>
      </c>
      <c r="F84" s="58" t="s">
        <v>86</v>
      </c>
      <c r="G84" s="71" t="str">
        <f>IF(F84="m",LOOKUP(E84,'04.kolo prezentácia'!$J$2:$J$8,'04.kolo prezentácia'!$I$2:$I$8),LOOKUP(E84,'04.kolo prezentácia'!$N$2:$N$4,'04.kolo prezentácia'!$M$2:$M$4))</f>
        <v>Muži B</v>
      </c>
    </row>
    <row r="85" spans="1:7" ht="18" customHeight="1">
      <c r="A85" s="58">
        <v>178</v>
      </c>
      <c r="B85" s="59" t="s">
        <v>208</v>
      </c>
      <c r="C85" s="59" t="s">
        <v>262</v>
      </c>
      <c r="D85" s="59" t="s">
        <v>88</v>
      </c>
      <c r="E85" s="58">
        <v>1968</v>
      </c>
      <c r="F85" s="58" t="s">
        <v>87</v>
      </c>
      <c r="G85" s="71" t="str">
        <f>IF(F85="m",LOOKUP(E85,'04.kolo prezentácia'!$J$2:$J$8,'04.kolo prezentácia'!$I$2:$I$8),LOOKUP(E85,'04.kolo prezentácia'!$N$2:$N$4,'04.kolo prezentácia'!$M$2:$M$4))</f>
        <v>Ženy C</v>
      </c>
    </row>
    <row r="86" spans="1:7" ht="18" customHeight="1">
      <c r="A86" s="58">
        <v>30</v>
      </c>
      <c r="B86" s="59" t="s">
        <v>194</v>
      </c>
      <c r="C86" s="59" t="s">
        <v>263</v>
      </c>
      <c r="D86" s="59" t="s">
        <v>294</v>
      </c>
      <c r="E86" s="58">
        <v>1966</v>
      </c>
      <c r="F86" s="58" t="s">
        <v>86</v>
      </c>
      <c r="G86" s="71" t="str">
        <f>IF(F86="m",LOOKUP(E86,'04.kolo prezentácia'!$J$2:$J$8,'04.kolo prezentácia'!$I$2:$I$8),LOOKUP(E86,'04.kolo prezentácia'!$N$2:$N$4,'04.kolo prezentácia'!$M$2:$M$4))</f>
        <v>Muži D</v>
      </c>
    </row>
    <row r="87" spans="1:7" ht="18" customHeight="1">
      <c r="A87" s="58">
        <v>179</v>
      </c>
      <c r="B87" s="59" t="s">
        <v>183</v>
      </c>
      <c r="C87" s="59" t="s">
        <v>264</v>
      </c>
      <c r="D87" s="59" t="s">
        <v>295</v>
      </c>
      <c r="E87" s="58">
        <v>1984</v>
      </c>
      <c r="F87" s="58" t="s">
        <v>86</v>
      </c>
      <c r="G87" s="71" t="str">
        <f>IF(F87="m",LOOKUP(E87,'04.kolo prezentácia'!$J$2:$J$8,'04.kolo prezentácia'!$I$2:$I$8),LOOKUP(E87,'04.kolo prezentácia'!$N$2:$N$4,'04.kolo prezentácia'!$M$2:$M$4))</f>
        <v>Muži B</v>
      </c>
    </row>
    <row r="88" spans="1:7" ht="18" customHeight="1">
      <c r="A88" s="58">
        <v>133</v>
      </c>
      <c r="B88" s="59" t="s">
        <v>209</v>
      </c>
      <c r="C88" s="59" t="s">
        <v>265</v>
      </c>
      <c r="D88" s="59" t="s">
        <v>14</v>
      </c>
      <c r="E88" s="58">
        <v>1979</v>
      </c>
      <c r="F88" s="58" t="s">
        <v>86</v>
      </c>
      <c r="G88" s="71" t="str">
        <f>IF(F88="m",LOOKUP(E88,'04.kolo prezentácia'!$J$2:$J$8,'04.kolo prezentácia'!$I$2:$I$8),LOOKUP(E88,'04.kolo prezentácia'!$N$2:$N$4,'04.kolo prezentácia'!$M$2:$M$4))</f>
        <v>Muži B</v>
      </c>
    </row>
    <row r="89" spans="1:7" ht="18" customHeight="1">
      <c r="A89" s="58">
        <v>180</v>
      </c>
      <c r="B89" s="59" t="s">
        <v>210</v>
      </c>
      <c r="C89" s="59" t="s">
        <v>266</v>
      </c>
      <c r="D89" s="59" t="s">
        <v>296</v>
      </c>
      <c r="E89" s="58">
        <v>1963</v>
      </c>
      <c r="F89" s="58" t="s">
        <v>86</v>
      </c>
      <c r="G89" s="71" t="str">
        <f>IF(F89="m",LOOKUP(E89,'04.kolo prezentácia'!$J$2:$J$8,'04.kolo prezentácia'!$I$2:$I$8),LOOKUP(E89,'04.kolo prezentácia'!$N$2:$N$4,'04.kolo prezentácia'!$M$2:$M$4))</f>
        <v>Muži D</v>
      </c>
    </row>
    <row r="90" spans="1:7" ht="18" customHeight="1">
      <c r="A90" s="58">
        <v>181</v>
      </c>
      <c r="B90" s="59" t="s">
        <v>211</v>
      </c>
      <c r="C90" s="59" t="s">
        <v>266</v>
      </c>
      <c r="D90" s="59" t="s">
        <v>296</v>
      </c>
      <c r="E90" s="58">
        <v>2002</v>
      </c>
      <c r="F90" s="58" t="s">
        <v>86</v>
      </c>
      <c r="G90" s="71" t="str">
        <f>IF(F90="m",LOOKUP(E90,'04.kolo prezentácia'!$J$2:$J$8,'04.kolo prezentácia'!$I$2:$I$8),LOOKUP(E90,'04.kolo prezentácia'!$N$2:$N$4,'04.kolo prezentácia'!$M$2:$M$4))</f>
        <v>Muži A</v>
      </c>
    </row>
    <row r="91" spans="1:7" ht="18" customHeight="1">
      <c r="A91" s="58">
        <v>182</v>
      </c>
      <c r="B91" s="59" t="s">
        <v>212</v>
      </c>
      <c r="C91" s="59" t="s">
        <v>267</v>
      </c>
      <c r="D91" s="59" t="s">
        <v>282</v>
      </c>
      <c r="E91" s="58">
        <v>1993</v>
      </c>
      <c r="F91" s="58" t="s">
        <v>87</v>
      </c>
      <c r="G91" s="71" t="str">
        <f>IF(F91="m",LOOKUP(E91,'04.kolo prezentácia'!$J$2:$J$8,'04.kolo prezentácia'!$I$2:$I$8),LOOKUP(E91,'04.kolo prezentácia'!$N$2:$N$4,'04.kolo prezentácia'!$M$2:$M$4))</f>
        <v>Ženy A</v>
      </c>
    </row>
    <row r="92" spans="1:7" ht="18" customHeight="1">
      <c r="A92" s="58">
        <v>126</v>
      </c>
      <c r="B92" s="59" t="s">
        <v>213</v>
      </c>
      <c r="C92" s="59" t="s">
        <v>268</v>
      </c>
      <c r="D92" s="59" t="s">
        <v>297</v>
      </c>
      <c r="E92" s="58">
        <v>1982</v>
      </c>
      <c r="F92" s="58" t="s">
        <v>87</v>
      </c>
      <c r="G92" s="71" t="str">
        <f>IF(F92="m",LOOKUP(E92,'04.kolo prezentácia'!$J$2:$J$8,'04.kolo prezentácia'!$I$2:$I$8),LOOKUP(E92,'04.kolo prezentácia'!$N$2:$N$4,'04.kolo prezentácia'!$M$2:$M$4))</f>
        <v>Ženy B</v>
      </c>
    </row>
    <row r="93" spans="1:7" ht="18" customHeight="1">
      <c r="A93" s="58">
        <v>183</v>
      </c>
      <c r="B93" s="59" t="s">
        <v>214</v>
      </c>
      <c r="C93" s="59" t="s">
        <v>269</v>
      </c>
      <c r="D93" s="59" t="s">
        <v>159</v>
      </c>
      <c r="E93" s="58">
        <v>1990</v>
      </c>
      <c r="F93" s="58" t="s">
        <v>87</v>
      </c>
      <c r="G93" s="71" t="str">
        <f>IF(F93="m",LOOKUP(E93,'04.kolo prezentácia'!$J$2:$J$8,'04.kolo prezentácia'!$I$2:$I$8),LOOKUP(E93,'04.kolo prezentácia'!$N$2:$N$4,'04.kolo prezentácia'!$M$2:$M$4))</f>
        <v>Ženy A</v>
      </c>
    </row>
    <row r="94" spans="1:7" ht="18" customHeight="1">
      <c r="A94" s="58">
        <v>184</v>
      </c>
      <c r="B94" s="59" t="s">
        <v>74</v>
      </c>
      <c r="C94" s="59" t="s">
        <v>270</v>
      </c>
      <c r="D94" s="59" t="s">
        <v>281</v>
      </c>
      <c r="E94" s="58">
        <v>1988</v>
      </c>
      <c r="F94" s="58" t="s">
        <v>86</v>
      </c>
      <c r="G94" s="71" t="str">
        <f>IF(F94="m",LOOKUP(E94,'04.kolo prezentácia'!$J$2:$J$8,'04.kolo prezentácia'!$I$2:$I$8),LOOKUP(E94,'04.kolo prezentácia'!$N$2:$N$4,'04.kolo prezentácia'!$M$2:$M$4))</f>
        <v>Muži B</v>
      </c>
    </row>
    <row r="95" spans="1:7" ht="18" customHeight="1">
      <c r="A95" s="58">
        <v>114</v>
      </c>
      <c r="B95" s="59" t="s">
        <v>99</v>
      </c>
      <c r="C95" s="59" t="s">
        <v>271</v>
      </c>
      <c r="D95" s="59" t="s">
        <v>88</v>
      </c>
      <c r="E95" s="58">
        <v>1964</v>
      </c>
      <c r="F95" s="58" t="s">
        <v>86</v>
      </c>
      <c r="G95" s="71" t="str">
        <f>IF(F95="m",LOOKUP(E95,'04.kolo prezentácia'!$J$2:$J$8,'04.kolo prezentácia'!$I$2:$I$8),LOOKUP(E95,'04.kolo prezentácia'!$N$2:$N$4,'04.kolo prezentácia'!$M$2:$M$4))</f>
        <v>Muži D</v>
      </c>
    </row>
    <row r="96" spans="1:7" ht="18" customHeight="1">
      <c r="A96" s="58">
        <v>185</v>
      </c>
      <c r="B96" s="59" t="s">
        <v>215</v>
      </c>
      <c r="C96" s="59" t="s">
        <v>272</v>
      </c>
      <c r="D96" s="59" t="s">
        <v>298</v>
      </c>
      <c r="E96" s="58">
        <v>1967</v>
      </c>
      <c r="F96" s="58" t="s">
        <v>87</v>
      </c>
      <c r="G96" s="71" t="str">
        <f>IF(F96="m",LOOKUP(E96,'04.kolo prezentácia'!$J$2:$J$8,'04.kolo prezentácia'!$I$2:$I$8),LOOKUP(E96,'04.kolo prezentácia'!$N$2:$N$4,'04.kolo prezentácia'!$M$2:$M$4))</f>
        <v>Ženy C</v>
      </c>
    </row>
    <row r="97" spans="1:7" ht="18" customHeight="1">
      <c r="A97" s="3">
        <v>72</v>
      </c>
      <c r="B97" s="5" t="s">
        <v>216</v>
      </c>
      <c r="C97" s="5" t="s">
        <v>273</v>
      </c>
      <c r="D97" s="59" t="s">
        <v>159</v>
      </c>
      <c r="E97" s="3">
        <v>1986</v>
      </c>
      <c r="F97" s="58" t="s">
        <v>87</v>
      </c>
      <c r="G97" s="71" t="str">
        <f>IF(F97="m",LOOKUP(E97,'04.kolo prezentácia'!$J$2:$J$8,'04.kolo prezentácia'!$I$2:$I$8),LOOKUP(E97,'04.kolo prezentácia'!$N$2:$N$4,'04.kolo prezentácia'!$M$2:$M$4))</f>
        <v>Ženy A</v>
      </c>
    </row>
    <row r="98" spans="1:7" ht="18" customHeight="1">
      <c r="A98" s="3">
        <v>109</v>
      </c>
      <c r="B98" s="5" t="s">
        <v>99</v>
      </c>
      <c r="C98" s="5" t="s">
        <v>274</v>
      </c>
      <c r="D98" s="5" t="s">
        <v>299</v>
      </c>
      <c r="E98" s="3">
        <v>1977</v>
      </c>
      <c r="F98" s="58" t="s">
        <v>86</v>
      </c>
      <c r="G98" s="71" t="str">
        <f>IF(F98="m",LOOKUP(E98,'04.kolo prezentácia'!$J$2:$J$8,'04.kolo prezentácia'!$I$2:$I$8),LOOKUP(E98,'04.kolo prezentácia'!$N$2:$N$4,'04.kolo prezentácia'!$M$2:$M$4))</f>
        <v>Muži C</v>
      </c>
    </row>
    <row r="99" spans="1:7" ht="18" customHeight="1">
      <c r="G99" s="13"/>
    </row>
    <row r="100" spans="1:7" ht="18" customHeight="1">
      <c r="G100" s="13"/>
    </row>
    <row r="101" spans="1:7" ht="18" customHeight="1">
      <c r="G101" s="13"/>
    </row>
    <row r="102" spans="1:7" ht="18" customHeight="1">
      <c r="G102" s="13"/>
    </row>
    <row r="103" spans="1:7" ht="18" customHeight="1">
      <c r="G103" s="13"/>
    </row>
    <row r="104" spans="1:7" ht="18" customHeight="1">
      <c r="G104" s="13"/>
    </row>
    <row r="105" spans="1:7" ht="18" customHeight="1">
      <c r="G105" s="13"/>
    </row>
    <row r="106" spans="1:7" ht="18" customHeight="1">
      <c r="G106" s="13"/>
    </row>
    <row r="107" spans="1:7" ht="18" customHeight="1">
      <c r="G107" s="13"/>
    </row>
    <row r="108" spans="1:7" ht="18" customHeight="1">
      <c r="G108" s="13"/>
    </row>
    <row r="109" spans="1:7" ht="18" customHeight="1">
      <c r="G109" s="13"/>
    </row>
    <row r="110" spans="1:7" ht="18" customHeight="1">
      <c r="G110" s="13"/>
    </row>
    <row r="111" spans="1:7" ht="18" customHeight="1">
      <c r="G111" s="13"/>
    </row>
    <row r="112" spans="1:7" ht="18" customHeight="1">
      <c r="G112" s="13"/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</sheetData>
  <autoFilter ref="A1:G112">
    <sortState ref="A2:I175">
      <sortCondition ref="C1:C175"/>
    </sortState>
  </autoFilter>
  <dataConsolidate/>
  <phoneticPr fontId="0" type="noConversion"/>
  <pageMargins left="0" right="0" top="0.39370078740157483" bottom="0.39370078740157483" header="0.31496062992125984" footer="0.31496062992125984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tabSelected="1" zoomScale="80" zoomScaleNormal="80" workbookViewId="0">
      <pane ySplit="3" topLeftCell="A4" activePane="bottomLeft" state="frozen"/>
      <selection pane="bottomLeft" activeCell="G17" sqref="G17"/>
    </sheetView>
  </sheetViews>
  <sheetFormatPr defaultRowHeight="15"/>
  <cols>
    <col min="1" max="1" width="15.85546875" style="1" customWidth="1"/>
    <col min="2" max="3" width="13.7109375" style="19" customWidth="1"/>
    <col min="4" max="4" width="14.42578125" style="7" hidden="1" customWidth="1"/>
    <col min="5" max="5" width="22" hidden="1" customWidth="1"/>
    <col min="6" max="6" width="22" customWidth="1"/>
    <col min="7" max="7" width="36.140625" customWidth="1"/>
    <col min="8" max="8" width="8.42578125" style="1" customWidth="1"/>
    <col min="9" max="9" width="13.7109375" bestFit="1" customWidth="1"/>
    <col min="10" max="10" width="13.7109375" style="12" customWidth="1"/>
    <col min="11" max="11" width="13.7109375" style="4" customWidth="1"/>
    <col min="12" max="12" width="13.42578125" style="4" customWidth="1"/>
    <col min="13" max="13" width="6.7109375" style="22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43" customWidth="1"/>
    <col min="26" max="26" width="12.140625" bestFit="1" customWidth="1"/>
    <col min="27" max="27" width="11.42578125" bestFit="1" customWidth="1"/>
  </cols>
  <sheetData>
    <row r="1" spans="1:25" ht="24" thickBot="1">
      <c r="A1" s="75" t="s">
        <v>492</v>
      </c>
      <c r="B1" s="76"/>
      <c r="C1" s="76"/>
      <c r="D1" s="77"/>
      <c r="E1" s="77"/>
      <c r="F1" s="77"/>
      <c r="G1" s="77"/>
      <c r="H1" s="77"/>
      <c r="I1" s="77"/>
      <c r="J1" s="77"/>
      <c r="K1" s="77"/>
      <c r="L1" s="77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</row>
    <row r="2" spans="1: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51" t="s">
        <v>0</v>
      </c>
      <c r="B3" s="35" t="s">
        <v>11</v>
      </c>
      <c r="C3" s="35" t="s">
        <v>12</v>
      </c>
      <c r="D3" s="36" t="s">
        <v>1</v>
      </c>
      <c r="E3" s="11" t="s">
        <v>2</v>
      </c>
      <c r="F3" s="11" t="s">
        <v>58</v>
      </c>
      <c r="G3" s="11" t="s">
        <v>7</v>
      </c>
      <c r="H3" s="11" t="s">
        <v>3</v>
      </c>
      <c r="I3" s="11" t="s">
        <v>4</v>
      </c>
      <c r="J3" s="37" t="s">
        <v>6</v>
      </c>
      <c r="K3" s="38" t="s">
        <v>25</v>
      </c>
      <c r="L3" s="39" t="s">
        <v>8</v>
      </c>
      <c r="M3" s="27" t="s">
        <v>9</v>
      </c>
      <c r="N3" s="27" t="s">
        <v>13</v>
      </c>
      <c r="O3" s="27" t="s">
        <v>17</v>
      </c>
      <c r="P3" s="27" t="s">
        <v>16</v>
      </c>
      <c r="Q3" s="27" t="s">
        <v>15</v>
      </c>
      <c r="R3" s="27" t="s">
        <v>18</v>
      </c>
      <c r="S3" s="27" t="s">
        <v>19</v>
      </c>
      <c r="T3" s="27" t="s">
        <v>20</v>
      </c>
      <c r="U3" s="27" t="s">
        <v>22</v>
      </c>
      <c r="V3" s="27" t="s">
        <v>23</v>
      </c>
      <c r="W3" s="28" t="s">
        <v>10</v>
      </c>
      <c r="X3" s="11">
        <v>8.32</v>
      </c>
      <c r="Y3" s="48">
        <v>2.1804282407407408E-2</v>
      </c>
    </row>
    <row r="4" spans="1:25" s="2" customFormat="1">
      <c r="A4" s="21">
        <v>152</v>
      </c>
      <c r="B4" s="45">
        <v>1</v>
      </c>
      <c r="C4" s="45">
        <v>1</v>
      </c>
      <c r="D4" s="6" t="str">
        <f>VLOOKUP(A4,'04.kolo prezentácia'!$A$2:$G$112,2,FALSE)</f>
        <v>Štefan</v>
      </c>
      <c r="E4" s="6" t="str">
        <f>VLOOKUP(A4,'04.kolo prezentácia'!$A$2:$G$112,3,FALSE)</f>
        <v>Štefina</v>
      </c>
      <c r="F4" s="6" t="str">
        <f>CONCATENATE('04.kolo výsledky '!$D4," ",'04.kolo výsledky '!$E4)</f>
        <v>Štefan Štefina</v>
      </c>
      <c r="G4" s="6" t="str">
        <f>VLOOKUP(A4,'04.kolo prezentácia'!$A$2:$G$113,4,FALSE)</f>
        <v>AK Spartak Dubnica</v>
      </c>
      <c r="H4" s="30">
        <f>VLOOKUP(A4,'04.kolo prezentácia'!$A$2:$G$113,5,FALSE)</f>
        <v>1986</v>
      </c>
      <c r="I4" s="31" t="str">
        <f>VLOOKUP(A4,'04.kolo prezentácia'!$A$2:$G$113,7,FALSE)</f>
        <v>Muži B</v>
      </c>
      <c r="J4" s="72" t="str">
        <f>VLOOKUP('04.kolo výsledky '!$A4,'04.kolo stopky'!A:C,3,FALSE)</f>
        <v>00:31:23,89</v>
      </c>
      <c r="K4" s="32">
        <f t="shared" ref="K4:K35" si="0">J4/$X$3</f>
        <v>2.6207070201210826E-3</v>
      </c>
      <c r="L4" s="32">
        <f>J4-$Y$3</f>
        <v>0</v>
      </c>
      <c r="M4" s="21"/>
      <c r="N4" s="3"/>
      <c r="O4" s="3"/>
      <c r="P4" s="3"/>
      <c r="Q4" s="3"/>
      <c r="R4" s="3"/>
      <c r="S4" s="3"/>
      <c r="T4" s="3"/>
      <c r="U4" s="3"/>
      <c r="V4" s="3"/>
      <c r="W4" s="26">
        <f t="shared" ref="W4:W35" si="1">SUM(M4:V4)</f>
        <v>0</v>
      </c>
    </row>
    <row r="5" spans="1:25" s="2" customFormat="1">
      <c r="A5" s="21">
        <v>136</v>
      </c>
      <c r="B5" s="45">
        <v>2</v>
      </c>
      <c r="C5" s="45">
        <v>1</v>
      </c>
      <c r="D5" s="5" t="str">
        <f>VLOOKUP(A5,'04.kolo prezentácia'!$A$2:$G$112,2,FALSE)</f>
        <v>Pavel</v>
      </c>
      <c r="E5" s="5" t="str">
        <f>VLOOKUP(A5,'04.kolo prezentácia'!$A$2:$G$112,3,FALSE)</f>
        <v>Uhrecky</v>
      </c>
      <c r="F5" s="6" t="str">
        <f>CONCATENATE('04.kolo výsledky '!$D5," ",'04.kolo výsledky '!$E5)</f>
        <v>Pavel Uhrecky</v>
      </c>
      <c r="G5" s="6" t="str">
        <f>VLOOKUP(A5,'04.kolo prezentácia'!$A$2:$G$113,4,FALSE)</f>
        <v>Bez me na / Trenčín</v>
      </c>
      <c r="H5" s="30">
        <f>VLOOKUP(A5,'04.kolo prezentácia'!$A$2:$G$113,5,FALSE)</f>
        <v>1974</v>
      </c>
      <c r="I5" s="31" t="str">
        <f>VLOOKUP(A5,'04.kolo prezentácia'!$A$2:$G$113,7,FALSE)</f>
        <v>Muži C</v>
      </c>
      <c r="J5" s="73" t="str">
        <f>VLOOKUP('04.kolo výsledky '!$A5,'04.kolo stopky'!A:C,3,FALSE)</f>
        <v>00:32:30,44</v>
      </c>
      <c r="K5" s="32">
        <f t="shared" si="0"/>
        <v>2.7132857015669514E-3</v>
      </c>
      <c r="L5" s="32">
        <f t="shared" ref="L5:L68" si="2">J5-$Y$3</f>
        <v>7.7025462962962768E-4</v>
      </c>
      <c r="M5" s="21"/>
      <c r="N5" s="3"/>
      <c r="O5" s="3"/>
      <c r="P5" s="3"/>
      <c r="Q5" s="3"/>
      <c r="R5" s="3"/>
      <c r="S5" s="3"/>
      <c r="T5" s="3"/>
      <c r="U5" s="3"/>
      <c r="V5" s="3"/>
      <c r="W5" s="26">
        <f t="shared" si="1"/>
        <v>0</v>
      </c>
    </row>
    <row r="6" spans="1:25" s="2" customFormat="1">
      <c r="A6" s="21">
        <v>135</v>
      </c>
      <c r="B6" s="45">
        <v>3</v>
      </c>
      <c r="C6" s="45">
        <v>2</v>
      </c>
      <c r="D6" s="5" t="str">
        <f>VLOOKUP(A6,'04.kolo prezentácia'!$A$2:$G$112,2,FALSE)</f>
        <v>Peter</v>
      </c>
      <c r="E6" s="5" t="str">
        <f>VLOOKUP(A6,'04.kolo prezentácia'!$A$2:$G$112,3,FALSE)</f>
        <v>Sobek</v>
      </c>
      <c r="F6" s="6" t="str">
        <f>CONCATENATE('04.kolo výsledky '!$D6," ",'04.kolo výsledky '!$E6)</f>
        <v>Peter Sobek</v>
      </c>
      <c r="G6" s="6" t="str">
        <f>VLOOKUP(A6,'04.kolo prezentácia'!$A$2:$G$113,4,FALSE)</f>
        <v>Bez me na / Trenčín</v>
      </c>
      <c r="H6" s="30">
        <f>VLOOKUP(A6,'04.kolo prezentácia'!$A$2:$G$113,5,FALSE)</f>
        <v>1978</v>
      </c>
      <c r="I6" s="31" t="str">
        <f>VLOOKUP(A6,'04.kolo prezentácia'!$A$2:$G$113,7,FALSE)</f>
        <v>Muži C</v>
      </c>
      <c r="J6" s="73" t="str">
        <f>VLOOKUP('04.kolo výsledky '!$A6,'04.kolo stopky'!A:C,3,FALSE)</f>
        <v>00:32:34,63</v>
      </c>
      <c r="K6" s="32">
        <f t="shared" si="0"/>
        <v>2.7191144720441589E-3</v>
      </c>
      <c r="L6" s="32">
        <f t="shared" si="2"/>
        <v>8.1874999999999656E-4</v>
      </c>
      <c r="M6" s="21"/>
      <c r="N6" s="3"/>
      <c r="O6" s="3"/>
      <c r="P6" s="3"/>
      <c r="Q6" s="3"/>
      <c r="R6" s="3"/>
      <c r="S6" s="3"/>
      <c r="T6" s="3"/>
      <c r="U6" s="3"/>
      <c r="V6" s="3"/>
      <c r="W6" s="26">
        <f t="shared" si="1"/>
        <v>0</v>
      </c>
    </row>
    <row r="7" spans="1:25" s="2" customFormat="1">
      <c r="A7" s="21">
        <v>137</v>
      </c>
      <c r="B7" s="44">
        <v>4</v>
      </c>
      <c r="C7" s="53">
        <v>2</v>
      </c>
      <c r="D7" s="5" t="str">
        <f>VLOOKUP(A7,'04.kolo prezentácia'!$A$2:$G$112,2,FALSE)</f>
        <v>Miroslav</v>
      </c>
      <c r="E7" s="5" t="str">
        <f>VLOOKUP(A7,'04.kolo prezentácia'!$A$2:$G$112,3,FALSE)</f>
        <v>Letko</v>
      </c>
      <c r="F7" s="6" t="str">
        <f>CONCATENATE('04.kolo výsledky '!$D7," ",'04.kolo výsledky '!$E7)</f>
        <v>Miroslav Letko</v>
      </c>
      <c r="G7" s="6" t="str">
        <f>VLOOKUP(A7,'04.kolo prezentácia'!$A$2:$G$113,4,FALSE)</f>
        <v xml:space="preserve">Bez me na / Trenč. Stankovce </v>
      </c>
      <c r="H7" s="30">
        <f>VLOOKUP(A7,'04.kolo prezentácia'!$A$2:$G$113,5,FALSE)</f>
        <v>1979</v>
      </c>
      <c r="I7" s="31" t="str">
        <f>VLOOKUP(A7,'04.kolo prezentácia'!$A$2:$G$113,7,FALSE)</f>
        <v>Muži B</v>
      </c>
      <c r="J7" s="73" t="str">
        <f>VLOOKUP('04.kolo výsledky '!$A7,'04.kolo stopky'!A:C,3,FALSE)</f>
        <v>00:33:32,96</v>
      </c>
      <c r="K7" s="32">
        <f t="shared" si="0"/>
        <v>2.8002581908831911E-3</v>
      </c>
      <c r="L7" s="32">
        <f t="shared" si="2"/>
        <v>1.4938657407407435E-3</v>
      </c>
      <c r="M7" s="21"/>
      <c r="N7" s="3"/>
      <c r="O7" s="3"/>
      <c r="P7" s="3"/>
      <c r="Q7" s="3"/>
      <c r="R7" s="3"/>
      <c r="S7" s="3"/>
      <c r="T7" s="3"/>
      <c r="U7" s="3"/>
      <c r="V7" s="3"/>
      <c r="W7" s="26">
        <f t="shared" si="1"/>
        <v>0</v>
      </c>
    </row>
    <row r="8" spans="1:25" s="2" customFormat="1">
      <c r="A8" s="21">
        <v>158</v>
      </c>
      <c r="B8" s="44">
        <v>5</v>
      </c>
      <c r="C8" s="45">
        <v>3</v>
      </c>
      <c r="D8" s="5" t="str">
        <f>VLOOKUP(A8,'04.kolo prezentácia'!$A$2:$G$112,2,FALSE)</f>
        <v>Pavol</v>
      </c>
      <c r="E8" s="5" t="str">
        <f>VLOOKUP(A8,'04.kolo prezentácia'!$A$2:$G$112,3,FALSE)</f>
        <v>Kyselica</v>
      </c>
      <c r="F8" s="6" t="str">
        <f>CONCATENATE('04.kolo výsledky '!$D8," ",'04.kolo výsledky '!$E8)</f>
        <v>Pavol Kyselica</v>
      </c>
      <c r="G8" s="6" t="str">
        <f>VLOOKUP(A8,'04.kolo prezentácia'!$A$2:$G$113,4,FALSE)</f>
        <v>Pöttinger stroje / Bánovce nad Bebravou</v>
      </c>
      <c r="H8" s="30">
        <f>VLOOKUP(A8,'04.kolo prezentácia'!$A$2:$G$113,5,FALSE)</f>
        <v>1974</v>
      </c>
      <c r="I8" s="31" t="str">
        <f>VLOOKUP(A8,'04.kolo prezentácia'!$A$2:$G$113,7,FALSE)</f>
        <v>Muži C</v>
      </c>
      <c r="J8" s="73" t="str">
        <f>VLOOKUP('04.kolo výsledky '!$A8,'04.kolo stopky'!A:C,3,FALSE)</f>
        <v>00:33:45,56</v>
      </c>
      <c r="K8" s="32">
        <f t="shared" si="0"/>
        <v>2.8177862357549855E-3</v>
      </c>
      <c r="L8" s="32">
        <f t="shared" si="2"/>
        <v>1.6396990740740712E-3</v>
      </c>
      <c r="M8" s="21"/>
      <c r="N8" s="3"/>
      <c r="O8" s="3"/>
      <c r="P8" s="3"/>
      <c r="Q8" s="3"/>
      <c r="R8" s="3"/>
      <c r="S8" s="3"/>
      <c r="T8" s="3"/>
      <c r="U8" s="3"/>
      <c r="V8" s="3"/>
      <c r="W8" s="26">
        <f t="shared" si="1"/>
        <v>0</v>
      </c>
    </row>
    <row r="9" spans="1:25">
      <c r="A9" s="21">
        <v>151</v>
      </c>
      <c r="B9" s="44">
        <v>6</v>
      </c>
      <c r="C9" s="45">
        <v>1</v>
      </c>
      <c r="D9" s="5" t="str">
        <f>VLOOKUP(A9,'04.kolo prezentácia'!$A$2:$G$112,2,FALSE)</f>
        <v>Dalibor</v>
      </c>
      <c r="E9" s="5" t="str">
        <f>VLOOKUP(A9,'04.kolo prezentácia'!$A$2:$G$112,3,FALSE)</f>
        <v>Jakal</v>
      </c>
      <c r="F9" s="6" t="str">
        <f>CONCATENATE('04.kolo výsledky '!$D9," ",'04.kolo výsledky '!$E9)</f>
        <v>Dalibor Jakal</v>
      </c>
      <c r="G9" s="6" t="str">
        <f>VLOOKUP(A9,'04.kolo prezentácia'!$A$2:$G$113,4,FALSE)</f>
        <v>obec Svinná / Svinná</v>
      </c>
      <c r="H9" s="30">
        <f>VLOOKUP(A9,'04.kolo prezentácia'!$A$2:$G$113,5,FALSE)</f>
        <v>2000</v>
      </c>
      <c r="I9" s="31" t="str">
        <f>VLOOKUP(A9,'04.kolo prezentácia'!$A$2:$G$113,7,FALSE)</f>
        <v>Muži A</v>
      </c>
      <c r="J9" s="73" t="str">
        <f>VLOOKUP('04.kolo výsledky '!$A9,'04.kolo stopky'!A:C,3,FALSE)</f>
        <v>00:33:48,56</v>
      </c>
      <c r="K9" s="32">
        <f t="shared" si="0"/>
        <v>2.8219595797720799E-3</v>
      </c>
      <c r="L9" s="32">
        <f t="shared" si="2"/>
        <v>1.6744212962962989E-3</v>
      </c>
      <c r="M9" s="21"/>
      <c r="N9" s="3"/>
      <c r="O9" s="3"/>
      <c r="P9" s="3"/>
      <c r="Q9" s="3"/>
      <c r="R9" s="3"/>
      <c r="S9" s="3"/>
      <c r="T9" s="3"/>
      <c r="U9" s="3"/>
      <c r="V9" s="3"/>
      <c r="W9" s="26">
        <f t="shared" si="1"/>
        <v>0</v>
      </c>
      <c r="Y9"/>
    </row>
    <row r="10" spans="1:25">
      <c r="A10" s="21">
        <v>61</v>
      </c>
      <c r="B10" s="44">
        <v>7</v>
      </c>
      <c r="C10" s="53">
        <v>2</v>
      </c>
      <c r="D10" s="5" t="str">
        <f>VLOOKUP(A10,'04.kolo prezentácia'!$A$2:$G$112,2,FALSE)</f>
        <v>Lukáš</v>
      </c>
      <c r="E10" s="5" t="str">
        <f>VLOOKUP(A10,'04.kolo prezentácia'!$A$2:$G$112,3,FALSE)</f>
        <v>Markovič</v>
      </c>
      <c r="F10" s="6" t="str">
        <f>CONCATENATE('04.kolo výsledky '!$D10," ",'04.kolo výsledky '!$E10)</f>
        <v>Lukáš Markovič</v>
      </c>
      <c r="G10" s="6" t="str">
        <f>VLOOKUP(A10,'04.kolo prezentácia'!$A$2:$G$113,4,FALSE)</f>
        <v>Ďurikam team Trenčín / Trenčín</v>
      </c>
      <c r="H10" s="30">
        <f>VLOOKUP(A10,'04.kolo prezentácia'!$A$2:$G$113,5,FALSE)</f>
        <v>1991</v>
      </c>
      <c r="I10" s="31" t="str">
        <f>VLOOKUP(A10,'04.kolo prezentácia'!$A$2:$G$113,7,FALSE)</f>
        <v>Muži A</v>
      </c>
      <c r="J10" s="73" t="str">
        <f>VLOOKUP('04.kolo výsledky '!$A10,'04.kolo stopky'!A:C,3,FALSE)</f>
        <v>00:33:53,83</v>
      </c>
      <c r="K10" s="32">
        <f t="shared" si="0"/>
        <v>2.8292907540954414E-3</v>
      </c>
      <c r="L10" s="32">
        <f t="shared" si="2"/>
        <v>1.7354166666666664E-3</v>
      </c>
      <c r="M10" s="21"/>
      <c r="N10" s="3"/>
      <c r="O10" s="3"/>
      <c r="P10" s="3"/>
      <c r="Q10" s="3"/>
      <c r="R10" s="3"/>
      <c r="S10" s="3"/>
      <c r="T10" s="3"/>
      <c r="U10" s="3"/>
      <c r="V10" s="3"/>
      <c r="W10" s="26">
        <f t="shared" si="1"/>
        <v>0</v>
      </c>
      <c r="Y10"/>
    </row>
    <row r="11" spans="1:25">
      <c r="A11" s="21">
        <v>20</v>
      </c>
      <c r="B11" s="44">
        <v>8</v>
      </c>
      <c r="C11" s="53">
        <v>1</v>
      </c>
      <c r="D11" s="5" t="str">
        <f>VLOOKUP(A11,'04.kolo prezentácia'!$A$2:$G$112,2,FALSE)</f>
        <v>Ervín</v>
      </c>
      <c r="E11" s="5" t="str">
        <f>VLOOKUP(A11,'04.kolo prezentácia'!$A$2:$G$112,3,FALSE)</f>
        <v>Páleník</v>
      </c>
      <c r="F11" s="6" t="str">
        <f>CONCATENATE('04.kolo výsledky '!$D11," ",'04.kolo výsledky '!$E11)</f>
        <v>Ervín Páleník</v>
      </c>
      <c r="G11" s="6" t="str">
        <f>VLOOKUP(A11,'04.kolo prezentácia'!$A$2:$G$113,4,FALSE)</f>
        <v>buď lepší / Trenčín</v>
      </c>
      <c r="H11" s="30">
        <f>VLOOKUP(A11,'04.kolo prezentácia'!$A$2:$G$113,5,FALSE)</f>
        <v>1962</v>
      </c>
      <c r="I11" s="31" t="str">
        <f>VLOOKUP(A11,'04.kolo prezentácia'!$A$2:$G$113,7,FALSE)</f>
        <v>Muži D</v>
      </c>
      <c r="J11" s="73" t="str">
        <f>VLOOKUP('04.kolo výsledky '!$A11,'04.kolo stopky'!A:C,3,FALSE)</f>
        <v>00:33:56,69</v>
      </c>
      <c r="K11" s="32">
        <f t="shared" si="0"/>
        <v>2.8332693420584048E-3</v>
      </c>
      <c r="L11" s="32">
        <f t="shared" si="2"/>
        <v>1.76851851851852E-3</v>
      </c>
      <c r="M11" s="21"/>
      <c r="N11" s="41"/>
      <c r="O11" s="41"/>
      <c r="P11" s="41"/>
      <c r="Q11" s="41"/>
      <c r="R11" s="41"/>
      <c r="S11" s="41"/>
      <c r="T11" s="41"/>
      <c r="U11" s="41"/>
      <c r="V11" s="41"/>
      <c r="W11" s="26">
        <f t="shared" si="1"/>
        <v>0</v>
      </c>
      <c r="X11" s="42"/>
      <c r="Y11"/>
    </row>
    <row r="12" spans="1:25">
      <c r="A12" s="21">
        <v>35</v>
      </c>
      <c r="B12" s="44">
        <v>9</v>
      </c>
      <c r="C12" s="53">
        <v>3</v>
      </c>
      <c r="D12" s="5" t="str">
        <f>VLOOKUP(A12,'04.kolo prezentácia'!$A$2:$G$112,2,FALSE)</f>
        <v>Peter</v>
      </c>
      <c r="E12" s="5" t="str">
        <f>VLOOKUP(A12,'04.kolo prezentácia'!$A$2:$G$112,3,FALSE)</f>
        <v>Stehlik</v>
      </c>
      <c r="F12" s="6" t="str">
        <f>CONCATENATE('04.kolo výsledky '!$D12," ",'04.kolo výsledky '!$E12)</f>
        <v>Peter Stehlik</v>
      </c>
      <c r="G12" s="6" t="str">
        <f>VLOOKUP(A12,'04.kolo prezentácia'!$A$2:$G$113,4,FALSE)</f>
        <v>Best running team / Trencin</v>
      </c>
      <c r="H12" s="30">
        <f>VLOOKUP(A12,'04.kolo prezentácia'!$A$2:$G$113,5,FALSE)</f>
        <v>1979</v>
      </c>
      <c r="I12" s="31" t="str">
        <f>VLOOKUP(A12,'04.kolo prezentácia'!$A$2:$G$113,7,FALSE)</f>
        <v>Muži B</v>
      </c>
      <c r="J12" s="73" t="str">
        <f>VLOOKUP('04.kolo výsledky '!$A12,'04.kolo stopky'!A:C,3,FALSE)</f>
        <v>00:34:23,59</v>
      </c>
      <c r="K12" s="32">
        <f t="shared" si="0"/>
        <v>2.8706903267450138E-3</v>
      </c>
      <c r="L12" s="32">
        <f t="shared" si="2"/>
        <v>2.0798611111111087E-3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26">
        <f t="shared" si="1"/>
        <v>0</v>
      </c>
      <c r="Y12"/>
    </row>
    <row r="13" spans="1:25">
      <c r="A13" s="21">
        <v>161</v>
      </c>
      <c r="B13" s="44">
        <v>10</v>
      </c>
      <c r="C13" s="47">
        <v>4</v>
      </c>
      <c r="D13" s="5" t="str">
        <f>VLOOKUP(A13,'04.kolo prezentácia'!$A$2:$G$112,2,FALSE)</f>
        <v>Milan</v>
      </c>
      <c r="E13" s="5" t="str">
        <f>VLOOKUP(A13,'04.kolo prezentácia'!$A$2:$G$112,3,FALSE)</f>
        <v>Makiš</v>
      </c>
      <c r="F13" s="6" t="str">
        <f>CONCATENATE('04.kolo výsledky '!$D13," ",'04.kolo výsledky '!$E13)</f>
        <v>Milan Makiš</v>
      </c>
      <c r="G13" s="6" t="str">
        <f>VLOOKUP(A13,'04.kolo prezentácia'!$A$2:$G$113,4,FALSE)</f>
        <v>Bez me na / Trenčín</v>
      </c>
      <c r="H13" s="30">
        <f>VLOOKUP(A13,'04.kolo prezentácia'!$A$2:$G$113,5,FALSE)</f>
        <v>1983</v>
      </c>
      <c r="I13" s="31" t="str">
        <f>VLOOKUP(A13,'04.kolo prezentácia'!$A$2:$G$113,7,FALSE)</f>
        <v>Muži B</v>
      </c>
      <c r="J13" s="73" t="str">
        <f>VLOOKUP('04.kolo výsledky '!$A13,'04.kolo stopky'!A:C,3,FALSE)</f>
        <v>00:34:34,54</v>
      </c>
      <c r="K13" s="32">
        <f t="shared" si="0"/>
        <v>2.8859230324074069E-3</v>
      </c>
      <c r="L13" s="32">
        <f t="shared" si="2"/>
        <v>2.2065972222222174E-3</v>
      </c>
      <c r="M13" s="21"/>
      <c r="N13" s="3"/>
      <c r="O13" s="3"/>
      <c r="P13" s="3"/>
      <c r="Q13" s="3"/>
      <c r="R13" s="3"/>
      <c r="S13" s="3"/>
      <c r="T13" s="3"/>
      <c r="U13" s="3"/>
      <c r="V13" s="3"/>
      <c r="W13" s="26">
        <f t="shared" si="1"/>
        <v>0</v>
      </c>
      <c r="Y13"/>
    </row>
    <row r="14" spans="1:25">
      <c r="A14" s="21">
        <v>166</v>
      </c>
      <c r="B14" s="44">
        <v>11</v>
      </c>
      <c r="C14" s="47">
        <v>4</v>
      </c>
      <c r="D14" s="5" t="str">
        <f>VLOOKUP(A14,'04.kolo prezentácia'!$A$2:$G$112,2,FALSE)</f>
        <v>Juraj</v>
      </c>
      <c r="E14" s="5" t="str">
        <f>VLOOKUP(A14,'04.kolo prezentácia'!$A$2:$G$112,3,FALSE)</f>
        <v>Macák</v>
      </c>
      <c r="F14" s="6" t="str">
        <f>CONCATENATE('04.kolo výsledky '!$D14," ",'04.kolo výsledky '!$E14)</f>
        <v>Juraj Macák</v>
      </c>
      <c r="G14" s="6" t="str">
        <f>VLOOKUP(A14,'04.kolo prezentácia'!$A$2:$G$113,4,FALSE)</f>
        <v>bernosport / Trenčín</v>
      </c>
      <c r="H14" s="30">
        <f>VLOOKUP(A14,'04.kolo prezentácia'!$A$2:$G$113,5,FALSE)</f>
        <v>1976</v>
      </c>
      <c r="I14" s="31" t="str">
        <f>VLOOKUP(A14,'04.kolo prezentácia'!$A$2:$G$113,7,FALSE)</f>
        <v>Muži C</v>
      </c>
      <c r="J14" s="73" t="str">
        <f>VLOOKUP('04.kolo výsledky '!$A14,'04.kolo stopky'!A:C,3,FALSE)</f>
        <v>00:35:04,86</v>
      </c>
      <c r="K14" s="32">
        <f t="shared" si="0"/>
        <v>2.9281016292735042E-3</v>
      </c>
      <c r="L14" s="32">
        <f t="shared" si="2"/>
        <v>2.557523148148149E-3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26">
        <f t="shared" si="1"/>
        <v>0</v>
      </c>
      <c r="Y14"/>
    </row>
    <row r="15" spans="1:25">
      <c r="A15" s="21">
        <v>170</v>
      </c>
      <c r="B15" s="44">
        <v>12</v>
      </c>
      <c r="C15" s="47">
        <v>5</v>
      </c>
      <c r="D15" s="5" t="str">
        <f>VLOOKUP(A15,'04.kolo prezentácia'!$A$2:$G$112,2,FALSE)</f>
        <v>Rastislav</v>
      </c>
      <c r="E15" s="5" t="str">
        <f>VLOOKUP(A15,'04.kolo prezentácia'!$A$2:$G$112,3,FALSE)</f>
        <v>Cabala</v>
      </c>
      <c r="F15" s="6" t="str">
        <f>CONCATENATE('04.kolo výsledky '!$D15," ",'04.kolo výsledky '!$E15)</f>
        <v>Rastislav Cabala</v>
      </c>
      <c r="G15" s="6" t="str">
        <f>VLOOKUP(A15,'04.kolo prezentácia'!$A$2:$G$113,4,FALSE)</f>
        <v>I am GEKON / Trenčín</v>
      </c>
      <c r="H15" s="30">
        <f>VLOOKUP(A15,'04.kolo prezentácia'!$A$2:$G$113,5,FALSE)</f>
        <v>1978</v>
      </c>
      <c r="I15" s="31" t="str">
        <f>VLOOKUP(A15,'04.kolo prezentácia'!$A$2:$G$113,7,FALSE)</f>
        <v>Muži C</v>
      </c>
      <c r="J15" s="73" t="str">
        <f>VLOOKUP('04.kolo výsledky '!$A15,'04.kolo stopky'!A:C,3,FALSE)</f>
        <v>00:35:28,68</v>
      </c>
      <c r="K15" s="32">
        <f t="shared" si="0"/>
        <v>2.9612379807692308E-3</v>
      </c>
      <c r="L15" s="32">
        <f t="shared" si="2"/>
        <v>2.8332175925925955E-3</v>
      </c>
      <c r="M15" s="21"/>
      <c r="N15" s="3"/>
      <c r="O15" s="3"/>
      <c r="P15" s="3"/>
      <c r="Q15" s="3"/>
      <c r="R15" s="3"/>
      <c r="S15" s="3"/>
      <c r="T15" s="3"/>
      <c r="U15" s="3"/>
      <c r="V15" s="3"/>
      <c r="W15" s="26">
        <f t="shared" si="1"/>
        <v>0</v>
      </c>
      <c r="Y15"/>
    </row>
    <row r="16" spans="1:25">
      <c r="A16" s="21">
        <v>175</v>
      </c>
      <c r="B16" s="44">
        <v>13</v>
      </c>
      <c r="C16" s="53">
        <v>1</v>
      </c>
      <c r="D16" s="5" t="str">
        <f>VLOOKUP(A16,'04.kolo prezentácia'!$A$2:$G$112,2,FALSE)</f>
        <v>Iveta</v>
      </c>
      <c r="E16" s="5" t="str">
        <f>VLOOKUP(A16,'04.kolo prezentácia'!$A$2:$G$112,3,FALSE)</f>
        <v>Hulvátová</v>
      </c>
      <c r="F16" s="6" t="str">
        <f>CONCATENATE('04.kolo výsledky '!$D16," ",'04.kolo výsledky '!$E16)</f>
        <v>Iveta Hulvátová</v>
      </c>
      <c r="G16" s="6" t="str">
        <f>VLOOKUP(A16,'04.kolo prezentácia'!$A$2:$G$113,4,FALSE)</f>
        <v>best running team / dubnica nad vahom</v>
      </c>
      <c r="H16" s="30">
        <f>VLOOKUP(A16,'04.kolo prezentácia'!$A$2:$G$113,5,FALSE)</f>
        <v>1970</v>
      </c>
      <c r="I16" s="31" t="str">
        <f>VLOOKUP(A16,'04.kolo prezentácia'!$A$2:$G$113,7,FALSE)</f>
        <v>Ženy C</v>
      </c>
      <c r="J16" s="73" t="str">
        <f>VLOOKUP('04.kolo výsledky '!$A16,'04.kolo stopky'!A:C,3,FALSE)</f>
        <v>00:35:35,45</v>
      </c>
      <c r="K16" s="32">
        <f t="shared" si="0"/>
        <v>2.9706558271011397E-3</v>
      </c>
      <c r="L16" s="32">
        <f t="shared" si="2"/>
        <v>2.9115740740740768E-3</v>
      </c>
      <c r="M16" s="21"/>
      <c r="N16" s="3"/>
      <c r="O16" s="3"/>
      <c r="P16" s="3"/>
      <c r="Q16" s="3"/>
      <c r="R16" s="3"/>
      <c r="S16" s="3"/>
      <c r="T16" s="3"/>
      <c r="U16" s="3"/>
      <c r="V16" s="3"/>
      <c r="W16" s="26">
        <f t="shared" si="1"/>
        <v>0</v>
      </c>
      <c r="Y16"/>
    </row>
    <row r="17" spans="1:25">
      <c r="A17" s="21">
        <v>149</v>
      </c>
      <c r="B17" s="44">
        <v>14</v>
      </c>
      <c r="C17" s="47">
        <v>6</v>
      </c>
      <c r="D17" s="5" t="str">
        <f>VLOOKUP(A17,'04.kolo prezentácia'!$A$2:$G$112,2,FALSE)</f>
        <v>Pavol</v>
      </c>
      <c r="E17" s="5" t="str">
        <f>VLOOKUP(A17,'04.kolo prezentácia'!$A$2:$G$112,3,FALSE)</f>
        <v>Bortel</v>
      </c>
      <c r="F17" s="6" t="str">
        <f>CONCATENATE('04.kolo výsledky '!$D17," ",'04.kolo výsledky '!$E17)</f>
        <v>Pavol Bortel</v>
      </c>
      <c r="G17" s="6" t="str">
        <f>VLOOKUP(A17,'04.kolo prezentácia'!$A$2:$G$113,4,FALSE)</f>
        <v>Dubnica nad Váhom</v>
      </c>
      <c r="H17" s="30">
        <f>VLOOKUP(A17,'04.kolo prezentácia'!$A$2:$G$113,5,FALSE)</f>
        <v>1976</v>
      </c>
      <c r="I17" s="31" t="str">
        <f>VLOOKUP(A17,'04.kolo prezentácia'!$A$2:$G$113,7,FALSE)</f>
        <v>Muži C</v>
      </c>
      <c r="J17" s="73" t="str">
        <f>VLOOKUP('04.kolo výsledky '!$A17,'04.kolo stopky'!A:C,3,FALSE)</f>
        <v>00:35:35,69</v>
      </c>
      <c r="K17" s="32">
        <f t="shared" si="0"/>
        <v>2.9709896946225069E-3</v>
      </c>
      <c r="L17" s="32">
        <f t="shared" si="2"/>
        <v>2.914351851851852E-3</v>
      </c>
      <c r="M17" s="21"/>
      <c r="N17" s="3"/>
      <c r="O17" s="3"/>
      <c r="P17" s="3"/>
      <c r="Q17" s="3"/>
      <c r="R17" s="3"/>
      <c r="S17" s="3"/>
      <c r="T17" s="3"/>
      <c r="U17" s="3"/>
      <c r="V17" s="3"/>
      <c r="W17" s="26">
        <f t="shared" si="1"/>
        <v>0</v>
      </c>
      <c r="Y17"/>
    </row>
    <row r="18" spans="1:25">
      <c r="A18" s="21">
        <v>76</v>
      </c>
      <c r="B18" s="44">
        <v>15</v>
      </c>
      <c r="C18" s="53">
        <v>1</v>
      </c>
      <c r="D18" s="5" t="str">
        <f>VLOOKUP(A18,'04.kolo prezentácia'!$A$2:$G$112,2,FALSE)</f>
        <v>Vladimír</v>
      </c>
      <c r="E18" s="5" t="str">
        <f>VLOOKUP(A18,'04.kolo prezentácia'!$A$2:$G$112,3,FALSE)</f>
        <v>Cích</v>
      </c>
      <c r="F18" s="6" t="str">
        <f>CONCATENATE('04.kolo výsledky '!$D18," ",'04.kolo výsledky '!$E18)</f>
        <v>Vladimír Cích</v>
      </c>
      <c r="G18" s="6" t="str">
        <f>VLOOKUP(A18,'04.kolo prezentácia'!$A$2:$G$113,4,FALSE)</f>
        <v>Behame.sk</v>
      </c>
      <c r="H18" s="30">
        <f>VLOOKUP(A18,'04.kolo prezentácia'!$A$2:$G$113,5,FALSE)</f>
        <v>1958</v>
      </c>
      <c r="I18" s="31" t="str">
        <f>VLOOKUP(A18,'04.kolo prezentácia'!$A$2:$G$113,7,FALSE)</f>
        <v>Muži E</v>
      </c>
      <c r="J18" s="73" t="str">
        <f>VLOOKUP('04.kolo výsledky '!$A18,'04.kolo stopky'!A:C,3,FALSE)</f>
        <v>00:36:10,98</v>
      </c>
      <c r="K18" s="32">
        <f t="shared" si="0"/>
        <v>3.0200821314102558E-3</v>
      </c>
      <c r="L18" s="32">
        <f t="shared" si="2"/>
        <v>3.3228009259259235E-3</v>
      </c>
      <c r="M18" s="21"/>
      <c r="N18" s="3"/>
      <c r="O18" s="3"/>
      <c r="P18" s="3"/>
      <c r="Q18" s="3"/>
      <c r="R18" s="3"/>
      <c r="S18" s="3"/>
      <c r="T18" s="3"/>
      <c r="U18" s="3"/>
      <c r="V18" s="3"/>
      <c r="W18" s="26">
        <f t="shared" si="1"/>
        <v>0</v>
      </c>
      <c r="Y18"/>
    </row>
    <row r="19" spans="1:25">
      <c r="A19" s="21">
        <v>138</v>
      </c>
      <c r="B19" s="44">
        <v>16</v>
      </c>
      <c r="C19" s="53">
        <v>2</v>
      </c>
      <c r="D19" s="5" t="str">
        <f>VLOOKUP(A19,'04.kolo prezentácia'!$A$2:$G$112,2,FALSE)</f>
        <v>Pavol</v>
      </c>
      <c r="E19" s="5" t="str">
        <f>VLOOKUP(A19,'04.kolo prezentácia'!$A$2:$G$112,3,FALSE)</f>
        <v>Jankech</v>
      </c>
      <c r="F19" s="6" t="str">
        <f>CONCATENATE('04.kolo výsledky '!$D19," ",'04.kolo výsledky '!$E19)</f>
        <v>Pavol Jankech</v>
      </c>
      <c r="G19" s="6" t="str">
        <f>VLOOKUP(A19,'04.kolo prezentácia'!$A$2:$G$113,4,FALSE)</f>
        <v>Trenčín</v>
      </c>
      <c r="H19" s="30">
        <f>VLOOKUP(A19,'04.kolo prezentácia'!$A$2:$G$113,5,FALSE)</f>
        <v>1957</v>
      </c>
      <c r="I19" s="31" t="str">
        <f>VLOOKUP(A19,'04.kolo prezentácia'!$A$2:$G$113,7,FALSE)</f>
        <v>Muži E</v>
      </c>
      <c r="J19" s="73" t="str">
        <f>VLOOKUP('04.kolo výsledky '!$A19,'04.kolo stopky'!A:C,3,FALSE)</f>
        <v>00:36:15,89</v>
      </c>
      <c r="K19" s="32">
        <f t="shared" si="0"/>
        <v>3.026912504451567E-3</v>
      </c>
      <c r="L19" s="32">
        <f t="shared" si="2"/>
        <v>3.3796296296296317E-3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26">
        <f t="shared" si="1"/>
        <v>0</v>
      </c>
      <c r="Y19"/>
    </row>
    <row r="20" spans="1:25">
      <c r="A20" s="21">
        <v>184</v>
      </c>
      <c r="B20" s="44">
        <v>17</v>
      </c>
      <c r="C20" s="47">
        <v>5</v>
      </c>
      <c r="D20" s="5" t="str">
        <f>VLOOKUP(A20,'04.kolo prezentácia'!$A$2:$G$112,2,FALSE)</f>
        <v>Ján</v>
      </c>
      <c r="E20" s="5" t="str">
        <f>VLOOKUP(A20,'04.kolo prezentácia'!$A$2:$G$112,3,FALSE)</f>
        <v>Faltus</v>
      </c>
      <c r="F20" s="6" t="str">
        <f>CONCATENATE('04.kolo výsledky '!$D20," ",'04.kolo výsledky '!$E20)</f>
        <v>Ján Faltus</v>
      </c>
      <c r="G20" s="6" t="str">
        <f>VLOOKUP(A20,'04.kolo prezentácia'!$A$2:$G$113,4,FALSE)</f>
        <v>Ilava</v>
      </c>
      <c r="H20" s="30">
        <f>VLOOKUP(A20,'04.kolo prezentácia'!$A$2:$G$113,5,FALSE)</f>
        <v>1988</v>
      </c>
      <c r="I20" s="31" t="str">
        <f>VLOOKUP(A20,'04.kolo prezentácia'!$A$2:$G$113,7,FALSE)</f>
        <v>Muži B</v>
      </c>
      <c r="J20" s="73" t="str">
        <f>VLOOKUP('04.kolo výsledky '!$A20,'04.kolo stopky'!A:C,3,FALSE)</f>
        <v>00:36:28,16</v>
      </c>
      <c r="K20" s="32">
        <f t="shared" si="0"/>
        <v>3.0439814814814808E-3</v>
      </c>
      <c r="L20" s="32">
        <f t="shared" si="2"/>
        <v>3.5216435185185142E-3</v>
      </c>
      <c r="M20" s="21"/>
      <c r="N20" s="3"/>
      <c r="O20" s="3"/>
      <c r="P20" s="3"/>
      <c r="Q20" s="3"/>
      <c r="R20" s="3"/>
      <c r="S20" s="3"/>
      <c r="T20" s="3"/>
      <c r="U20" s="3"/>
      <c r="V20" s="3"/>
      <c r="W20" s="26">
        <f t="shared" si="1"/>
        <v>0</v>
      </c>
      <c r="Y20"/>
    </row>
    <row r="21" spans="1:25">
      <c r="A21" s="21">
        <v>41</v>
      </c>
      <c r="B21" s="44">
        <v>18</v>
      </c>
      <c r="C21" s="60">
        <v>7</v>
      </c>
      <c r="D21" s="5" t="str">
        <f>VLOOKUP(A21,'04.kolo prezentácia'!$A$2:$G$112,2,FALSE)</f>
        <v>Ondřej</v>
      </c>
      <c r="E21" s="5" t="str">
        <f>VLOOKUP(A21,'04.kolo prezentácia'!$A$2:$G$112,3,FALSE)</f>
        <v>Tluka</v>
      </c>
      <c r="F21" s="6" t="str">
        <f>CONCATENATE('04.kolo výsledky '!$D21," ",'04.kolo výsledky '!$E21)</f>
        <v>Ondřej Tluka</v>
      </c>
      <c r="G21" s="6" t="str">
        <f>VLOOKUP(A21,'04.kolo prezentácia'!$A$2:$G$113,4,FALSE)</f>
        <v>I am GEKON / Trenčín</v>
      </c>
      <c r="H21" s="30">
        <f>VLOOKUP(A21,'04.kolo prezentácia'!$A$2:$G$113,5,FALSE)</f>
        <v>1976</v>
      </c>
      <c r="I21" s="31" t="str">
        <f>VLOOKUP(A21,'04.kolo prezentácia'!$A$2:$G$113,7,FALSE)</f>
        <v>Muži C</v>
      </c>
      <c r="J21" s="73" t="str">
        <f>VLOOKUP('04.kolo výsledky '!$A21,'04.kolo stopky'!A:C,3,FALSE)</f>
        <v>00:36:33,60</v>
      </c>
      <c r="K21" s="32">
        <f t="shared" si="0"/>
        <v>3.0515491452991453E-3</v>
      </c>
      <c r="L21" s="32">
        <f t="shared" si="2"/>
        <v>3.5846064814814838E-3</v>
      </c>
      <c r="M21" s="21"/>
      <c r="N21" s="3"/>
      <c r="O21" s="3"/>
      <c r="P21" s="3"/>
      <c r="Q21" s="3"/>
      <c r="R21" s="3"/>
      <c r="S21" s="3"/>
      <c r="T21" s="3"/>
      <c r="U21" s="3"/>
      <c r="V21" s="3"/>
      <c r="W21" s="26">
        <f t="shared" si="1"/>
        <v>0</v>
      </c>
      <c r="Y21"/>
    </row>
    <row r="22" spans="1:25">
      <c r="A22" s="21">
        <v>102</v>
      </c>
      <c r="B22" s="44">
        <v>19</v>
      </c>
      <c r="C22" s="53">
        <v>2</v>
      </c>
      <c r="D22" s="6" t="str">
        <f>VLOOKUP(A22,'04.kolo prezentácia'!$A$2:$G$112,2,FALSE)</f>
        <v>Vladimír</v>
      </c>
      <c r="E22" s="6" t="str">
        <f>VLOOKUP(A22,'04.kolo prezentácia'!$A$2:$G$112,3,FALSE)</f>
        <v>Koníček</v>
      </c>
      <c r="F22" s="6" t="str">
        <f>CONCATENATE('04.kolo výsledky '!$D22," ",'04.kolo výsledky '!$E22)</f>
        <v>Vladimír Koníček</v>
      </c>
      <c r="G22" s="6" t="str">
        <f>VLOOKUP(A22,'04.kolo prezentácia'!$A$2:$G$113,4,FALSE)</f>
        <v>Nová Dubnica</v>
      </c>
      <c r="H22" s="30">
        <f>VLOOKUP(A22,'04.kolo prezentácia'!$A$2:$G$113,5,FALSE)</f>
        <v>1965</v>
      </c>
      <c r="I22" s="31" t="str">
        <f>VLOOKUP(A22,'04.kolo prezentácia'!$A$2:$G$113,7,FALSE)</f>
        <v>Muži D</v>
      </c>
      <c r="J22" s="73" t="str">
        <f>VLOOKUP('04.kolo výsledky '!$A22,'04.kolo stopky'!A:C,3,FALSE)</f>
        <v>00:37:07,59</v>
      </c>
      <c r="K22" s="32">
        <f t="shared" si="0"/>
        <v>3.0988331330128204E-3</v>
      </c>
      <c r="L22" s="32">
        <f t="shared" si="2"/>
        <v>3.9780092592592575E-3</v>
      </c>
      <c r="M22" s="21"/>
      <c r="N22" s="3"/>
      <c r="O22" s="3"/>
      <c r="P22" s="3"/>
      <c r="Q22" s="3"/>
      <c r="R22" s="3"/>
      <c r="S22" s="3"/>
      <c r="T22" s="3"/>
      <c r="U22" s="3"/>
      <c r="V22" s="3"/>
      <c r="W22" s="26">
        <f t="shared" si="1"/>
        <v>0</v>
      </c>
      <c r="Y22"/>
    </row>
    <row r="23" spans="1:25">
      <c r="A23" s="21">
        <v>181</v>
      </c>
      <c r="B23" s="44">
        <v>20</v>
      </c>
      <c r="C23" s="53">
        <v>3</v>
      </c>
      <c r="D23" s="5" t="str">
        <f>VLOOKUP(A23,'04.kolo prezentácia'!$A$2:$G$112,2,FALSE)</f>
        <v>Martin</v>
      </c>
      <c r="E23" s="5" t="str">
        <f>VLOOKUP(A23,'04.kolo prezentácia'!$A$2:$G$112,3,FALSE)</f>
        <v>Daňo</v>
      </c>
      <c r="F23" s="6" t="str">
        <f>CONCATENATE('04.kolo výsledky '!$D23," ",'04.kolo výsledky '!$E23)</f>
        <v>Martin Daňo</v>
      </c>
      <c r="G23" s="6" t="str">
        <f>VLOOKUP(A23,'04.kolo prezentácia'!$A$2:$G$113,4,FALSE)</f>
        <v>Sedmerovec</v>
      </c>
      <c r="H23" s="30">
        <f>VLOOKUP(A23,'04.kolo prezentácia'!$A$2:$G$113,5,FALSE)</f>
        <v>2002</v>
      </c>
      <c r="I23" s="31" t="str">
        <f>VLOOKUP(A23,'04.kolo prezentácia'!$A$2:$G$113,7,FALSE)</f>
        <v>Muži A</v>
      </c>
      <c r="J23" s="73" t="str">
        <f>VLOOKUP('04.kolo výsledky '!$A23,'04.kolo stopky'!A:C,3,FALSE)</f>
        <v>00:37:17,96</v>
      </c>
      <c r="K23" s="32">
        <f t="shared" si="0"/>
        <v>3.1132589921652426E-3</v>
      </c>
      <c r="L23" s="32">
        <f t="shared" si="2"/>
        <v>4.0980324074074113E-3</v>
      </c>
      <c r="M23" s="21"/>
      <c r="N23" s="3"/>
      <c r="O23" s="3"/>
      <c r="P23" s="3"/>
      <c r="Q23" s="3"/>
      <c r="R23" s="3"/>
      <c r="S23" s="3"/>
      <c r="T23" s="3"/>
      <c r="U23" s="3"/>
      <c r="V23" s="3"/>
      <c r="W23" s="26">
        <f t="shared" si="1"/>
        <v>0</v>
      </c>
      <c r="Y23"/>
    </row>
    <row r="24" spans="1:25">
      <c r="A24" s="21">
        <v>177</v>
      </c>
      <c r="B24" s="44">
        <v>21</v>
      </c>
      <c r="C24" s="47">
        <v>6</v>
      </c>
      <c r="D24" s="5" t="str">
        <f>VLOOKUP(A24,'04.kolo prezentácia'!$A$2:$G$112,2,FALSE)</f>
        <v>Marek</v>
      </c>
      <c r="E24" s="5" t="str">
        <f>VLOOKUP(A24,'04.kolo prezentácia'!$A$2:$G$112,3,FALSE)</f>
        <v>Havier</v>
      </c>
      <c r="F24" s="6" t="str">
        <f>CONCATENATE('04.kolo výsledky '!$D24," ",'04.kolo výsledky '!$E24)</f>
        <v>Marek Havier</v>
      </c>
      <c r="G24" s="6" t="str">
        <f>VLOOKUP(A24,'04.kolo prezentácia'!$A$2:$G$113,4,FALSE)</f>
        <v>Bratislava</v>
      </c>
      <c r="H24" s="30">
        <f>VLOOKUP(A24,'04.kolo prezentácia'!$A$2:$G$113,5,FALSE)</f>
        <v>1979</v>
      </c>
      <c r="I24" s="31" t="str">
        <f>VLOOKUP(A24,'04.kolo prezentácia'!$A$2:$G$113,7,FALSE)</f>
        <v>Muži B</v>
      </c>
      <c r="J24" s="73" t="str">
        <f>VLOOKUP('04.kolo výsledky '!$A24,'04.kolo stopky'!A:C,3,FALSE)</f>
        <v>00:37:22,10</v>
      </c>
      <c r="K24" s="32">
        <f t="shared" si="0"/>
        <v>3.1190182069088315E-3</v>
      </c>
      <c r="L24" s="32">
        <f t="shared" si="2"/>
        <v>4.1459490740740727E-3</v>
      </c>
      <c r="M24" s="21"/>
      <c r="N24" s="3"/>
      <c r="O24" s="3"/>
      <c r="P24" s="3"/>
      <c r="Q24" s="3"/>
      <c r="R24" s="3"/>
      <c r="S24" s="3"/>
      <c r="T24" s="3"/>
      <c r="U24" s="3"/>
      <c r="V24" s="3"/>
      <c r="W24" s="26">
        <f t="shared" si="1"/>
        <v>0</v>
      </c>
      <c r="Y24"/>
    </row>
    <row r="25" spans="1:25">
      <c r="A25" s="21">
        <v>133</v>
      </c>
      <c r="B25" s="44">
        <v>22</v>
      </c>
      <c r="C25" s="47">
        <v>7</v>
      </c>
      <c r="D25" s="5" t="str">
        <f>VLOOKUP(A25,'04.kolo prezentácia'!$A$2:$G$112,2,FALSE)</f>
        <v>Tomáš</v>
      </c>
      <c r="E25" s="5" t="str">
        <f>VLOOKUP(A25,'04.kolo prezentácia'!$A$2:$G$112,3,FALSE)</f>
        <v>Baďura</v>
      </c>
      <c r="F25" s="6" t="str">
        <f>CONCATENATE('04.kolo výsledky '!$D25," ",'04.kolo výsledky '!$E25)</f>
        <v>Tomáš Baďura</v>
      </c>
      <c r="G25" s="6" t="str">
        <f>VLOOKUP(A25,'04.kolo prezentácia'!$A$2:$G$113,4,FALSE)</f>
        <v>Trenčín</v>
      </c>
      <c r="H25" s="30">
        <f>VLOOKUP(A25,'04.kolo prezentácia'!$A$2:$G$113,5,FALSE)</f>
        <v>1979</v>
      </c>
      <c r="I25" s="31" t="str">
        <f>VLOOKUP(A25,'04.kolo prezentácia'!$A$2:$G$113,7,FALSE)</f>
        <v>Muži B</v>
      </c>
      <c r="J25" s="73" t="str">
        <f>VLOOKUP('04.kolo výsledky '!$A25,'04.kolo stopky'!A:C,3,FALSE)</f>
        <v>00:37:30,79</v>
      </c>
      <c r="K25" s="32">
        <f t="shared" si="0"/>
        <v>3.1311069934116804E-3</v>
      </c>
      <c r="L25" s="32">
        <f t="shared" si="2"/>
        <v>4.2465277777777762E-3</v>
      </c>
      <c r="M25" s="21"/>
      <c r="N25" s="3"/>
      <c r="O25" s="3"/>
      <c r="P25" s="3"/>
      <c r="Q25" s="3"/>
      <c r="R25" s="3"/>
      <c r="S25" s="3"/>
      <c r="T25" s="3"/>
      <c r="U25" s="3"/>
      <c r="V25" s="3"/>
      <c r="W25" s="26">
        <f t="shared" si="1"/>
        <v>0</v>
      </c>
      <c r="Y25"/>
    </row>
    <row r="26" spans="1:25">
      <c r="A26" s="21">
        <v>30</v>
      </c>
      <c r="B26" s="44">
        <v>23</v>
      </c>
      <c r="C26" s="53">
        <v>3</v>
      </c>
      <c r="D26" s="5" t="str">
        <f>VLOOKUP(A26,'04.kolo prezentácia'!$A$2:$G$112,2,FALSE)</f>
        <v>Štefan</v>
      </c>
      <c r="E26" s="5" t="str">
        <f>VLOOKUP(A26,'04.kolo prezentácia'!$A$2:$G$112,3,FALSE)</f>
        <v>Červenka</v>
      </c>
      <c r="F26" s="6" t="str">
        <f>CONCATENATE('04.kolo výsledky '!$D26," ",'04.kolo výsledky '!$E26)</f>
        <v>Štefan Červenka</v>
      </c>
      <c r="G26" s="6" t="str">
        <f>VLOOKUP(A26,'04.kolo prezentácia'!$A$2:$G$113,4,FALSE)</f>
        <v>Jogging klub Dubnica nad Váhom</v>
      </c>
      <c r="H26" s="30">
        <f>VLOOKUP(A26,'04.kolo prezentácia'!$A$2:$G$113,5,FALSE)</f>
        <v>1966</v>
      </c>
      <c r="I26" s="31" t="str">
        <f>VLOOKUP(A26,'04.kolo prezentácia'!$A$2:$G$113,7,FALSE)</f>
        <v>Muži D</v>
      </c>
      <c r="J26" s="73" t="str">
        <f>VLOOKUP('04.kolo výsledky '!$A26,'04.kolo stopky'!A:C,3,FALSE)</f>
        <v>00:37:31,79</v>
      </c>
      <c r="K26" s="32">
        <f t="shared" si="0"/>
        <v>3.1324981080840457E-3</v>
      </c>
      <c r="L26" s="32">
        <f t="shared" si="2"/>
        <v>4.2581018518518532E-3</v>
      </c>
      <c r="M26" s="21"/>
      <c r="N26" s="41"/>
      <c r="O26" s="41"/>
      <c r="P26" s="41"/>
      <c r="Q26" s="41"/>
      <c r="R26" s="41"/>
      <c r="S26" s="41"/>
      <c r="T26" s="41"/>
      <c r="U26" s="41"/>
      <c r="V26" s="41"/>
      <c r="W26" s="26">
        <f t="shared" si="1"/>
        <v>0</v>
      </c>
      <c r="Y26"/>
    </row>
    <row r="27" spans="1:25">
      <c r="A27" s="21">
        <v>167</v>
      </c>
      <c r="B27" s="44">
        <v>24</v>
      </c>
      <c r="C27" s="47">
        <v>8</v>
      </c>
      <c r="D27" s="5" t="str">
        <f>VLOOKUP(A27,'04.kolo prezentácia'!$A$2:$G$112,2,FALSE)</f>
        <v>Jiří</v>
      </c>
      <c r="E27" s="5" t="str">
        <f>VLOOKUP(A27,'04.kolo prezentácia'!$A$2:$G$112,3,FALSE)</f>
        <v>Horníček</v>
      </c>
      <c r="F27" s="6" t="str">
        <f>CONCATENATE('04.kolo výsledky '!$D27," ",'04.kolo výsledky '!$E27)</f>
        <v>Jiří Horníček</v>
      </c>
      <c r="G27" s="6" t="str">
        <f>VLOOKUP(A27,'04.kolo prezentácia'!$A$2:$G$113,4,FALSE)</f>
        <v>Trenčín</v>
      </c>
      <c r="H27" s="30">
        <f>VLOOKUP(A27,'04.kolo prezentácia'!$A$2:$G$113,5,FALSE)</f>
        <v>1987</v>
      </c>
      <c r="I27" s="31" t="str">
        <f>VLOOKUP(A27,'04.kolo prezentácia'!$A$2:$G$113,7,FALSE)</f>
        <v>Muži B</v>
      </c>
      <c r="J27" s="73" t="str">
        <f>VLOOKUP('04.kolo výsledky '!$A27,'04.kolo stopky'!A:C,3,FALSE)</f>
        <v>00:37:53,48</v>
      </c>
      <c r="K27" s="32">
        <f t="shared" si="0"/>
        <v>3.162671385327635E-3</v>
      </c>
      <c r="L27" s="32">
        <f t="shared" si="2"/>
        <v>4.5091435185185165E-3</v>
      </c>
      <c r="M27" s="21"/>
      <c r="N27" s="3"/>
      <c r="O27" s="3"/>
      <c r="P27" s="3"/>
      <c r="Q27" s="3"/>
      <c r="R27" s="3"/>
      <c r="S27" s="3"/>
      <c r="T27" s="3"/>
      <c r="U27" s="3"/>
      <c r="V27" s="3"/>
      <c r="W27" s="26">
        <f t="shared" si="1"/>
        <v>0</v>
      </c>
      <c r="Y27"/>
    </row>
    <row r="28" spans="1:25">
      <c r="A28" s="21">
        <v>120</v>
      </c>
      <c r="B28" s="44">
        <v>25</v>
      </c>
      <c r="C28" s="47">
        <v>8</v>
      </c>
      <c r="D28" s="5" t="str">
        <f>VLOOKUP(A28,'04.kolo prezentácia'!$A$2:$G$112,2,FALSE)</f>
        <v>František</v>
      </c>
      <c r="E28" s="5" t="str">
        <f>VLOOKUP(A28,'04.kolo prezentácia'!$A$2:$G$112,3,FALSE)</f>
        <v>Mikuš</v>
      </c>
      <c r="F28" s="6" t="str">
        <f>CONCATENATE('04.kolo výsledky '!$D28," ",'04.kolo výsledky '!$E28)</f>
        <v>František Mikuš</v>
      </c>
      <c r="G28" s="6" t="str">
        <f>VLOOKUP(A28,'04.kolo prezentácia'!$A$2:$G$113,4,FALSE)</f>
        <v>Výčapy - Opatovce</v>
      </c>
      <c r="H28" s="30">
        <f>VLOOKUP(A28,'04.kolo prezentácia'!$A$2:$G$113,5,FALSE)</f>
        <v>1971</v>
      </c>
      <c r="I28" s="31" t="str">
        <f>VLOOKUP(A28,'04.kolo prezentácia'!$A$2:$G$113,7,FALSE)</f>
        <v>Muži C</v>
      </c>
      <c r="J28" s="73" t="str">
        <f>VLOOKUP('04.kolo výsledky '!$A28,'04.kolo stopky'!A:C,3,FALSE)</f>
        <v>00:38:04,55</v>
      </c>
      <c r="K28" s="32">
        <f t="shared" si="0"/>
        <v>3.1780710247507125E-3</v>
      </c>
      <c r="L28" s="32">
        <f t="shared" si="2"/>
        <v>4.6372685185185197E-3</v>
      </c>
      <c r="M28" s="21"/>
      <c r="N28" s="3"/>
      <c r="O28" s="3"/>
      <c r="P28" s="3"/>
      <c r="Q28" s="3"/>
      <c r="R28" s="3"/>
      <c r="S28" s="3"/>
      <c r="T28" s="3"/>
      <c r="U28" s="3"/>
      <c r="V28" s="3"/>
      <c r="W28" s="26">
        <f t="shared" si="1"/>
        <v>0</v>
      </c>
      <c r="Y28"/>
    </row>
    <row r="29" spans="1:25">
      <c r="A29" s="21">
        <v>67</v>
      </c>
      <c r="B29" s="44">
        <v>26</v>
      </c>
      <c r="C29" s="47">
        <v>4</v>
      </c>
      <c r="D29" s="5" t="str">
        <f>VLOOKUP(A29,'04.kolo prezentácia'!$A$2:$G$112,2,FALSE)</f>
        <v>Tibor</v>
      </c>
      <c r="E29" s="5" t="str">
        <f>VLOOKUP(A29,'04.kolo prezentácia'!$A$2:$G$112,3,FALSE)</f>
        <v>Šír</v>
      </c>
      <c r="F29" s="6" t="str">
        <f>CONCATENATE('04.kolo výsledky '!$D29," ",'04.kolo výsledky '!$E29)</f>
        <v>Tibor Šír</v>
      </c>
      <c r="G29" s="6" t="str">
        <f>VLOOKUP(A29,'04.kolo prezentácia'!$A$2:$G$113,4,FALSE)</f>
        <v>Trenčianska Teplá</v>
      </c>
      <c r="H29" s="30">
        <f>VLOOKUP(A29,'04.kolo prezentácia'!$A$2:$G$113,5,FALSE)</f>
        <v>1966</v>
      </c>
      <c r="I29" s="31" t="str">
        <f>VLOOKUP(A29,'04.kolo prezentácia'!$A$2:$G$113,7,FALSE)</f>
        <v>Muži D</v>
      </c>
      <c r="J29" s="73" t="str">
        <f>VLOOKUP('04.kolo výsledky '!$A29,'04.kolo stopky'!A:C,3,FALSE)</f>
        <v>00:38:16,12</v>
      </c>
      <c r="K29" s="32">
        <f t="shared" si="0"/>
        <v>3.1941662215099714E-3</v>
      </c>
      <c r="L29" s="32">
        <f t="shared" si="2"/>
        <v>4.7711805555555563E-3</v>
      </c>
      <c r="M29" s="21"/>
      <c r="N29" s="3"/>
      <c r="O29" s="3"/>
      <c r="P29" s="3"/>
      <c r="Q29" s="3"/>
      <c r="R29" s="3"/>
      <c r="S29" s="3"/>
      <c r="T29" s="3"/>
      <c r="U29" s="3"/>
      <c r="V29" s="3"/>
      <c r="W29" s="26">
        <f t="shared" si="1"/>
        <v>0</v>
      </c>
      <c r="Y29"/>
    </row>
    <row r="30" spans="1:25">
      <c r="A30" s="21">
        <v>25</v>
      </c>
      <c r="B30" s="44">
        <v>27</v>
      </c>
      <c r="C30" s="47">
        <v>9</v>
      </c>
      <c r="D30" s="5" t="str">
        <f>VLOOKUP(A30,'04.kolo prezentácia'!$A$2:$G$112,2,FALSE)</f>
        <v>Juraj</v>
      </c>
      <c r="E30" s="5" t="str">
        <f>VLOOKUP(A30,'04.kolo prezentácia'!$A$2:$G$112,3,FALSE)</f>
        <v>Schiller</v>
      </c>
      <c r="F30" s="6" t="str">
        <f>CONCATENATE('04.kolo výsledky '!$D30," ",'04.kolo výsledky '!$E30)</f>
        <v>Juraj Schiller</v>
      </c>
      <c r="G30" s="6" t="str">
        <f>VLOOKUP(A30,'04.kolo prezentácia'!$A$2:$G$113,4,FALSE)</f>
        <v>Nová Dubnica</v>
      </c>
      <c r="H30" s="30">
        <f>VLOOKUP(A30,'04.kolo prezentácia'!$A$2:$G$113,5,FALSE)</f>
        <v>1977</v>
      </c>
      <c r="I30" s="31" t="str">
        <f>VLOOKUP(A30,'04.kolo prezentácia'!$A$2:$G$113,7,FALSE)</f>
        <v>Muži C</v>
      </c>
      <c r="J30" s="73" t="str">
        <f>VLOOKUP('04.kolo výsledky '!$A30,'04.kolo stopky'!A:C,3,FALSE)</f>
        <v>00:38:23,70</v>
      </c>
      <c r="K30" s="32">
        <f t="shared" si="0"/>
        <v>3.2047108707264956E-3</v>
      </c>
      <c r="L30" s="32">
        <f t="shared" si="2"/>
        <v>4.8589120370370366E-3</v>
      </c>
      <c r="M30" s="21"/>
      <c r="N30" s="3"/>
      <c r="O30" s="3"/>
      <c r="P30" s="3"/>
      <c r="Q30" s="3"/>
      <c r="R30" s="3"/>
      <c r="S30" s="3"/>
      <c r="T30" s="3"/>
      <c r="U30" s="3"/>
      <c r="V30" s="3"/>
      <c r="W30" s="26">
        <f t="shared" si="1"/>
        <v>0</v>
      </c>
      <c r="Y30"/>
    </row>
    <row r="31" spans="1:25">
      <c r="A31" s="21">
        <v>34</v>
      </c>
      <c r="B31" s="44">
        <v>28</v>
      </c>
      <c r="C31" s="47">
        <v>9</v>
      </c>
      <c r="D31" s="5" t="str">
        <f>VLOOKUP(A31,'04.kolo prezentácia'!$A$2:$G$112,2,FALSE)</f>
        <v>Andrej</v>
      </c>
      <c r="E31" s="5" t="str">
        <f>VLOOKUP(A31,'04.kolo prezentácia'!$A$2:$G$112,3,FALSE)</f>
        <v>Luprich</v>
      </c>
      <c r="F31" s="6" t="str">
        <f>CONCATENATE('04.kolo výsledky '!$D31," ",'04.kolo výsledky '!$E31)</f>
        <v>Andrej Luprich</v>
      </c>
      <c r="G31" s="6" t="str">
        <f>VLOOKUP(A31,'04.kolo prezentácia'!$A$2:$G$113,4,FALSE)</f>
        <v xml:space="preserve">Bez me na/Skalka nad Váhom </v>
      </c>
      <c r="H31" s="30">
        <f>VLOOKUP(A31,'04.kolo prezentácia'!$A$2:$G$113,5,FALSE)</f>
        <v>1979</v>
      </c>
      <c r="I31" s="31" t="str">
        <f>VLOOKUP(A31,'04.kolo prezentácia'!$A$2:$G$113,7,FALSE)</f>
        <v>Muži B</v>
      </c>
      <c r="J31" s="73" t="str">
        <f>VLOOKUP('04.kolo výsledky '!$A31,'04.kolo stopky'!A:C,3,FALSE)</f>
        <v>00:38:39,57</v>
      </c>
      <c r="K31" s="32">
        <f t="shared" si="0"/>
        <v>3.2267878605769231E-3</v>
      </c>
      <c r="L31" s="32">
        <f t="shared" si="2"/>
        <v>5.042592592592595E-3</v>
      </c>
      <c r="M31" s="21"/>
      <c r="N31" s="3"/>
      <c r="O31" s="3"/>
      <c r="P31" s="3"/>
      <c r="Q31" s="3"/>
      <c r="R31" s="3"/>
      <c r="S31" s="3"/>
      <c r="T31" s="3"/>
      <c r="U31" s="3"/>
      <c r="V31" s="3"/>
      <c r="W31" s="26">
        <f t="shared" si="1"/>
        <v>0</v>
      </c>
      <c r="Y31"/>
    </row>
    <row r="32" spans="1:25">
      <c r="A32" s="21">
        <v>119</v>
      </c>
      <c r="B32" s="44">
        <v>29</v>
      </c>
      <c r="C32" s="47">
        <v>10</v>
      </c>
      <c r="D32" s="5" t="str">
        <f>VLOOKUP(A32,'04.kolo prezentácia'!$A$2:$G$112,2,FALSE)</f>
        <v>Ivan</v>
      </c>
      <c r="E32" s="5" t="str">
        <f>VLOOKUP(A32,'04.kolo prezentácia'!$A$2:$G$112,3,FALSE)</f>
        <v>Hofierka</v>
      </c>
      <c r="F32" s="6" t="str">
        <f>CONCATENATE('04.kolo výsledky '!$D32," ",'04.kolo výsledky '!$E32)</f>
        <v>Ivan Hofierka</v>
      </c>
      <c r="G32" s="6" t="str">
        <f>VLOOKUP(A32,'04.kolo prezentácia'!$A$2:$G$113,4,FALSE)</f>
        <v>Trenčín</v>
      </c>
      <c r="H32" s="30">
        <f>VLOOKUP(A32,'04.kolo prezentácia'!$A$2:$G$113,5,FALSE)</f>
        <v>1979</v>
      </c>
      <c r="I32" s="31" t="str">
        <f>VLOOKUP(A32,'04.kolo prezentácia'!$A$2:$G$113,7,FALSE)</f>
        <v>Muži B</v>
      </c>
      <c r="J32" s="73" t="str">
        <f>VLOOKUP('04.kolo výsledky '!$A32,'04.kolo stopky'!A:C,3,FALSE)</f>
        <v>00:38:56,89</v>
      </c>
      <c r="K32" s="32">
        <f t="shared" si="0"/>
        <v>3.2508819667022792E-3</v>
      </c>
      <c r="L32" s="32">
        <f t="shared" si="2"/>
        <v>5.2430555555555564E-3</v>
      </c>
      <c r="M32" s="21"/>
      <c r="N32" s="3"/>
      <c r="O32" s="3"/>
      <c r="P32" s="3"/>
      <c r="Q32" s="3"/>
      <c r="R32" s="3"/>
      <c r="S32" s="3"/>
      <c r="T32" s="3"/>
      <c r="U32" s="3"/>
      <c r="V32" s="3"/>
      <c r="W32" s="26">
        <f t="shared" si="1"/>
        <v>0</v>
      </c>
      <c r="Y32"/>
    </row>
    <row r="33" spans="1:25">
      <c r="A33" s="21">
        <v>87</v>
      </c>
      <c r="B33" s="44">
        <v>30</v>
      </c>
      <c r="C33" s="47">
        <v>11</v>
      </c>
      <c r="D33" s="6" t="str">
        <f>VLOOKUP(A33,'04.kolo prezentácia'!$A$2:$G$112,2,FALSE)</f>
        <v>Jaroslav</v>
      </c>
      <c r="E33" s="6" t="str">
        <f>VLOOKUP(A33,'04.kolo prezentácia'!$A$2:$G$112,3,FALSE)</f>
        <v>Struhar</v>
      </c>
      <c r="F33" s="6" t="str">
        <f>CONCATENATE('04.kolo výsledky '!$D33," ",'04.kolo výsledky '!$E33)</f>
        <v>Jaroslav Struhar</v>
      </c>
      <c r="G33" s="6" t="str">
        <f>VLOOKUP(A33,'04.kolo prezentácia'!$A$2:$G$113,4,FALSE)</f>
        <v>Ttencin</v>
      </c>
      <c r="H33" s="30">
        <f>VLOOKUP(A33,'04.kolo prezentácia'!$A$2:$G$113,5,FALSE)</f>
        <v>1983</v>
      </c>
      <c r="I33" s="31" t="str">
        <f>VLOOKUP(A33,'04.kolo prezentácia'!$A$2:$G$113,7,FALSE)</f>
        <v>Muži B</v>
      </c>
      <c r="J33" s="73" t="str">
        <f>VLOOKUP('04.kolo výsledky '!$A33,'04.kolo stopky'!A:C,3,FALSE)</f>
        <v>00:39:04,45</v>
      </c>
      <c r="K33" s="32">
        <f t="shared" si="0"/>
        <v>3.2613987936253555E-3</v>
      </c>
      <c r="L33" s="32">
        <f t="shared" si="2"/>
        <v>5.3305555555555502E-3</v>
      </c>
      <c r="M33" s="21"/>
      <c r="N33" s="3"/>
      <c r="O33" s="3"/>
      <c r="P33" s="3"/>
      <c r="Q33" s="3"/>
      <c r="R33" s="3"/>
      <c r="S33" s="3"/>
      <c r="T33" s="3"/>
      <c r="U33" s="3"/>
      <c r="V33" s="3"/>
      <c r="W33" s="26">
        <f t="shared" si="1"/>
        <v>0</v>
      </c>
      <c r="Y33"/>
    </row>
    <row r="34" spans="1:25">
      <c r="A34" s="21">
        <v>48</v>
      </c>
      <c r="B34" s="44">
        <v>31</v>
      </c>
      <c r="C34" s="67">
        <v>5</v>
      </c>
      <c r="D34" s="5" t="str">
        <f>VLOOKUP(A34,'04.kolo prezentácia'!$A$2:$G$112,2,FALSE)</f>
        <v>Anton</v>
      </c>
      <c r="E34" s="5" t="str">
        <f>VLOOKUP(A34,'04.kolo prezentácia'!$A$2:$G$112,3,FALSE)</f>
        <v>Blaško</v>
      </c>
      <c r="F34" s="6" t="str">
        <f>CONCATENATE('04.kolo výsledky '!$D34," ",'04.kolo výsledky '!$E34)</f>
        <v>Anton Blaško</v>
      </c>
      <c r="G34" s="6" t="str">
        <f>VLOOKUP(A34,'04.kolo prezentácia'!$A$2:$G$113,4,FALSE)</f>
        <v>Dubnica n/V</v>
      </c>
      <c r="H34" s="30">
        <f>VLOOKUP(A34,'04.kolo prezentácia'!$A$2:$G$113,5,FALSE)</f>
        <v>1965</v>
      </c>
      <c r="I34" s="31" t="str">
        <f>VLOOKUP(A34,'04.kolo prezentácia'!$A$2:$G$113,7,FALSE)</f>
        <v>Muži D</v>
      </c>
      <c r="J34" s="73" t="str">
        <f>VLOOKUP('04.kolo výsledky '!$A34,'04.kolo stopky'!A:C,3,FALSE)</f>
        <v>00:39:07,85</v>
      </c>
      <c r="K34" s="32">
        <f t="shared" si="0"/>
        <v>3.266128583511396E-3</v>
      </c>
      <c r="L34" s="32">
        <f t="shared" si="2"/>
        <v>5.3699074074074066E-3</v>
      </c>
      <c r="M34" s="21"/>
      <c r="N34" s="3"/>
      <c r="O34" s="3"/>
      <c r="P34" s="3"/>
      <c r="Q34" s="3"/>
      <c r="R34" s="3"/>
      <c r="S34" s="3"/>
      <c r="T34" s="3"/>
      <c r="U34" s="3"/>
      <c r="V34" s="3"/>
      <c r="W34" s="26">
        <f t="shared" si="1"/>
        <v>0</v>
      </c>
      <c r="Y34"/>
    </row>
    <row r="35" spans="1:25">
      <c r="A35" s="21">
        <v>109</v>
      </c>
      <c r="B35" s="44">
        <v>32</v>
      </c>
      <c r="C35" s="47">
        <v>10</v>
      </c>
      <c r="D35" s="5" t="str">
        <f>VLOOKUP(A35,'04.kolo prezentácia'!$A$2:$G$112,2,FALSE)</f>
        <v>Pavol</v>
      </c>
      <c r="E35" s="5" t="str">
        <f>VLOOKUP(A35,'04.kolo prezentácia'!$A$2:$G$112,3,FALSE)</f>
        <v>Vaňek</v>
      </c>
      <c r="F35" s="6" t="str">
        <f>CONCATENATE('04.kolo výsledky '!$D35," ",'04.kolo výsledky '!$E35)</f>
        <v>Pavol Vaňek</v>
      </c>
      <c r="G35" s="6" t="str">
        <f>VLOOKUP(A35,'04.kolo prezentácia'!$A$2:$G$113,4,FALSE)</f>
        <v>Chocholná Velčice</v>
      </c>
      <c r="H35" s="30">
        <f>VLOOKUP(A35,'04.kolo prezentácia'!$A$2:$G$113,5,FALSE)</f>
        <v>1977</v>
      </c>
      <c r="I35" s="31" t="str">
        <f>VLOOKUP(A35,'04.kolo prezentácia'!$A$2:$G$113,7,FALSE)</f>
        <v>Muži C</v>
      </c>
      <c r="J35" s="73" t="str">
        <f>VLOOKUP('04.kolo výsledky '!$A35,'04.kolo stopky'!A:C,3,FALSE)</f>
        <v>00:39:21,52</v>
      </c>
      <c r="K35" s="32">
        <f t="shared" si="0"/>
        <v>3.2851451210826207E-3</v>
      </c>
      <c r="L35" s="32">
        <f t="shared" si="2"/>
        <v>5.5281249999999983E-3</v>
      </c>
      <c r="M35" s="21"/>
      <c r="N35" s="3"/>
      <c r="O35" s="3"/>
      <c r="P35" s="3"/>
      <c r="Q35" s="3"/>
      <c r="R35" s="3"/>
      <c r="S35" s="3"/>
      <c r="T35" s="3"/>
      <c r="U35" s="3"/>
      <c r="V35" s="3"/>
      <c r="W35" s="26">
        <f t="shared" si="1"/>
        <v>0</v>
      </c>
      <c r="Y35"/>
    </row>
    <row r="36" spans="1:25">
      <c r="A36" s="21">
        <v>164</v>
      </c>
      <c r="B36" s="44">
        <v>33</v>
      </c>
      <c r="C36" s="47">
        <v>4</v>
      </c>
      <c r="D36" s="5" t="str">
        <f>VLOOKUP(A36,'04.kolo prezentácia'!$A$2:$G$112,2,FALSE)</f>
        <v>Andrej</v>
      </c>
      <c r="E36" s="5" t="str">
        <f>VLOOKUP(A36,'04.kolo prezentácia'!$A$2:$G$112,3,FALSE)</f>
        <v>Pruška</v>
      </c>
      <c r="F36" s="6" t="str">
        <f>CONCATENATE('04.kolo výsledky '!$D36," ",'04.kolo výsledky '!$E36)</f>
        <v>Andrej Pruška</v>
      </c>
      <c r="G36" s="6" t="str">
        <f>VLOOKUP(A36,'04.kolo prezentácia'!$A$2:$G$113,4,FALSE)</f>
        <v>Soblahov</v>
      </c>
      <c r="H36" s="30">
        <f>VLOOKUP(A36,'04.kolo prezentácia'!$A$2:$G$113,5,FALSE)</f>
        <v>2000</v>
      </c>
      <c r="I36" s="31" t="str">
        <f>VLOOKUP(A36,'04.kolo prezentácia'!$A$2:$G$113,7,FALSE)</f>
        <v>Muži A</v>
      </c>
      <c r="J36" s="73" t="str">
        <f>VLOOKUP('04.kolo výsledky '!$A36,'04.kolo stopky'!A:C,3,FALSE)</f>
        <v>00:39:38,88</v>
      </c>
      <c r="K36" s="32">
        <f t="shared" ref="K36:K55" si="3">J36/$X$3</f>
        <v>3.3092948717948719E-3</v>
      </c>
      <c r="L36" s="32">
        <f t="shared" si="2"/>
        <v>5.7290509259259291E-3</v>
      </c>
      <c r="M36" s="21"/>
      <c r="N36" s="3"/>
      <c r="O36" s="3"/>
      <c r="P36" s="3"/>
      <c r="Q36" s="3"/>
      <c r="R36" s="3"/>
      <c r="S36" s="3"/>
      <c r="T36" s="3"/>
      <c r="U36" s="3"/>
      <c r="V36" s="3"/>
      <c r="W36" s="26">
        <f t="shared" ref="W36:W53" si="4">SUM(M36:V36)</f>
        <v>0</v>
      </c>
      <c r="Y36"/>
    </row>
    <row r="37" spans="1:25">
      <c r="A37" s="21">
        <v>108</v>
      </c>
      <c r="B37" s="44">
        <v>34</v>
      </c>
      <c r="C37" s="47">
        <v>11</v>
      </c>
      <c r="D37" s="5" t="str">
        <f>VLOOKUP(A37,'04.kolo prezentácia'!$A$2:$G$112,2,FALSE)</f>
        <v>Ján</v>
      </c>
      <c r="E37" s="5" t="str">
        <f>VLOOKUP(A37,'04.kolo prezentácia'!$A$2:$G$112,3,FALSE)</f>
        <v>Vojtek</v>
      </c>
      <c r="F37" s="6" t="str">
        <f>CONCATENATE('04.kolo výsledky '!$D37," ",'04.kolo výsledky '!$E37)</f>
        <v>Ján Vojtek</v>
      </c>
      <c r="G37" s="6" t="str">
        <f>VLOOKUP(A37,'04.kolo prezentácia'!$A$2:$G$113,4,FALSE)</f>
        <v>OŠK Soblahov / Soblahov</v>
      </c>
      <c r="H37" s="30">
        <f>VLOOKUP(A37,'04.kolo prezentácia'!$A$2:$G$113,5,FALSE)</f>
        <v>1974</v>
      </c>
      <c r="I37" s="31" t="str">
        <f>VLOOKUP(A37,'04.kolo prezentácia'!$A$2:$G$113,7,FALSE)</f>
        <v>Muži C</v>
      </c>
      <c r="J37" s="73" t="str">
        <f>VLOOKUP('04.kolo výsledky '!$A37,'04.kolo stopky'!A:C,3,FALSE)</f>
        <v>00:39:44,02</v>
      </c>
      <c r="K37" s="32">
        <f t="shared" si="3"/>
        <v>3.3164452012108257E-3</v>
      </c>
      <c r="L37" s="32">
        <f t="shared" si="2"/>
        <v>5.7885416666666641E-3</v>
      </c>
      <c r="M37" s="21"/>
      <c r="N37" s="3"/>
      <c r="O37" s="3"/>
      <c r="P37" s="3"/>
      <c r="Q37" s="3"/>
      <c r="R37" s="3"/>
      <c r="S37" s="3"/>
      <c r="T37" s="3"/>
      <c r="U37" s="3"/>
      <c r="V37" s="3"/>
      <c r="W37" s="26">
        <f t="shared" si="4"/>
        <v>0</v>
      </c>
      <c r="X37" s="2"/>
      <c r="Y37"/>
    </row>
    <row r="38" spans="1:25">
      <c r="A38" s="21">
        <v>82</v>
      </c>
      <c r="B38" s="44">
        <v>35</v>
      </c>
      <c r="C38" s="47">
        <v>13</v>
      </c>
      <c r="D38" s="5" t="str">
        <f>VLOOKUP(A38,'04.kolo prezentácia'!$A$2:$G$112,2,FALSE)</f>
        <v>Marián</v>
      </c>
      <c r="E38" s="5" t="str">
        <f>VLOOKUP(A38,'04.kolo prezentácia'!$A$2:$G$112,3,FALSE)</f>
        <v>Moncoľ</v>
      </c>
      <c r="F38" s="6" t="str">
        <f>CONCATENATE('04.kolo výsledky '!$D38," ",'04.kolo výsledky '!$E38)</f>
        <v>Marián Moncoľ</v>
      </c>
      <c r="G38" s="6" t="str">
        <f>VLOOKUP(A38,'04.kolo prezentácia'!$A$2:$G$113,4,FALSE)</f>
        <v>Trenčín</v>
      </c>
      <c r="H38" s="30">
        <f>VLOOKUP(A38,'04.kolo prezentácia'!$A$2:$G$113,5,FALSE)</f>
        <v>1982</v>
      </c>
      <c r="I38" s="31" t="str">
        <f>VLOOKUP(A38,'04.kolo prezentácia'!$A$2:$G$113,7,FALSE)</f>
        <v>Muži B</v>
      </c>
      <c r="J38" s="73" t="str">
        <f>VLOOKUP('04.kolo výsledky '!$A38,'04.kolo stopky'!A:C,3,FALSE)</f>
        <v>00:39:51,13</v>
      </c>
      <c r="K38" s="32">
        <f t="shared" si="3"/>
        <v>3.3263360265313392E-3</v>
      </c>
      <c r="L38" s="32">
        <f t="shared" si="2"/>
        <v>5.8708333333333355E-3</v>
      </c>
      <c r="M38" s="21"/>
      <c r="N38" s="3"/>
      <c r="O38" s="3"/>
      <c r="P38" s="3"/>
      <c r="Q38" s="3"/>
      <c r="R38" s="3"/>
      <c r="S38" s="3"/>
      <c r="T38" s="3"/>
      <c r="U38" s="3"/>
      <c r="V38" s="3"/>
      <c r="W38" s="26">
        <f t="shared" si="4"/>
        <v>0</v>
      </c>
      <c r="X38" s="2"/>
      <c r="Y38"/>
    </row>
    <row r="39" spans="1:25">
      <c r="A39" s="21">
        <v>1</v>
      </c>
      <c r="B39" s="44">
        <v>36</v>
      </c>
      <c r="C39" s="54">
        <v>1</v>
      </c>
      <c r="D39" s="5" t="str">
        <f>VLOOKUP(A39,'04.kolo prezentácia'!$A$2:$G$112,2,FALSE)</f>
        <v>Jana</v>
      </c>
      <c r="E39" s="5" t="str">
        <f>VLOOKUP(A39,'04.kolo prezentácia'!$A$2:$G$112,3,FALSE)</f>
        <v>Otavová</v>
      </c>
      <c r="F39" s="6" t="str">
        <f>CONCATENATE('04.kolo výsledky '!$D39," ",'04.kolo výsledky '!$E39)</f>
        <v>Jana Otavová</v>
      </c>
      <c r="G39" s="6" t="str">
        <f>VLOOKUP(A39,'04.kolo prezentácia'!$A$2:$G$113,4,FALSE)</f>
        <v>Slavičín</v>
      </c>
      <c r="H39" s="30">
        <f>VLOOKUP(A39,'04.kolo prezentácia'!$A$2:$G$113,5,FALSE)</f>
        <v>1985</v>
      </c>
      <c r="I39" s="31" t="str">
        <f>VLOOKUP(A39,'04.kolo prezentácia'!$A$2:$G$113,7,FALSE)</f>
        <v>Ženy A</v>
      </c>
      <c r="J39" s="73" t="str">
        <f>VLOOKUP('04.kolo výsledky '!$A39,'04.kolo stopky'!A:C,3,FALSE)</f>
        <v>00:39:54,28</v>
      </c>
      <c r="K39" s="32">
        <f t="shared" si="3"/>
        <v>3.3307180377492875E-3</v>
      </c>
      <c r="L39" s="32">
        <f t="shared" si="2"/>
        <v>5.9072916666666649E-3</v>
      </c>
      <c r="M39" s="21"/>
      <c r="N39" s="3"/>
      <c r="O39" s="3"/>
      <c r="P39" s="3"/>
      <c r="Q39" s="3"/>
      <c r="R39" s="3"/>
      <c r="S39" s="3"/>
      <c r="T39" s="3"/>
      <c r="U39" s="3"/>
      <c r="V39" s="3"/>
      <c r="W39" s="26">
        <f t="shared" si="4"/>
        <v>0</v>
      </c>
      <c r="Y39"/>
    </row>
    <row r="40" spans="1:25">
      <c r="A40" s="21">
        <v>94</v>
      </c>
      <c r="B40" s="44">
        <v>37</v>
      </c>
      <c r="C40" s="47">
        <v>14</v>
      </c>
      <c r="D40" s="5" t="str">
        <f>VLOOKUP(A40,'04.kolo prezentácia'!$A$2:$G$112,2,FALSE)</f>
        <v>Miroslav</v>
      </c>
      <c r="E40" s="5" t="str">
        <f>VLOOKUP(A40,'04.kolo prezentácia'!$A$2:$G$112,3,FALSE)</f>
        <v>Ilavský</v>
      </c>
      <c r="F40" s="6" t="str">
        <f>CONCATENATE('04.kolo výsledky '!$D40," ",'04.kolo výsledky '!$E40)</f>
        <v>Miroslav Ilavský</v>
      </c>
      <c r="G40" s="6" t="str">
        <f>VLOOKUP(A40,'04.kolo prezentácia'!$A$2:$G$113,4,FALSE)</f>
        <v>Best running team / Jogging klub DCA</v>
      </c>
      <c r="H40" s="30">
        <f>VLOOKUP(A40,'04.kolo prezentácia'!$A$2:$G$113,5,FALSE)</f>
        <v>1987</v>
      </c>
      <c r="I40" s="31" t="str">
        <f>VLOOKUP(A40,'04.kolo prezentácia'!$A$2:$G$113,7,FALSE)</f>
        <v>Muži B</v>
      </c>
      <c r="J40" s="73" t="str">
        <f>VLOOKUP('04.kolo výsledky '!$A40,'04.kolo stopky'!A:C,3,FALSE)</f>
        <v>00:40:15,40</v>
      </c>
      <c r="K40" s="32">
        <f t="shared" si="3"/>
        <v>3.3600983796296295E-3</v>
      </c>
      <c r="L40" s="32">
        <f t="shared" si="2"/>
        <v>6.1517361111111113E-3</v>
      </c>
      <c r="M40" s="21"/>
      <c r="N40" s="3"/>
      <c r="O40" s="3"/>
      <c r="P40" s="3"/>
      <c r="Q40" s="3"/>
      <c r="R40" s="3"/>
      <c r="S40" s="3"/>
      <c r="T40" s="3"/>
      <c r="U40" s="3"/>
      <c r="V40" s="3"/>
      <c r="W40" s="26">
        <f t="shared" si="4"/>
        <v>0</v>
      </c>
      <c r="Y40"/>
    </row>
    <row r="41" spans="1:25">
      <c r="A41" s="21">
        <v>165</v>
      </c>
      <c r="B41" s="44">
        <v>38</v>
      </c>
      <c r="C41" s="53">
        <v>1</v>
      </c>
      <c r="D41" s="5" t="str">
        <f>VLOOKUP(A41,'04.kolo prezentácia'!$A$2:$G$112,2,FALSE)</f>
        <v>Katarína</v>
      </c>
      <c r="E41" s="5" t="str">
        <f>VLOOKUP(A41,'04.kolo prezentácia'!$A$2:$G$112,3,FALSE)</f>
        <v>Garajová</v>
      </c>
      <c r="F41" s="6" t="str">
        <f>CONCATENATE('04.kolo výsledky '!$D41," ",'04.kolo výsledky '!$E41)</f>
        <v>Katarína Garajová</v>
      </c>
      <c r="G41" s="6" t="str">
        <f>VLOOKUP(A41,'04.kolo prezentácia'!$A$2:$G$113,4,FALSE)</f>
        <v>Bez me na / Trenčín</v>
      </c>
      <c r="H41" s="30">
        <f>VLOOKUP(A41,'04.kolo prezentácia'!$A$2:$G$113,5,FALSE)</f>
        <v>1979</v>
      </c>
      <c r="I41" s="31" t="str">
        <f>VLOOKUP(A41,'04.kolo prezentácia'!$A$2:$G$113,7,FALSE)</f>
        <v>Ženy B</v>
      </c>
      <c r="J41" s="73" t="str">
        <f>VLOOKUP('04.kolo výsledky '!$A41,'04.kolo stopky'!A:C,3,FALSE)</f>
        <v>00:40:18,03</v>
      </c>
      <c r="K41" s="32">
        <f t="shared" si="3"/>
        <v>3.3637570112179487E-3</v>
      </c>
      <c r="L41" s="32">
        <f t="shared" si="2"/>
        <v>6.1821759259259278E-3</v>
      </c>
      <c r="M41" s="21"/>
      <c r="N41" s="3"/>
      <c r="O41" s="3"/>
      <c r="P41" s="3"/>
      <c r="Q41" s="3"/>
      <c r="R41" s="3"/>
      <c r="S41" s="3"/>
      <c r="T41" s="3"/>
      <c r="U41" s="3"/>
      <c r="V41" s="3"/>
      <c r="W41" s="26">
        <f t="shared" si="4"/>
        <v>0</v>
      </c>
      <c r="Y41"/>
    </row>
    <row r="42" spans="1:25">
      <c r="A42" s="21">
        <v>163</v>
      </c>
      <c r="B42" s="44">
        <v>39</v>
      </c>
      <c r="C42" s="47">
        <v>15</v>
      </c>
      <c r="D42" s="5" t="str">
        <f>VLOOKUP(A42,'04.kolo prezentácia'!$A$2:$G$112,2,FALSE)</f>
        <v>Matúš</v>
      </c>
      <c r="E42" s="5" t="str">
        <f>VLOOKUP(A42,'04.kolo prezentácia'!$A$2:$G$112,3,FALSE)</f>
        <v>Varačka</v>
      </c>
      <c r="F42" s="6" t="str">
        <f>CONCATENATE('04.kolo výsledky '!$D42," ",'04.kolo výsledky '!$E42)</f>
        <v>Matúš Varačka</v>
      </c>
      <c r="G42" s="6" t="str">
        <f>VLOOKUP(A42,'04.kolo prezentácia'!$A$2:$G$113,4,FALSE)</f>
        <v>Buď Lepší / Beckov</v>
      </c>
      <c r="H42" s="30">
        <f>VLOOKUP(A42,'04.kolo prezentácia'!$A$2:$G$113,5,FALSE)</f>
        <v>1988</v>
      </c>
      <c r="I42" s="31" t="str">
        <f>VLOOKUP(A42,'04.kolo prezentácia'!$A$2:$G$113,7,FALSE)</f>
        <v>Muži B</v>
      </c>
      <c r="J42" s="73" t="str">
        <f>VLOOKUP('04.kolo výsledky '!$A42,'04.kolo stopky'!A:C,3,FALSE)</f>
        <v>00:40:32,88</v>
      </c>
      <c r="K42" s="32">
        <f t="shared" si="3"/>
        <v>3.3844150641025644E-3</v>
      </c>
      <c r="L42" s="32">
        <f t="shared" si="2"/>
        <v>6.3540509259259297E-3</v>
      </c>
      <c r="M42" s="21"/>
      <c r="N42" s="3"/>
      <c r="O42" s="3"/>
      <c r="P42" s="3"/>
      <c r="Q42" s="3"/>
      <c r="R42" s="3"/>
      <c r="S42" s="3"/>
      <c r="T42" s="3"/>
      <c r="U42" s="3"/>
      <c r="V42" s="3"/>
      <c r="W42" s="26">
        <f t="shared" si="4"/>
        <v>0</v>
      </c>
      <c r="Y42"/>
    </row>
    <row r="43" spans="1:25">
      <c r="A43" s="21">
        <v>173</v>
      </c>
      <c r="B43" s="44">
        <v>40</v>
      </c>
      <c r="C43" s="53">
        <v>2</v>
      </c>
      <c r="D43" s="5" t="str">
        <f>VLOOKUP(A43,'04.kolo prezentácia'!$A$2:$G$112,2,FALSE)</f>
        <v>Romana</v>
      </c>
      <c r="E43" s="5" t="str">
        <f>VLOOKUP(A43,'04.kolo prezentácia'!$A$2:$G$112,3,FALSE)</f>
        <v>Škorvánková</v>
      </c>
      <c r="F43" s="6" t="str">
        <f>CONCATENATE('04.kolo výsledky '!$D43," ",'04.kolo výsledky '!$E43)</f>
        <v>Romana Škorvánková</v>
      </c>
      <c r="G43" s="6" t="str">
        <f>VLOOKUP(A43,'04.kolo prezentácia'!$A$2:$G$113,4,FALSE)</f>
        <v>Tulák / Trenčín</v>
      </c>
      <c r="H43" s="30">
        <f>VLOOKUP(A43,'04.kolo prezentácia'!$A$2:$G$113,5,FALSE)</f>
        <v>1995</v>
      </c>
      <c r="I43" s="31" t="str">
        <f>VLOOKUP(A43,'04.kolo prezentácia'!$A$2:$G$113,7,FALSE)</f>
        <v>Ženy A</v>
      </c>
      <c r="J43" s="73" t="str">
        <f>VLOOKUP('04.kolo výsledky '!$A43,'04.kolo stopky'!A:C,3,FALSE)</f>
        <v>00:40:34,03</v>
      </c>
      <c r="K43" s="32">
        <f t="shared" si="3"/>
        <v>3.386014845975783E-3</v>
      </c>
      <c r="L43" s="32">
        <f t="shared" si="2"/>
        <v>6.3673611111111084E-3</v>
      </c>
      <c r="M43" s="21"/>
      <c r="N43" s="3"/>
      <c r="O43" s="3"/>
      <c r="P43" s="3"/>
      <c r="Q43" s="3"/>
      <c r="R43" s="3"/>
      <c r="S43" s="3"/>
      <c r="T43" s="3"/>
      <c r="U43" s="3"/>
      <c r="V43" s="3"/>
      <c r="W43" s="26">
        <f t="shared" si="4"/>
        <v>0</v>
      </c>
      <c r="Y43"/>
    </row>
    <row r="44" spans="1:25">
      <c r="A44" s="21">
        <v>58</v>
      </c>
      <c r="B44" s="44">
        <v>41</v>
      </c>
      <c r="C44" s="60">
        <v>5</v>
      </c>
      <c r="D44" s="6" t="str">
        <f>VLOOKUP(A44,'04.kolo prezentácia'!$A$2:$G$112,2,FALSE)</f>
        <v>Peter</v>
      </c>
      <c r="E44" s="6" t="str">
        <f>VLOOKUP(A44,'04.kolo prezentácia'!$A$2:$G$112,3,FALSE)</f>
        <v>Milo</v>
      </c>
      <c r="F44" s="6" t="str">
        <f>CONCATENATE('04.kolo výsledky '!$D44," ",'04.kolo výsledky '!$E44)</f>
        <v>Peter Milo</v>
      </c>
      <c r="G44" s="6" t="str">
        <f>VLOOKUP(A44,'04.kolo prezentácia'!$A$2:$G$113,4,FALSE)</f>
        <v>Trencin / Trencin</v>
      </c>
      <c r="H44" s="30">
        <f>VLOOKUP(A44,'04.kolo prezentácia'!$A$2:$G$113,5,FALSE)</f>
        <v>1992</v>
      </c>
      <c r="I44" s="31" t="str">
        <f>VLOOKUP(A44,'04.kolo prezentácia'!$A$2:$G$113,7,FALSE)</f>
        <v>Muži A</v>
      </c>
      <c r="J44" s="73" t="str">
        <f>VLOOKUP('04.kolo výsledky '!$A44,'04.kolo stopky'!A:C,3,FALSE)</f>
        <v>00:40:39,59</v>
      </c>
      <c r="K44" s="32">
        <f t="shared" si="3"/>
        <v>3.3937494435541306E-3</v>
      </c>
      <c r="L44" s="32">
        <f>J44-$Y$3</f>
        <v>6.431712962962962E-3</v>
      </c>
      <c r="M44" s="21"/>
      <c r="N44" s="3"/>
      <c r="O44" s="3"/>
      <c r="P44" s="3"/>
      <c r="Q44" s="3"/>
      <c r="R44" s="3"/>
      <c r="S44" s="3"/>
      <c r="T44" s="3"/>
      <c r="U44" s="3"/>
      <c r="V44" s="3"/>
      <c r="W44" s="26">
        <f t="shared" si="4"/>
        <v>0</v>
      </c>
      <c r="Y44"/>
    </row>
    <row r="45" spans="1:25">
      <c r="A45" s="21">
        <v>78</v>
      </c>
      <c r="B45" s="44">
        <v>42</v>
      </c>
      <c r="C45" s="53">
        <v>2</v>
      </c>
      <c r="D45" s="5" t="str">
        <f>VLOOKUP(A45,'04.kolo prezentácia'!$A$2:$G$112,2,FALSE)</f>
        <v>Lucia</v>
      </c>
      <c r="E45" s="5" t="str">
        <f>VLOOKUP(A45,'04.kolo prezentácia'!$A$2:$G$112,3,FALSE)</f>
        <v>Mituchová</v>
      </c>
      <c r="F45" s="6" t="str">
        <f>CONCATENATE('04.kolo výsledky '!$D45," ",'04.kolo výsledky '!$E45)</f>
        <v>Lucia Mituchová</v>
      </c>
      <c r="G45" s="6" t="str">
        <f>VLOOKUP(A45,'04.kolo prezentácia'!$A$2:$G$113,4,FALSE)</f>
        <v>Buď lepší / Trenčín</v>
      </c>
      <c r="H45" s="30">
        <f>VLOOKUP(A45,'04.kolo prezentácia'!$A$2:$G$113,5,FALSE)</f>
        <v>1981</v>
      </c>
      <c r="I45" s="31" t="str">
        <f>VLOOKUP(A45,'04.kolo prezentácia'!$A$2:$G$113,7,FALSE)</f>
        <v>Ženy B</v>
      </c>
      <c r="J45" s="73" t="str">
        <f>VLOOKUP('04.kolo výsledky '!$A45,'04.kolo stopky'!A:C,3,FALSE)</f>
        <v>00:40:46,44</v>
      </c>
      <c r="K45" s="32">
        <f t="shared" si="3"/>
        <v>3.4032785790598288E-3</v>
      </c>
      <c r="L45" s="32">
        <f t="shared" si="2"/>
        <v>6.5109953703703684E-3</v>
      </c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3">
        <f t="shared" si="4"/>
        <v>0</v>
      </c>
      <c r="Y45"/>
    </row>
    <row r="46" spans="1:25">
      <c r="A46" s="21">
        <v>124</v>
      </c>
      <c r="B46" s="44">
        <v>43</v>
      </c>
      <c r="C46" s="54">
        <v>2</v>
      </c>
      <c r="D46" s="6" t="str">
        <f>VLOOKUP(A46,'04.kolo prezentácia'!$A$2:$G$112,2,FALSE)</f>
        <v>Jitka</v>
      </c>
      <c r="E46" s="6" t="str">
        <f>VLOOKUP(A46,'04.kolo prezentácia'!$A$2:$G$112,3,FALSE)</f>
        <v>Hudáková</v>
      </c>
      <c r="F46" s="6" t="str">
        <f>CONCATENATE('04.kolo výsledky '!$D46," ",'04.kolo výsledky '!$E46)</f>
        <v>Jitka Hudáková</v>
      </c>
      <c r="G46" s="6" t="str">
        <f>VLOOKUP(A46,'04.kolo prezentácia'!$A$2:$G$113,4,FALSE)</f>
        <v>Ďurikam team Trenčín / Trenčín</v>
      </c>
      <c r="H46" s="30">
        <f>VLOOKUP(A46,'04.kolo prezentácia'!$A$2:$G$113,5,FALSE)</f>
        <v>1971</v>
      </c>
      <c r="I46" s="31" t="str">
        <f>VLOOKUP(A46,'04.kolo prezentácia'!$A$2:$G$113,7,FALSE)</f>
        <v>Ženy C</v>
      </c>
      <c r="J46" s="73" t="str">
        <f>VLOOKUP('04.kolo výsledky '!$A46,'04.kolo stopky'!A:C,3,FALSE)</f>
        <v>00:41:21,15</v>
      </c>
      <c r="K46" s="32">
        <f t="shared" si="3"/>
        <v>3.4515641693376067E-3</v>
      </c>
      <c r="L46" s="32">
        <f t="shared" si="2"/>
        <v>6.9127314814814815E-3</v>
      </c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3">
        <f t="shared" si="4"/>
        <v>0</v>
      </c>
      <c r="Y46"/>
    </row>
    <row r="47" spans="1:25">
      <c r="A47" s="21">
        <v>117</v>
      </c>
      <c r="B47" s="44">
        <v>44</v>
      </c>
      <c r="C47" s="60">
        <v>6</v>
      </c>
      <c r="D47" s="6" t="str">
        <f>VLOOKUP(A47,'04.kolo prezentácia'!$A$2:$G$112,2,FALSE)</f>
        <v>Igor</v>
      </c>
      <c r="E47" s="6" t="str">
        <f>VLOOKUP(A47,'04.kolo prezentácia'!$A$2:$G$112,3,FALSE)</f>
        <v>Karas</v>
      </c>
      <c r="F47" s="6" t="str">
        <f>CONCATENATE('04.kolo výsledky '!$D47," ",'04.kolo výsledky '!$E47)</f>
        <v>Igor Karas</v>
      </c>
      <c r="G47" s="6" t="str">
        <f>VLOOKUP(A47,'04.kolo prezentácia'!$A$2:$G$113,4,FALSE)</f>
        <v>Dubnica nad Váhom</v>
      </c>
      <c r="H47" s="30">
        <f>VLOOKUP(A47,'04.kolo prezentácia'!$A$2:$G$113,5,FALSE)</f>
        <v>1960</v>
      </c>
      <c r="I47" s="31" t="str">
        <f>VLOOKUP(A47,'04.kolo prezentácia'!$A$2:$G$113,7,FALSE)</f>
        <v>Muži D</v>
      </c>
      <c r="J47" s="73" t="str">
        <f>VLOOKUP('04.kolo výsledky '!$A47,'04.kolo stopky'!A:C,3,FALSE)</f>
        <v>00:41:21,32</v>
      </c>
      <c r="K47" s="32">
        <f t="shared" si="3"/>
        <v>3.4518006588319088E-3</v>
      </c>
      <c r="L47" s="32">
        <f t="shared" si="2"/>
        <v>6.9146990740740766E-3</v>
      </c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3">
        <f t="shared" si="4"/>
        <v>0</v>
      </c>
      <c r="Y47"/>
    </row>
    <row r="48" spans="1:25">
      <c r="A48" s="21">
        <v>159</v>
      </c>
      <c r="B48" s="44">
        <v>45</v>
      </c>
      <c r="C48" s="47">
        <v>16</v>
      </c>
      <c r="D48" s="5" t="str">
        <f>VLOOKUP(A48,'04.kolo prezentácia'!$A$2:$G$112,2,FALSE)</f>
        <v>Palo</v>
      </c>
      <c r="E48" s="5" t="str">
        <f>VLOOKUP(A48,'04.kolo prezentácia'!$A$2:$G$112,3,FALSE)</f>
        <v>Straka</v>
      </c>
      <c r="F48" s="5" t="str">
        <f>CONCATENATE('04.kolo výsledky '!$D48," ",'04.kolo výsledky '!$E48)</f>
        <v>Palo Straka</v>
      </c>
      <c r="G48" s="5" t="str">
        <f>VLOOKUP(A48,'04.kolo prezentácia'!$A$2:$G$113,4,FALSE)</f>
        <v>Ivanovce</v>
      </c>
      <c r="H48" s="3">
        <f>VLOOKUP(A48,'04.kolo prezentácia'!$A$2:$G$113,5,FALSE)</f>
        <v>1982</v>
      </c>
      <c r="I48" s="55" t="str">
        <f>VLOOKUP(A48,'04.kolo prezentácia'!$A$2:$G$113,7,FALSE)</f>
        <v>Muži B</v>
      </c>
      <c r="J48" s="74" t="str">
        <f>VLOOKUP('04.kolo výsledky '!$A48,'04.kolo stopky'!A:C,3,FALSE)</f>
        <v>00:41:46,58</v>
      </c>
      <c r="K48" s="56">
        <f t="shared" si="3"/>
        <v>3.4869402154558402E-3</v>
      </c>
      <c r="L48" s="56">
        <f t="shared" si="2"/>
        <v>7.2070601851851844E-3</v>
      </c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3">
        <f t="shared" si="4"/>
        <v>0</v>
      </c>
      <c r="Y48"/>
    </row>
    <row r="49" spans="1:25">
      <c r="A49" s="21">
        <v>150</v>
      </c>
      <c r="B49" s="44">
        <v>46</v>
      </c>
      <c r="C49" s="47">
        <v>7</v>
      </c>
      <c r="D49" s="6" t="str">
        <f>VLOOKUP(A49,'04.kolo prezentácia'!$A$2:$G$112,2,FALSE)</f>
        <v>marian</v>
      </c>
      <c r="E49" s="6" t="str">
        <f>VLOOKUP(A49,'04.kolo prezentácia'!$A$2:$G$112,3,FALSE)</f>
        <v>adamkovic</v>
      </c>
      <c r="F49" s="6" t="str">
        <f>CONCATENATE('04.kolo výsledky '!$D49," ",'04.kolo výsledky '!$E49)</f>
        <v>marian adamkovic</v>
      </c>
      <c r="G49" s="6" t="str">
        <f>VLOOKUP(A49,'04.kolo prezentácia'!$A$2:$G$113,4,FALSE)</f>
        <v>banovski behuni / banovce nad bebravou</v>
      </c>
      <c r="H49" s="30">
        <f>VLOOKUP(A49,'04.kolo prezentácia'!$A$2:$G$113,5,FALSE)</f>
        <v>1964</v>
      </c>
      <c r="I49" s="31" t="str">
        <f>VLOOKUP(A49,'04.kolo prezentácia'!$A$2:$G$113,7,FALSE)</f>
        <v>Muži D</v>
      </c>
      <c r="J49" s="73" t="str">
        <f>VLOOKUP('04.kolo výsledky '!$A49,'04.kolo stopky'!A:C,3,FALSE)</f>
        <v>00:41:52,97</v>
      </c>
      <c r="K49" s="32">
        <f t="shared" si="3"/>
        <v>3.4958294382122506E-3</v>
      </c>
      <c r="L49" s="32">
        <f t="shared" si="2"/>
        <v>7.2810185185185165E-3</v>
      </c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3">
        <f t="shared" si="4"/>
        <v>0</v>
      </c>
      <c r="Y49"/>
    </row>
    <row r="50" spans="1:25">
      <c r="A50" s="21">
        <v>27</v>
      </c>
      <c r="B50" s="44">
        <v>47</v>
      </c>
      <c r="C50" s="53">
        <v>3</v>
      </c>
      <c r="D50" s="5" t="str">
        <f>VLOOKUP(A50,'04.kolo prezentácia'!$A$2:$G$112,2,FALSE)</f>
        <v>Juraj</v>
      </c>
      <c r="E50" s="5" t="str">
        <f>VLOOKUP(A50,'04.kolo prezentácia'!$A$2:$G$112,3,FALSE)</f>
        <v>Haninec</v>
      </c>
      <c r="F50" s="6" t="str">
        <f>CONCATENATE('04.kolo výsledky '!$D50," ",'04.kolo výsledky '!$E50)</f>
        <v>Juraj Haninec</v>
      </c>
      <c r="G50" s="6" t="str">
        <f>VLOOKUP(A50,'04.kolo prezentácia'!$A$2:$G$113,4,FALSE)</f>
        <v>AK Spartak Dubnica</v>
      </c>
      <c r="H50" s="30">
        <f>VLOOKUP(A50,'04.kolo prezentácia'!$A$2:$G$113,5,FALSE)</f>
        <v>1957</v>
      </c>
      <c r="I50" s="31" t="str">
        <f>VLOOKUP(A50,'04.kolo prezentácia'!$A$2:$G$113,7,FALSE)</f>
        <v>Muži E</v>
      </c>
      <c r="J50" s="73" t="str">
        <f>VLOOKUP('04.kolo výsledky '!$A50,'04.kolo stopky'!A:C,3,FALSE)</f>
        <v>00:42:22,23</v>
      </c>
      <c r="K50" s="32">
        <f t="shared" si="3"/>
        <v>3.5365334535256408E-3</v>
      </c>
      <c r="L50" s="32">
        <f t="shared" si="2"/>
        <v>7.6196759259259256E-3</v>
      </c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3">
        <f t="shared" si="4"/>
        <v>0</v>
      </c>
      <c r="Y50"/>
    </row>
    <row r="51" spans="1:25">
      <c r="A51" s="21">
        <v>59</v>
      </c>
      <c r="B51" s="44">
        <v>48</v>
      </c>
      <c r="C51" s="47">
        <v>17</v>
      </c>
      <c r="D51" s="6" t="str">
        <f>VLOOKUP(A51,'04.kolo prezentácia'!$A$2:$G$112,2,FALSE)</f>
        <v>Jakub</v>
      </c>
      <c r="E51" s="6" t="str">
        <f>VLOOKUP(A51,'04.kolo prezentácia'!$A$2:$G$112,3,FALSE)</f>
        <v>Hrmo</v>
      </c>
      <c r="F51" s="6" t="str">
        <f>CONCATENATE('04.kolo výsledky '!$D51," ",'04.kolo výsledky '!$E51)</f>
        <v>Jakub Hrmo</v>
      </c>
      <c r="G51" s="6" t="str">
        <f>VLOOKUP(A51,'04.kolo prezentácia'!$A$2:$G$113,4,FALSE)</f>
        <v>Trenčín</v>
      </c>
      <c r="H51" s="30">
        <f>VLOOKUP(A51,'04.kolo prezentácia'!$A$2:$G$113,5,FALSE)</f>
        <v>1988</v>
      </c>
      <c r="I51" s="31" t="str">
        <f>VLOOKUP(A51,'04.kolo prezentácia'!$A$2:$G$113,7,FALSE)</f>
        <v>Muži B</v>
      </c>
      <c r="J51" s="73" t="str">
        <f>VLOOKUP('04.kolo výsledky '!$A51,'04.kolo stopky'!A:C,3,FALSE)</f>
        <v>00:42:37,73</v>
      </c>
      <c r="K51" s="32">
        <f t="shared" si="3"/>
        <v>3.5580957309472934E-3</v>
      </c>
      <c r="L51" s="32">
        <f t="shared" si="2"/>
        <v>7.7990740740740729E-3</v>
      </c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3">
        <f t="shared" si="4"/>
        <v>0</v>
      </c>
      <c r="Y51"/>
    </row>
    <row r="52" spans="1:25">
      <c r="A52" s="21">
        <v>174</v>
      </c>
      <c r="B52" s="44">
        <v>49</v>
      </c>
      <c r="C52" s="47">
        <v>8</v>
      </c>
      <c r="D52" s="5" t="str">
        <f>VLOOKUP(A52,'04.kolo prezentácia'!$A$2:$G$112,2,FALSE)</f>
        <v>Roman</v>
      </c>
      <c r="E52" s="5" t="str">
        <f>VLOOKUP(A52,'04.kolo prezentácia'!$A$2:$G$112,3,FALSE)</f>
        <v>Škorvánek</v>
      </c>
      <c r="F52" s="6" t="str">
        <f>CONCATENATE('04.kolo výsledky '!$D52," ",'04.kolo výsledky '!$E52)</f>
        <v>Roman Škorvánek</v>
      </c>
      <c r="G52" s="6" t="str">
        <f>VLOOKUP(A52,'04.kolo prezentácia'!$A$2:$G$113,4,FALSE)</f>
        <v>Tulák / Trenčín</v>
      </c>
      <c r="H52" s="30">
        <f>VLOOKUP(A52,'04.kolo prezentácia'!$A$2:$G$113,5,FALSE)</f>
        <v>1964</v>
      </c>
      <c r="I52" s="31" t="str">
        <f>VLOOKUP(A52,'04.kolo prezentácia'!$A$2:$G$113,7,FALSE)</f>
        <v>Muži D</v>
      </c>
      <c r="J52" s="73" t="str">
        <f>VLOOKUP('04.kolo výsledky '!$A52,'04.kolo stopky'!A:C,3,FALSE)</f>
        <v>00:42:42,79</v>
      </c>
      <c r="K52" s="32">
        <f t="shared" si="3"/>
        <v>3.5651347711894588E-3</v>
      </c>
      <c r="L52" s="32">
        <f t="shared" si="2"/>
        <v>7.8576388888888897E-3</v>
      </c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3">
        <f t="shared" si="4"/>
        <v>0</v>
      </c>
      <c r="Y52"/>
    </row>
    <row r="53" spans="1:25">
      <c r="A53" s="21">
        <v>126</v>
      </c>
      <c r="B53" s="44">
        <v>50</v>
      </c>
      <c r="C53" s="53">
        <v>3</v>
      </c>
      <c r="D53" s="6" t="str">
        <f>VLOOKUP(A53,'04.kolo prezentácia'!$A$2:$G$112,2,FALSE)</f>
        <v>Martina</v>
      </c>
      <c r="E53" s="6" t="str">
        <f>VLOOKUP(A53,'04.kolo prezentácia'!$A$2:$G$112,3,FALSE)</f>
        <v>Melkovičová</v>
      </c>
      <c r="F53" s="6" t="str">
        <f>CONCATENATE('04.kolo výsledky '!$D53," ",'04.kolo výsledky '!$E53)</f>
        <v>Martina Melkovičová</v>
      </c>
      <c r="G53" s="6" t="str">
        <f>VLOOKUP(A53,'04.kolo prezentácia'!$A$2:$G$113,4,FALSE)</f>
        <v>Buď Lepší / Soblahov</v>
      </c>
      <c r="H53" s="30">
        <f>VLOOKUP(A53,'04.kolo prezentácia'!$A$2:$G$113,5,FALSE)</f>
        <v>1982</v>
      </c>
      <c r="I53" s="31" t="str">
        <f>VLOOKUP(A53,'04.kolo prezentácia'!$A$2:$G$113,7,FALSE)</f>
        <v>Ženy B</v>
      </c>
      <c r="J53" s="73" t="str">
        <f>VLOOKUP('04.kolo výsledky '!$A53,'04.kolo stopky'!A:C,3,FALSE)</f>
        <v>00:42:51,04</v>
      </c>
      <c r="K53" s="32">
        <f t="shared" si="3"/>
        <v>3.5766114672364673E-3</v>
      </c>
      <c r="L53" s="32">
        <f t="shared" si="2"/>
        <v>7.9531250000000019E-3</v>
      </c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3">
        <f t="shared" si="4"/>
        <v>0</v>
      </c>
      <c r="Y53"/>
    </row>
    <row r="54" spans="1:25">
      <c r="A54" s="21">
        <v>130</v>
      </c>
      <c r="B54" s="44">
        <v>51</v>
      </c>
      <c r="C54" s="60">
        <v>4</v>
      </c>
      <c r="D54" s="6" t="str">
        <f>VLOOKUP(A54,'04.kolo prezentácia'!$A$2:$G$112,2,FALSE)</f>
        <v>Eva</v>
      </c>
      <c r="E54" s="6" t="str">
        <f>VLOOKUP(A54,'04.kolo prezentácia'!$A$2:$G$112,3,FALSE)</f>
        <v>Mareková</v>
      </c>
      <c r="F54" s="6" t="str">
        <f>CONCATENATE('04.kolo výsledky '!$D54," ",'04.kolo výsledky '!$E54)</f>
        <v>Eva Mareková</v>
      </c>
      <c r="G54" s="6" t="str">
        <f>VLOOKUP(A54,'04.kolo prezentácia'!$A$2:$G$113,4,FALSE)</f>
        <v>Best runninng team / Soblshov</v>
      </c>
      <c r="H54" s="30">
        <f>VLOOKUP(A54,'04.kolo prezentácia'!$A$2:$G$113,5,FALSE)</f>
        <v>1982</v>
      </c>
      <c r="I54" s="31" t="str">
        <f>VLOOKUP(A54,'04.kolo prezentácia'!$A$2:$G$113,7,FALSE)</f>
        <v>Ženy B</v>
      </c>
      <c r="J54" s="73" t="str">
        <f>VLOOKUP('04.kolo výsledky '!$A54,'04.kolo stopky'!A:C,3,FALSE)</f>
        <v>00:42:55,47</v>
      </c>
      <c r="K54" s="32">
        <f t="shared" si="3"/>
        <v>3.5827741052350424E-3</v>
      </c>
      <c r="L54" s="32">
        <f t="shared" si="2"/>
        <v>8.0043981481481459E-3</v>
      </c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3"/>
      <c r="Y54"/>
    </row>
    <row r="55" spans="1:25">
      <c r="A55" s="21">
        <v>37</v>
      </c>
      <c r="B55" s="44">
        <v>52</v>
      </c>
      <c r="C55" s="60">
        <v>12</v>
      </c>
      <c r="D55" s="6" t="str">
        <f>VLOOKUP(A55,'04.kolo prezentácia'!$A$2:$G$112,2,FALSE)</f>
        <v>Miloš</v>
      </c>
      <c r="E55" s="6" t="str">
        <f>VLOOKUP(A55,'04.kolo prezentácia'!$A$2:$G$112,3,FALSE)</f>
        <v>Humera</v>
      </c>
      <c r="F55" s="6" t="str">
        <f>CONCATENATE('04.kolo výsledky '!$D55," ",'04.kolo výsledky '!$E55)</f>
        <v>Miloš Humera</v>
      </c>
      <c r="G55" s="6" t="str">
        <f>VLOOKUP(A55,'04.kolo prezentácia'!$A$2:$G$113,4,FALSE)</f>
        <v>Trenčín</v>
      </c>
      <c r="H55" s="30">
        <f>VLOOKUP(A55,'04.kolo prezentácia'!$A$2:$G$113,5,FALSE)</f>
        <v>1970</v>
      </c>
      <c r="I55" s="31" t="str">
        <f>VLOOKUP(A55,'04.kolo prezentácia'!$A$2:$G$113,7,FALSE)</f>
        <v>Muži C</v>
      </c>
      <c r="J55" s="73" t="str">
        <f>VLOOKUP('04.kolo výsledky '!$A55,'04.kolo stopky'!A:C,3,FALSE)</f>
        <v>00:42:57,34</v>
      </c>
      <c r="K55" s="32">
        <f t="shared" si="3"/>
        <v>3.5853754896723643E-3</v>
      </c>
      <c r="L55" s="32">
        <f t="shared" si="2"/>
        <v>8.026041666666664E-3</v>
      </c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3">
        <f t="shared" ref="W55:W76" si="5">SUM(M55:V55)</f>
        <v>0</v>
      </c>
      <c r="Y55"/>
    </row>
    <row r="56" spans="1:25">
      <c r="A56" s="21">
        <v>179</v>
      </c>
      <c r="B56" s="44">
        <v>53</v>
      </c>
      <c r="C56" s="47">
        <v>18</v>
      </c>
      <c r="D56" s="6" t="str">
        <f>VLOOKUP(A56,'04.kolo prezentácia'!$A$2:$G$112,2,FALSE)</f>
        <v>Marián</v>
      </c>
      <c r="E56" s="6" t="str">
        <f>VLOOKUP(A56,'04.kolo prezentácia'!$A$2:$G$112,3,FALSE)</f>
        <v>Vavrík</v>
      </c>
      <c r="F56" s="6" t="str">
        <f>CONCATENATE('04.kolo výsledky '!$D56," ",'04.kolo výsledky '!$E56)</f>
        <v>Marián Vavrík</v>
      </c>
      <c r="G56" s="6" t="str">
        <f>VLOOKUP(A56,'04.kolo prezentácia'!$A$2:$G$113,4,FALSE)</f>
        <v>Ribe</v>
      </c>
      <c r="H56" s="30">
        <f>VLOOKUP(A56,'04.kolo prezentácia'!$A$2:$G$113,5,FALSE)</f>
        <v>1984</v>
      </c>
      <c r="I56" s="31" t="str">
        <f>VLOOKUP(A56,'04.kolo prezentácia'!$A$2:$G$113,7,FALSE)</f>
        <v>Muži B</v>
      </c>
      <c r="J56" s="73" t="str">
        <f>VLOOKUP('04.kolo výsledky '!$A56,'04.kolo stopky'!A:C,3,FALSE)</f>
        <v>00:43:21,86</v>
      </c>
      <c r="K56" s="32">
        <f t="shared" ref="K56:K72" si="6">J56/$X$3</f>
        <v>3.6194856214387464E-3</v>
      </c>
      <c r="L56" s="32">
        <f t="shared" si="2"/>
        <v>8.3098379629629633E-3</v>
      </c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3">
        <f t="shared" si="5"/>
        <v>0</v>
      </c>
      <c r="Y56"/>
    </row>
    <row r="57" spans="1:25">
      <c r="A57" s="21">
        <v>79</v>
      </c>
      <c r="B57" s="44">
        <v>54</v>
      </c>
      <c r="C57" s="44">
        <v>9</v>
      </c>
      <c r="D57" s="6" t="str">
        <f>VLOOKUP(A57,'04.kolo prezentácia'!$A$2:$G$112,2,FALSE)</f>
        <v>Dušan</v>
      </c>
      <c r="E57" s="6" t="str">
        <f>VLOOKUP(A57,'04.kolo prezentácia'!$A$2:$G$112,3,FALSE)</f>
        <v>Daniš</v>
      </c>
      <c r="F57" s="6" t="str">
        <f>CONCATENATE('04.kolo výsledky '!$D57," ",'04.kolo výsledky '!$E57)</f>
        <v>Dušan Daniš</v>
      </c>
      <c r="G57" s="6" t="str">
        <f>VLOOKUP(A57,'04.kolo prezentácia'!$A$2:$G$113,4,FALSE)</f>
        <v>Nová Dubnica</v>
      </c>
      <c r="H57" s="30">
        <f>VLOOKUP(A57,'04.kolo prezentácia'!$A$2:$G$113,5,FALSE)</f>
        <v>1968</v>
      </c>
      <c r="I57" s="31" t="str">
        <f>VLOOKUP(A57,'04.kolo prezentácia'!$A$2:$G$113,7,FALSE)</f>
        <v>Muži D</v>
      </c>
      <c r="J57" s="73" t="str">
        <f>VLOOKUP('04.kolo výsledky '!$A57,'04.kolo stopky'!A:C,3,FALSE)</f>
        <v>00:43:26,31</v>
      </c>
      <c r="K57" s="32">
        <f t="shared" si="6"/>
        <v>3.6256760817307688E-3</v>
      </c>
      <c r="L57" s="32">
        <f t="shared" si="2"/>
        <v>8.3613425925925904E-3</v>
      </c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3">
        <f t="shared" si="5"/>
        <v>0</v>
      </c>
      <c r="Y57"/>
    </row>
    <row r="58" spans="1:25">
      <c r="A58" s="21">
        <v>51</v>
      </c>
      <c r="B58" s="44">
        <v>55</v>
      </c>
      <c r="C58" s="44">
        <v>4</v>
      </c>
      <c r="D58" s="6" t="str">
        <f>VLOOKUP(A58,'04.kolo prezentácia'!$A$2:$G$112,2,FALSE)</f>
        <v>Marián</v>
      </c>
      <c r="E58" s="6" t="str">
        <f>VLOOKUP(A58,'04.kolo prezentácia'!$A$2:$G$112,3,FALSE)</f>
        <v>Cyprián</v>
      </c>
      <c r="F58" s="6" t="str">
        <f>CONCATENATE('04.kolo výsledky '!$D58," ",'04.kolo výsledky '!$E58)</f>
        <v>Marián Cyprián</v>
      </c>
      <c r="G58" s="6" t="str">
        <f>VLOOKUP(A58,'04.kolo prezentácia'!$A$2:$G$113,4,FALSE)</f>
        <v>MAC / Dubnica nad Váhom</v>
      </c>
      <c r="H58" s="30">
        <f>VLOOKUP(A58,'04.kolo prezentácia'!$A$2:$G$113,5,FALSE)</f>
        <v>1947</v>
      </c>
      <c r="I58" s="31" t="str">
        <f>VLOOKUP(A58,'04.kolo prezentácia'!$A$2:$G$113,7,FALSE)</f>
        <v>Muži E</v>
      </c>
      <c r="J58" s="73" t="str">
        <f>VLOOKUP('04.kolo výsledky '!$A58,'04.kolo stopky'!A:C,3,FALSE)</f>
        <v>00:43:36,04</v>
      </c>
      <c r="K58" s="32">
        <f t="shared" si="6"/>
        <v>3.6392116274928778E-3</v>
      </c>
      <c r="L58" s="32">
        <f t="shared" si="2"/>
        <v>8.4739583333333368E-3</v>
      </c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3">
        <f t="shared" si="5"/>
        <v>0</v>
      </c>
      <c r="Y58"/>
    </row>
    <row r="59" spans="1:25">
      <c r="A59" s="21">
        <v>157</v>
      </c>
      <c r="B59" s="44">
        <v>56</v>
      </c>
      <c r="C59" s="60">
        <v>5</v>
      </c>
      <c r="D59" s="6" t="str">
        <f>VLOOKUP(A59,'04.kolo prezentácia'!$A$2:$G$112,2,FALSE)</f>
        <v>Naďa</v>
      </c>
      <c r="E59" s="6" t="str">
        <f>VLOOKUP(A59,'04.kolo prezentácia'!$A$2:$G$112,3,FALSE)</f>
        <v>Kyselicová</v>
      </c>
      <c r="F59" s="5" t="str">
        <f>CONCATENATE('04.kolo výsledky '!$D59," ",'04.kolo výsledky '!$E59)</f>
        <v>Naďa Kyselicová</v>
      </c>
      <c r="G59" s="5" t="str">
        <f>VLOOKUP(A59,'04.kolo prezentácia'!$A$2:$G$113,4,FALSE)</f>
        <v>Bánovce nad Bebravou</v>
      </c>
      <c r="H59" s="3">
        <f>VLOOKUP(A59,'04.kolo prezentácia'!$A$2:$G$113,5,FALSE)</f>
        <v>1975</v>
      </c>
      <c r="I59" s="55" t="str">
        <f>VLOOKUP(A59,'04.kolo prezentácia'!$A$2:$G$113,7,FALSE)</f>
        <v>Ženy B</v>
      </c>
      <c r="J59" s="74" t="str">
        <f>VLOOKUP('04.kolo výsledky '!$A59,'04.kolo stopky'!A:C,3,FALSE)</f>
        <v>00:43:39,54</v>
      </c>
      <c r="K59" s="56">
        <f t="shared" si="6"/>
        <v>3.644080528846154E-3</v>
      </c>
      <c r="L59" s="56">
        <f t="shared" si="2"/>
        <v>8.5144675925925943E-3</v>
      </c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3">
        <f t="shared" si="5"/>
        <v>0</v>
      </c>
      <c r="Y59"/>
    </row>
    <row r="60" spans="1:25">
      <c r="A60" s="21">
        <v>114</v>
      </c>
      <c r="B60" s="44">
        <v>57</v>
      </c>
      <c r="C60" s="67">
        <v>10</v>
      </c>
      <c r="D60" s="6" t="str">
        <f>VLOOKUP(A60,'04.kolo prezentácia'!$A$2:$G$112,2,FALSE)</f>
        <v>Pavol</v>
      </c>
      <c r="E60" s="6" t="str">
        <f>VLOOKUP(A60,'04.kolo prezentácia'!$A$2:$G$112,3,FALSE)</f>
        <v>Balaščák</v>
      </c>
      <c r="F60" s="6" t="str">
        <f>CONCATENATE('04.kolo výsledky '!$D60," ",'04.kolo výsledky '!$E60)</f>
        <v>Pavol Balaščák</v>
      </c>
      <c r="G60" s="6" t="str">
        <f>VLOOKUP(A60,'04.kolo prezentácia'!$A$2:$G$113,4,FALSE)</f>
        <v>I am GEKON / Trenčín</v>
      </c>
      <c r="H60" s="30">
        <f>VLOOKUP(A60,'04.kolo prezentácia'!$A$2:$G$113,5,FALSE)</f>
        <v>1964</v>
      </c>
      <c r="I60" s="31" t="str">
        <f>VLOOKUP(A60,'04.kolo prezentácia'!$A$2:$G$113,7,FALSE)</f>
        <v>Muži D</v>
      </c>
      <c r="J60" s="73" t="str">
        <f>VLOOKUP('04.kolo výsledky '!$A60,'04.kolo stopky'!A:C,3,FALSE)</f>
        <v>00:43:46,37</v>
      </c>
      <c r="K60" s="32">
        <f t="shared" si="6"/>
        <v>3.6535818420584043E-3</v>
      </c>
      <c r="L60" s="32">
        <f t="shared" si="2"/>
        <v>8.5935185185185177E-3</v>
      </c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3">
        <f t="shared" si="5"/>
        <v>0</v>
      </c>
      <c r="Y60"/>
    </row>
    <row r="61" spans="1:25">
      <c r="A61" s="21">
        <v>154</v>
      </c>
      <c r="B61" s="44">
        <v>58</v>
      </c>
      <c r="C61" s="60">
        <v>13</v>
      </c>
      <c r="D61" s="6" t="str">
        <f>VLOOKUP(A61,'04.kolo prezentácia'!$A$2:$G$112,2,FALSE)</f>
        <v>Juraj</v>
      </c>
      <c r="E61" s="6" t="str">
        <f>VLOOKUP(A61,'04.kolo prezentácia'!$A$2:$G$112,3,FALSE)</f>
        <v>Horňák</v>
      </c>
      <c r="F61" s="6" t="str">
        <f>CONCATENATE('04.kolo výsledky '!$D61," ",'04.kolo výsledky '!$E61)</f>
        <v>Juraj Horňák</v>
      </c>
      <c r="G61" s="6" t="str">
        <f>VLOOKUP(A61,'04.kolo prezentácia'!$A$2:$G$113,4,FALSE)</f>
        <v>Trenčianska Turná</v>
      </c>
      <c r="H61" s="30">
        <f>VLOOKUP(A61,'04.kolo prezentácia'!$A$2:$G$113,5,FALSE)</f>
        <v>1972</v>
      </c>
      <c r="I61" s="31" t="str">
        <f>VLOOKUP(A61,'04.kolo prezentácia'!$A$2:$G$113,7,FALSE)</f>
        <v>Muži C</v>
      </c>
      <c r="J61" s="73" t="str">
        <f>VLOOKUP('04.kolo výsledky '!$A61,'04.kolo stopky'!A:C,3,FALSE)</f>
        <v>00:43:50,06</v>
      </c>
      <c r="K61" s="32">
        <f t="shared" si="6"/>
        <v>3.65871505519943E-3</v>
      </c>
      <c r="L61" s="32">
        <f t="shared" si="2"/>
        <v>8.6362268518518498E-3</v>
      </c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3">
        <f t="shared" si="5"/>
        <v>0</v>
      </c>
      <c r="Y61"/>
    </row>
    <row r="62" spans="1:25">
      <c r="A62" s="21">
        <v>180</v>
      </c>
      <c r="B62" s="44">
        <v>59</v>
      </c>
      <c r="C62" s="47">
        <v>11</v>
      </c>
      <c r="D62" s="6" t="str">
        <f>VLOOKUP(A62,'04.kolo prezentácia'!$A$2:$G$112,2,FALSE)</f>
        <v>Ferdinand</v>
      </c>
      <c r="E62" s="6" t="str">
        <f>VLOOKUP(A62,'04.kolo prezentácia'!$A$2:$G$112,3,FALSE)</f>
        <v>Daňo</v>
      </c>
      <c r="F62" s="5" t="str">
        <f>CONCATENATE('04.kolo výsledky '!$D62," ",'04.kolo výsledky '!$E62)</f>
        <v>Ferdinand Daňo</v>
      </c>
      <c r="G62" s="5" t="str">
        <f>VLOOKUP(A62,'04.kolo prezentácia'!$A$2:$G$113,4,FALSE)</f>
        <v>Sedmerovec</v>
      </c>
      <c r="H62" s="3">
        <f>VLOOKUP(A62,'04.kolo prezentácia'!$A$2:$G$113,5,FALSE)</f>
        <v>1963</v>
      </c>
      <c r="I62" s="55" t="str">
        <f>VLOOKUP(A62,'04.kolo prezentácia'!$A$2:$G$113,7,FALSE)</f>
        <v>Muži D</v>
      </c>
      <c r="J62" s="74" t="str">
        <f>VLOOKUP('04.kolo výsledky '!$A62,'04.kolo stopky'!A:C,3,FALSE)</f>
        <v>00:44:11,19</v>
      </c>
      <c r="K62" s="56">
        <f t="shared" si="6"/>
        <v>3.6881093082264957E-3</v>
      </c>
      <c r="L62" s="56">
        <f t="shared" si="2"/>
        <v>8.8807870370370377E-3</v>
      </c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3">
        <f t="shared" si="5"/>
        <v>0</v>
      </c>
      <c r="Y62"/>
    </row>
    <row r="63" spans="1:25">
      <c r="A63" s="21">
        <v>139</v>
      </c>
      <c r="B63" s="44">
        <v>60</v>
      </c>
      <c r="C63" s="60">
        <v>14</v>
      </c>
      <c r="D63" s="6" t="str">
        <f>VLOOKUP(A63,'04.kolo prezentácia'!$A$2:$G$112,2,FALSE)</f>
        <v>Juraj</v>
      </c>
      <c r="E63" s="6" t="str">
        <f>VLOOKUP(A63,'04.kolo prezentácia'!$A$2:$G$112,3,FALSE)</f>
        <v>Pánis</v>
      </c>
      <c r="F63" s="6" t="str">
        <f>CONCATENATE('04.kolo výsledky '!$D63," ",'04.kolo výsledky '!$E63)</f>
        <v>Juraj Pánis</v>
      </c>
      <c r="G63" s="6" t="str">
        <f>VLOOKUP(A63,'04.kolo prezentácia'!$A$2:$G$113,4,FALSE)</f>
        <v>Hamráni</v>
      </c>
      <c r="H63" s="30">
        <f>VLOOKUP(A63,'04.kolo prezentácia'!$A$2:$G$113,5,FALSE)</f>
        <v>1976</v>
      </c>
      <c r="I63" s="31" t="str">
        <f>VLOOKUP(A63,'04.kolo prezentácia'!$A$2:$G$113,7,FALSE)</f>
        <v>Muži C</v>
      </c>
      <c r="J63" s="73" t="str">
        <f>VLOOKUP('04.kolo výsledky '!$A63,'04.kolo stopky'!A:C,3,FALSE)</f>
        <v>00:44:19,33</v>
      </c>
      <c r="K63" s="32">
        <f t="shared" si="6"/>
        <v>3.6994329816595439E-3</v>
      </c>
      <c r="L63" s="32">
        <f t="shared" si="2"/>
        <v>8.9750000000000003E-3</v>
      </c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3">
        <f t="shared" si="5"/>
        <v>0</v>
      </c>
      <c r="Y63"/>
    </row>
    <row r="64" spans="1:25">
      <c r="A64" s="21">
        <v>182</v>
      </c>
      <c r="B64" s="44">
        <v>61</v>
      </c>
      <c r="C64" s="54">
        <v>3</v>
      </c>
      <c r="D64" s="6" t="str">
        <f>VLOOKUP(A64,'04.kolo prezentácia'!$A$2:$G$112,2,FALSE)</f>
        <v>Tereza</v>
      </c>
      <c r="E64" s="6" t="str">
        <f>VLOOKUP(A64,'04.kolo prezentácia'!$A$2:$G$112,3,FALSE)</f>
        <v>Ďuráčiová</v>
      </c>
      <c r="F64" s="6" t="str">
        <f>CONCATENATE('04.kolo výsledky '!$D64," ",'04.kolo výsledky '!$E64)</f>
        <v>Tereza Ďuráčiová</v>
      </c>
      <c r="G64" s="6" t="str">
        <f>VLOOKUP(A64,'04.kolo prezentácia'!$A$2:$G$113,4,FALSE)</f>
        <v>Soblahov</v>
      </c>
      <c r="H64" s="30">
        <f>VLOOKUP(A64,'04.kolo prezentácia'!$A$2:$G$113,5,FALSE)</f>
        <v>1993</v>
      </c>
      <c r="I64" s="31" t="str">
        <f>VLOOKUP(A64,'04.kolo prezentácia'!$A$2:$G$113,7,FALSE)</f>
        <v>Ženy A</v>
      </c>
      <c r="J64" s="73" t="str">
        <f>VLOOKUP('04.kolo výsledky '!$A64,'04.kolo stopky'!A:C,3,FALSE)</f>
        <v>00:44:32,50</v>
      </c>
      <c r="K64" s="32">
        <f t="shared" si="6"/>
        <v>3.7177539618945864E-3</v>
      </c>
      <c r="L64" s="32">
        <f t="shared" si="2"/>
        <v>9.1274305555555518E-3</v>
      </c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3">
        <f t="shared" si="5"/>
        <v>0</v>
      </c>
      <c r="Y64"/>
    </row>
    <row r="65" spans="1:25">
      <c r="A65" s="21">
        <v>183</v>
      </c>
      <c r="B65" s="44">
        <v>62</v>
      </c>
      <c r="C65" s="44">
        <v>4</v>
      </c>
      <c r="D65" s="6" t="str">
        <f>VLOOKUP(A65,'04.kolo prezentácia'!$A$2:$G$112,2,FALSE)</f>
        <v>Natália</v>
      </c>
      <c r="E65" s="6" t="str">
        <f>VLOOKUP(A65,'04.kolo prezentácia'!$A$2:$G$112,3,FALSE)</f>
        <v>Kopuncová</v>
      </c>
      <c r="F65" s="6" t="str">
        <f>CONCATENATE('04.kolo výsledky '!$D65," ",'04.kolo výsledky '!$E65)</f>
        <v>Natália Kopuncová</v>
      </c>
      <c r="G65" s="6" t="str">
        <f>VLOOKUP(A65,'04.kolo prezentácia'!$A$2:$G$113,4,FALSE)</f>
        <v>Buď lepší / Trenčín</v>
      </c>
      <c r="H65" s="30">
        <f>VLOOKUP(A65,'04.kolo prezentácia'!$A$2:$G$113,5,FALSE)</f>
        <v>1990</v>
      </c>
      <c r="I65" s="31" t="str">
        <f>VLOOKUP(A65,'04.kolo prezentácia'!$A$2:$G$113,7,FALSE)</f>
        <v>Ženy A</v>
      </c>
      <c r="J65" s="73" t="str">
        <f>VLOOKUP('04.kolo výsledky '!$A65,'04.kolo stopky'!A:C,3,FALSE)</f>
        <v>00:45:00,30</v>
      </c>
      <c r="K65" s="32">
        <f t="shared" si="6"/>
        <v>3.7564269497863249E-3</v>
      </c>
      <c r="L65" s="32">
        <f t="shared" si="2"/>
        <v>9.4491898148148165E-3</v>
      </c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3">
        <f t="shared" si="5"/>
        <v>0</v>
      </c>
      <c r="Y65"/>
    </row>
    <row r="66" spans="1:25">
      <c r="A66" s="21">
        <v>63</v>
      </c>
      <c r="B66" s="44">
        <v>63</v>
      </c>
      <c r="C66" s="54">
        <v>3</v>
      </c>
      <c r="D66" s="6" t="str">
        <f>VLOOKUP(A66,'04.kolo prezentácia'!$A$2:$G$112,2,FALSE)</f>
        <v>Blanka</v>
      </c>
      <c r="E66" s="6" t="str">
        <f>VLOOKUP(A66,'04.kolo prezentácia'!$A$2:$G$112,3,FALSE)</f>
        <v>Balascakova</v>
      </c>
      <c r="F66" s="6" t="str">
        <f>CONCATENATE('04.kolo výsledky '!$D66," ",'04.kolo výsledky '!$E66)</f>
        <v>Blanka Balascakova</v>
      </c>
      <c r="G66" s="6" t="str">
        <f>VLOOKUP(A66,'04.kolo prezentácia'!$A$2:$G$113,4,FALSE)</f>
        <v>I am Gekon / Trwncin</v>
      </c>
      <c r="H66" s="30">
        <f>VLOOKUP(A66,'04.kolo prezentácia'!$A$2:$G$113,5,FALSE)</f>
        <v>1966</v>
      </c>
      <c r="I66" s="31" t="str">
        <f>VLOOKUP(A66,'04.kolo prezentácia'!$A$2:$G$113,7,FALSE)</f>
        <v>Ženy C</v>
      </c>
      <c r="J66" s="73" t="str">
        <f>VLOOKUP('04.kolo výsledky '!$A66,'04.kolo stopky'!A:C,3,FALSE)</f>
        <v>00:45:25,53</v>
      </c>
      <c r="K66" s="32">
        <f t="shared" si="6"/>
        <v>3.7915247729700852E-3</v>
      </c>
      <c r="L66" s="32">
        <f t="shared" si="2"/>
        <v>9.7412037037037033E-3</v>
      </c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3">
        <f t="shared" si="5"/>
        <v>0</v>
      </c>
      <c r="Y66"/>
    </row>
    <row r="67" spans="1:25">
      <c r="A67" s="21">
        <v>155</v>
      </c>
      <c r="B67" s="44">
        <v>64</v>
      </c>
      <c r="C67" s="60">
        <v>15</v>
      </c>
      <c r="D67" s="6" t="str">
        <f>VLOOKUP(A67,'04.kolo prezentácia'!$A$2:$G$112,2,FALSE)</f>
        <v>Daniel</v>
      </c>
      <c r="E67" s="6" t="str">
        <f>VLOOKUP(A67,'04.kolo prezentácia'!$A$2:$G$112,3,FALSE)</f>
        <v>Horňák</v>
      </c>
      <c r="F67" s="5" t="str">
        <f>CONCATENATE('04.kolo výsledky '!$D67," ",'04.kolo výsledky '!$E67)</f>
        <v>Daniel Horňák</v>
      </c>
      <c r="G67" s="5" t="str">
        <f>VLOOKUP(A67,'04.kolo prezentácia'!$A$2:$G$113,4,FALSE)</f>
        <v>Trenčianska Turná</v>
      </c>
      <c r="H67" s="3">
        <f>VLOOKUP(A67,'04.kolo prezentácia'!$A$2:$G$113,5,FALSE)</f>
        <v>1975</v>
      </c>
      <c r="I67" s="55" t="str">
        <f>VLOOKUP(A67,'04.kolo prezentácia'!$A$2:$G$113,7,FALSE)</f>
        <v>Muži C</v>
      </c>
      <c r="J67" s="74" t="str">
        <f>VLOOKUP('04.kolo výsledky '!$A67,'04.kolo stopky'!A:C,3,FALSE)</f>
        <v>00:45:36,48</v>
      </c>
      <c r="K67" s="56">
        <f t="shared" si="6"/>
        <v>3.8067574786324783E-3</v>
      </c>
      <c r="L67" s="56">
        <f t="shared" si="2"/>
        <v>9.867939814814812E-3</v>
      </c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3">
        <f t="shared" si="5"/>
        <v>0</v>
      </c>
      <c r="Y67"/>
    </row>
    <row r="68" spans="1:25">
      <c r="A68" s="21">
        <v>176</v>
      </c>
      <c r="B68" s="44">
        <v>65</v>
      </c>
      <c r="C68" s="44">
        <v>19</v>
      </c>
      <c r="D68" s="6" t="str">
        <f>VLOOKUP(A68,'04.kolo prezentácia'!$A$2:$G$112,2,FALSE)</f>
        <v>Augustín</v>
      </c>
      <c r="E68" s="6" t="str">
        <f>VLOOKUP(A68,'04.kolo prezentácia'!$A$2:$G$112,3,FALSE)</f>
        <v>Zubo</v>
      </c>
      <c r="F68" s="5" t="str">
        <f>CONCATENATE('04.kolo výsledky '!$D68," ",'04.kolo výsledky '!$E68)</f>
        <v>Augustín Zubo</v>
      </c>
      <c r="G68" s="5" t="str">
        <f>VLOOKUP(A68,'04.kolo prezentácia'!$A$2:$G$113,4,FALSE)</f>
        <v>Borčické Slimáky</v>
      </c>
      <c r="H68" s="3">
        <f>VLOOKUP(A68,'04.kolo prezentácia'!$A$2:$G$113,5,FALSE)</f>
        <v>1983</v>
      </c>
      <c r="I68" s="55" t="str">
        <f>VLOOKUP(A68,'04.kolo prezentácia'!$A$2:$G$113,7,FALSE)</f>
        <v>Muži B</v>
      </c>
      <c r="J68" s="74" t="str">
        <f>VLOOKUP('04.kolo výsledky '!$A68,'04.kolo stopky'!A:C,3,FALSE)</f>
        <v>00:45:52,28</v>
      </c>
      <c r="K68" s="56">
        <f t="shared" si="6"/>
        <v>3.8287370904558408E-3</v>
      </c>
      <c r="L68" s="56">
        <f t="shared" si="2"/>
        <v>1.0050810185185187E-2</v>
      </c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3">
        <f t="shared" si="5"/>
        <v>0</v>
      </c>
      <c r="Y68"/>
    </row>
    <row r="69" spans="1:25">
      <c r="A69" s="21">
        <v>143</v>
      </c>
      <c r="B69" s="44">
        <v>66</v>
      </c>
      <c r="C69" s="60">
        <v>12</v>
      </c>
      <c r="D69" s="6" t="str">
        <f>VLOOKUP(A69,'04.kolo prezentácia'!$A$2:$G$112,2,FALSE)</f>
        <v>Pavol</v>
      </c>
      <c r="E69" s="6" t="str">
        <f>VLOOKUP(A69,'04.kolo prezentácia'!$A$2:$G$112,3,FALSE)</f>
        <v>Santa</v>
      </c>
      <c r="F69" s="6" t="str">
        <f>CONCATENATE('04.kolo výsledky '!$D69," ",'04.kolo výsledky '!$E69)</f>
        <v>Pavol Santa</v>
      </c>
      <c r="G69" s="6" t="str">
        <f>VLOOKUP(A69,'04.kolo prezentácia'!$A$2:$G$113,4,FALSE)</f>
        <v>Tulák / Trenčín</v>
      </c>
      <c r="H69" s="30">
        <f>VLOOKUP(A69,'04.kolo prezentácia'!$A$2:$G$113,5,FALSE)</f>
        <v>1966</v>
      </c>
      <c r="I69" s="31" t="str">
        <f>VLOOKUP(A69,'04.kolo prezentácia'!$A$2:$G$113,7,FALSE)</f>
        <v>Muži D</v>
      </c>
      <c r="J69" s="73" t="str">
        <f>VLOOKUP('04.kolo výsledky '!$A69,'04.kolo stopky'!A:C,3,FALSE)</f>
        <v>00:45:59,86</v>
      </c>
      <c r="K69" s="32">
        <f t="shared" si="6"/>
        <v>3.8392817396723645E-3</v>
      </c>
      <c r="L69" s="32">
        <f t="shared" ref="L69:L77" si="7">J69-$Y$3</f>
        <v>1.0138541666666667E-2</v>
      </c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3">
        <f t="shared" si="5"/>
        <v>0</v>
      </c>
      <c r="Y69"/>
    </row>
    <row r="70" spans="1:25">
      <c r="A70" s="21">
        <v>141</v>
      </c>
      <c r="B70" s="44">
        <v>67</v>
      </c>
      <c r="C70" s="60">
        <v>16</v>
      </c>
      <c r="D70" s="6" t="str">
        <f>VLOOKUP(A70,'04.kolo prezentácia'!$A$2:$G$112,2,FALSE)</f>
        <v>Juraj</v>
      </c>
      <c r="E70" s="6" t="str">
        <f>VLOOKUP(A70,'04.kolo prezentácia'!$A$2:$G$112,3,FALSE)</f>
        <v>Maláň</v>
      </c>
      <c r="F70" s="6" t="str">
        <f>CONCATENATE('04.kolo výsledky '!$D70," ",'04.kolo výsledky '!$E70)</f>
        <v>Juraj Maláň</v>
      </c>
      <c r="G70" s="6" t="str">
        <f>VLOOKUP(A70,'04.kolo prezentácia'!$A$2:$G$113,4,FALSE)</f>
        <v>Soblahov</v>
      </c>
      <c r="H70" s="30">
        <f>VLOOKUP(A70,'04.kolo prezentácia'!$A$2:$G$113,5,FALSE)</f>
        <v>1977</v>
      </c>
      <c r="I70" s="31" t="str">
        <f>VLOOKUP(A70,'04.kolo prezentácia'!$A$2:$G$113,7,FALSE)</f>
        <v>Muži C</v>
      </c>
      <c r="J70" s="73" t="str">
        <f>VLOOKUP('04.kolo výsledky '!$A70,'04.kolo stopky'!A:C,3,FALSE)</f>
        <v>00:46:12,37</v>
      </c>
      <c r="K70" s="32">
        <f t="shared" si="6"/>
        <v>3.8566845842236464E-3</v>
      </c>
      <c r="L70" s="32">
        <f t="shared" si="7"/>
        <v>1.0283333333333332E-2</v>
      </c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3">
        <f t="shared" si="5"/>
        <v>0</v>
      </c>
      <c r="Y70"/>
    </row>
    <row r="71" spans="1:25">
      <c r="A71" s="21">
        <v>96</v>
      </c>
      <c r="B71" s="44">
        <v>68</v>
      </c>
      <c r="C71" s="44">
        <v>13</v>
      </c>
      <c r="D71" s="6" t="str">
        <f>VLOOKUP(A71,'04.kolo prezentácia'!$A$2:$G$112,2,FALSE)</f>
        <v>miroslav</v>
      </c>
      <c r="E71" s="6" t="str">
        <f>VLOOKUP(A71,'04.kolo prezentácia'!$A$2:$G$112,3,FALSE)</f>
        <v>ilavsky st</v>
      </c>
      <c r="F71" s="5" t="str">
        <f>CONCATENATE('04.kolo výsledky '!$D71," ",'04.kolo výsledky '!$E71)</f>
        <v>miroslav ilavsky st</v>
      </c>
      <c r="G71" s="5" t="str">
        <f>VLOOKUP(A71,'04.kolo prezentácia'!$A$2:$G$113,4,FALSE)</f>
        <v>best running team / Dubnica n V</v>
      </c>
      <c r="H71" s="3">
        <f>VLOOKUP(A71,'04.kolo prezentácia'!$A$2:$G$113,5,FALSE)</f>
        <v>1963</v>
      </c>
      <c r="I71" s="55" t="str">
        <f>VLOOKUP(A71,'04.kolo prezentácia'!$A$2:$G$113,7,FALSE)</f>
        <v>Muži D</v>
      </c>
      <c r="J71" s="74" t="str">
        <f>VLOOKUP('04.kolo výsledky '!$A71,'04.kolo stopky'!A:C,3,FALSE)</f>
        <v>00:46:27,00</v>
      </c>
      <c r="K71" s="56">
        <f t="shared" si="6"/>
        <v>3.8770365918803416E-3</v>
      </c>
      <c r="L71" s="56">
        <f t="shared" si="7"/>
        <v>1.0452662037037035E-2</v>
      </c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3">
        <f t="shared" si="5"/>
        <v>0</v>
      </c>
      <c r="Y71"/>
    </row>
    <row r="72" spans="1:25">
      <c r="A72" s="21">
        <v>88</v>
      </c>
      <c r="B72" s="44">
        <v>69</v>
      </c>
      <c r="C72" s="44">
        <v>5</v>
      </c>
      <c r="D72" s="6" t="str">
        <f>VLOOKUP(A72,'04.kolo prezentácia'!$A$2:$G$112,2,FALSE)</f>
        <v>Anna</v>
      </c>
      <c r="E72" s="6" t="str">
        <f>VLOOKUP(A72,'04.kolo prezentácia'!$A$2:$G$112,3,FALSE)</f>
        <v>Malá</v>
      </c>
      <c r="F72" s="6" t="str">
        <f>CONCATENATE('04.kolo výsledky '!$D72," ",'04.kolo výsledky '!$E72)</f>
        <v>Anna Malá</v>
      </c>
      <c r="G72" s="6" t="str">
        <f>VLOOKUP(A72,'04.kolo prezentácia'!$A$2:$G$113,4,FALSE)</f>
        <v>Trenčianske Teplice</v>
      </c>
      <c r="H72" s="30">
        <f>VLOOKUP(A72,'04.kolo prezentácia'!$A$2:$G$113,5,FALSE)</f>
        <v>1986</v>
      </c>
      <c r="I72" s="31" t="str">
        <f>VLOOKUP(A72,'04.kolo prezentácia'!$A$2:$G$113,7,FALSE)</f>
        <v>Ženy A</v>
      </c>
      <c r="J72" s="73" t="str">
        <f>VLOOKUP('04.kolo výsledky '!$A72,'04.kolo stopky'!A:C,3,FALSE)</f>
        <v>00:46:27,31</v>
      </c>
      <c r="K72" s="32">
        <f t="shared" si="6"/>
        <v>3.8774678374287742E-3</v>
      </c>
      <c r="L72" s="32">
        <f t="shared" si="7"/>
        <v>1.0456249999999993E-2</v>
      </c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3">
        <f t="shared" si="5"/>
        <v>0</v>
      </c>
      <c r="Y72"/>
    </row>
    <row r="73" spans="1:25">
      <c r="A73" s="21">
        <v>95</v>
      </c>
      <c r="B73" s="44">
        <v>70</v>
      </c>
      <c r="C73" s="44">
        <v>17</v>
      </c>
      <c r="D73" s="6" t="str">
        <f>VLOOKUP(A73,'04.kolo prezentácia'!$A$2:$G$112,2,FALSE)</f>
        <v>Pavel</v>
      </c>
      <c r="E73" s="6" t="str">
        <f>VLOOKUP(A73,'04.kolo prezentácia'!$A$2:$G$112,3,FALSE)</f>
        <v>Truchly</v>
      </c>
      <c r="F73" s="5" t="str">
        <f>CONCATENATE('04.kolo výsledky '!$D73," ",'04.kolo výsledky '!$E73)</f>
        <v>Pavel Truchly</v>
      </c>
      <c r="G73" s="5" t="str">
        <f>VLOOKUP(A73,'04.kolo prezentácia'!$A$2:$G$113,4,FALSE)</f>
        <v>Trencin</v>
      </c>
      <c r="H73" s="3">
        <f>VLOOKUP(A73,'04.kolo prezentácia'!$A$2:$G$113,5,FALSE)</f>
        <v>1977</v>
      </c>
      <c r="I73" s="55" t="str">
        <f>VLOOKUP(A73,'04.kolo prezentácia'!$A$2:$G$113,7,FALSE)</f>
        <v>Muži C</v>
      </c>
      <c r="J73" s="74" t="str">
        <f>VLOOKUP('04.kolo výsledky '!$A73,'04.kolo stopky'!A:C,3,FALSE)</f>
        <v>00:46:32,17</v>
      </c>
      <c r="K73" s="56">
        <f t="shared" ref="K73:K91" si="8">J73/$X$3</f>
        <v>3.8842286547364673E-3</v>
      </c>
      <c r="L73" s="56">
        <f t="shared" si="7"/>
        <v>1.0512500000000001E-2</v>
      </c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3">
        <f t="shared" si="5"/>
        <v>0</v>
      </c>
      <c r="Y73"/>
    </row>
    <row r="74" spans="1:25">
      <c r="A74" s="21">
        <v>169</v>
      </c>
      <c r="B74" s="44">
        <v>71</v>
      </c>
      <c r="C74" s="44">
        <v>20</v>
      </c>
      <c r="D74" s="6" t="str">
        <f>VLOOKUP(A74,'04.kolo prezentácia'!$A$2:$G$112,2,FALSE)</f>
        <v>Jaromir</v>
      </c>
      <c r="E74" s="6" t="str">
        <f>VLOOKUP(A74,'04.kolo prezentácia'!$A$2:$G$112,3,FALSE)</f>
        <v>Liptak</v>
      </c>
      <c r="F74" s="6" t="str">
        <f>CONCATENATE('04.kolo výsledky '!$D74," ",'04.kolo výsledky '!$E74)</f>
        <v>Jaromir Liptak</v>
      </c>
      <c r="G74" s="6" t="str">
        <f>VLOOKUP(A74,'04.kolo prezentácia'!$A$2:$G$113,4,FALSE)</f>
        <v>Trencin</v>
      </c>
      <c r="H74" s="30">
        <f>VLOOKUP(A74,'04.kolo prezentácia'!$A$2:$G$113,5,FALSE)</f>
        <v>1979</v>
      </c>
      <c r="I74" s="31" t="str">
        <f>VLOOKUP(A74,'04.kolo prezentácia'!$A$2:$G$113,7,FALSE)</f>
        <v>Muži B</v>
      </c>
      <c r="J74" s="73" t="str">
        <f>VLOOKUP('04.kolo výsledky '!$A74,'04.kolo stopky'!A:C,3,FALSE)</f>
        <v>00:46:42,51</v>
      </c>
      <c r="K74" s="32">
        <f t="shared" si="8"/>
        <v>3.8986127804487179E-3</v>
      </c>
      <c r="L74" s="32">
        <f t="shared" si="7"/>
        <v>1.0632175925925927E-2</v>
      </c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3">
        <f t="shared" si="5"/>
        <v>0</v>
      </c>
      <c r="Y74"/>
    </row>
    <row r="75" spans="1:25">
      <c r="A75" s="21">
        <v>125</v>
      </c>
      <c r="B75" s="44">
        <v>72</v>
      </c>
      <c r="C75" s="44">
        <v>18</v>
      </c>
      <c r="D75" s="6" t="str">
        <f>VLOOKUP(A75,'04.kolo prezentácia'!$A$2:$G$112,2,FALSE)</f>
        <v>Miroslav</v>
      </c>
      <c r="E75" s="6" t="str">
        <f>VLOOKUP(A75,'04.kolo prezentácia'!$A$2:$G$112,3,FALSE)</f>
        <v>Vančo</v>
      </c>
      <c r="F75" s="6" t="str">
        <f>CONCATENATE('04.kolo výsledky '!$D75," ",'04.kolo výsledky '!$E75)</f>
        <v>Miroslav Vančo</v>
      </c>
      <c r="G75" s="6" t="str">
        <f>VLOOKUP(A75,'04.kolo prezentácia'!$A$2:$G$113,4,FALSE)</f>
        <v>Trenčianska Turná</v>
      </c>
      <c r="H75" s="30">
        <f>VLOOKUP(A75,'04.kolo prezentácia'!$A$2:$G$113,5,FALSE)</f>
        <v>1972</v>
      </c>
      <c r="I75" s="31" t="str">
        <f>VLOOKUP(A75,'04.kolo prezentácia'!$A$2:$G$113,7,FALSE)</f>
        <v>Muži C</v>
      </c>
      <c r="J75" s="73" t="str">
        <f>VLOOKUP('04.kolo výsledky '!$A75,'04.kolo stopky'!A:C,3,FALSE)</f>
        <v>00:47:00,59</v>
      </c>
      <c r="K75" s="32">
        <f t="shared" si="8"/>
        <v>3.9237641337250707E-3</v>
      </c>
      <c r="L75" s="32">
        <f t="shared" si="7"/>
        <v>1.0841435185185183E-2</v>
      </c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3">
        <f t="shared" si="5"/>
        <v>0</v>
      </c>
      <c r="Y75"/>
    </row>
    <row r="76" spans="1:25">
      <c r="A76" s="21">
        <v>72</v>
      </c>
      <c r="B76" s="44">
        <v>73</v>
      </c>
      <c r="C76" s="44">
        <v>6</v>
      </c>
      <c r="D76" s="6" t="str">
        <f>VLOOKUP(A76,'04.kolo prezentácia'!$A$2:$G$112,2,FALSE)</f>
        <v>Alena</v>
      </c>
      <c r="E76" s="6" t="str">
        <f>VLOOKUP(A76,'04.kolo prezentácia'!$A$2:$G$112,3,FALSE)</f>
        <v>Falaštová</v>
      </c>
      <c r="F76" s="6" t="str">
        <f>CONCATENATE('04.kolo výsledky '!$D76," ",'04.kolo výsledky '!$E76)</f>
        <v>Alena Falaštová</v>
      </c>
      <c r="G76" s="6" t="str">
        <f>VLOOKUP(A76,'04.kolo prezentácia'!$A$2:$G$113,4,FALSE)</f>
        <v>Buď lepší / Trenčín</v>
      </c>
      <c r="H76" s="30">
        <f>VLOOKUP(A76,'04.kolo prezentácia'!$A$2:$G$113,5,FALSE)</f>
        <v>1986</v>
      </c>
      <c r="I76" s="31" t="str">
        <f>VLOOKUP(A76,'04.kolo prezentácia'!$A$2:$G$113,7,FALSE)</f>
        <v>Ženy A</v>
      </c>
      <c r="J76" s="73" t="str">
        <f>VLOOKUP('04.kolo výsledky '!$A76,'04.kolo stopky'!A:C,3,FALSE)</f>
        <v>00:47:00,86</v>
      </c>
      <c r="K76" s="32">
        <f t="shared" si="8"/>
        <v>3.9241397346866094E-3</v>
      </c>
      <c r="L76" s="32">
        <f t="shared" si="7"/>
        <v>1.0844560185185183E-2</v>
      </c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3">
        <f t="shared" si="5"/>
        <v>0</v>
      </c>
      <c r="Y76"/>
    </row>
    <row r="77" spans="1:25">
      <c r="A77" s="21">
        <v>162</v>
      </c>
      <c r="B77" s="44">
        <v>74</v>
      </c>
      <c r="C77" s="44">
        <v>19</v>
      </c>
      <c r="D77" s="6" t="str">
        <f>VLOOKUP(A77,'04.kolo prezentácia'!$A$2:$G$112,2,FALSE)</f>
        <v>Vojtech</v>
      </c>
      <c r="E77" s="6" t="str">
        <f>VLOOKUP(A77,'04.kolo prezentácia'!$A$2:$G$112,3,FALSE)</f>
        <v>Kráľ</v>
      </c>
      <c r="F77" s="5" t="str">
        <f>CONCATENATE('04.kolo výsledky '!$D77," ",'04.kolo výsledky '!$E77)</f>
        <v>Vojtech Kráľ</v>
      </c>
      <c r="G77" s="5" t="str">
        <f>VLOOKUP(A77,'04.kolo prezentácia'!$A$2:$G$113,4,FALSE)</f>
        <v>Spišská Nová Ves</v>
      </c>
      <c r="H77" s="3">
        <f>VLOOKUP(A77,'04.kolo prezentácia'!$A$2:$G$113,5,FALSE)</f>
        <v>1972</v>
      </c>
      <c r="I77" s="55" t="str">
        <f>VLOOKUP(A77,'04.kolo prezentácia'!$A$2:$G$113,7,FALSE)</f>
        <v>Muži C</v>
      </c>
      <c r="J77" s="74" t="str">
        <f>VLOOKUP('04.kolo výsledky '!$A77,'04.kolo stopky'!A:C,3,FALSE)</f>
        <v>00:47:31,68</v>
      </c>
      <c r="K77" s="56">
        <f t="shared" si="8"/>
        <v>3.9670138888888888E-3</v>
      </c>
      <c r="L77" s="56">
        <f t="shared" si="7"/>
        <v>1.1201273148148151E-2</v>
      </c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3">
        <f t="shared" ref="W77:W102" si="9">SUM(M77:V77)</f>
        <v>0</v>
      </c>
      <c r="Y77"/>
    </row>
    <row r="78" spans="1:25">
      <c r="A78" s="21">
        <v>186</v>
      </c>
      <c r="B78" s="44">
        <v>75</v>
      </c>
      <c r="C78" s="44">
        <v>20</v>
      </c>
      <c r="D78" s="6" t="str">
        <f>VLOOKUP(A78,'04.kolo prezentácia'!$A$2:$G$112,2,FALSE)</f>
        <v>Pavol</v>
      </c>
      <c r="E78" s="6" t="str">
        <f>VLOOKUP(A78,'04.kolo prezentácia'!$A$2:$G$112,3,FALSE)</f>
        <v>Vasek</v>
      </c>
      <c r="F78" s="5" t="str">
        <f>CONCATENATE('04.kolo výsledky '!$D78," ",'04.kolo výsledky '!$E78)</f>
        <v>Pavol Vasek</v>
      </c>
      <c r="G78" s="5" t="str">
        <f>VLOOKUP(A78,'04.kolo prezentácia'!$A$2:$G$113,4,FALSE)</f>
        <v>Trencianska Turna</v>
      </c>
      <c r="H78" s="3">
        <f>VLOOKUP(A78,'04.kolo prezentácia'!$A$2:$G$113,5,FALSE)</f>
        <v>1969</v>
      </c>
      <c r="I78" s="55" t="str">
        <f>VLOOKUP(A78,'04.kolo prezentácia'!$A$2:$G$113,7,FALSE)</f>
        <v>Muži C</v>
      </c>
      <c r="J78" s="74" t="str">
        <f>VLOOKUP('04.kolo výsledky '!$A78,'04.kolo stopky'!A:C,3,FALSE)</f>
        <v>00:47:46,98</v>
      </c>
      <c r="K78" s="56">
        <f t="shared" si="8"/>
        <v>3.9882979433760683E-3</v>
      </c>
      <c r="L78" s="56">
        <f t="shared" ref="L78:L91" si="10">J78-$Y$3</f>
        <v>1.1378356481481479E-2</v>
      </c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3">
        <f t="shared" si="9"/>
        <v>0</v>
      </c>
      <c r="Y78"/>
    </row>
    <row r="79" spans="1:25">
      <c r="A79" s="21">
        <v>123</v>
      </c>
      <c r="B79" s="44">
        <v>76</v>
      </c>
      <c r="C79" s="44">
        <v>21</v>
      </c>
      <c r="D79" s="6" t="str">
        <f>VLOOKUP(A79,'04.kolo prezentácia'!$A$2:$G$112,2,FALSE)</f>
        <v>René</v>
      </c>
      <c r="E79" s="6" t="str">
        <f>VLOOKUP(A79,'04.kolo prezentácia'!$A$2:$G$112,3,FALSE)</f>
        <v>Jambor</v>
      </c>
      <c r="F79" s="5" t="str">
        <f>CONCATENATE('04.kolo výsledky '!$D79," ",'04.kolo výsledky '!$E79)</f>
        <v>René Jambor</v>
      </c>
      <c r="G79" s="5" t="str">
        <f>VLOOKUP(A79,'04.kolo prezentácia'!$A$2:$G$113,4,FALSE)</f>
        <v>Opatová</v>
      </c>
      <c r="H79" s="3">
        <f>VLOOKUP(A79,'04.kolo prezentácia'!$A$2:$G$113,5,FALSE)</f>
        <v>1971</v>
      </c>
      <c r="I79" s="55" t="str">
        <f>VLOOKUP(A79,'04.kolo prezentácia'!$A$2:$G$113,7,FALSE)</f>
        <v>Muži C</v>
      </c>
      <c r="J79" s="74" t="str">
        <f>VLOOKUP('04.kolo výsledky '!$A79,'04.kolo stopky'!A:C,3,FALSE)</f>
        <v>00:48:08,39</v>
      </c>
      <c r="K79" s="56">
        <f t="shared" si="8"/>
        <v>4.0180817085113951E-3</v>
      </c>
      <c r="L79" s="56">
        <f t="shared" si="10"/>
        <v>1.1626157407407404E-2</v>
      </c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3">
        <f t="shared" si="9"/>
        <v>0</v>
      </c>
      <c r="Y79"/>
    </row>
    <row r="80" spans="1:25">
      <c r="A80" s="21">
        <v>156</v>
      </c>
      <c r="B80" s="44">
        <v>77</v>
      </c>
      <c r="C80" s="60">
        <v>6</v>
      </c>
      <c r="D80" s="6" t="str">
        <f>VLOOKUP(A80,'04.kolo prezentácia'!$A$2:$G$112,2,FALSE)</f>
        <v>Miroslava</v>
      </c>
      <c r="E80" s="6" t="str">
        <f>VLOOKUP(A80,'04.kolo prezentácia'!$A$2:$G$112,3,FALSE)</f>
        <v>Vertigac</v>
      </c>
      <c r="F80" s="5" t="str">
        <f>CONCATENATE('04.kolo výsledky '!$D80," ",'04.kolo výsledky '!$E80)</f>
        <v>Miroslava Vertigac</v>
      </c>
      <c r="G80" s="5" t="str">
        <f>VLOOKUP(A80,'04.kolo prezentácia'!$A$2:$G$113,4,FALSE)</f>
        <v>Bez me na / Trenčín</v>
      </c>
      <c r="H80" s="3">
        <f>VLOOKUP(A80,'04.kolo prezentácia'!$A$2:$G$113,5,FALSE)</f>
        <v>1978</v>
      </c>
      <c r="I80" s="55" t="str">
        <f>VLOOKUP(A80,'04.kolo prezentácia'!$A$2:$G$113,7,FALSE)</f>
        <v>Ženy B</v>
      </c>
      <c r="J80" s="74" t="str">
        <f>VLOOKUP('04.kolo výsledky '!$A80,'04.kolo stopky'!A:C,3,FALSE)</f>
        <v>00:48:12,96</v>
      </c>
      <c r="K80" s="56">
        <f t="shared" si="8"/>
        <v>4.0244391025641016E-3</v>
      </c>
      <c r="L80" s="56">
        <f t="shared" si="10"/>
        <v>1.1679050925925923E-2</v>
      </c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3">
        <f t="shared" si="9"/>
        <v>0</v>
      </c>
      <c r="Y80"/>
    </row>
    <row r="81" spans="1:25">
      <c r="A81" s="21">
        <v>172</v>
      </c>
      <c r="B81" s="44">
        <v>78</v>
      </c>
      <c r="C81" s="44">
        <v>14</v>
      </c>
      <c r="D81" s="6" t="str">
        <f>VLOOKUP(A81,'04.kolo prezentácia'!$A$2:$G$112,2,FALSE)</f>
        <v>Drahoslav</v>
      </c>
      <c r="E81" s="6" t="str">
        <f>VLOOKUP(A81,'04.kolo prezentácia'!$A$2:$G$112,3,FALSE)</f>
        <v>Masarik</v>
      </c>
      <c r="F81" s="5" t="str">
        <f>CONCATENATE('04.kolo výsledky '!$D81," ",'04.kolo výsledky '!$E81)</f>
        <v>Drahoslav Masarik</v>
      </c>
      <c r="G81" s="5" t="str">
        <f>VLOOKUP(A81,'04.kolo prezentácia'!$A$2:$G$113,4,FALSE)</f>
        <v>Štvorlístok / Trenčín</v>
      </c>
      <c r="H81" s="3">
        <f>VLOOKUP(A81,'04.kolo prezentácia'!$A$2:$G$113,5,FALSE)</f>
        <v>1967</v>
      </c>
      <c r="I81" s="55" t="str">
        <f>VLOOKUP(A81,'04.kolo prezentácia'!$A$2:$G$113,7,FALSE)</f>
        <v>Muži D</v>
      </c>
      <c r="J81" s="74" t="str">
        <f>VLOOKUP('04.kolo výsledky '!$A81,'04.kolo stopky'!A:C,3,FALSE)</f>
        <v>00:48:46,27</v>
      </c>
      <c r="K81" s="56">
        <f t="shared" si="8"/>
        <v>4.0707771323005692E-3</v>
      </c>
      <c r="L81" s="56">
        <f t="shared" si="10"/>
        <v>1.206458333333333E-2</v>
      </c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3">
        <f t="shared" si="9"/>
        <v>0</v>
      </c>
      <c r="Y81"/>
    </row>
    <row r="82" spans="1:25">
      <c r="A82" s="21">
        <v>168</v>
      </c>
      <c r="B82" s="44">
        <v>79</v>
      </c>
      <c r="C82" s="44">
        <v>4</v>
      </c>
      <c r="D82" s="6" t="str">
        <f>VLOOKUP(A82,'04.kolo prezentácia'!$A$2:$G$112,2,FALSE)</f>
        <v>Soňa</v>
      </c>
      <c r="E82" s="6" t="str">
        <f>VLOOKUP(A82,'04.kolo prezentácia'!$A$2:$G$112,3,FALSE)</f>
        <v>Mináriková</v>
      </c>
      <c r="F82" s="5" t="str">
        <f>CONCATENATE('04.kolo výsledky '!$D82," ",'04.kolo výsledky '!$E82)</f>
        <v>Soňa Mináriková</v>
      </c>
      <c r="G82" s="5" t="str">
        <f>VLOOKUP(A82,'04.kolo prezentácia'!$A$2:$G$113,4,FALSE)</f>
        <v>Trenčín</v>
      </c>
      <c r="H82" s="3">
        <f>VLOOKUP(A82,'04.kolo prezentácia'!$A$2:$G$113,5,FALSE)</f>
        <v>1972</v>
      </c>
      <c r="I82" s="55" t="str">
        <f>VLOOKUP(A82,'04.kolo prezentácia'!$A$2:$G$113,7,FALSE)</f>
        <v>Ženy C</v>
      </c>
      <c r="J82" s="74" t="str">
        <f>VLOOKUP('04.kolo výsledky '!$A82,'04.kolo stopky'!A:C,3,FALSE)</f>
        <v>00:48:55,08</v>
      </c>
      <c r="K82" s="56">
        <f t="shared" si="8"/>
        <v>4.0830328525641021E-3</v>
      </c>
      <c r="L82" s="56">
        <f t="shared" si="10"/>
        <v>1.2166550925925924E-2</v>
      </c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3">
        <f t="shared" si="9"/>
        <v>0</v>
      </c>
      <c r="Y82"/>
    </row>
    <row r="83" spans="1:25">
      <c r="A83" s="21">
        <v>185</v>
      </c>
      <c r="B83" s="44">
        <v>80</v>
      </c>
      <c r="C83" s="44">
        <v>5</v>
      </c>
      <c r="D83" s="6" t="str">
        <f>VLOOKUP(A83,'04.kolo prezentácia'!$A$2:$G$112,2,FALSE)</f>
        <v>Ingrid</v>
      </c>
      <c r="E83" s="6" t="str">
        <f>VLOOKUP(A83,'04.kolo prezentácia'!$A$2:$G$112,3,FALSE)</f>
        <v>Gogová</v>
      </c>
      <c r="F83" s="5" t="str">
        <f>CONCATENATE('04.kolo výsledky '!$D83," ",'04.kolo výsledky '!$E83)</f>
        <v>Ingrid Gogová</v>
      </c>
      <c r="G83" s="5" t="str">
        <f>VLOOKUP(A83,'04.kolo prezentácia'!$A$2:$G$113,4,FALSE)</f>
        <v>Topoľčany</v>
      </c>
      <c r="H83" s="3">
        <f>VLOOKUP(A83,'04.kolo prezentácia'!$A$2:$G$113,5,FALSE)</f>
        <v>1967</v>
      </c>
      <c r="I83" s="55" t="str">
        <f>VLOOKUP(A83,'04.kolo prezentácia'!$A$2:$G$113,7,FALSE)</f>
        <v>Ženy C</v>
      </c>
      <c r="J83" s="74" t="str">
        <f>VLOOKUP('04.kolo výsledky '!$A83,'04.kolo stopky'!A:C,3,FALSE)</f>
        <v>00:50:19,52</v>
      </c>
      <c r="K83" s="56">
        <f t="shared" si="8"/>
        <v>4.2004985754985754E-3</v>
      </c>
      <c r="L83" s="56">
        <f t="shared" si="10"/>
        <v>1.3143865740740744E-2</v>
      </c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3">
        <f t="shared" si="9"/>
        <v>0</v>
      </c>
      <c r="Y83"/>
    </row>
    <row r="84" spans="1:25">
      <c r="A84" s="21">
        <v>89</v>
      </c>
      <c r="B84" s="44">
        <v>81</v>
      </c>
      <c r="C84" s="44">
        <v>22</v>
      </c>
      <c r="D84" s="6" t="str">
        <f>VLOOKUP(A84,'04.kolo prezentácia'!$A$2:$G$112,2,FALSE)</f>
        <v>Vladimír</v>
      </c>
      <c r="E84" s="6" t="str">
        <f>VLOOKUP(A84,'04.kolo prezentácia'!$A$2:$G$112,3,FALSE)</f>
        <v>Malý</v>
      </c>
      <c r="F84" s="5" t="str">
        <f>CONCATENATE('04.kolo výsledky '!$D84," ",'04.kolo výsledky '!$E84)</f>
        <v>Vladimír Malý</v>
      </c>
      <c r="G84" s="5" t="str">
        <f>VLOOKUP(A84,'04.kolo prezentácia'!$A$2:$G$113,4,FALSE)</f>
        <v>Trenčianske Teplice</v>
      </c>
      <c r="H84" s="3">
        <f>VLOOKUP(A84,'04.kolo prezentácia'!$A$2:$G$113,5,FALSE)</f>
        <v>1977</v>
      </c>
      <c r="I84" s="55" t="str">
        <f>VLOOKUP(A84,'04.kolo prezentácia'!$A$2:$G$113,7,FALSE)</f>
        <v>Muži C</v>
      </c>
      <c r="J84" s="74" t="str">
        <f>VLOOKUP('04.kolo výsledky '!$A84,'04.kolo stopky'!A:C,3,FALSE)</f>
        <v>00:50:29,33</v>
      </c>
      <c r="K84" s="56">
        <f t="shared" si="8"/>
        <v>4.2141454104344727E-3</v>
      </c>
      <c r="L84" s="56">
        <f t="shared" si="10"/>
        <v>1.3257407407407405E-2</v>
      </c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3">
        <f t="shared" si="9"/>
        <v>0</v>
      </c>
      <c r="Y84"/>
    </row>
    <row r="85" spans="1:25">
      <c r="A85" s="21">
        <v>142</v>
      </c>
      <c r="B85" s="44">
        <v>82</v>
      </c>
      <c r="C85" s="44">
        <v>5</v>
      </c>
      <c r="D85" s="6" t="str">
        <f>VLOOKUP(A85,'04.kolo prezentácia'!$A$2:$G$112,2,FALSE)</f>
        <v>Dušan</v>
      </c>
      <c r="E85" s="6" t="str">
        <f>VLOOKUP(A85,'04.kolo prezentácia'!$A$2:$G$112,3,FALSE)</f>
        <v>Kašička</v>
      </c>
      <c r="F85" s="5" t="str">
        <f>CONCATENATE('04.kolo výsledky '!$D85," ",'04.kolo výsledky '!$E85)</f>
        <v>Dušan Kašička</v>
      </c>
      <c r="G85" s="5" t="str">
        <f>VLOOKUP(A85,'04.kolo prezentácia'!$A$2:$G$113,4,FALSE)</f>
        <v>LOT Trenčín</v>
      </c>
      <c r="H85" s="3">
        <f>VLOOKUP(A85,'04.kolo prezentácia'!$A$2:$G$113,5,FALSE)</f>
        <v>1942</v>
      </c>
      <c r="I85" s="55" t="str">
        <f>VLOOKUP(A85,'04.kolo prezentácia'!$A$2:$G$113,7,FALSE)</f>
        <v>Muži E</v>
      </c>
      <c r="J85" s="74" t="str">
        <f>VLOOKUP('04.kolo výsledky '!$A85,'04.kolo stopky'!A:C,3,FALSE)</f>
        <v>00:50:38,03</v>
      </c>
      <c r="K85" s="56">
        <f t="shared" si="8"/>
        <v>4.2262481080840462E-3</v>
      </c>
      <c r="L85" s="56">
        <f t="shared" si="10"/>
        <v>1.3358101851851857E-2</v>
      </c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3">
        <f t="shared" si="9"/>
        <v>0</v>
      </c>
      <c r="Y85"/>
    </row>
    <row r="86" spans="1:25">
      <c r="A86" s="21">
        <v>153</v>
      </c>
      <c r="B86" s="44">
        <v>83</v>
      </c>
      <c r="C86" s="60">
        <v>7</v>
      </c>
      <c r="D86" s="6" t="str">
        <f>VLOOKUP(A86,'04.kolo prezentácia'!$A$2:$G$112,2,FALSE)</f>
        <v>Jaroslava</v>
      </c>
      <c r="E86" s="6" t="str">
        <f>VLOOKUP(A86,'04.kolo prezentácia'!$A$2:$G$112,3,FALSE)</f>
        <v>Gálková</v>
      </c>
      <c r="F86" s="5" t="str">
        <f>CONCATENATE('04.kolo výsledky '!$D86," ",'04.kolo výsledky '!$E86)</f>
        <v>Jaroslava Gálková</v>
      </c>
      <c r="G86" s="5" t="str">
        <f>VLOOKUP(A86,'04.kolo prezentácia'!$A$2:$G$113,4,FALSE)</f>
        <v>Púchov</v>
      </c>
      <c r="H86" s="3">
        <f>VLOOKUP(A86,'04.kolo prezentácia'!$A$2:$G$113,5,FALSE)</f>
        <v>1973</v>
      </c>
      <c r="I86" s="55" t="str">
        <f>VLOOKUP(A86,'04.kolo prezentácia'!$A$2:$G$113,7,FALSE)</f>
        <v>Ženy B</v>
      </c>
      <c r="J86" s="74" t="str">
        <f>VLOOKUP('04.kolo výsledky '!$A86,'04.kolo stopky'!A:C,3,FALSE)</f>
        <v>00:51:25,11</v>
      </c>
      <c r="K86" s="56">
        <f t="shared" si="8"/>
        <v>4.2917417868589746E-3</v>
      </c>
      <c r="L86" s="56">
        <f t="shared" si="10"/>
        <v>1.3903009259259261E-2</v>
      </c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3">
        <f t="shared" si="9"/>
        <v>0</v>
      </c>
      <c r="Y86"/>
    </row>
    <row r="87" spans="1:25">
      <c r="A87" s="21">
        <v>118</v>
      </c>
      <c r="B87" s="44">
        <v>84</v>
      </c>
      <c r="C87" s="44">
        <v>7</v>
      </c>
      <c r="D87" s="6" t="str">
        <f>VLOOKUP(A87,'04.kolo prezentácia'!$A$2:$G$112,2,FALSE)</f>
        <v>Alexandra</v>
      </c>
      <c r="E87" s="6" t="str">
        <f>VLOOKUP(A87,'04.kolo prezentácia'!$A$2:$G$112,3,FALSE)</f>
        <v>Hrabovská</v>
      </c>
      <c r="F87" s="5" t="str">
        <f>CONCATENATE('04.kolo výsledky '!$D87," ",'04.kolo výsledky '!$E87)</f>
        <v>Alexandra Hrabovská</v>
      </c>
      <c r="G87" s="5" t="str">
        <f>VLOOKUP(A87,'04.kolo prezentácia'!$A$2:$G$113,4,FALSE)</f>
        <v>Trenčín</v>
      </c>
      <c r="H87" s="3">
        <f>VLOOKUP(A87,'04.kolo prezentácia'!$A$2:$G$113,5,FALSE)</f>
        <v>2006</v>
      </c>
      <c r="I87" s="55" t="str">
        <f>VLOOKUP(A87,'04.kolo prezentácia'!$A$2:$G$113,7,FALSE)</f>
        <v>Ženy A</v>
      </c>
      <c r="J87" s="74" t="str">
        <f>VLOOKUP('04.kolo výsledky '!$A87,'04.kolo stopky'!A:C,3,FALSE)</f>
        <v>00:52:11,24</v>
      </c>
      <c r="K87" s="56">
        <f t="shared" si="8"/>
        <v>4.3559139066951568E-3</v>
      </c>
      <c r="L87" s="56">
        <f t="shared" si="10"/>
        <v>1.4436921296296298E-2</v>
      </c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3">
        <f t="shared" si="9"/>
        <v>0</v>
      </c>
      <c r="Y87"/>
    </row>
    <row r="88" spans="1:25">
      <c r="A88" s="21">
        <v>122</v>
      </c>
      <c r="B88" s="44">
        <v>85</v>
      </c>
      <c r="C88" s="44">
        <v>23</v>
      </c>
      <c r="D88" s="6" t="str">
        <f>VLOOKUP(A88,'04.kolo prezentácia'!$A$2:$G$112,2,FALSE)</f>
        <v>Stanislav</v>
      </c>
      <c r="E88" s="6" t="str">
        <f>VLOOKUP(A88,'04.kolo prezentácia'!$A$2:$G$112,3,FALSE)</f>
        <v>Hrabovský</v>
      </c>
      <c r="F88" s="5" t="str">
        <f>CONCATENATE('04.kolo výsledky '!$D88," ",'04.kolo výsledky '!$E88)</f>
        <v>Stanislav Hrabovský</v>
      </c>
      <c r="G88" s="5" t="str">
        <f>VLOOKUP(A88,'04.kolo prezentácia'!$A$2:$G$113,4,FALSE)</f>
        <v>Trenčín</v>
      </c>
      <c r="H88" s="3">
        <f>VLOOKUP(A88,'04.kolo prezentácia'!$A$2:$G$113,5,FALSE)</f>
        <v>1977</v>
      </c>
      <c r="I88" s="55" t="str">
        <f>VLOOKUP(A88,'04.kolo prezentácia'!$A$2:$G$113,7,FALSE)</f>
        <v>Muži C</v>
      </c>
      <c r="J88" s="74" t="str">
        <f>VLOOKUP('04.kolo výsledky '!$A88,'04.kolo stopky'!A:C,3,FALSE)</f>
        <v>00:52:13,14</v>
      </c>
      <c r="K88" s="56">
        <f t="shared" si="8"/>
        <v>4.3585570245726494E-3</v>
      </c>
      <c r="L88" s="56">
        <f t="shared" si="10"/>
        <v>1.4458912037037037E-2</v>
      </c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3">
        <f t="shared" si="9"/>
        <v>0</v>
      </c>
      <c r="Y88"/>
    </row>
    <row r="89" spans="1:25">
      <c r="A89" s="21">
        <v>85</v>
      </c>
      <c r="B89" s="44">
        <v>86</v>
      </c>
      <c r="C89" s="44">
        <v>6</v>
      </c>
      <c r="D89" s="6" t="str">
        <f>VLOOKUP(A89,'04.kolo prezentácia'!$A$2:$G$112,2,FALSE)</f>
        <v>Eva</v>
      </c>
      <c r="E89" s="6" t="str">
        <f>VLOOKUP(A89,'04.kolo prezentácia'!$A$2:$G$112,3,FALSE)</f>
        <v>Gavendová</v>
      </c>
      <c r="F89" s="5" t="str">
        <f>CONCATENATE('04.kolo výsledky '!$D89," ",'04.kolo výsledky '!$E89)</f>
        <v>Eva Gavendová</v>
      </c>
      <c r="G89" s="5" t="str">
        <f>VLOOKUP(A89,'04.kolo prezentácia'!$A$2:$G$113,4,FALSE)</f>
        <v>Trenčín</v>
      </c>
      <c r="H89" s="3">
        <f>VLOOKUP(A89,'04.kolo prezentácia'!$A$2:$G$113,5,FALSE)</f>
        <v>1963</v>
      </c>
      <c r="I89" s="55" t="str">
        <f>VLOOKUP(A89,'04.kolo prezentácia'!$A$2:$G$113,7,FALSE)</f>
        <v>Ženy C</v>
      </c>
      <c r="J89" s="74" t="str">
        <f>VLOOKUP('04.kolo výsledky '!$A89,'04.kolo stopky'!A:C,3,FALSE)</f>
        <v>00:53:51,51</v>
      </c>
      <c r="K89" s="56">
        <f t="shared" si="8"/>
        <v>4.4954009748931619E-3</v>
      </c>
      <c r="L89" s="56">
        <f t="shared" si="10"/>
        <v>1.5597453703703704E-2</v>
      </c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3">
        <f t="shared" si="9"/>
        <v>0</v>
      </c>
      <c r="Y89"/>
    </row>
    <row r="90" spans="1:25">
      <c r="A90" s="21">
        <v>178</v>
      </c>
      <c r="B90" s="44">
        <v>87</v>
      </c>
      <c r="C90" s="60">
        <v>7</v>
      </c>
      <c r="D90" s="6" t="str">
        <f>VLOOKUP(A90,'04.kolo prezentácia'!$A$2:$G$112,2,FALSE)</f>
        <v>Milada</v>
      </c>
      <c r="E90" s="6" t="str">
        <f>VLOOKUP(A90,'04.kolo prezentácia'!$A$2:$G$112,3,FALSE)</f>
        <v>Doskočilová</v>
      </c>
      <c r="F90" s="5" t="str">
        <f>CONCATENATE('04.kolo výsledky '!$D90," ",'04.kolo výsledky '!$E90)</f>
        <v>Milada Doskočilová</v>
      </c>
      <c r="G90" s="5" t="str">
        <f>VLOOKUP(A90,'04.kolo prezentácia'!$A$2:$G$113,4,FALSE)</f>
        <v>I am GEKON / Trenčín</v>
      </c>
      <c r="H90" s="3">
        <f>VLOOKUP(A90,'04.kolo prezentácia'!$A$2:$G$113,5,FALSE)</f>
        <v>1968</v>
      </c>
      <c r="I90" s="55" t="str">
        <f>VLOOKUP(A90,'04.kolo prezentácia'!$A$2:$G$113,7,FALSE)</f>
        <v>Ženy C</v>
      </c>
      <c r="J90" s="74" t="str">
        <f>VLOOKUP('04.kolo výsledky '!$A90,'04.kolo stopky'!A:C,3,FALSE)</f>
        <v>00:54:12,09</v>
      </c>
      <c r="K90" s="56">
        <f t="shared" si="8"/>
        <v>4.524030114850427E-3</v>
      </c>
      <c r="L90" s="56">
        <f t="shared" si="10"/>
        <v>1.5835648148148147E-2</v>
      </c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3">
        <f t="shared" si="9"/>
        <v>0</v>
      </c>
      <c r="Y90"/>
    </row>
    <row r="91" spans="1:25">
      <c r="A91" s="21">
        <v>160</v>
      </c>
      <c r="B91" s="44">
        <v>88</v>
      </c>
      <c r="C91" s="60">
        <v>8</v>
      </c>
      <c r="D91" s="6" t="str">
        <f>VLOOKUP(A91,'04.kolo prezentácia'!$A$2:$G$112,2,FALSE)</f>
        <v>Erika</v>
      </c>
      <c r="E91" s="6" t="str">
        <f>VLOOKUP(A91,'04.kolo prezentácia'!$A$2:$G$112,3,FALSE)</f>
        <v>Imrichova</v>
      </c>
      <c r="F91" s="5" t="str">
        <f>CONCATENATE('04.kolo výsledky '!$D91," ",'04.kolo výsledky '!$E91)</f>
        <v>Erika Imrichova</v>
      </c>
      <c r="G91" s="5" t="str">
        <f>VLOOKUP(A91,'04.kolo prezentácia'!$A$2:$G$113,4,FALSE)</f>
        <v>Trencin</v>
      </c>
      <c r="H91" s="3">
        <f>VLOOKUP(A91,'04.kolo prezentácia'!$A$2:$G$113,5,FALSE)</f>
        <v>1967</v>
      </c>
      <c r="I91" s="55" t="str">
        <f>VLOOKUP(A91,'04.kolo prezentácia'!$A$2:$G$113,7,FALSE)</f>
        <v>Ženy C</v>
      </c>
      <c r="J91" s="74" t="str">
        <f>VLOOKUP('04.kolo výsledky '!$A91,'04.kolo stopky'!A:C,3,FALSE)</f>
        <v>00:54:17,67</v>
      </c>
      <c r="K91" s="56">
        <f t="shared" si="8"/>
        <v>4.531792534722222E-3</v>
      </c>
      <c r="L91" s="56">
        <f t="shared" si="10"/>
        <v>1.590023148148148E-2</v>
      </c>
      <c r="M91" s="32">
        <f t="shared" ref="M91:W91" si="11">K91-$Y$3</f>
        <v>-1.7272489872685187E-2</v>
      </c>
      <c r="N91" s="32">
        <f t="shared" si="11"/>
        <v>-5.9040509259259272E-3</v>
      </c>
      <c r="O91" s="32">
        <f t="shared" si="11"/>
        <v>-3.9076772280092598E-2</v>
      </c>
      <c r="P91" s="32">
        <f t="shared" si="11"/>
        <v>-2.7708333333333335E-2</v>
      </c>
      <c r="Q91" s="32">
        <f t="shared" si="11"/>
        <v>-6.0881054687500005E-2</v>
      </c>
      <c r="R91" s="32">
        <f t="shared" si="11"/>
        <v>-4.9512615740740742E-2</v>
      </c>
      <c r="S91" s="32">
        <f t="shared" si="11"/>
        <v>-8.2685337094907413E-2</v>
      </c>
      <c r="T91" s="32">
        <f t="shared" si="11"/>
        <v>-7.131689814814815E-2</v>
      </c>
      <c r="U91" s="32">
        <f t="shared" si="11"/>
        <v>-0.10448961950231482</v>
      </c>
      <c r="V91" s="32">
        <f t="shared" si="11"/>
        <v>-9.3121180555555558E-2</v>
      </c>
      <c r="W91" s="32">
        <f t="shared" si="11"/>
        <v>-0.12629390190972223</v>
      </c>
      <c r="Y91"/>
    </row>
    <row r="92" spans="1:25">
      <c r="A92" s="21">
        <v>68</v>
      </c>
      <c r="B92" s="44">
        <v>89</v>
      </c>
      <c r="C92" s="44">
        <v>8</v>
      </c>
      <c r="D92" s="6" t="str">
        <f>VLOOKUP(A92,'04.kolo prezentácia'!$A$2:$G$112,2,FALSE)</f>
        <v>Lucia</v>
      </c>
      <c r="E92" s="6" t="str">
        <f>VLOOKUP(A92,'04.kolo prezentácia'!$A$2:$G$112,3,FALSE)</f>
        <v>Šírová</v>
      </c>
      <c r="F92" s="5" t="str">
        <f>CONCATENATE('04.kolo výsledky '!$D92," ",'04.kolo výsledky '!$E92)</f>
        <v>Lucia Šírová</v>
      </c>
      <c r="G92" s="5" t="str">
        <f>VLOOKUP(A92,'04.kolo prezentácia'!$A$2:$G$113,4,FALSE)</f>
        <v xml:space="preserve">Trenčianska Teplá </v>
      </c>
      <c r="H92" s="3">
        <f>VLOOKUP(A92,'04.kolo prezentácia'!$A$2:$G$113,5,FALSE)</f>
        <v>2002</v>
      </c>
      <c r="I92" s="55" t="str">
        <f>VLOOKUP(A92,'04.kolo prezentácia'!$A$2:$G$113,7,FALSE)</f>
        <v>Ženy A</v>
      </c>
      <c r="J92" s="74" t="str">
        <f>VLOOKUP('04.kolo výsledky '!$A92,'04.kolo stopky'!A:C,3,FALSE)</f>
        <v>00:56:30,03</v>
      </c>
      <c r="K92" s="56">
        <f>J92/$X$3</f>
        <v>4.7159204727564106E-3</v>
      </c>
      <c r="L92" s="56">
        <f>J92-$Y$3</f>
        <v>1.7432175925925927E-2</v>
      </c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3">
        <f t="shared" si="9"/>
        <v>0</v>
      </c>
      <c r="X92" s="50"/>
      <c r="Y92"/>
    </row>
    <row r="93" spans="1:25">
      <c r="A93" s="21">
        <v>112</v>
      </c>
      <c r="B93" s="44">
        <v>90</v>
      </c>
      <c r="C93" s="60">
        <v>9</v>
      </c>
      <c r="D93" s="6" t="str">
        <f>VLOOKUP(A93,'04.kolo prezentácia'!$A$2:$G$112,2,FALSE)</f>
        <v>Alica</v>
      </c>
      <c r="E93" s="6" t="str">
        <f>VLOOKUP(A93,'04.kolo prezentácia'!$A$2:$G$112,3,FALSE)</f>
        <v>Nemčeková</v>
      </c>
      <c r="F93" s="5" t="str">
        <f>CONCATENATE('04.kolo výsledky '!$D93," ",'04.kolo výsledky '!$E93)</f>
        <v>Alica Nemčeková</v>
      </c>
      <c r="G93" s="5" t="str">
        <f>VLOOKUP(A93,'04.kolo prezentácia'!$A$2:$G$113,4,FALSE)</f>
        <v>Dubnica nad Váhom</v>
      </c>
      <c r="H93" s="3">
        <f>VLOOKUP(A93,'04.kolo prezentácia'!$A$2:$G$113,5,FALSE)</f>
        <v>1964</v>
      </c>
      <c r="I93" s="55" t="str">
        <f>VLOOKUP(A93,'04.kolo prezentácia'!$A$2:$G$113,7,FALSE)</f>
        <v>Ženy C</v>
      </c>
      <c r="J93" s="74" t="str">
        <f>VLOOKUP('04.kolo výsledky '!$A93,'04.kolo stopky'!A:C,3,FALSE)</f>
        <v>00:57:12,61</v>
      </c>
      <c r="K93" s="56">
        <f>J93/$X$3</f>
        <v>4.775154135505698E-3</v>
      </c>
      <c r="L93" s="56">
        <f>J93-$Y$3</f>
        <v>1.7925000000000003E-2</v>
      </c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3">
        <f t="shared" si="9"/>
        <v>0</v>
      </c>
      <c r="Y93"/>
    </row>
    <row r="94" spans="1:25">
      <c r="A94" s="21">
        <v>140</v>
      </c>
      <c r="B94" s="44">
        <v>91</v>
      </c>
      <c r="C94" s="44">
        <v>6</v>
      </c>
      <c r="D94" s="6" t="str">
        <f>VLOOKUP(A94,'04.kolo prezentácia'!$A$2:$G$112,2,FALSE)</f>
        <v>Jozef</v>
      </c>
      <c r="E94" s="6" t="str">
        <f>VLOOKUP(A94,'04.kolo prezentácia'!$A$2:$G$112,3,FALSE)</f>
        <v>Hlávka</v>
      </c>
      <c r="F94" s="5" t="str">
        <f>CONCATENATE('04.kolo výsledky '!$D94," ",'04.kolo výsledky '!$E94)</f>
        <v>Jozef Hlávka</v>
      </c>
      <c r="G94" s="5" t="str">
        <f>VLOOKUP(A94,'04.kolo prezentácia'!$A$2:$G$113,4,FALSE)</f>
        <v>Ilava</v>
      </c>
      <c r="H94" s="3">
        <f>VLOOKUP(A94,'04.kolo prezentácia'!$A$2:$G$113,5,FALSE)</f>
        <v>1951</v>
      </c>
      <c r="I94" s="55" t="str">
        <f>VLOOKUP(A94,'04.kolo prezentácia'!$A$2:$G$113,7,FALSE)</f>
        <v>Muži E</v>
      </c>
      <c r="J94" s="74" t="str">
        <f>VLOOKUP('04.kolo výsledky '!$A94,'04.kolo stopky'!A:C,3,FALSE)</f>
        <v>01:06:35,46</v>
      </c>
      <c r="K94" s="56">
        <f>J94/$X$3</f>
        <v>5.5581430288461535E-3</v>
      </c>
      <c r="L94" s="56">
        <f>J94-$Y$3</f>
        <v>2.4439467592592592E-2</v>
      </c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3">
        <f t="shared" si="9"/>
        <v>0</v>
      </c>
      <c r="Y94"/>
    </row>
    <row r="95" spans="1:25">
      <c r="A95" s="21">
        <v>144</v>
      </c>
      <c r="B95" s="44">
        <v>92</v>
      </c>
      <c r="C95" s="44">
        <v>8</v>
      </c>
      <c r="D95" s="6" t="str">
        <f>VLOOKUP(A95,'04.kolo prezentácia'!$A$2:$G$112,2,FALSE)</f>
        <v>Viera</v>
      </c>
      <c r="E95" s="6" t="str">
        <f>VLOOKUP(A95,'04.kolo prezentácia'!$A$2:$G$112,3,FALSE)</f>
        <v>Jantošovičová</v>
      </c>
      <c r="F95" s="5" t="str">
        <f>CONCATENATE('04.kolo výsledky '!$D95," ",'04.kolo výsledky '!$E95)</f>
        <v>Viera Jantošovičová</v>
      </c>
      <c r="G95" s="5" t="str">
        <f>VLOOKUP(A95,'04.kolo prezentácia'!$A$2:$G$113,4,FALSE)</f>
        <v>Nordic walking Trenčín a okolie</v>
      </c>
      <c r="H95" s="3">
        <f>VLOOKUP(A95,'04.kolo prezentácia'!$A$2:$G$113,5,FALSE)</f>
        <v>1980</v>
      </c>
      <c r="I95" s="55" t="str">
        <f>VLOOKUP(A95,'04.kolo prezentácia'!$A$2:$G$113,7,FALSE)</f>
        <v>Ženy B</v>
      </c>
      <c r="J95" s="74" t="str">
        <f>VLOOKUP('04.kolo výsledky '!$A95,'04.kolo stopky'!A:C,3,FALSE)</f>
        <v>01:13:25,02</v>
      </c>
      <c r="K95" s="56">
        <f t="shared" ref="K95:K100" si="12">J95/$X$3</f>
        <v>6.1278879540598288E-3</v>
      </c>
      <c r="L95" s="56">
        <f t="shared" ref="L95:L100" si="13">J95-$Y$3</f>
        <v>2.9179745370370366E-2</v>
      </c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3">
        <f t="shared" si="9"/>
        <v>0</v>
      </c>
      <c r="Y95"/>
    </row>
    <row r="96" spans="1:25">
      <c r="A96" s="21">
        <v>148</v>
      </c>
      <c r="B96" s="44">
        <v>93</v>
      </c>
      <c r="C96" s="44">
        <v>9</v>
      </c>
      <c r="D96" s="6" t="str">
        <f>VLOOKUP(A96,'04.kolo prezentácia'!$A$2:$G$112,2,FALSE)</f>
        <v>Andrea</v>
      </c>
      <c r="E96" s="6" t="str">
        <f>VLOOKUP(A96,'04.kolo prezentácia'!$A$2:$G$112,3,FALSE)</f>
        <v>Hubinská</v>
      </c>
      <c r="F96" s="5" t="str">
        <f>CONCATENATE('04.kolo výsledky '!$D96," ",'04.kolo výsledky '!$E96)</f>
        <v>Andrea Hubinská</v>
      </c>
      <c r="G96" s="5" t="str">
        <f>VLOOKUP(A96,'04.kolo prezentácia'!$A$2:$G$113,4,FALSE)</f>
        <v>Nordic walking Trenčín a okolie</v>
      </c>
      <c r="H96" s="3">
        <f>VLOOKUP(A96,'04.kolo prezentácia'!$A$2:$G$113,5,FALSE)</f>
        <v>1981</v>
      </c>
      <c r="I96" s="55" t="str">
        <f>VLOOKUP(A96,'04.kolo prezentácia'!$A$2:$G$113,7,FALSE)</f>
        <v>Ženy B</v>
      </c>
      <c r="J96" s="74" t="str">
        <f>VLOOKUP('04.kolo výsledky '!$A96,'04.kolo stopky'!A:C,3,FALSE)</f>
        <v>01:13:25,02</v>
      </c>
      <c r="K96" s="56">
        <f t="shared" si="12"/>
        <v>6.1278879540598288E-3</v>
      </c>
      <c r="L96" s="56">
        <f t="shared" si="13"/>
        <v>2.9179745370370366E-2</v>
      </c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3">
        <f t="shared" si="9"/>
        <v>0</v>
      </c>
      <c r="Y96"/>
    </row>
    <row r="97" spans="1:25">
      <c r="A97" s="21">
        <v>171</v>
      </c>
      <c r="B97" s="44">
        <v>94</v>
      </c>
      <c r="C97" s="60">
        <v>10</v>
      </c>
      <c r="D97" s="6" t="str">
        <f>VLOOKUP(A97,'04.kolo prezentácia'!$A$2:$G$112,2,FALSE)</f>
        <v>Jana</v>
      </c>
      <c r="E97" s="6" t="str">
        <f>VLOOKUP(A97,'04.kolo prezentácia'!$A$2:$G$112,3,FALSE)</f>
        <v>Masariková</v>
      </c>
      <c r="F97" s="5" t="str">
        <f>CONCATENATE('04.kolo výsledky '!$D97," ",'04.kolo výsledky '!$E97)</f>
        <v>Jana Masariková</v>
      </c>
      <c r="G97" s="5" t="str">
        <f>VLOOKUP(A97,'04.kolo prezentácia'!$A$2:$G$113,4,FALSE)</f>
        <v>Štvorlístok / Trenčín</v>
      </c>
      <c r="H97" s="3">
        <f>VLOOKUP(A97,'04.kolo prezentácia'!$A$2:$G$113,5,FALSE)</f>
        <v>1968</v>
      </c>
      <c r="I97" s="55" t="str">
        <f>VLOOKUP(A97,'04.kolo prezentácia'!$A$2:$G$113,7,FALSE)</f>
        <v>Ženy C</v>
      </c>
      <c r="J97" s="74" t="str">
        <f>VLOOKUP('04.kolo výsledky '!$A97,'04.kolo stopky'!A:C,3,FALSE)</f>
        <v>01:13:26,03</v>
      </c>
      <c r="K97" s="56">
        <f t="shared" si="12"/>
        <v>6.1292929798789164E-3</v>
      </c>
      <c r="L97" s="56">
        <f t="shared" si="13"/>
        <v>2.9191435185185181E-2</v>
      </c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3">
        <f t="shared" si="9"/>
        <v>0</v>
      </c>
      <c r="Y97"/>
    </row>
    <row r="98" spans="1:25">
      <c r="A98" s="21">
        <v>147</v>
      </c>
      <c r="B98" s="44">
        <v>95</v>
      </c>
      <c r="C98" s="60">
        <v>11</v>
      </c>
      <c r="D98" s="6" t="str">
        <f>VLOOKUP(A98,'04.kolo prezentácia'!$A$2:$G$112,2,FALSE)</f>
        <v>Helena</v>
      </c>
      <c r="E98" s="6" t="str">
        <f>VLOOKUP(A98,'04.kolo prezentácia'!$A$2:$G$112,3,FALSE)</f>
        <v>Dobiášová</v>
      </c>
      <c r="F98" s="5" t="str">
        <f>CONCATENATE('04.kolo výsledky '!$D98," ",'04.kolo výsledky '!$E98)</f>
        <v>Helena Dobiášová</v>
      </c>
      <c r="G98" s="5" t="str">
        <f>VLOOKUP(A98,'04.kolo prezentácia'!$A$2:$G$113,4,FALSE)</f>
        <v>Nordic walking Trenčín a okolie</v>
      </c>
      <c r="H98" s="3">
        <f>VLOOKUP(A98,'04.kolo prezentácia'!$A$2:$G$113,5,FALSE)</f>
        <v>1957</v>
      </c>
      <c r="I98" s="55" t="str">
        <f>VLOOKUP(A98,'04.kolo prezentácia'!$A$2:$G$113,7,FALSE)</f>
        <v>Ženy C</v>
      </c>
      <c r="J98" s="74" t="str">
        <f>VLOOKUP('04.kolo výsledky '!$A98,'04.kolo stopky'!A:C,3,FALSE)</f>
        <v>01:27:08,28</v>
      </c>
      <c r="K98" s="56">
        <f t="shared" si="12"/>
        <v>7.2731370192307696E-3</v>
      </c>
      <c r="L98" s="56">
        <f t="shared" si="13"/>
        <v>3.8708217592592596E-2</v>
      </c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3">
        <f t="shared" si="9"/>
        <v>0</v>
      </c>
      <c r="Y98"/>
    </row>
    <row r="99" spans="1:25">
      <c r="A99" s="21">
        <v>146</v>
      </c>
      <c r="B99" s="44">
        <v>96</v>
      </c>
      <c r="C99" s="60">
        <v>12</v>
      </c>
      <c r="D99" s="6" t="str">
        <f>VLOOKUP(A99,'04.kolo prezentácia'!$A$2:$G$112,2,FALSE)</f>
        <v>Katarína</v>
      </c>
      <c r="E99" s="6" t="str">
        <f>VLOOKUP(A99,'04.kolo prezentácia'!$A$2:$G$112,3,FALSE)</f>
        <v>Sedláčková</v>
      </c>
      <c r="F99" s="5" t="str">
        <f>CONCATENATE('04.kolo výsledky '!$D99," ",'04.kolo výsledky '!$E99)</f>
        <v>Katarína Sedláčková</v>
      </c>
      <c r="G99" s="5" t="str">
        <f>VLOOKUP(A99,'04.kolo prezentácia'!$A$2:$G$113,4,FALSE)</f>
        <v>Nordic walking Trenčín a okolie</v>
      </c>
      <c r="H99" s="3">
        <f>VLOOKUP(A99,'04.kolo prezentácia'!$A$2:$G$113,5,FALSE)</f>
        <v>1972</v>
      </c>
      <c r="I99" s="55" t="str">
        <f>VLOOKUP(A99,'04.kolo prezentácia'!$A$2:$G$113,7,FALSE)</f>
        <v>Ženy C</v>
      </c>
      <c r="J99" s="74" t="str">
        <f>VLOOKUP('04.kolo výsledky '!$A99,'04.kolo stopky'!A:C,3,FALSE)</f>
        <v>01:27:08,57</v>
      </c>
      <c r="K99" s="56">
        <f t="shared" si="12"/>
        <v>7.2735404424857548E-3</v>
      </c>
      <c r="L99" s="56">
        <f t="shared" si="13"/>
        <v>3.8711574074074072E-2</v>
      </c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3">
        <f t="shared" si="9"/>
        <v>0</v>
      </c>
      <c r="Y99"/>
    </row>
    <row r="100" spans="1:25">
      <c r="A100" s="21">
        <v>145</v>
      </c>
      <c r="B100" s="44">
        <v>97</v>
      </c>
      <c r="C100" s="44">
        <v>10</v>
      </c>
      <c r="D100" s="6" t="str">
        <f>VLOOKUP(A100,'04.kolo prezentácia'!$A$2:$G$112,2,FALSE)</f>
        <v>Mária</v>
      </c>
      <c r="E100" s="6" t="str">
        <f>VLOOKUP(A100,'04.kolo prezentácia'!$A$2:$G$112,3,FALSE)</f>
        <v>Kohútová</v>
      </c>
      <c r="F100" s="5" t="str">
        <f>CONCATENATE('04.kolo výsledky '!$D100," ",'04.kolo výsledky '!$E100)</f>
        <v>Mária Kohútová</v>
      </c>
      <c r="G100" s="5" t="str">
        <f>VLOOKUP(A100,'04.kolo prezentácia'!$A$2:$G$113,4,FALSE)</f>
        <v>Nordic walking Trenčín a okolie</v>
      </c>
      <c r="H100" s="3">
        <f>VLOOKUP(A100,'04.kolo prezentácia'!$A$2:$G$113,5,FALSE)</f>
        <v>1980</v>
      </c>
      <c r="I100" s="55" t="str">
        <f>VLOOKUP(A100,'04.kolo prezentácia'!$A$2:$G$113,7,FALSE)</f>
        <v>Ženy B</v>
      </c>
      <c r="J100" s="74" t="str">
        <f>VLOOKUP('04.kolo výsledky '!$A100,'04.kolo stopky'!A:C,3,FALSE)</f>
        <v>01:27:09,00</v>
      </c>
      <c r="K100" s="56">
        <f t="shared" si="12"/>
        <v>7.2741386217948711E-3</v>
      </c>
      <c r="L100" s="56">
        <f t="shared" si="13"/>
        <v>3.8716550925925922E-2</v>
      </c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3">
        <f t="shared" si="9"/>
        <v>0</v>
      </c>
      <c r="Y100"/>
    </row>
    <row r="101" spans="1:25">
      <c r="A101" s="21"/>
      <c r="B101" s="44"/>
      <c r="C101" s="44"/>
      <c r="D101" s="6"/>
      <c r="E101" s="6"/>
      <c r="F101" s="5"/>
      <c r="G101" s="5"/>
      <c r="H101" s="3"/>
      <c r="I101" s="55"/>
      <c r="J101" s="56"/>
      <c r="K101" s="56"/>
      <c r="L101" s="56"/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3">
        <f t="shared" si="9"/>
        <v>0</v>
      </c>
      <c r="Y101"/>
    </row>
    <row r="102" spans="1:25">
      <c r="A102" s="21"/>
      <c r="B102" s="44"/>
      <c r="C102" s="44"/>
      <c r="D102" s="6"/>
      <c r="E102" s="6"/>
      <c r="F102" s="5"/>
      <c r="G102" s="5"/>
      <c r="H102" s="3"/>
      <c r="I102" s="55"/>
      <c r="J102" s="56"/>
      <c r="K102" s="56"/>
      <c r="L102" s="56"/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3">
        <f t="shared" si="9"/>
        <v>0</v>
      </c>
      <c r="Y102"/>
    </row>
    <row r="103" spans="1:25">
      <c r="A103" s="21"/>
      <c r="B103" s="44"/>
      <c r="C103" s="44"/>
      <c r="D103" s="6"/>
      <c r="E103" s="6"/>
      <c r="F103" s="5"/>
      <c r="G103" s="5"/>
      <c r="H103" s="3"/>
      <c r="I103" s="55"/>
      <c r="J103" s="56"/>
      <c r="K103" s="56"/>
      <c r="L103" s="56"/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3">
        <f t="shared" ref="W103:W134" si="14">SUM(M103:V103)</f>
        <v>0</v>
      </c>
      <c r="Y103"/>
    </row>
    <row r="104" spans="1:25">
      <c r="A104" s="21"/>
      <c r="B104" s="44"/>
      <c r="C104" s="44"/>
      <c r="D104" s="6"/>
      <c r="E104" s="6"/>
      <c r="F104" s="5"/>
      <c r="G104" s="5"/>
      <c r="H104" s="3"/>
      <c r="I104" s="55"/>
      <c r="J104" s="56"/>
      <c r="K104" s="56"/>
      <c r="L104" s="56"/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3">
        <f t="shared" si="14"/>
        <v>0</v>
      </c>
      <c r="Y104"/>
    </row>
    <row r="105" spans="1:25">
      <c r="A105" s="21"/>
      <c r="B105" s="44"/>
      <c r="C105" s="44"/>
      <c r="D105" s="6"/>
      <c r="E105" s="6"/>
      <c r="F105" s="5"/>
      <c r="G105" s="5"/>
      <c r="H105" s="3"/>
      <c r="I105" s="55"/>
      <c r="J105" s="56"/>
      <c r="K105" s="56"/>
      <c r="L105" s="56"/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3">
        <f t="shared" si="14"/>
        <v>0</v>
      </c>
      <c r="Y105"/>
    </row>
    <row r="106" spans="1:25">
      <c r="A106" s="21"/>
      <c r="B106" s="44"/>
      <c r="C106" s="44"/>
      <c r="D106" s="6"/>
      <c r="E106" s="6"/>
      <c r="F106" s="5"/>
      <c r="G106" s="5"/>
      <c r="H106" s="3"/>
      <c r="I106" s="55"/>
      <c r="J106" s="56"/>
      <c r="K106" s="56"/>
      <c r="L106" s="56"/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3">
        <f t="shared" si="14"/>
        <v>0</v>
      </c>
      <c r="Y106"/>
    </row>
    <row r="107" spans="1:25">
      <c r="A107" s="21"/>
      <c r="B107" s="44"/>
      <c r="C107" s="44"/>
      <c r="D107" s="6"/>
      <c r="E107" s="6"/>
      <c r="F107" s="5"/>
      <c r="G107" s="5"/>
      <c r="H107" s="3"/>
      <c r="I107" s="55"/>
      <c r="J107" s="56"/>
      <c r="K107" s="56"/>
      <c r="L107" s="56"/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3">
        <f t="shared" si="14"/>
        <v>0</v>
      </c>
      <c r="Y107"/>
    </row>
    <row r="108" spans="1:25">
      <c r="A108" s="21"/>
      <c r="B108" s="44"/>
      <c r="C108" s="44"/>
      <c r="D108" s="6"/>
      <c r="E108" s="6"/>
      <c r="F108" s="5"/>
      <c r="G108" s="5"/>
      <c r="H108" s="3"/>
      <c r="I108" s="55"/>
      <c r="J108" s="56"/>
      <c r="K108" s="56"/>
      <c r="L108" s="56"/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3">
        <f t="shared" si="14"/>
        <v>0</v>
      </c>
      <c r="Y108"/>
    </row>
    <row r="109" spans="1:25">
      <c r="A109" s="21"/>
      <c r="B109" s="44"/>
      <c r="C109" s="44"/>
      <c r="D109" s="6"/>
      <c r="E109" s="6"/>
      <c r="F109" s="5"/>
      <c r="G109" s="5"/>
      <c r="H109" s="3"/>
      <c r="I109" s="55"/>
      <c r="J109" s="56"/>
      <c r="K109" s="56"/>
      <c r="L109" s="56"/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3">
        <f t="shared" si="14"/>
        <v>0</v>
      </c>
      <c r="Y109"/>
    </row>
    <row r="110" spans="1:25">
      <c r="A110" s="21"/>
      <c r="B110" s="44"/>
      <c r="C110" s="44"/>
      <c r="D110" s="6"/>
      <c r="E110" s="6"/>
      <c r="F110" s="5"/>
      <c r="G110" s="5"/>
      <c r="H110" s="3"/>
      <c r="I110" s="55"/>
      <c r="J110" s="56"/>
      <c r="K110" s="56"/>
      <c r="L110" s="56"/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3">
        <f t="shared" si="14"/>
        <v>0</v>
      </c>
      <c r="Y110"/>
    </row>
    <row r="111" spans="1:25">
      <c r="A111" s="21"/>
      <c r="B111" s="44"/>
      <c r="C111" s="44"/>
      <c r="D111" s="6"/>
      <c r="E111" s="6"/>
      <c r="F111" s="5"/>
      <c r="G111" s="5"/>
      <c r="H111" s="3"/>
      <c r="I111" s="55"/>
      <c r="J111" s="56"/>
      <c r="K111" s="56"/>
      <c r="L111" s="56"/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3">
        <f t="shared" si="14"/>
        <v>0</v>
      </c>
      <c r="Y111"/>
    </row>
    <row r="112" spans="1:25">
      <c r="A112" s="21"/>
      <c r="B112" s="44"/>
      <c r="C112" s="44"/>
      <c r="D112" s="6"/>
      <c r="E112" s="6"/>
      <c r="F112" s="5"/>
      <c r="G112" s="5"/>
      <c r="H112" s="3"/>
      <c r="I112" s="55"/>
      <c r="J112" s="56"/>
      <c r="K112" s="56"/>
      <c r="L112" s="56"/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3">
        <f t="shared" si="14"/>
        <v>0</v>
      </c>
      <c r="Y112"/>
    </row>
    <row r="113" spans="1:25">
      <c r="A113" s="21"/>
      <c r="B113" s="44"/>
      <c r="C113" s="44"/>
      <c r="D113" s="6"/>
      <c r="E113" s="6"/>
      <c r="F113" s="5"/>
      <c r="G113" s="5"/>
      <c r="H113" s="3"/>
      <c r="I113" s="55"/>
      <c r="J113" s="56"/>
      <c r="K113" s="56"/>
      <c r="L113" s="56"/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3">
        <f t="shared" si="14"/>
        <v>0</v>
      </c>
      <c r="Y113"/>
    </row>
    <row r="114" spans="1:25">
      <c r="A114" s="21"/>
      <c r="B114" s="44"/>
      <c r="C114" s="44"/>
      <c r="D114" s="6"/>
      <c r="E114" s="6"/>
      <c r="F114" s="5"/>
      <c r="G114" s="5"/>
      <c r="H114" s="3"/>
      <c r="I114" s="55"/>
      <c r="J114" s="56"/>
      <c r="K114" s="56"/>
      <c r="L114" s="56"/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3">
        <f t="shared" si="14"/>
        <v>0</v>
      </c>
      <c r="Y114"/>
    </row>
    <row r="115" spans="1:25">
      <c r="A115" s="21"/>
      <c r="B115" s="44"/>
      <c r="C115" s="44"/>
      <c r="D115" s="6"/>
      <c r="E115" s="6"/>
      <c r="F115" s="5"/>
      <c r="G115" s="5"/>
      <c r="H115" s="3"/>
      <c r="I115" s="55"/>
      <c r="J115" s="56"/>
      <c r="K115" s="56"/>
      <c r="L115" s="56"/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3">
        <f t="shared" si="14"/>
        <v>0</v>
      </c>
      <c r="Y115"/>
    </row>
    <row r="116" spans="1:25">
      <c r="A116" s="52"/>
      <c r="B116" s="44"/>
      <c r="C116" s="44"/>
      <c r="D116" s="6"/>
      <c r="E116" s="6"/>
      <c r="F116" s="6"/>
      <c r="G116" s="6"/>
      <c r="H116" s="30"/>
      <c r="I116" s="31"/>
      <c r="J116" s="32"/>
      <c r="K116" s="32"/>
      <c r="L116" s="32">
        <f t="shared" ref="L116:L147" si="15">J116-$Y$3</f>
        <v>-2.1804282407407408E-2</v>
      </c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3">
        <f t="shared" si="14"/>
        <v>0</v>
      </c>
      <c r="Y116"/>
    </row>
    <row r="117" spans="1:25">
      <c r="A117" s="52"/>
      <c r="B117" s="44"/>
      <c r="C117" s="44"/>
      <c r="D117" s="6"/>
      <c r="E117" s="6"/>
      <c r="F117" s="6"/>
      <c r="G117" s="6"/>
      <c r="H117" s="30"/>
      <c r="I117" s="31"/>
      <c r="J117" s="32"/>
      <c r="K117" s="32"/>
      <c r="L117" s="32">
        <f t="shared" si="15"/>
        <v>-2.1804282407407408E-2</v>
      </c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3">
        <f t="shared" si="14"/>
        <v>0</v>
      </c>
      <c r="Y117"/>
    </row>
    <row r="118" spans="1:25">
      <c r="A118" s="52"/>
      <c r="B118" s="44"/>
      <c r="C118" s="44"/>
      <c r="D118" s="6"/>
      <c r="E118" s="6"/>
      <c r="F118" s="6"/>
      <c r="G118" s="6"/>
      <c r="H118" s="30"/>
      <c r="I118" s="31"/>
      <c r="J118" s="32"/>
      <c r="K118" s="32"/>
      <c r="L118" s="32">
        <f t="shared" si="15"/>
        <v>-2.1804282407407408E-2</v>
      </c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3">
        <f t="shared" si="14"/>
        <v>0</v>
      </c>
      <c r="Y118"/>
    </row>
    <row r="119" spans="1:25">
      <c r="A119" s="52"/>
      <c r="B119" s="44"/>
      <c r="C119" s="44"/>
      <c r="D119" s="6"/>
      <c r="E119" s="6"/>
      <c r="F119" s="6"/>
      <c r="G119" s="6"/>
      <c r="H119" s="30"/>
      <c r="I119" s="31"/>
      <c r="J119" s="32"/>
      <c r="K119" s="32"/>
      <c r="L119" s="32">
        <f t="shared" si="15"/>
        <v>-2.1804282407407408E-2</v>
      </c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3">
        <f t="shared" si="14"/>
        <v>0</v>
      </c>
      <c r="Y119"/>
    </row>
    <row r="120" spans="1:25">
      <c r="A120" s="52"/>
      <c r="B120" s="44"/>
      <c r="C120" s="44"/>
      <c r="D120" s="6"/>
      <c r="E120" s="6"/>
      <c r="F120" s="6"/>
      <c r="G120" s="6"/>
      <c r="H120" s="30"/>
      <c r="I120" s="31"/>
      <c r="J120" s="32"/>
      <c r="K120" s="32"/>
      <c r="L120" s="32">
        <f t="shared" si="15"/>
        <v>-2.1804282407407408E-2</v>
      </c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3">
        <f t="shared" si="14"/>
        <v>0</v>
      </c>
      <c r="Y120"/>
    </row>
    <row r="121" spans="1:25">
      <c r="A121" s="52"/>
      <c r="B121" s="44"/>
      <c r="C121" s="44"/>
      <c r="D121" s="6"/>
      <c r="E121" s="6"/>
      <c r="F121" s="6"/>
      <c r="G121" s="6"/>
      <c r="H121" s="30"/>
      <c r="I121" s="31"/>
      <c r="J121" s="32"/>
      <c r="K121" s="32"/>
      <c r="L121" s="32">
        <f t="shared" si="15"/>
        <v>-2.1804282407407408E-2</v>
      </c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3">
        <f t="shared" si="14"/>
        <v>0</v>
      </c>
      <c r="Y121"/>
    </row>
    <row r="122" spans="1:25">
      <c r="A122" s="52"/>
      <c r="B122" s="44"/>
      <c r="C122" s="44"/>
      <c r="D122" s="6"/>
      <c r="E122" s="6"/>
      <c r="F122" s="6"/>
      <c r="G122" s="6"/>
      <c r="H122" s="30"/>
      <c r="I122" s="31"/>
      <c r="J122" s="32"/>
      <c r="K122" s="32"/>
      <c r="L122" s="32">
        <f t="shared" si="15"/>
        <v>-2.1804282407407408E-2</v>
      </c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3">
        <f t="shared" si="14"/>
        <v>0</v>
      </c>
      <c r="Y122"/>
    </row>
    <row r="123" spans="1:25">
      <c r="A123" s="52"/>
      <c r="B123" s="44"/>
      <c r="C123" s="44"/>
      <c r="D123" s="6"/>
      <c r="E123" s="6"/>
      <c r="F123" s="6"/>
      <c r="G123" s="6"/>
      <c r="H123" s="30"/>
      <c r="I123" s="31"/>
      <c r="J123" s="32"/>
      <c r="K123" s="32"/>
      <c r="L123" s="32">
        <f t="shared" si="15"/>
        <v>-2.1804282407407408E-2</v>
      </c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3">
        <f t="shared" si="14"/>
        <v>0</v>
      </c>
      <c r="Y123"/>
    </row>
    <row r="124" spans="1:25">
      <c r="A124" s="52"/>
      <c r="B124" s="44"/>
      <c r="C124" s="44"/>
      <c r="D124" s="6"/>
      <c r="E124" s="6"/>
      <c r="F124" s="6"/>
      <c r="G124" s="6"/>
      <c r="H124" s="30"/>
      <c r="I124" s="31"/>
      <c r="J124" s="32"/>
      <c r="K124" s="32"/>
      <c r="L124" s="32">
        <f t="shared" si="15"/>
        <v>-2.1804282407407408E-2</v>
      </c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3">
        <f t="shared" si="14"/>
        <v>0</v>
      </c>
      <c r="Y124"/>
    </row>
    <row r="125" spans="1:25">
      <c r="A125" s="52"/>
      <c r="B125" s="44"/>
      <c r="C125" s="44"/>
      <c r="D125" s="6"/>
      <c r="E125" s="6"/>
      <c r="F125" s="6"/>
      <c r="G125" s="6"/>
      <c r="H125" s="30"/>
      <c r="I125" s="31"/>
      <c r="J125" s="32"/>
      <c r="K125" s="32"/>
      <c r="L125" s="32">
        <f t="shared" si="15"/>
        <v>-2.1804282407407408E-2</v>
      </c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3">
        <f t="shared" si="14"/>
        <v>0</v>
      </c>
      <c r="Y125"/>
    </row>
    <row r="126" spans="1:25">
      <c r="A126" s="52"/>
      <c r="B126" s="44"/>
      <c r="C126" s="44"/>
      <c r="D126" s="6"/>
      <c r="E126" s="6"/>
      <c r="F126" s="6"/>
      <c r="G126" s="6"/>
      <c r="H126" s="30"/>
      <c r="I126" s="31"/>
      <c r="J126" s="32"/>
      <c r="K126" s="32"/>
      <c r="L126" s="32">
        <f t="shared" si="15"/>
        <v>-2.1804282407407408E-2</v>
      </c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3">
        <f t="shared" si="14"/>
        <v>0</v>
      </c>
      <c r="Y126"/>
    </row>
    <row r="127" spans="1:25">
      <c r="A127" s="52"/>
      <c r="B127" s="44"/>
      <c r="C127" s="44"/>
      <c r="D127" s="6"/>
      <c r="E127" s="6"/>
      <c r="F127" s="6"/>
      <c r="G127" s="6"/>
      <c r="H127" s="30"/>
      <c r="I127" s="31"/>
      <c r="J127" s="32"/>
      <c r="K127" s="32"/>
      <c r="L127" s="32">
        <f t="shared" si="15"/>
        <v>-2.1804282407407408E-2</v>
      </c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3">
        <f t="shared" si="14"/>
        <v>0</v>
      </c>
      <c r="Y127"/>
    </row>
    <row r="128" spans="1:25">
      <c r="A128" s="52"/>
      <c r="B128" s="44"/>
      <c r="C128" s="44"/>
      <c r="D128" s="6"/>
      <c r="E128" s="6"/>
      <c r="F128" s="6"/>
      <c r="G128" s="6"/>
      <c r="H128" s="30"/>
      <c r="I128" s="31"/>
      <c r="J128" s="32"/>
      <c r="K128" s="32"/>
      <c r="L128" s="32">
        <f t="shared" si="15"/>
        <v>-2.1804282407407408E-2</v>
      </c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3">
        <f t="shared" si="14"/>
        <v>0</v>
      </c>
      <c r="Y128"/>
    </row>
    <row r="129" spans="1:25">
      <c r="A129" s="52"/>
      <c r="B129" s="44"/>
      <c r="C129" s="44"/>
      <c r="D129" s="6"/>
      <c r="E129" s="6"/>
      <c r="F129" s="6"/>
      <c r="G129" s="6"/>
      <c r="H129" s="30"/>
      <c r="I129" s="31"/>
      <c r="J129" s="32"/>
      <c r="K129" s="32"/>
      <c r="L129" s="32">
        <f t="shared" si="15"/>
        <v>-2.1804282407407408E-2</v>
      </c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3">
        <f t="shared" si="14"/>
        <v>0</v>
      </c>
      <c r="Y129"/>
    </row>
    <row r="130" spans="1:25">
      <c r="A130" s="52"/>
      <c r="B130" s="44"/>
      <c r="C130" s="44"/>
      <c r="D130" s="6"/>
      <c r="E130" s="6"/>
      <c r="F130" s="6"/>
      <c r="G130" s="6"/>
      <c r="H130" s="30"/>
      <c r="I130" s="31"/>
      <c r="J130" s="32"/>
      <c r="K130" s="32"/>
      <c r="L130" s="32">
        <f t="shared" si="15"/>
        <v>-2.1804282407407408E-2</v>
      </c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3">
        <f t="shared" si="14"/>
        <v>0</v>
      </c>
      <c r="Y130"/>
    </row>
    <row r="131" spans="1:25">
      <c r="A131" s="52"/>
      <c r="B131" s="44"/>
      <c r="C131" s="44"/>
      <c r="D131" s="6"/>
      <c r="E131" s="6"/>
      <c r="F131" s="6"/>
      <c r="G131" s="6"/>
      <c r="H131" s="30"/>
      <c r="I131" s="31"/>
      <c r="J131" s="32"/>
      <c r="K131" s="32"/>
      <c r="L131" s="32">
        <f t="shared" si="15"/>
        <v>-2.1804282407407408E-2</v>
      </c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3">
        <f t="shared" si="14"/>
        <v>0</v>
      </c>
      <c r="Y131"/>
    </row>
    <row r="132" spans="1:25">
      <c r="A132" s="52"/>
      <c r="B132" s="44"/>
      <c r="C132" s="44"/>
      <c r="D132" s="6"/>
      <c r="E132" s="6"/>
      <c r="F132" s="6"/>
      <c r="G132" s="6"/>
      <c r="H132" s="30"/>
      <c r="I132" s="31"/>
      <c r="J132" s="32"/>
      <c r="K132" s="32"/>
      <c r="L132" s="32">
        <f t="shared" si="15"/>
        <v>-2.1804282407407408E-2</v>
      </c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3">
        <f t="shared" si="14"/>
        <v>0</v>
      </c>
      <c r="Y132"/>
    </row>
    <row r="133" spans="1:25">
      <c r="A133" s="52"/>
      <c r="B133" s="44"/>
      <c r="C133" s="44"/>
      <c r="D133" s="6"/>
      <c r="E133" s="6"/>
      <c r="F133" s="6"/>
      <c r="G133" s="6"/>
      <c r="H133" s="30"/>
      <c r="I133" s="31"/>
      <c r="J133" s="32"/>
      <c r="K133" s="32"/>
      <c r="L133" s="32">
        <f t="shared" si="15"/>
        <v>-2.1804282407407408E-2</v>
      </c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3">
        <f t="shared" si="14"/>
        <v>0</v>
      </c>
      <c r="Y133"/>
    </row>
    <row r="134" spans="1:25">
      <c r="A134" s="52"/>
      <c r="B134" s="44"/>
      <c r="C134" s="44"/>
      <c r="D134" s="6"/>
      <c r="E134" s="6"/>
      <c r="F134" s="6"/>
      <c r="G134" s="6"/>
      <c r="H134" s="30"/>
      <c r="I134" s="31"/>
      <c r="J134" s="32"/>
      <c r="K134" s="32"/>
      <c r="L134" s="32">
        <f t="shared" si="15"/>
        <v>-2.1804282407407408E-2</v>
      </c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3">
        <f t="shared" si="14"/>
        <v>0</v>
      </c>
      <c r="Y134"/>
    </row>
    <row r="135" spans="1:25">
      <c r="A135" s="52"/>
      <c r="B135" s="44"/>
      <c r="C135" s="44"/>
      <c r="D135" s="6"/>
      <c r="E135" s="6"/>
      <c r="F135" s="6"/>
      <c r="G135" s="6"/>
      <c r="H135" s="30"/>
      <c r="I135" s="31"/>
      <c r="J135" s="32"/>
      <c r="K135" s="32"/>
      <c r="L135" s="32">
        <f t="shared" si="15"/>
        <v>-2.1804282407407408E-2</v>
      </c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3">
        <f t="shared" ref="W135:W147" si="16">SUM(M135:V135)</f>
        <v>0</v>
      </c>
      <c r="Y135"/>
    </row>
    <row r="136" spans="1:25">
      <c r="A136" s="52"/>
      <c r="B136" s="44"/>
      <c r="C136" s="44"/>
      <c r="D136" s="6"/>
      <c r="E136" s="6"/>
      <c r="F136" s="6"/>
      <c r="G136" s="6"/>
      <c r="H136" s="30"/>
      <c r="I136" s="31"/>
      <c r="J136" s="32"/>
      <c r="K136" s="32"/>
      <c r="L136" s="32">
        <f t="shared" si="15"/>
        <v>-2.1804282407407408E-2</v>
      </c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3">
        <f t="shared" si="16"/>
        <v>0</v>
      </c>
      <c r="Y136"/>
    </row>
    <row r="137" spans="1:25">
      <c r="A137" s="52"/>
      <c r="B137" s="44"/>
      <c r="C137" s="44"/>
      <c r="D137" s="6"/>
      <c r="E137" s="6"/>
      <c r="F137" s="6"/>
      <c r="G137" s="6"/>
      <c r="H137" s="30"/>
      <c r="I137" s="31"/>
      <c r="J137" s="32"/>
      <c r="K137" s="32"/>
      <c r="L137" s="32">
        <f t="shared" si="15"/>
        <v>-2.1804282407407408E-2</v>
      </c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3">
        <f t="shared" si="16"/>
        <v>0</v>
      </c>
      <c r="Y137"/>
    </row>
    <row r="138" spans="1:25">
      <c r="A138" s="52"/>
      <c r="B138" s="44"/>
      <c r="C138" s="44"/>
      <c r="D138" s="6"/>
      <c r="E138" s="6"/>
      <c r="F138" s="6"/>
      <c r="G138" s="6"/>
      <c r="H138" s="30"/>
      <c r="I138" s="31"/>
      <c r="J138" s="32"/>
      <c r="K138" s="32"/>
      <c r="L138" s="32">
        <f t="shared" si="15"/>
        <v>-2.1804282407407408E-2</v>
      </c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3">
        <f t="shared" si="16"/>
        <v>0</v>
      </c>
      <c r="Y138"/>
    </row>
    <row r="139" spans="1:25">
      <c r="A139" s="52"/>
      <c r="B139" s="44"/>
      <c r="C139" s="44"/>
      <c r="D139" s="6"/>
      <c r="E139" s="6"/>
      <c r="F139" s="6"/>
      <c r="G139" s="6"/>
      <c r="H139" s="30"/>
      <c r="I139" s="31"/>
      <c r="J139" s="32"/>
      <c r="K139" s="32"/>
      <c r="L139" s="32">
        <f t="shared" si="15"/>
        <v>-2.1804282407407408E-2</v>
      </c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3">
        <f t="shared" si="16"/>
        <v>0</v>
      </c>
      <c r="Y139"/>
    </row>
    <row r="140" spans="1:25">
      <c r="A140" s="52"/>
      <c r="B140" s="44"/>
      <c r="C140" s="44"/>
      <c r="D140" s="6"/>
      <c r="E140" s="6"/>
      <c r="F140" s="6"/>
      <c r="G140" s="6"/>
      <c r="H140" s="30"/>
      <c r="I140" s="31"/>
      <c r="J140" s="32"/>
      <c r="K140" s="32"/>
      <c r="L140" s="32">
        <f t="shared" si="15"/>
        <v>-2.1804282407407408E-2</v>
      </c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3">
        <f t="shared" si="16"/>
        <v>0</v>
      </c>
      <c r="Y140"/>
    </row>
    <row r="141" spans="1:25">
      <c r="A141" s="52"/>
      <c r="B141" s="44"/>
      <c r="C141" s="44"/>
      <c r="D141" s="6"/>
      <c r="E141" s="6"/>
      <c r="F141" s="6"/>
      <c r="G141" s="6"/>
      <c r="H141" s="30"/>
      <c r="I141" s="31"/>
      <c r="J141" s="32"/>
      <c r="K141" s="32"/>
      <c r="L141" s="32">
        <f t="shared" si="15"/>
        <v>-2.1804282407407408E-2</v>
      </c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3">
        <f t="shared" si="16"/>
        <v>0</v>
      </c>
      <c r="Y141"/>
    </row>
    <row r="142" spans="1:25">
      <c r="A142" s="52"/>
      <c r="B142" s="44"/>
      <c r="C142" s="44"/>
      <c r="D142" s="6"/>
      <c r="E142" s="6"/>
      <c r="F142" s="6"/>
      <c r="G142" s="6"/>
      <c r="H142" s="30"/>
      <c r="I142" s="31"/>
      <c r="J142" s="32"/>
      <c r="K142" s="32"/>
      <c r="L142" s="32">
        <f t="shared" si="15"/>
        <v>-2.1804282407407408E-2</v>
      </c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3">
        <f t="shared" si="16"/>
        <v>0</v>
      </c>
      <c r="Y142"/>
    </row>
    <row r="143" spans="1:25">
      <c r="A143" s="52"/>
      <c r="B143" s="44"/>
      <c r="C143" s="44"/>
      <c r="D143" s="6"/>
      <c r="E143" s="6"/>
      <c r="F143" s="6"/>
      <c r="G143" s="6"/>
      <c r="H143" s="30"/>
      <c r="I143" s="31"/>
      <c r="J143" s="32"/>
      <c r="K143" s="32"/>
      <c r="L143" s="32">
        <f t="shared" si="15"/>
        <v>-2.1804282407407408E-2</v>
      </c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3">
        <f t="shared" si="16"/>
        <v>0</v>
      </c>
      <c r="Y143"/>
    </row>
    <row r="144" spans="1:25">
      <c r="A144" s="52"/>
      <c r="B144" s="44"/>
      <c r="C144" s="44"/>
      <c r="D144" s="6"/>
      <c r="E144" s="6"/>
      <c r="F144" s="6"/>
      <c r="G144" s="6"/>
      <c r="H144" s="30"/>
      <c r="I144" s="31"/>
      <c r="J144" s="32"/>
      <c r="K144" s="32"/>
      <c r="L144" s="32">
        <f t="shared" si="15"/>
        <v>-2.1804282407407408E-2</v>
      </c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3">
        <f t="shared" si="16"/>
        <v>0</v>
      </c>
      <c r="Y144"/>
    </row>
    <row r="145" spans="1:25">
      <c r="A145" s="52"/>
      <c r="B145" s="44"/>
      <c r="C145" s="44"/>
      <c r="D145" s="6"/>
      <c r="E145" s="6"/>
      <c r="F145" s="6"/>
      <c r="G145" s="6"/>
      <c r="H145" s="30"/>
      <c r="I145" s="31"/>
      <c r="J145" s="32"/>
      <c r="K145" s="32"/>
      <c r="L145" s="32">
        <f t="shared" si="15"/>
        <v>-2.1804282407407408E-2</v>
      </c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3">
        <f t="shared" si="16"/>
        <v>0</v>
      </c>
      <c r="Y145"/>
    </row>
    <row r="146" spans="1:25">
      <c r="A146" s="52"/>
      <c r="B146" s="44"/>
      <c r="C146" s="44"/>
      <c r="D146" s="6"/>
      <c r="E146" s="6"/>
      <c r="F146" s="6"/>
      <c r="G146" s="6"/>
      <c r="H146" s="30"/>
      <c r="I146" s="31"/>
      <c r="J146" s="32"/>
      <c r="K146" s="32"/>
      <c r="L146" s="32">
        <f t="shared" si="15"/>
        <v>-2.1804282407407408E-2</v>
      </c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3">
        <f t="shared" si="16"/>
        <v>0</v>
      </c>
      <c r="Y146"/>
    </row>
    <row r="147" spans="1:25">
      <c r="A147" s="52"/>
      <c r="B147" s="44"/>
      <c r="C147" s="44"/>
      <c r="D147" s="6"/>
      <c r="E147" s="6"/>
      <c r="F147" s="6"/>
      <c r="G147" s="6"/>
      <c r="H147" s="30"/>
      <c r="I147" s="31"/>
      <c r="J147" s="32"/>
      <c r="K147" s="32"/>
      <c r="L147" s="32">
        <f t="shared" si="15"/>
        <v>-2.1804282407407408E-2</v>
      </c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3">
        <f t="shared" si="16"/>
        <v>0</v>
      </c>
      <c r="Y147"/>
    </row>
    <row r="148" spans="1:25">
      <c r="Y148"/>
    </row>
    <row r="149" spans="1:25">
      <c r="Y149"/>
    </row>
    <row r="150" spans="1:25">
      <c r="Y150"/>
    </row>
    <row r="151" spans="1:25">
      <c r="Y151"/>
    </row>
    <row r="152" spans="1:25">
      <c r="Y152"/>
    </row>
    <row r="153" spans="1:25">
      <c r="Y153"/>
    </row>
    <row r="154" spans="1:25">
      <c r="Y154"/>
    </row>
    <row r="155" spans="1:25">
      <c r="Y155"/>
    </row>
    <row r="156" spans="1:25">
      <c r="Y156"/>
    </row>
    <row r="157" spans="1:25">
      <c r="Y157"/>
    </row>
    <row r="158" spans="1:25">
      <c r="Y158"/>
    </row>
    <row r="159" spans="1:25">
      <c r="Y159"/>
    </row>
    <row r="160" spans="1:25">
      <c r="Y160"/>
    </row>
    <row r="161" spans="25:25">
      <c r="Y161"/>
    </row>
    <row r="162" spans="25:25">
      <c r="Y162"/>
    </row>
    <row r="163" spans="25:25">
      <c r="Y163"/>
    </row>
  </sheetData>
  <sheetCalcPr fullCalcOnLoad="1"/>
  <mergeCells count="1">
    <mergeCell ref="A1:W1"/>
  </mergeCells>
  <phoneticPr fontId="0" type="noConversion"/>
  <conditionalFormatting sqref="Z1:Z2 Z164:Z65536 X3:X163">
    <cfRule type="cellIs" dxfId="57" priority="1" operator="lessThan">
      <formula>0</formula>
    </cfRule>
  </conditionalFormatting>
  <pageMargins left="0.11811023622047245" right="0.11811023622047245" top="0.39370078740157483" bottom="0.39370078740157483" header="0.31496062992125984" footer="0.31496062992125984"/>
  <pageSetup paperSize="9" scale="8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zoomScale="80" zoomScaleNormal="80" workbookViewId="0">
      <pane ySplit="3" topLeftCell="A243" activePane="bottomLeft" state="frozen"/>
      <selection pane="bottomLeft" sqref="A1:W267"/>
    </sheetView>
  </sheetViews>
  <sheetFormatPr defaultRowHeight="15"/>
  <cols>
    <col min="1" max="1" width="15.85546875" style="1" customWidth="1"/>
    <col min="2" max="3" width="13.7109375" style="19" customWidth="1"/>
    <col min="4" max="4" width="14.42578125" style="7" hidden="1" customWidth="1"/>
    <col min="5" max="5" width="22" hidden="1" customWidth="1"/>
    <col min="6" max="6" width="22" customWidth="1"/>
    <col min="7" max="7" width="36.140625" customWidth="1"/>
    <col min="8" max="8" width="8.42578125" style="1" customWidth="1"/>
    <col min="9" max="9" width="13.7109375" bestFit="1" customWidth="1"/>
    <col min="10" max="10" width="13.7109375" style="12" customWidth="1"/>
    <col min="11" max="11" width="13.7109375" style="4" customWidth="1"/>
    <col min="12" max="12" width="13.42578125" style="4" customWidth="1"/>
    <col min="13" max="13" width="6.7109375" style="22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43" customWidth="1"/>
    <col min="26" max="26" width="12.140625" bestFit="1" customWidth="1"/>
    <col min="27" max="27" width="11.42578125" bestFit="1" customWidth="1"/>
  </cols>
  <sheetData>
    <row r="1" spans="1:25" ht="24" thickBot="1">
      <c r="A1" s="75" t="s">
        <v>492</v>
      </c>
      <c r="B1" s="76"/>
      <c r="C1" s="76"/>
      <c r="D1" s="77"/>
      <c r="E1" s="77"/>
      <c r="F1" s="77"/>
      <c r="G1" s="77"/>
      <c r="H1" s="77"/>
      <c r="I1" s="77"/>
      <c r="J1" s="77"/>
      <c r="K1" s="77"/>
      <c r="L1" s="77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</row>
    <row r="2" spans="1: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51" t="s">
        <v>0</v>
      </c>
      <c r="B3" s="35" t="s">
        <v>11</v>
      </c>
      <c r="C3" s="35" t="s">
        <v>12</v>
      </c>
      <c r="D3" s="36" t="s">
        <v>1</v>
      </c>
      <c r="E3" s="11" t="s">
        <v>2</v>
      </c>
      <c r="F3" s="11" t="s">
        <v>58</v>
      </c>
      <c r="G3" s="11" t="s">
        <v>7</v>
      </c>
      <c r="H3" s="11" t="s">
        <v>3</v>
      </c>
      <c r="I3" s="11" t="s">
        <v>4</v>
      </c>
      <c r="J3" s="37" t="s">
        <v>6</v>
      </c>
      <c r="K3" s="38" t="s">
        <v>25</v>
      </c>
      <c r="L3" s="39" t="s">
        <v>8</v>
      </c>
      <c r="M3" s="27" t="s">
        <v>9</v>
      </c>
      <c r="N3" s="27" t="s">
        <v>13</v>
      </c>
      <c r="O3" s="27" t="s">
        <v>17</v>
      </c>
      <c r="P3" s="27" t="s">
        <v>16</v>
      </c>
      <c r="Q3" s="27" t="s">
        <v>15</v>
      </c>
      <c r="R3" s="27" t="s">
        <v>18</v>
      </c>
      <c r="S3" s="27" t="s">
        <v>19</v>
      </c>
      <c r="T3" s="27" t="s">
        <v>20</v>
      </c>
      <c r="U3" s="27" t="s">
        <v>22</v>
      </c>
      <c r="V3" s="27" t="s">
        <v>23</v>
      </c>
      <c r="W3" s="28" t="s">
        <v>10</v>
      </c>
      <c r="X3" s="11">
        <v>8.32</v>
      </c>
      <c r="Y3" s="48">
        <v>2.1804282407407408E-2</v>
      </c>
    </row>
    <row r="4" spans="1:25" s="2" customFormat="1" hidden="1">
      <c r="A4" s="21">
        <v>152</v>
      </c>
      <c r="B4" s="45">
        <v>1</v>
      </c>
      <c r="C4" s="45">
        <v>1</v>
      </c>
      <c r="D4" s="6" t="str">
        <f>VLOOKUP(A4,'04.kolo prezentácia'!$A$2:$G$112,2,FALSE)</f>
        <v>Štefan</v>
      </c>
      <c r="E4" s="6" t="str">
        <f>VLOOKUP(A4,'04.kolo prezentácia'!$A$2:$G$112,3,FALSE)</f>
        <v>Štefina</v>
      </c>
      <c r="F4" s="6" t="str">
        <f>CONCATENATE('04.kolo výsledky KAT'!$D4," ",'04.kolo výsledky KAT'!$E4)</f>
        <v>Štefan Štefina</v>
      </c>
      <c r="G4" s="6" t="str">
        <f>VLOOKUP(A4,'04.kolo prezentácia'!$A$2:$G$113,4,FALSE)</f>
        <v>AK Spartak Dubnica</v>
      </c>
      <c r="H4" s="30">
        <f>VLOOKUP(A4,'04.kolo prezentácia'!$A$2:$G$113,5,FALSE)</f>
        <v>1986</v>
      </c>
      <c r="I4" s="31" t="str">
        <f>VLOOKUP(A4,'04.kolo prezentácia'!$A$2:$G$113,7,FALSE)</f>
        <v>Muži B</v>
      </c>
      <c r="J4" s="72" t="str">
        <f>VLOOKUP('04.kolo výsledky KAT'!$A4,'04.kolo stopky'!A:C,3,FALSE)</f>
        <v>00:31:23,89</v>
      </c>
      <c r="K4" s="32">
        <f t="shared" ref="K4:K67" si="0">J4/$X$3</f>
        <v>2.6207070201210826E-3</v>
      </c>
      <c r="L4" s="32">
        <f>J4-$Y$3</f>
        <v>0</v>
      </c>
      <c r="M4" s="21"/>
      <c r="N4" s="3"/>
      <c r="O4" s="3"/>
      <c r="P4" s="3"/>
      <c r="Q4" s="3"/>
      <c r="R4" s="3"/>
      <c r="S4" s="3"/>
      <c r="T4" s="3"/>
      <c r="U4" s="3"/>
      <c r="V4" s="3"/>
      <c r="W4" s="26">
        <f t="shared" ref="W4:W53" si="1">SUM(M4:V4)</f>
        <v>0</v>
      </c>
    </row>
    <row r="5" spans="1:25" s="2" customFormat="1" hidden="1">
      <c r="A5" s="21">
        <v>136</v>
      </c>
      <c r="B5" s="45">
        <v>2</v>
      </c>
      <c r="C5" s="45">
        <v>1</v>
      </c>
      <c r="D5" s="5" t="str">
        <f>VLOOKUP(A5,'04.kolo prezentácia'!$A$2:$G$112,2,FALSE)</f>
        <v>Pavel</v>
      </c>
      <c r="E5" s="5" t="str">
        <f>VLOOKUP(A5,'04.kolo prezentácia'!$A$2:$G$112,3,FALSE)</f>
        <v>Uhrecky</v>
      </c>
      <c r="F5" s="6" t="str">
        <f>CONCATENATE('04.kolo výsledky KAT'!$D5," ",'04.kolo výsledky KAT'!$E5)</f>
        <v>Pavel Uhrecky</v>
      </c>
      <c r="G5" s="6" t="str">
        <f>VLOOKUP(A5,'04.kolo prezentácia'!$A$2:$G$113,4,FALSE)</f>
        <v>Bez me na / Trenčín</v>
      </c>
      <c r="H5" s="30">
        <f>VLOOKUP(A5,'04.kolo prezentácia'!$A$2:$G$113,5,FALSE)</f>
        <v>1974</v>
      </c>
      <c r="I5" s="31" t="str">
        <f>VLOOKUP(A5,'04.kolo prezentácia'!$A$2:$G$113,7,FALSE)</f>
        <v>Muži C</v>
      </c>
      <c r="J5" s="73" t="str">
        <f>VLOOKUP('04.kolo výsledky KAT'!$A5,'04.kolo stopky'!A:C,3,FALSE)</f>
        <v>00:32:30,44</v>
      </c>
      <c r="K5" s="32">
        <f t="shared" si="0"/>
        <v>2.7132857015669514E-3</v>
      </c>
      <c r="L5" s="32">
        <f t="shared" ref="L5:L68" si="2">J5-$Y$3</f>
        <v>7.7025462962962768E-4</v>
      </c>
      <c r="M5" s="21"/>
      <c r="N5" s="3"/>
      <c r="O5" s="3"/>
      <c r="P5" s="3"/>
      <c r="Q5" s="3"/>
      <c r="R5" s="3"/>
      <c r="S5" s="3"/>
      <c r="T5" s="3"/>
      <c r="U5" s="3"/>
      <c r="V5" s="3"/>
      <c r="W5" s="26">
        <f t="shared" si="1"/>
        <v>0</v>
      </c>
    </row>
    <row r="6" spans="1:25" s="2" customFormat="1" hidden="1">
      <c r="A6" s="21">
        <v>135</v>
      </c>
      <c r="B6" s="45">
        <v>3</v>
      </c>
      <c r="C6" s="45">
        <v>2</v>
      </c>
      <c r="D6" s="5" t="str">
        <f>VLOOKUP(A6,'04.kolo prezentácia'!$A$2:$G$112,2,FALSE)</f>
        <v>Peter</v>
      </c>
      <c r="E6" s="5" t="str">
        <f>VLOOKUP(A6,'04.kolo prezentácia'!$A$2:$G$112,3,FALSE)</f>
        <v>Sobek</v>
      </c>
      <c r="F6" s="6" t="str">
        <f>CONCATENATE('04.kolo výsledky KAT'!$D6," ",'04.kolo výsledky KAT'!$E6)</f>
        <v>Peter Sobek</v>
      </c>
      <c r="G6" s="6" t="str">
        <f>VLOOKUP(A6,'04.kolo prezentácia'!$A$2:$G$113,4,FALSE)</f>
        <v>Bez me na / Trenčín</v>
      </c>
      <c r="H6" s="30">
        <f>VLOOKUP(A6,'04.kolo prezentácia'!$A$2:$G$113,5,FALSE)</f>
        <v>1978</v>
      </c>
      <c r="I6" s="31" t="str">
        <f>VLOOKUP(A6,'04.kolo prezentácia'!$A$2:$G$113,7,FALSE)</f>
        <v>Muži C</v>
      </c>
      <c r="J6" s="73" t="str">
        <f>VLOOKUP('04.kolo výsledky KAT'!$A6,'04.kolo stopky'!A:C,3,FALSE)</f>
        <v>00:32:34,63</v>
      </c>
      <c r="K6" s="32">
        <f t="shared" si="0"/>
        <v>2.7191144720441589E-3</v>
      </c>
      <c r="L6" s="32">
        <f t="shared" si="2"/>
        <v>8.1874999999999656E-4</v>
      </c>
      <c r="M6" s="21"/>
      <c r="N6" s="3"/>
      <c r="O6" s="3"/>
      <c r="P6" s="3"/>
      <c r="Q6" s="3"/>
      <c r="R6" s="3"/>
      <c r="S6" s="3"/>
      <c r="T6" s="3"/>
      <c r="U6" s="3"/>
      <c r="V6" s="3"/>
      <c r="W6" s="26">
        <f t="shared" si="1"/>
        <v>0</v>
      </c>
    </row>
    <row r="7" spans="1:25" s="2" customFormat="1" hidden="1">
      <c r="A7" s="21">
        <v>137</v>
      </c>
      <c r="B7" s="44">
        <v>4</v>
      </c>
      <c r="C7" s="53">
        <v>2</v>
      </c>
      <c r="D7" s="5" t="str">
        <f>VLOOKUP(A7,'04.kolo prezentácia'!$A$2:$G$112,2,FALSE)</f>
        <v>Miroslav</v>
      </c>
      <c r="E7" s="5" t="str">
        <f>VLOOKUP(A7,'04.kolo prezentácia'!$A$2:$G$112,3,FALSE)</f>
        <v>Letko</v>
      </c>
      <c r="F7" s="6" t="str">
        <f>CONCATENATE('04.kolo výsledky KAT'!$D7," ",'04.kolo výsledky KAT'!$E7)</f>
        <v>Miroslav Letko</v>
      </c>
      <c r="G7" s="6" t="str">
        <f>VLOOKUP(A7,'04.kolo prezentácia'!$A$2:$G$113,4,FALSE)</f>
        <v xml:space="preserve">Bez me na / Trenč. Stankovce </v>
      </c>
      <c r="H7" s="30">
        <f>VLOOKUP(A7,'04.kolo prezentácia'!$A$2:$G$113,5,FALSE)</f>
        <v>1979</v>
      </c>
      <c r="I7" s="31" t="str">
        <f>VLOOKUP(A7,'04.kolo prezentácia'!$A$2:$G$113,7,FALSE)</f>
        <v>Muži B</v>
      </c>
      <c r="J7" s="73" t="str">
        <f>VLOOKUP('04.kolo výsledky KAT'!$A7,'04.kolo stopky'!A:C,3,FALSE)</f>
        <v>00:33:32,96</v>
      </c>
      <c r="K7" s="32">
        <f t="shared" si="0"/>
        <v>2.8002581908831911E-3</v>
      </c>
      <c r="L7" s="32">
        <f t="shared" si="2"/>
        <v>1.4938657407407435E-3</v>
      </c>
      <c r="M7" s="21"/>
      <c r="N7" s="3"/>
      <c r="O7" s="3"/>
      <c r="P7" s="3"/>
      <c r="Q7" s="3"/>
      <c r="R7" s="3"/>
      <c r="S7" s="3"/>
      <c r="T7" s="3"/>
      <c r="U7" s="3"/>
      <c r="V7" s="3"/>
      <c r="W7" s="26">
        <f t="shared" si="1"/>
        <v>0</v>
      </c>
    </row>
    <row r="8" spans="1:25" s="2" customFormat="1" hidden="1">
      <c r="A8" s="21">
        <v>158</v>
      </c>
      <c r="B8" s="44">
        <v>5</v>
      </c>
      <c r="C8" s="45">
        <v>3</v>
      </c>
      <c r="D8" s="5" t="str">
        <f>VLOOKUP(A8,'04.kolo prezentácia'!$A$2:$G$112,2,FALSE)</f>
        <v>Pavol</v>
      </c>
      <c r="E8" s="5" t="str">
        <f>VLOOKUP(A8,'04.kolo prezentácia'!$A$2:$G$112,3,FALSE)</f>
        <v>Kyselica</v>
      </c>
      <c r="F8" s="6" t="str">
        <f>CONCATENATE('04.kolo výsledky KAT'!$D8," ",'04.kolo výsledky KAT'!$E8)</f>
        <v>Pavol Kyselica</v>
      </c>
      <c r="G8" s="6" t="str">
        <f>VLOOKUP(A8,'04.kolo prezentácia'!$A$2:$G$113,4,FALSE)</f>
        <v>Pöttinger stroje / Bánovce nad Bebravou</v>
      </c>
      <c r="H8" s="30">
        <f>VLOOKUP(A8,'04.kolo prezentácia'!$A$2:$G$113,5,FALSE)</f>
        <v>1974</v>
      </c>
      <c r="I8" s="31" t="str">
        <f>VLOOKUP(A8,'04.kolo prezentácia'!$A$2:$G$113,7,FALSE)</f>
        <v>Muži C</v>
      </c>
      <c r="J8" s="73" t="str">
        <f>VLOOKUP('04.kolo výsledky KAT'!$A8,'04.kolo stopky'!A:C,3,FALSE)</f>
        <v>00:33:45,56</v>
      </c>
      <c r="K8" s="32">
        <f t="shared" si="0"/>
        <v>2.8177862357549855E-3</v>
      </c>
      <c r="L8" s="32">
        <f t="shared" si="2"/>
        <v>1.6396990740740712E-3</v>
      </c>
      <c r="M8" s="21"/>
      <c r="N8" s="3"/>
      <c r="O8" s="3"/>
      <c r="P8" s="3"/>
      <c r="Q8" s="3"/>
      <c r="R8" s="3"/>
      <c r="S8" s="3"/>
      <c r="T8" s="3"/>
      <c r="U8" s="3"/>
      <c r="V8" s="3"/>
      <c r="W8" s="26">
        <f t="shared" si="1"/>
        <v>0</v>
      </c>
    </row>
    <row r="9" spans="1:25">
      <c r="A9" s="21">
        <v>151</v>
      </c>
      <c r="B9" s="44">
        <v>6</v>
      </c>
      <c r="C9" s="45">
        <v>1</v>
      </c>
      <c r="D9" s="5" t="str">
        <f>VLOOKUP(A9,'04.kolo prezentácia'!$A$2:$G$112,2,FALSE)</f>
        <v>Dalibor</v>
      </c>
      <c r="E9" s="5" t="str">
        <f>VLOOKUP(A9,'04.kolo prezentácia'!$A$2:$G$112,3,FALSE)</f>
        <v>Jakal</v>
      </c>
      <c r="F9" s="6" t="str">
        <f>CONCATENATE('04.kolo výsledky KAT'!$D9," ",'04.kolo výsledky KAT'!$E9)</f>
        <v>Dalibor Jakal</v>
      </c>
      <c r="G9" s="6" t="str">
        <f>VLOOKUP(A9,'04.kolo prezentácia'!$A$2:$G$113,4,FALSE)</f>
        <v>obec Svinná / Svinná</v>
      </c>
      <c r="H9" s="30">
        <f>VLOOKUP(A9,'04.kolo prezentácia'!$A$2:$G$113,5,FALSE)</f>
        <v>2000</v>
      </c>
      <c r="I9" s="31" t="str">
        <f>VLOOKUP(A9,'04.kolo prezentácia'!$A$2:$G$113,7,FALSE)</f>
        <v>Muži A</v>
      </c>
      <c r="J9" s="73" t="str">
        <f>VLOOKUP('04.kolo výsledky KAT'!$A9,'04.kolo stopky'!A:C,3,FALSE)</f>
        <v>00:33:48,56</v>
      </c>
      <c r="K9" s="32">
        <f t="shared" si="0"/>
        <v>2.8219595797720799E-3</v>
      </c>
      <c r="L9" s="32">
        <f t="shared" si="2"/>
        <v>1.6744212962962989E-3</v>
      </c>
      <c r="M9" s="21"/>
      <c r="N9" s="3"/>
      <c r="O9" s="3"/>
      <c r="P9" s="3"/>
      <c r="Q9" s="3"/>
      <c r="R9" s="3"/>
      <c r="S9" s="3"/>
      <c r="T9" s="3"/>
      <c r="U9" s="3"/>
      <c r="V9" s="3"/>
      <c r="W9" s="26">
        <f t="shared" si="1"/>
        <v>0</v>
      </c>
      <c r="Y9"/>
    </row>
    <row r="10" spans="1:25">
      <c r="A10" s="21">
        <v>61</v>
      </c>
      <c r="B10" s="44">
        <v>7</v>
      </c>
      <c r="C10" s="53">
        <v>2</v>
      </c>
      <c r="D10" s="5" t="str">
        <f>VLOOKUP(A10,'04.kolo prezentácia'!$A$2:$G$112,2,FALSE)</f>
        <v>Lukáš</v>
      </c>
      <c r="E10" s="5" t="str">
        <f>VLOOKUP(A10,'04.kolo prezentácia'!$A$2:$G$112,3,FALSE)</f>
        <v>Markovič</v>
      </c>
      <c r="F10" s="6" t="str">
        <f>CONCATENATE('04.kolo výsledky KAT'!$D10," ",'04.kolo výsledky KAT'!$E10)</f>
        <v>Lukáš Markovič</v>
      </c>
      <c r="G10" s="6" t="str">
        <f>VLOOKUP(A10,'04.kolo prezentácia'!$A$2:$G$113,4,FALSE)</f>
        <v>Ďurikam team Trenčín / Trenčín</v>
      </c>
      <c r="H10" s="30">
        <f>VLOOKUP(A10,'04.kolo prezentácia'!$A$2:$G$113,5,FALSE)</f>
        <v>1991</v>
      </c>
      <c r="I10" s="31" t="str">
        <f>VLOOKUP(A10,'04.kolo prezentácia'!$A$2:$G$113,7,FALSE)</f>
        <v>Muži A</v>
      </c>
      <c r="J10" s="73" t="str">
        <f>VLOOKUP('04.kolo výsledky KAT'!$A10,'04.kolo stopky'!A:C,3,FALSE)</f>
        <v>00:33:53,83</v>
      </c>
      <c r="K10" s="32">
        <f t="shared" si="0"/>
        <v>2.8292907540954414E-3</v>
      </c>
      <c r="L10" s="32">
        <f t="shared" si="2"/>
        <v>1.7354166666666664E-3</v>
      </c>
      <c r="M10" s="21"/>
      <c r="N10" s="3"/>
      <c r="O10" s="3"/>
      <c r="P10" s="3"/>
      <c r="Q10" s="3"/>
      <c r="R10" s="3"/>
      <c r="S10" s="3"/>
      <c r="T10" s="3"/>
      <c r="U10" s="3"/>
      <c r="V10" s="3"/>
      <c r="W10" s="26">
        <f t="shared" si="1"/>
        <v>0</v>
      </c>
      <c r="Y10"/>
    </row>
    <row r="11" spans="1:25" hidden="1">
      <c r="A11" s="21">
        <v>20</v>
      </c>
      <c r="B11" s="44">
        <v>8</v>
      </c>
      <c r="C11" s="53">
        <v>1</v>
      </c>
      <c r="D11" s="5" t="str">
        <f>VLOOKUP(A11,'04.kolo prezentácia'!$A$2:$G$112,2,FALSE)</f>
        <v>Ervín</v>
      </c>
      <c r="E11" s="5" t="str">
        <f>VLOOKUP(A11,'04.kolo prezentácia'!$A$2:$G$112,3,FALSE)</f>
        <v>Páleník</v>
      </c>
      <c r="F11" s="6" t="str">
        <f>CONCATENATE('04.kolo výsledky KAT'!$D11," ",'04.kolo výsledky KAT'!$E11)</f>
        <v>Ervín Páleník</v>
      </c>
      <c r="G11" s="6" t="str">
        <f>VLOOKUP(A11,'04.kolo prezentácia'!$A$2:$G$113,4,FALSE)</f>
        <v>buď lepší / Trenčín</v>
      </c>
      <c r="H11" s="30">
        <f>VLOOKUP(A11,'04.kolo prezentácia'!$A$2:$G$113,5,FALSE)</f>
        <v>1962</v>
      </c>
      <c r="I11" s="31" t="str">
        <f>VLOOKUP(A11,'04.kolo prezentácia'!$A$2:$G$113,7,FALSE)</f>
        <v>Muži D</v>
      </c>
      <c r="J11" s="73" t="str">
        <f>VLOOKUP('04.kolo výsledky KAT'!$A11,'04.kolo stopky'!A:C,3,FALSE)</f>
        <v>00:33:56,69</v>
      </c>
      <c r="K11" s="32">
        <f t="shared" si="0"/>
        <v>2.8332693420584048E-3</v>
      </c>
      <c r="L11" s="32">
        <f t="shared" si="2"/>
        <v>1.76851851851852E-3</v>
      </c>
      <c r="M11" s="21"/>
      <c r="N11" s="41"/>
      <c r="O11" s="41"/>
      <c r="P11" s="41"/>
      <c r="Q11" s="41"/>
      <c r="R11" s="41"/>
      <c r="S11" s="41"/>
      <c r="T11" s="41"/>
      <c r="U11" s="41"/>
      <c r="V11" s="41"/>
      <c r="W11" s="26">
        <f t="shared" si="1"/>
        <v>0</v>
      </c>
      <c r="X11" s="42"/>
      <c r="Y11"/>
    </row>
    <row r="12" spans="1:25" hidden="1">
      <c r="A12" s="21">
        <v>35</v>
      </c>
      <c r="B12" s="44">
        <v>9</v>
      </c>
      <c r="C12" s="53">
        <v>3</v>
      </c>
      <c r="D12" s="5" t="str">
        <f>VLOOKUP(A12,'04.kolo prezentácia'!$A$2:$G$112,2,FALSE)</f>
        <v>Peter</v>
      </c>
      <c r="E12" s="5" t="str">
        <f>VLOOKUP(A12,'04.kolo prezentácia'!$A$2:$G$112,3,FALSE)</f>
        <v>Stehlik</v>
      </c>
      <c r="F12" s="6" t="str">
        <f>CONCATENATE('04.kolo výsledky KAT'!$D12," ",'04.kolo výsledky KAT'!$E12)</f>
        <v>Peter Stehlik</v>
      </c>
      <c r="G12" s="6" t="str">
        <f>VLOOKUP(A12,'04.kolo prezentácia'!$A$2:$G$113,4,FALSE)</f>
        <v>Best running team / Trencin</v>
      </c>
      <c r="H12" s="30">
        <f>VLOOKUP(A12,'04.kolo prezentácia'!$A$2:$G$113,5,FALSE)</f>
        <v>1979</v>
      </c>
      <c r="I12" s="31" t="str">
        <f>VLOOKUP(A12,'04.kolo prezentácia'!$A$2:$G$113,7,FALSE)</f>
        <v>Muži B</v>
      </c>
      <c r="J12" s="73" t="str">
        <f>VLOOKUP('04.kolo výsledky KAT'!$A12,'04.kolo stopky'!A:C,3,FALSE)</f>
        <v>00:34:23,59</v>
      </c>
      <c r="K12" s="32">
        <f t="shared" si="0"/>
        <v>2.8706903267450138E-3</v>
      </c>
      <c r="L12" s="32">
        <f t="shared" si="2"/>
        <v>2.0798611111111087E-3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26">
        <f t="shared" si="1"/>
        <v>0</v>
      </c>
      <c r="Y12"/>
    </row>
    <row r="13" spans="1:25" hidden="1">
      <c r="A13" s="21">
        <v>161</v>
      </c>
      <c r="B13" s="44">
        <v>10</v>
      </c>
      <c r="C13" s="47">
        <v>4</v>
      </c>
      <c r="D13" s="5" t="str">
        <f>VLOOKUP(A13,'04.kolo prezentácia'!$A$2:$G$112,2,FALSE)</f>
        <v>Milan</v>
      </c>
      <c r="E13" s="5" t="str">
        <f>VLOOKUP(A13,'04.kolo prezentácia'!$A$2:$G$112,3,FALSE)</f>
        <v>Makiš</v>
      </c>
      <c r="F13" s="6" t="str">
        <f>CONCATENATE('04.kolo výsledky KAT'!$D13," ",'04.kolo výsledky KAT'!$E13)</f>
        <v>Milan Makiš</v>
      </c>
      <c r="G13" s="6" t="str">
        <f>VLOOKUP(A13,'04.kolo prezentácia'!$A$2:$G$113,4,FALSE)</f>
        <v>Bez me na / Trenčín</v>
      </c>
      <c r="H13" s="30">
        <f>VLOOKUP(A13,'04.kolo prezentácia'!$A$2:$G$113,5,FALSE)</f>
        <v>1983</v>
      </c>
      <c r="I13" s="31" t="str">
        <f>VLOOKUP(A13,'04.kolo prezentácia'!$A$2:$G$113,7,FALSE)</f>
        <v>Muži B</v>
      </c>
      <c r="J13" s="73" t="str">
        <f>VLOOKUP('04.kolo výsledky KAT'!$A13,'04.kolo stopky'!A:C,3,FALSE)</f>
        <v>00:34:34,54</v>
      </c>
      <c r="K13" s="32">
        <f t="shared" si="0"/>
        <v>2.8859230324074069E-3</v>
      </c>
      <c r="L13" s="32">
        <f t="shared" si="2"/>
        <v>2.2065972222222174E-3</v>
      </c>
      <c r="M13" s="21"/>
      <c r="N13" s="3"/>
      <c r="O13" s="3"/>
      <c r="P13" s="3"/>
      <c r="Q13" s="3"/>
      <c r="R13" s="3"/>
      <c r="S13" s="3"/>
      <c r="T13" s="3"/>
      <c r="U13" s="3"/>
      <c r="V13" s="3"/>
      <c r="W13" s="26">
        <f t="shared" si="1"/>
        <v>0</v>
      </c>
      <c r="Y13"/>
    </row>
    <row r="14" spans="1:25" hidden="1">
      <c r="A14" s="21">
        <v>166</v>
      </c>
      <c r="B14" s="44">
        <v>11</v>
      </c>
      <c r="C14" s="47">
        <v>4</v>
      </c>
      <c r="D14" s="5" t="str">
        <f>VLOOKUP(A14,'04.kolo prezentácia'!$A$2:$G$112,2,FALSE)</f>
        <v>Juraj</v>
      </c>
      <c r="E14" s="5" t="str">
        <f>VLOOKUP(A14,'04.kolo prezentácia'!$A$2:$G$112,3,FALSE)</f>
        <v>Macák</v>
      </c>
      <c r="F14" s="6" t="str">
        <f>CONCATENATE('04.kolo výsledky KAT'!$D14," ",'04.kolo výsledky KAT'!$E14)</f>
        <v>Juraj Macák</v>
      </c>
      <c r="G14" s="6" t="str">
        <f>VLOOKUP(A14,'04.kolo prezentácia'!$A$2:$G$113,4,FALSE)</f>
        <v>bernosport / Trenčín</v>
      </c>
      <c r="H14" s="30">
        <f>VLOOKUP(A14,'04.kolo prezentácia'!$A$2:$G$113,5,FALSE)</f>
        <v>1976</v>
      </c>
      <c r="I14" s="31" t="str">
        <f>VLOOKUP(A14,'04.kolo prezentácia'!$A$2:$G$113,7,FALSE)</f>
        <v>Muži C</v>
      </c>
      <c r="J14" s="73" t="str">
        <f>VLOOKUP('04.kolo výsledky KAT'!$A14,'04.kolo stopky'!A:C,3,FALSE)</f>
        <v>00:35:04,86</v>
      </c>
      <c r="K14" s="32">
        <f t="shared" si="0"/>
        <v>2.9281016292735042E-3</v>
      </c>
      <c r="L14" s="32">
        <f t="shared" si="2"/>
        <v>2.557523148148149E-3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26">
        <f t="shared" si="1"/>
        <v>0</v>
      </c>
      <c r="Y14"/>
    </row>
    <row r="15" spans="1:25" hidden="1">
      <c r="A15" s="21">
        <v>170</v>
      </c>
      <c r="B15" s="44">
        <v>12</v>
      </c>
      <c r="C15" s="47">
        <v>5</v>
      </c>
      <c r="D15" s="5" t="str">
        <f>VLOOKUP(A15,'04.kolo prezentácia'!$A$2:$G$112,2,FALSE)</f>
        <v>Rastislav</v>
      </c>
      <c r="E15" s="5" t="str">
        <f>VLOOKUP(A15,'04.kolo prezentácia'!$A$2:$G$112,3,FALSE)</f>
        <v>Cabala</v>
      </c>
      <c r="F15" s="6" t="str">
        <f>CONCATENATE('04.kolo výsledky KAT'!$D15," ",'04.kolo výsledky KAT'!$E15)</f>
        <v>Rastislav Cabala</v>
      </c>
      <c r="G15" s="6" t="str">
        <f>VLOOKUP(A15,'04.kolo prezentácia'!$A$2:$G$113,4,FALSE)</f>
        <v>I am GEKON / Trenčín</v>
      </c>
      <c r="H15" s="30">
        <f>VLOOKUP(A15,'04.kolo prezentácia'!$A$2:$G$113,5,FALSE)</f>
        <v>1978</v>
      </c>
      <c r="I15" s="31" t="str">
        <f>VLOOKUP(A15,'04.kolo prezentácia'!$A$2:$G$113,7,FALSE)</f>
        <v>Muži C</v>
      </c>
      <c r="J15" s="73" t="str">
        <f>VLOOKUP('04.kolo výsledky KAT'!$A15,'04.kolo stopky'!A:C,3,FALSE)</f>
        <v>00:35:28,68</v>
      </c>
      <c r="K15" s="32">
        <f t="shared" si="0"/>
        <v>2.9612379807692308E-3</v>
      </c>
      <c r="L15" s="32">
        <f t="shared" si="2"/>
        <v>2.8332175925925955E-3</v>
      </c>
      <c r="M15" s="21"/>
      <c r="N15" s="3"/>
      <c r="O15" s="3"/>
      <c r="P15" s="3"/>
      <c r="Q15" s="3"/>
      <c r="R15" s="3"/>
      <c r="S15" s="3"/>
      <c r="T15" s="3"/>
      <c r="U15" s="3"/>
      <c r="V15" s="3"/>
      <c r="W15" s="26">
        <f t="shared" si="1"/>
        <v>0</v>
      </c>
      <c r="Y15"/>
    </row>
    <row r="16" spans="1:25" hidden="1">
      <c r="A16" s="21">
        <v>175</v>
      </c>
      <c r="B16" s="44">
        <v>13</v>
      </c>
      <c r="C16" s="53">
        <v>1</v>
      </c>
      <c r="D16" s="5" t="str">
        <f>VLOOKUP(A16,'04.kolo prezentácia'!$A$2:$G$112,2,FALSE)</f>
        <v>Iveta</v>
      </c>
      <c r="E16" s="5" t="str">
        <f>VLOOKUP(A16,'04.kolo prezentácia'!$A$2:$G$112,3,FALSE)</f>
        <v>Hulvátová</v>
      </c>
      <c r="F16" s="6" t="str">
        <f>CONCATENATE('04.kolo výsledky KAT'!$D16," ",'04.kolo výsledky KAT'!$E16)</f>
        <v>Iveta Hulvátová</v>
      </c>
      <c r="G16" s="6" t="str">
        <f>VLOOKUP(A16,'04.kolo prezentácia'!$A$2:$G$113,4,FALSE)</f>
        <v>best running team / dubnica nad vahom</v>
      </c>
      <c r="H16" s="30">
        <f>VLOOKUP(A16,'04.kolo prezentácia'!$A$2:$G$113,5,FALSE)</f>
        <v>1970</v>
      </c>
      <c r="I16" s="31" t="str">
        <f>VLOOKUP(A16,'04.kolo prezentácia'!$A$2:$G$113,7,FALSE)</f>
        <v>Ženy C</v>
      </c>
      <c r="J16" s="73" t="str">
        <f>VLOOKUP('04.kolo výsledky KAT'!$A16,'04.kolo stopky'!A:C,3,FALSE)</f>
        <v>00:35:35,45</v>
      </c>
      <c r="K16" s="32">
        <f t="shared" si="0"/>
        <v>2.9706558271011397E-3</v>
      </c>
      <c r="L16" s="32">
        <f t="shared" si="2"/>
        <v>2.9115740740740768E-3</v>
      </c>
      <c r="M16" s="21"/>
      <c r="N16" s="3"/>
      <c r="O16" s="3"/>
      <c r="P16" s="3"/>
      <c r="Q16" s="3"/>
      <c r="R16" s="3"/>
      <c r="S16" s="3"/>
      <c r="T16" s="3"/>
      <c r="U16" s="3"/>
      <c r="V16" s="3"/>
      <c r="W16" s="26">
        <f t="shared" si="1"/>
        <v>0</v>
      </c>
      <c r="Y16"/>
    </row>
    <row r="17" spans="1:25" hidden="1">
      <c r="A17" s="21">
        <v>149</v>
      </c>
      <c r="B17" s="44">
        <v>14</v>
      </c>
      <c r="C17" s="47">
        <v>6</v>
      </c>
      <c r="D17" s="5" t="str">
        <f>VLOOKUP(A17,'04.kolo prezentácia'!$A$2:$G$112,2,FALSE)</f>
        <v>Pavol</v>
      </c>
      <c r="E17" s="5" t="str">
        <f>VLOOKUP(A17,'04.kolo prezentácia'!$A$2:$G$112,3,FALSE)</f>
        <v>Bortel</v>
      </c>
      <c r="F17" s="6" t="str">
        <f>CONCATENATE('04.kolo výsledky KAT'!$D17," ",'04.kolo výsledky KAT'!$E17)</f>
        <v>Pavol Bortel</v>
      </c>
      <c r="G17" s="6" t="str">
        <f>VLOOKUP(A17,'04.kolo prezentácia'!$A$2:$G$113,4,FALSE)</f>
        <v>Dubnica nad Váhom</v>
      </c>
      <c r="H17" s="30">
        <f>VLOOKUP(A17,'04.kolo prezentácia'!$A$2:$G$113,5,FALSE)</f>
        <v>1976</v>
      </c>
      <c r="I17" s="31" t="str">
        <f>VLOOKUP(A17,'04.kolo prezentácia'!$A$2:$G$113,7,FALSE)</f>
        <v>Muži C</v>
      </c>
      <c r="J17" s="73" t="str">
        <f>VLOOKUP('04.kolo výsledky KAT'!$A17,'04.kolo stopky'!A:C,3,FALSE)</f>
        <v>00:35:35,69</v>
      </c>
      <c r="K17" s="32">
        <f t="shared" si="0"/>
        <v>2.9709896946225069E-3</v>
      </c>
      <c r="L17" s="32">
        <f t="shared" si="2"/>
        <v>2.914351851851852E-3</v>
      </c>
      <c r="M17" s="21"/>
      <c r="N17" s="3"/>
      <c r="O17" s="3"/>
      <c r="P17" s="3"/>
      <c r="Q17" s="3"/>
      <c r="R17" s="3"/>
      <c r="S17" s="3"/>
      <c r="T17" s="3"/>
      <c r="U17" s="3"/>
      <c r="V17" s="3"/>
      <c r="W17" s="26">
        <f t="shared" si="1"/>
        <v>0</v>
      </c>
      <c r="Y17"/>
    </row>
    <row r="18" spans="1:25" hidden="1">
      <c r="A18" s="21">
        <v>76</v>
      </c>
      <c r="B18" s="44">
        <v>15</v>
      </c>
      <c r="C18" s="53">
        <v>1</v>
      </c>
      <c r="D18" s="5" t="str">
        <f>VLOOKUP(A18,'04.kolo prezentácia'!$A$2:$G$112,2,FALSE)</f>
        <v>Vladimír</v>
      </c>
      <c r="E18" s="5" t="str">
        <f>VLOOKUP(A18,'04.kolo prezentácia'!$A$2:$G$112,3,FALSE)</f>
        <v>Cích</v>
      </c>
      <c r="F18" s="6" t="str">
        <f>CONCATENATE('04.kolo výsledky KAT'!$D18," ",'04.kolo výsledky KAT'!$E18)</f>
        <v>Vladimír Cích</v>
      </c>
      <c r="G18" s="6" t="str">
        <f>VLOOKUP(A18,'04.kolo prezentácia'!$A$2:$G$113,4,FALSE)</f>
        <v>Behame.sk</v>
      </c>
      <c r="H18" s="30">
        <f>VLOOKUP(A18,'04.kolo prezentácia'!$A$2:$G$113,5,FALSE)</f>
        <v>1958</v>
      </c>
      <c r="I18" s="31" t="str">
        <f>VLOOKUP(A18,'04.kolo prezentácia'!$A$2:$G$113,7,FALSE)</f>
        <v>Muži E</v>
      </c>
      <c r="J18" s="73" t="str">
        <f>VLOOKUP('04.kolo výsledky KAT'!$A18,'04.kolo stopky'!A:C,3,FALSE)</f>
        <v>00:36:10,98</v>
      </c>
      <c r="K18" s="32">
        <f t="shared" si="0"/>
        <v>3.0200821314102558E-3</v>
      </c>
      <c r="L18" s="32">
        <f t="shared" si="2"/>
        <v>3.3228009259259235E-3</v>
      </c>
      <c r="M18" s="21"/>
      <c r="N18" s="3"/>
      <c r="O18" s="3"/>
      <c r="P18" s="3"/>
      <c r="Q18" s="3"/>
      <c r="R18" s="3"/>
      <c r="S18" s="3"/>
      <c r="T18" s="3"/>
      <c r="U18" s="3"/>
      <c r="V18" s="3"/>
      <c r="W18" s="26">
        <f t="shared" si="1"/>
        <v>0</v>
      </c>
      <c r="Y18"/>
    </row>
    <row r="19" spans="1:25" hidden="1">
      <c r="A19" s="21">
        <v>138</v>
      </c>
      <c r="B19" s="44">
        <v>16</v>
      </c>
      <c r="C19" s="53">
        <v>2</v>
      </c>
      <c r="D19" s="5" t="str">
        <f>VLOOKUP(A19,'04.kolo prezentácia'!$A$2:$G$112,2,FALSE)</f>
        <v>Pavol</v>
      </c>
      <c r="E19" s="5" t="str">
        <f>VLOOKUP(A19,'04.kolo prezentácia'!$A$2:$G$112,3,FALSE)</f>
        <v>Jankech</v>
      </c>
      <c r="F19" s="6" t="str">
        <f>CONCATENATE('04.kolo výsledky KAT'!$D19," ",'04.kolo výsledky KAT'!$E19)</f>
        <v>Pavol Jankech</v>
      </c>
      <c r="G19" s="6" t="str">
        <f>VLOOKUP(A19,'04.kolo prezentácia'!$A$2:$G$113,4,FALSE)</f>
        <v>Trenčín</v>
      </c>
      <c r="H19" s="30">
        <f>VLOOKUP(A19,'04.kolo prezentácia'!$A$2:$G$113,5,FALSE)</f>
        <v>1957</v>
      </c>
      <c r="I19" s="31" t="str">
        <f>VLOOKUP(A19,'04.kolo prezentácia'!$A$2:$G$113,7,FALSE)</f>
        <v>Muži E</v>
      </c>
      <c r="J19" s="73" t="str">
        <f>VLOOKUP('04.kolo výsledky KAT'!$A19,'04.kolo stopky'!A:C,3,FALSE)</f>
        <v>00:36:15,89</v>
      </c>
      <c r="K19" s="32">
        <f t="shared" si="0"/>
        <v>3.026912504451567E-3</v>
      </c>
      <c r="L19" s="32">
        <f t="shared" si="2"/>
        <v>3.3796296296296317E-3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26">
        <f t="shared" si="1"/>
        <v>0</v>
      </c>
      <c r="Y19"/>
    </row>
    <row r="20" spans="1:25" hidden="1">
      <c r="A20" s="21">
        <v>184</v>
      </c>
      <c r="B20" s="44">
        <v>17</v>
      </c>
      <c r="C20" s="47">
        <v>5</v>
      </c>
      <c r="D20" s="5" t="str">
        <f>VLOOKUP(A20,'04.kolo prezentácia'!$A$2:$G$112,2,FALSE)</f>
        <v>Ján</v>
      </c>
      <c r="E20" s="5" t="str">
        <f>VLOOKUP(A20,'04.kolo prezentácia'!$A$2:$G$112,3,FALSE)</f>
        <v>Faltus</v>
      </c>
      <c r="F20" s="6" t="str">
        <f>CONCATENATE('04.kolo výsledky KAT'!$D20," ",'04.kolo výsledky KAT'!$E20)</f>
        <v>Ján Faltus</v>
      </c>
      <c r="G20" s="6" t="str">
        <f>VLOOKUP(A20,'04.kolo prezentácia'!$A$2:$G$113,4,FALSE)</f>
        <v>Ilava</v>
      </c>
      <c r="H20" s="30">
        <f>VLOOKUP(A20,'04.kolo prezentácia'!$A$2:$G$113,5,FALSE)</f>
        <v>1988</v>
      </c>
      <c r="I20" s="31" t="str">
        <f>VLOOKUP(A20,'04.kolo prezentácia'!$A$2:$G$113,7,FALSE)</f>
        <v>Muži B</v>
      </c>
      <c r="J20" s="73" t="str">
        <f>VLOOKUP('04.kolo výsledky KAT'!$A20,'04.kolo stopky'!A:C,3,FALSE)</f>
        <v>00:36:28,16</v>
      </c>
      <c r="K20" s="32">
        <f t="shared" si="0"/>
        <v>3.0439814814814808E-3</v>
      </c>
      <c r="L20" s="32">
        <f t="shared" si="2"/>
        <v>3.5216435185185142E-3</v>
      </c>
      <c r="M20" s="21"/>
      <c r="N20" s="3"/>
      <c r="O20" s="3"/>
      <c r="P20" s="3"/>
      <c r="Q20" s="3"/>
      <c r="R20" s="3"/>
      <c r="S20" s="3"/>
      <c r="T20" s="3"/>
      <c r="U20" s="3"/>
      <c r="V20" s="3"/>
      <c r="W20" s="26">
        <f t="shared" si="1"/>
        <v>0</v>
      </c>
      <c r="Y20"/>
    </row>
    <row r="21" spans="1:25" hidden="1">
      <c r="A21" s="21">
        <v>41</v>
      </c>
      <c r="B21" s="44">
        <v>18</v>
      </c>
      <c r="C21" s="60">
        <v>7</v>
      </c>
      <c r="D21" s="5" t="str">
        <f>VLOOKUP(A21,'04.kolo prezentácia'!$A$2:$G$112,2,FALSE)</f>
        <v>Ondřej</v>
      </c>
      <c r="E21" s="5" t="str">
        <f>VLOOKUP(A21,'04.kolo prezentácia'!$A$2:$G$112,3,FALSE)</f>
        <v>Tluka</v>
      </c>
      <c r="F21" s="6" t="str">
        <f>CONCATENATE('04.kolo výsledky KAT'!$D21," ",'04.kolo výsledky KAT'!$E21)</f>
        <v>Ondřej Tluka</v>
      </c>
      <c r="G21" s="6" t="str">
        <f>VLOOKUP(A21,'04.kolo prezentácia'!$A$2:$G$113,4,FALSE)</f>
        <v>I am GEKON / Trenčín</v>
      </c>
      <c r="H21" s="30">
        <f>VLOOKUP(A21,'04.kolo prezentácia'!$A$2:$G$113,5,FALSE)</f>
        <v>1976</v>
      </c>
      <c r="I21" s="31" t="str">
        <f>VLOOKUP(A21,'04.kolo prezentácia'!$A$2:$G$113,7,FALSE)</f>
        <v>Muži C</v>
      </c>
      <c r="J21" s="73" t="str">
        <f>VLOOKUP('04.kolo výsledky KAT'!$A21,'04.kolo stopky'!A:C,3,FALSE)</f>
        <v>00:36:33,60</v>
      </c>
      <c r="K21" s="32">
        <f t="shared" si="0"/>
        <v>3.0515491452991453E-3</v>
      </c>
      <c r="L21" s="32">
        <f t="shared" si="2"/>
        <v>3.5846064814814838E-3</v>
      </c>
      <c r="M21" s="21"/>
      <c r="N21" s="3"/>
      <c r="O21" s="3"/>
      <c r="P21" s="3"/>
      <c r="Q21" s="3"/>
      <c r="R21" s="3"/>
      <c r="S21" s="3"/>
      <c r="T21" s="3"/>
      <c r="U21" s="3"/>
      <c r="V21" s="3"/>
      <c r="W21" s="26">
        <f t="shared" si="1"/>
        <v>0</v>
      </c>
      <c r="Y21"/>
    </row>
    <row r="22" spans="1:25" hidden="1">
      <c r="A22" s="21">
        <v>102</v>
      </c>
      <c r="B22" s="44">
        <v>19</v>
      </c>
      <c r="C22" s="53">
        <v>2</v>
      </c>
      <c r="D22" s="6" t="str">
        <f>VLOOKUP(A22,'04.kolo prezentácia'!$A$2:$G$112,2,FALSE)</f>
        <v>Vladimír</v>
      </c>
      <c r="E22" s="6" t="str">
        <f>VLOOKUP(A22,'04.kolo prezentácia'!$A$2:$G$112,3,FALSE)</f>
        <v>Koníček</v>
      </c>
      <c r="F22" s="6" t="str">
        <f>CONCATENATE('04.kolo výsledky KAT'!$D22," ",'04.kolo výsledky KAT'!$E22)</f>
        <v>Vladimír Koníček</v>
      </c>
      <c r="G22" s="6" t="str">
        <f>VLOOKUP(A22,'04.kolo prezentácia'!$A$2:$G$113,4,FALSE)</f>
        <v>Nová Dubnica</v>
      </c>
      <c r="H22" s="30">
        <f>VLOOKUP(A22,'04.kolo prezentácia'!$A$2:$G$113,5,FALSE)</f>
        <v>1965</v>
      </c>
      <c r="I22" s="31" t="str">
        <f>VLOOKUP(A22,'04.kolo prezentácia'!$A$2:$G$113,7,FALSE)</f>
        <v>Muži D</v>
      </c>
      <c r="J22" s="73" t="str">
        <f>VLOOKUP('04.kolo výsledky KAT'!$A22,'04.kolo stopky'!A:C,3,FALSE)</f>
        <v>00:37:07,59</v>
      </c>
      <c r="K22" s="32">
        <f t="shared" si="0"/>
        <v>3.0988331330128204E-3</v>
      </c>
      <c r="L22" s="32">
        <f t="shared" si="2"/>
        <v>3.9780092592592575E-3</v>
      </c>
      <c r="M22" s="21"/>
      <c r="N22" s="3"/>
      <c r="O22" s="3"/>
      <c r="P22" s="3"/>
      <c r="Q22" s="3"/>
      <c r="R22" s="3"/>
      <c r="S22" s="3"/>
      <c r="T22" s="3"/>
      <c r="U22" s="3"/>
      <c r="V22" s="3"/>
      <c r="W22" s="26">
        <f t="shared" si="1"/>
        <v>0</v>
      </c>
      <c r="Y22"/>
    </row>
    <row r="23" spans="1:25">
      <c r="A23" s="21">
        <v>181</v>
      </c>
      <c r="B23" s="44">
        <v>20</v>
      </c>
      <c r="C23" s="53">
        <v>3</v>
      </c>
      <c r="D23" s="5" t="str">
        <f>VLOOKUP(A23,'04.kolo prezentácia'!$A$2:$G$112,2,FALSE)</f>
        <v>Martin</v>
      </c>
      <c r="E23" s="5" t="str">
        <f>VLOOKUP(A23,'04.kolo prezentácia'!$A$2:$G$112,3,FALSE)</f>
        <v>Daňo</v>
      </c>
      <c r="F23" s="6" t="str">
        <f>CONCATENATE('04.kolo výsledky KAT'!$D23," ",'04.kolo výsledky KAT'!$E23)</f>
        <v>Martin Daňo</v>
      </c>
      <c r="G23" s="6" t="str">
        <f>VLOOKUP(A23,'04.kolo prezentácia'!$A$2:$G$113,4,FALSE)</f>
        <v>Sedmerovec</v>
      </c>
      <c r="H23" s="30">
        <f>VLOOKUP(A23,'04.kolo prezentácia'!$A$2:$G$113,5,FALSE)</f>
        <v>2002</v>
      </c>
      <c r="I23" s="31" t="str">
        <f>VLOOKUP(A23,'04.kolo prezentácia'!$A$2:$G$113,7,FALSE)</f>
        <v>Muži A</v>
      </c>
      <c r="J23" s="73" t="str">
        <f>VLOOKUP('04.kolo výsledky KAT'!$A23,'04.kolo stopky'!A:C,3,FALSE)</f>
        <v>00:37:17,96</v>
      </c>
      <c r="K23" s="32">
        <f t="shared" si="0"/>
        <v>3.1132589921652426E-3</v>
      </c>
      <c r="L23" s="32">
        <f t="shared" si="2"/>
        <v>4.0980324074074113E-3</v>
      </c>
      <c r="M23" s="21"/>
      <c r="N23" s="3"/>
      <c r="O23" s="3"/>
      <c r="P23" s="3"/>
      <c r="Q23" s="3"/>
      <c r="R23" s="3"/>
      <c r="S23" s="3"/>
      <c r="T23" s="3"/>
      <c r="U23" s="3"/>
      <c r="V23" s="3"/>
      <c r="W23" s="26">
        <f t="shared" si="1"/>
        <v>0</v>
      </c>
      <c r="Y23"/>
    </row>
    <row r="24" spans="1:25" hidden="1">
      <c r="A24" s="21">
        <v>177</v>
      </c>
      <c r="B24" s="44">
        <v>21</v>
      </c>
      <c r="C24" s="47">
        <v>6</v>
      </c>
      <c r="D24" s="5" t="str">
        <f>VLOOKUP(A24,'04.kolo prezentácia'!$A$2:$G$112,2,FALSE)</f>
        <v>Marek</v>
      </c>
      <c r="E24" s="5" t="str">
        <f>VLOOKUP(A24,'04.kolo prezentácia'!$A$2:$G$112,3,FALSE)</f>
        <v>Havier</v>
      </c>
      <c r="F24" s="6" t="str">
        <f>CONCATENATE('04.kolo výsledky KAT'!$D24," ",'04.kolo výsledky KAT'!$E24)</f>
        <v>Marek Havier</v>
      </c>
      <c r="G24" s="6" t="str">
        <f>VLOOKUP(A24,'04.kolo prezentácia'!$A$2:$G$113,4,FALSE)</f>
        <v>Bratislava</v>
      </c>
      <c r="H24" s="30">
        <f>VLOOKUP(A24,'04.kolo prezentácia'!$A$2:$G$113,5,FALSE)</f>
        <v>1979</v>
      </c>
      <c r="I24" s="31" t="str">
        <f>VLOOKUP(A24,'04.kolo prezentácia'!$A$2:$G$113,7,FALSE)</f>
        <v>Muži B</v>
      </c>
      <c r="J24" s="73" t="str">
        <f>VLOOKUP('04.kolo výsledky KAT'!$A24,'04.kolo stopky'!A:C,3,FALSE)</f>
        <v>00:37:22,10</v>
      </c>
      <c r="K24" s="32">
        <f t="shared" si="0"/>
        <v>3.1190182069088315E-3</v>
      </c>
      <c r="L24" s="32">
        <f t="shared" si="2"/>
        <v>4.1459490740740727E-3</v>
      </c>
      <c r="M24" s="21"/>
      <c r="N24" s="3"/>
      <c r="O24" s="3"/>
      <c r="P24" s="3"/>
      <c r="Q24" s="3"/>
      <c r="R24" s="3"/>
      <c r="S24" s="3"/>
      <c r="T24" s="3"/>
      <c r="U24" s="3"/>
      <c r="V24" s="3"/>
      <c r="W24" s="26">
        <f t="shared" si="1"/>
        <v>0</v>
      </c>
      <c r="Y24"/>
    </row>
    <row r="25" spans="1:25" hidden="1">
      <c r="A25" s="21">
        <v>133</v>
      </c>
      <c r="B25" s="44">
        <v>22</v>
      </c>
      <c r="C25" s="47">
        <v>7</v>
      </c>
      <c r="D25" s="5" t="str">
        <f>VLOOKUP(A25,'04.kolo prezentácia'!$A$2:$G$112,2,FALSE)</f>
        <v>Tomáš</v>
      </c>
      <c r="E25" s="5" t="str">
        <f>VLOOKUP(A25,'04.kolo prezentácia'!$A$2:$G$112,3,FALSE)</f>
        <v>Baďura</v>
      </c>
      <c r="F25" s="6" t="str">
        <f>CONCATENATE('04.kolo výsledky KAT'!$D25," ",'04.kolo výsledky KAT'!$E25)</f>
        <v>Tomáš Baďura</v>
      </c>
      <c r="G25" s="6" t="str">
        <f>VLOOKUP(A25,'04.kolo prezentácia'!$A$2:$G$113,4,FALSE)</f>
        <v>Trenčín</v>
      </c>
      <c r="H25" s="30">
        <f>VLOOKUP(A25,'04.kolo prezentácia'!$A$2:$G$113,5,FALSE)</f>
        <v>1979</v>
      </c>
      <c r="I25" s="31" t="str">
        <f>VLOOKUP(A25,'04.kolo prezentácia'!$A$2:$G$113,7,FALSE)</f>
        <v>Muži B</v>
      </c>
      <c r="J25" s="73" t="str">
        <f>VLOOKUP('04.kolo výsledky KAT'!$A25,'04.kolo stopky'!A:C,3,FALSE)</f>
        <v>00:37:30,79</v>
      </c>
      <c r="K25" s="32">
        <f t="shared" si="0"/>
        <v>3.1311069934116804E-3</v>
      </c>
      <c r="L25" s="32">
        <f t="shared" si="2"/>
        <v>4.2465277777777762E-3</v>
      </c>
      <c r="M25" s="21"/>
      <c r="N25" s="3"/>
      <c r="O25" s="3"/>
      <c r="P25" s="3"/>
      <c r="Q25" s="3"/>
      <c r="R25" s="3"/>
      <c r="S25" s="3"/>
      <c r="T25" s="3"/>
      <c r="U25" s="3"/>
      <c r="V25" s="3"/>
      <c r="W25" s="26">
        <f t="shared" si="1"/>
        <v>0</v>
      </c>
      <c r="Y25"/>
    </row>
    <row r="26" spans="1:25" hidden="1">
      <c r="A26" s="21">
        <v>30</v>
      </c>
      <c r="B26" s="44">
        <v>23</v>
      </c>
      <c r="C26" s="53">
        <v>3</v>
      </c>
      <c r="D26" s="5" t="str">
        <f>VLOOKUP(A26,'04.kolo prezentácia'!$A$2:$G$112,2,FALSE)</f>
        <v>Štefan</v>
      </c>
      <c r="E26" s="5" t="str">
        <f>VLOOKUP(A26,'04.kolo prezentácia'!$A$2:$G$112,3,FALSE)</f>
        <v>Červenka</v>
      </c>
      <c r="F26" s="6" t="str">
        <f>CONCATENATE('04.kolo výsledky KAT'!$D26," ",'04.kolo výsledky KAT'!$E26)</f>
        <v>Štefan Červenka</v>
      </c>
      <c r="G26" s="6" t="str">
        <f>VLOOKUP(A26,'04.kolo prezentácia'!$A$2:$G$113,4,FALSE)</f>
        <v>Jogging klub Dubnica nad Váhom</v>
      </c>
      <c r="H26" s="30">
        <f>VLOOKUP(A26,'04.kolo prezentácia'!$A$2:$G$113,5,FALSE)</f>
        <v>1966</v>
      </c>
      <c r="I26" s="31" t="str">
        <f>VLOOKUP(A26,'04.kolo prezentácia'!$A$2:$G$113,7,FALSE)</f>
        <v>Muži D</v>
      </c>
      <c r="J26" s="73" t="str">
        <f>VLOOKUP('04.kolo výsledky KAT'!$A26,'04.kolo stopky'!A:C,3,FALSE)</f>
        <v>00:37:31,79</v>
      </c>
      <c r="K26" s="32">
        <f t="shared" si="0"/>
        <v>3.1324981080840457E-3</v>
      </c>
      <c r="L26" s="32">
        <f t="shared" si="2"/>
        <v>4.2581018518518532E-3</v>
      </c>
      <c r="M26" s="21"/>
      <c r="N26" s="41"/>
      <c r="O26" s="41"/>
      <c r="P26" s="41"/>
      <c r="Q26" s="41"/>
      <c r="R26" s="41"/>
      <c r="S26" s="41"/>
      <c r="T26" s="41"/>
      <c r="U26" s="41"/>
      <c r="V26" s="41"/>
      <c r="W26" s="26">
        <f t="shared" si="1"/>
        <v>0</v>
      </c>
      <c r="Y26"/>
    </row>
    <row r="27" spans="1:25" hidden="1">
      <c r="A27" s="21">
        <v>167</v>
      </c>
      <c r="B27" s="44">
        <v>24</v>
      </c>
      <c r="C27" s="47">
        <v>8</v>
      </c>
      <c r="D27" s="5" t="str">
        <f>VLOOKUP(A27,'04.kolo prezentácia'!$A$2:$G$112,2,FALSE)</f>
        <v>Jiří</v>
      </c>
      <c r="E27" s="5" t="str">
        <f>VLOOKUP(A27,'04.kolo prezentácia'!$A$2:$G$112,3,FALSE)</f>
        <v>Horníček</v>
      </c>
      <c r="F27" s="6" t="str">
        <f>CONCATENATE('04.kolo výsledky KAT'!$D27," ",'04.kolo výsledky KAT'!$E27)</f>
        <v>Jiří Horníček</v>
      </c>
      <c r="G27" s="6" t="str">
        <f>VLOOKUP(A27,'04.kolo prezentácia'!$A$2:$G$113,4,FALSE)</f>
        <v>Trenčín</v>
      </c>
      <c r="H27" s="30">
        <f>VLOOKUP(A27,'04.kolo prezentácia'!$A$2:$G$113,5,FALSE)</f>
        <v>1987</v>
      </c>
      <c r="I27" s="31" t="str">
        <f>VLOOKUP(A27,'04.kolo prezentácia'!$A$2:$G$113,7,FALSE)</f>
        <v>Muži B</v>
      </c>
      <c r="J27" s="73" t="str">
        <f>VLOOKUP('04.kolo výsledky KAT'!$A27,'04.kolo stopky'!A:C,3,FALSE)</f>
        <v>00:37:53,48</v>
      </c>
      <c r="K27" s="32">
        <f t="shared" si="0"/>
        <v>3.162671385327635E-3</v>
      </c>
      <c r="L27" s="32">
        <f t="shared" si="2"/>
        <v>4.5091435185185165E-3</v>
      </c>
      <c r="M27" s="21"/>
      <c r="N27" s="3"/>
      <c r="O27" s="3"/>
      <c r="P27" s="3"/>
      <c r="Q27" s="3"/>
      <c r="R27" s="3"/>
      <c r="S27" s="3"/>
      <c r="T27" s="3"/>
      <c r="U27" s="3"/>
      <c r="V27" s="3"/>
      <c r="W27" s="26">
        <f t="shared" si="1"/>
        <v>0</v>
      </c>
      <c r="Y27"/>
    </row>
    <row r="28" spans="1:25" hidden="1">
      <c r="A28" s="21">
        <v>120</v>
      </c>
      <c r="B28" s="44">
        <v>25</v>
      </c>
      <c r="C28" s="47">
        <v>8</v>
      </c>
      <c r="D28" s="5" t="str">
        <f>VLOOKUP(A28,'04.kolo prezentácia'!$A$2:$G$112,2,FALSE)</f>
        <v>František</v>
      </c>
      <c r="E28" s="5" t="str">
        <f>VLOOKUP(A28,'04.kolo prezentácia'!$A$2:$G$112,3,FALSE)</f>
        <v>Mikuš</v>
      </c>
      <c r="F28" s="6" t="str">
        <f>CONCATENATE('04.kolo výsledky KAT'!$D28," ",'04.kolo výsledky KAT'!$E28)</f>
        <v>František Mikuš</v>
      </c>
      <c r="G28" s="6" t="str">
        <f>VLOOKUP(A28,'04.kolo prezentácia'!$A$2:$G$113,4,FALSE)</f>
        <v>Výčapy - Opatovce</v>
      </c>
      <c r="H28" s="30">
        <f>VLOOKUP(A28,'04.kolo prezentácia'!$A$2:$G$113,5,FALSE)</f>
        <v>1971</v>
      </c>
      <c r="I28" s="31" t="str">
        <f>VLOOKUP(A28,'04.kolo prezentácia'!$A$2:$G$113,7,FALSE)</f>
        <v>Muži C</v>
      </c>
      <c r="J28" s="73" t="str">
        <f>VLOOKUP('04.kolo výsledky KAT'!$A28,'04.kolo stopky'!A:C,3,FALSE)</f>
        <v>00:38:04,55</v>
      </c>
      <c r="K28" s="32">
        <f t="shared" si="0"/>
        <v>3.1780710247507125E-3</v>
      </c>
      <c r="L28" s="32">
        <f t="shared" si="2"/>
        <v>4.6372685185185197E-3</v>
      </c>
      <c r="M28" s="21"/>
      <c r="N28" s="3"/>
      <c r="O28" s="3"/>
      <c r="P28" s="3"/>
      <c r="Q28" s="3"/>
      <c r="R28" s="3"/>
      <c r="S28" s="3"/>
      <c r="T28" s="3"/>
      <c r="U28" s="3"/>
      <c r="V28" s="3"/>
      <c r="W28" s="26">
        <f t="shared" si="1"/>
        <v>0</v>
      </c>
      <c r="Y28"/>
    </row>
    <row r="29" spans="1:25" hidden="1">
      <c r="A29" s="21">
        <v>67</v>
      </c>
      <c r="B29" s="44">
        <v>26</v>
      </c>
      <c r="C29" s="47">
        <v>4</v>
      </c>
      <c r="D29" s="5" t="str">
        <f>VLOOKUP(A29,'04.kolo prezentácia'!$A$2:$G$112,2,FALSE)</f>
        <v>Tibor</v>
      </c>
      <c r="E29" s="5" t="str">
        <f>VLOOKUP(A29,'04.kolo prezentácia'!$A$2:$G$112,3,FALSE)</f>
        <v>Šír</v>
      </c>
      <c r="F29" s="6" t="str">
        <f>CONCATENATE('04.kolo výsledky KAT'!$D29," ",'04.kolo výsledky KAT'!$E29)</f>
        <v>Tibor Šír</v>
      </c>
      <c r="G29" s="6" t="str">
        <f>VLOOKUP(A29,'04.kolo prezentácia'!$A$2:$G$113,4,FALSE)</f>
        <v>Trenčianska Teplá</v>
      </c>
      <c r="H29" s="30">
        <f>VLOOKUP(A29,'04.kolo prezentácia'!$A$2:$G$113,5,FALSE)</f>
        <v>1966</v>
      </c>
      <c r="I29" s="31" t="str">
        <f>VLOOKUP(A29,'04.kolo prezentácia'!$A$2:$G$113,7,FALSE)</f>
        <v>Muži D</v>
      </c>
      <c r="J29" s="73" t="str">
        <f>VLOOKUP('04.kolo výsledky KAT'!$A29,'04.kolo stopky'!A:C,3,FALSE)</f>
        <v>00:38:16,12</v>
      </c>
      <c r="K29" s="32">
        <f t="shared" si="0"/>
        <v>3.1941662215099714E-3</v>
      </c>
      <c r="L29" s="32">
        <f t="shared" si="2"/>
        <v>4.7711805555555563E-3</v>
      </c>
      <c r="M29" s="21"/>
      <c r="N29" s="3"/>
      <c r="O29" s="3"/>
      <c r="P29" s="3"/>
      <c r="Q29" s="3"/>
      <c r="R29" s="3"/>
      <c r="S29" s="3"/>
      <c r="T29" s="3"/>
      <c r="U29" s="3"/>
      <c r="V29" s="3"/>
      <c r="W29" s="26">
        <f t="shared" si="1"/>
        <v>0</v>
      </c>
      <c r="Y29"/>
    </row>
    <row r="30" spans="1:25" hidden="1">
      <c r="A30" s="21">
        <v>25</v>
      </c>
      <c r="B30" s="44">
        <v>27</v>
      </c>
      <c r="C30" s="47">
        <v>9</v>
      </c>
      <c r="D30" s="5" t="str">
        <f>VLOOKUP(A30,'04.kolo prezentácia'!$A$2:$G$112,2,FALSE)</f>
        <v>Juraj</v>
      </c>
      <c r="E30" s="5" t="str">
        <f>VLOOKUP(A30,'04.kolo prezentácia'!$A$2:$G$112,3,FALSE)</f>
        <v>Schiller</v>
      </c>
      <c r="F30" s="6" t="str">
        <f>CONCATENATE('04.kolo výsledky KAT'!$D30," ",'04.kolo výsledky KAT'!$E30)</f>
        <v>Juraj Schiller</v>
      </c>
      <c r="G30" s="6" t="str">
        <f>VLOOKUP(A30,'04.kolo prezentácia'!$A$2:$G$113,4,FALSE)</f>
        <v>Nová Dubnica</v>
      </c>
      <c r="H30" s="30">
        <f>VLOOKUP(A30,'04.kolo prezentácia'!$A$2:$G$113,5,FALSE)</f>
        <v>1977</v>
      </c>
      <c r="I30" s="31" t="str">
        <f>VLOOKUP(A30,'04.kolo prezentácia'!$A$2:$G$113,7,FALSE)</f>
        <v>Muži C</v>
      </c>
      <c r="J30" s="73" t="str">
        <f>VLOOKUP('04.kolo výsledky KAT'!$A30,'04.kolo stopky'!A:C,3,FALSE)</f>
        <v>00:38:23,70</v>
      </c>
      <c r="K30" s="32">
        <f t="shared" si="0"/>
        <v>3.2047108707264956E-3</v>
      </c>
      <c r="L30" s="32">
        <f t="shared" si="2"/>
        <v>4.8589120370370366E-3</v>
      </c>
      <c r="M30" s="21"/>
      <c r="N30" s="3"/>
      <c r="O30" s="3"/>
      <c r="P30" s="3"/>
      <c r="Q30" s="3"/>
      <c r="R30" s="3"/>
      <c r="S30" s="3"/>
      <c r="T30" s="3"/>
      <c r="U30" s="3"/>
      <c r="V30" s="3"/>
      <c r="W30" s="26">
        <f t="shared" si="1"/>
        <v>0</v>
      </c>
      <c r="Y30"/>
    </row>
    <row r="31" spans="1:25" hidden="1">
      <c r="A31" s="21">
        <v>34</v>
      </c>
      <c r="B31" s="44">
        <v>28</v>
      </c>
      <c r="C31" s="47">
        <v>9</v>
      </c>
      <c r="D31" s="5" t="str">
        <f>VLOOKUP(A31,'04.kolo prezentácia'!$A$2:$G$112,2,FALSE)</f>
        <v>Andrej</v>
      </c>
      <c r="E31" s="5" t="str">
        <f>VLOOKUP(A31,'04.kolo prezentácia'!$A$2:$G$112,3,FALSE)</f>
        <v>Luprich</v>
      </c>
      <c r="F31" s="6" t="str">
        <f>CONCATENATE('04.kolo výsledky KAT'!$D31," ",'04.kolo výsledky KAT'!$E31)</f>
        <v>Andrej Luprich</v>
      </c>
      <c r="G31" s="6" t="str">
        <f>VLOOKUP(A31,'04.kolo prezentácia'!$A$2:$G$113,4,FALSE)</f>
        <v xml:space="preserve">Bez me na/Skalka nad Váhom </v>
      </c>
      <c r="H31" s="30">
        <f>VLOOKUP(A31,'04.kolo prezentácia'!$A$2:$G$113,5,FALSE)</f>
        <v>1979</v>
      </c>
      <c r="I31" s="31" t="str">
        <f>VLOOKUP(A31,'04.kolo prezentácia'!$A$2:$G$113,7,FALSE)</f>
        <v>Muži B</v>
      </c>
      <c r="J31" s="73" t="str">
        <f>VLOOKUP('04.kolo výsledky KAT'!$A31,'04.kolo stopky'!A:C,3,FALSE)</f>
        <v>00:38:39,57</v>
      </c>
      <c r="K31" s="32">
        <f t="shared" si="0"/>
        <v>3.2267878605769231E-3</v>
      </c>
      <c r="L31" s="32">
        <f t="shared" si="2"/>
        <v>5.042592592592595E-3</v>
      </c>
      <c r="M31" s="21"/>
      <c r="N31" s="3"/>
      <c r="O31" s="3"/>
      <c r="P31" s="3"/>
      <c r="Q31" s="3"/>
      <c r="R31" s="3"/>
      <c r="S31" s="3"/>
      <c r="T31" s="3"/>
      <c r="U31" s="3"/>
      <c r="V31" s="3"/>
      <c r="W31" s="26">
        <f t="shared" si="1"/>
        <v>0</v>
      </c>
      <c r="Y31"/>
    </row>
    <row r="32" spans="1:25" hidden="1">
      <c r="A32" s="21">
        <v>119</v>
      </c>
      <c r="B32" s="44">
        <v>29</v>
      </c>
      <c r="C32" s="47">
        <v>10</v>
      </c>
      <c r="D32" s="5" t="str">
        <f>VLOOKUP(A32,'04.kolo prezentácia'!$A$2:$G$112,2,FALSE)</f>
        <v>Ivan</v>
      </c>
      <c r="E32" s="5" t="str">
        <f>VLOOKUP(A32,'04.kolo prezentácia'!$A$2:$G$112,3,FALSE)</f>
        <v>Hofierka</v>
      </c>
      <c r="F32" s="6" t="str">
        <f>CONCATENATE('04.kolo výsledky KAT'!$D32," ",'04.kolo výsledky KAT'!$E32)</f>
        <v>Ivan Hofierka</v>
      </c>
      <c r="G32" s="6" t="str">
        <f>VLOOKUP(A32,'04.kolo prezentácia'!$A$2:$G$113,4,FALSE)</f>
        <v>Trenčín</v>
      </c>
      <c r="H32" s="30">
        <f>VLOOKUP(A32,'04.kolo prezentácia'!$A$2:$G$113,5,FALSE)</f>
        <v>1979</v>
      </c>
      <c r="I32" s="31" t="str">
        <f>VLOOKUP(A32,'04.kolo prezentácia'!$A$2:$G$113,7,FALSE)</f>
        <v>Muži B</v>
      </c>
      <c r="J32" s="73" t="str">
        <f>VLOOKUP('04.kolo výsledky KAT'!$A32,'04.kolo stopky'!A:C,3,FALSE)</f>
        <v>00:38:56,89</v>
      </c>
      <c r="K32" s="32">
        <f t="shared" si="0"/>
        <v>3.2508819667022792E-3</v>
      </c>
      <c r="L32" s="32">
        <f t="shared" si="2"/>
        <v>5.2430555555555564E-3</v>
      </c>
      <c r="M32" s="21"/>
      <c r="N32" s="3"/>
      <c r="O32" s="3"/>
      <c r="P32" s="3"/>
      <c r="Q32" s="3"/>
      <c r="R32" s="3"/>
      <c r="S32" s="3"/>
      <c r="T32" s="3"/>
      <c r="U32" s="3"/>
      <c r="V32" s="3"/>
      <c r="W32" s="26">
        <f t="shared" si="1"/>
        <v>0</v>
      </c>
      <c r="Y32"/>
    </row>
    <row r="33" spans="1:25" hidden="1">
      <c r="A33" s="21">
        <v>87</v>
      </c>
      <c r="B33" s="44">
        <v>30</v>
      </c>
      <c r="C33" s="47">
        <v>11</v>
      </c>
      <c r="D33" s="6" t="str">
        <f>VLOOKUP(A33,'04.kolo prezentácia'!$A$2:$G$112,2,FALSE)</f>
        <v>Jaroslav</v>
      </c>
      <c r="E33" s="6" t="str">
        <f>VLOOKUP(A33,'04.kolo prezentácia'!$A$2:$G$112,3,FALSE)</f>
        <v>Struhar</v>
      </c>
      <c r="F33" s="6" t="str">
        <f>CONCATENATE('04.kolo výsledky KAT'!$D33," ",'04.kolo výsledky KAT'!$E33)</f>
        <v>Jaroslav Struhar</v>
      </c>
      <c r="G33" s="6" t="str">
        <f>VLOOKUP(A33,'04.kolo prezentácia'!$A$2:$G$113,4,FALSE)</f>
        <v>Ttencin</v>
      </c>
      <c r="H33" s="30">
        <f>VLOOKUP(A33,'04.kolo prezentácia'!$A$2:$G$113,5,FALSE)</f>
        <v>1983</v>
      </c>
      <c r="I33" s="31" t="str">
        <f>VLOOKUP(A33,'04.kolo prezentácia'!$A$2:$G$113,7,FALSE)</f>
        <v>Muži B</v>
      </c>
      <c r="J33" s="73" t="str">
        <f>VLOOKUP('04.kolo výsledky KAT'!$A33,'04.kolo stopky'!A:C,3,FALSE)</f>
        <v>00:39:04,45</v>
      </c>
      <c r="K33" s="32">
        <f t="shared" si="0"/>
        <v>3.2613987936253555E-3</v>
      </c>
      <c r="L33" s="32">
        <f t="shared" si="2"/>
        <v>5.3305555555555502E-3</v>
      </c>
      <c r="M33" s="21"/>
      <c r="N33" s="3"/>
      <c r="O33" s="3"/>
      <c r="P33" s="3"/>
      <c r="Q33" s="3"/>
      <c r="R33" s="3"/>
      <c r="S33" s="3"/>
      <c r="T33" s="3"/>
      <c r="U33" s="3"/>
      <c r="V33" s="3"/>
      <c r="W33" s="26">
        <f t="shared" si="1"/>
        <v>0</v>
      </c>
      <c r="Y33"/>
    </row>
    <row r="34" spans="1:25" hidden="1">
      <c r="A34" s="21">
        <v>48</v>
      </c>
      <c r="B34" s="44">
        <v>31</v>
      </c>
      <c r="C34" s="67">
        <v>5</v>
      </c>
      <c r="D34" s="5" t="str">
        <f>VLOOKUP(A34,'04.kolo prezentácia'!$A$2:$G$112,2,FALSE)</f>
        <v>Anton</v>
      </c>
      <c r="E34" s="5" t="str">
        <f>VLOOKUP(A34,'04.kolo prezentácia'!$A$2:$G$112,3,FALSE)</f>
        <v>Blaško</v>
      </c>
      <c r="F34" s="6" t="str">
        <f>CONCATENATE('04.kolo výsledky KAT'!$D34," ",'04.kolo výsledky KAT'!$E34)</f>
        <v>Anton Blaško</v>
      </c>
      <c r="G34" s="6" t="str">
        <f>VLOOKUP(A34,'04.kolo prezentácia'!$A$2:$G$113,4,FALSE)</f>
        <v>Dubnica n/V</v>
      </c>
      <c r="H34" s="30">
        <f>VLOOKUP(A34,'04.kolo prezentácia'!$A$2:$G$113,5,FALSE)</f>
        <v>1965</v>
      </c>
      <c r="I34" s="31" t="str">
        <f>VLOOKUP(A34,'04.kolo prezentácia'!$A$2:$G$113,7,FALSE)</f>
        <v>Muži D</v>
      </c>
      <c r="J34" s="73" t="str">
        <f>VLOOKUP('04.kolo výsledky KAT'!$A34,'04.kolo stopky'!A:C,3,FALSE)</f>
        <v>00:39:07,85</v>
      </c>
      <c r="K34" s="32">
        <f t="shared" si="0"/>
        <v>3.266128583511396E-3</v>
      </c>
      <c r="L34" s="32">
        <f t="shared" si="2"/>
        <v>5.3699074074074066E-3</v>
      </c>
      <c r="M34" s="21"/>
      <c r="N34" s="3"/>
      <c r="O34" s="3"/>
      <c r="P34" s="3"/>
      <c r="Q34" s="3"/>
      <c r="R34" s="3"/>
      <c r="S34" s="3"/>
      <c r="T34" s="3"/>
      <c r="U34" s="3"/>
      <c r="V34" s="3"/>
      <c r="W34" s="26">
        <f t="shared" si="1"/>
        <v>0</v>
      </c>
      <c r="Y34"/>
    </row>
    <row r="35" spans="1:25" hidden="1">
      <c r="A35" s="21">
        <v>109</v>
      </c>
      <c r="B35" s="44">
        <v>32</v>
      </c>
      <c r="C35" s="47">
        <v>10</v>
      </c>
      <c r="D35" s="5" t="str">
        <f>VLOOKUP(A35,'04.kolo prezentácia'!$A$2:$G$112,2,FALSE)</f>
        <v>Pavol</v>
      </c>
      <c r="E35" s="5" t="str">
        <f>VLOOKUP(A35,'04.kolo prezentácia'!$A$2:$G$112,3,FALSE)</f>
        <v>Vaňek</v>
      </c>
      <c r="F35" s="6" t="str">
        <f>CONCATENATE('04.kolo výsledky KAT'!$D35," ",'04.kolo výsledky KAT'!$E35)</f>
        <v>Pavol Vaňek</v>
      </c>
      <c r="G35" s="6" t="str">
        <f>VLOOKUP(A35,'04.kolo prezentácia'!$A$2:$G$113,4,FALSE)</f>
        <v>Chocholná Velčice</v>
      </c>
      <c r="H35" s="30">
        <f>VLOOKUP(A35,'04.kolo prezentácia'!$A$2:$G$113,5,FALSE)</f>
        <v>1977</v>
      </c>
      <c r="I35" s="31" t="str">
        <f>VLOOKUP(A35,'04.kolo prezentácia'!$A$2:$G$113,7,FALSE)</f>
        <v>Muži C</v>
      </c>
      <c r="J35" s="73" t="str">
        <f>VLOOKUP('04.kolo výsledky KAT'!$A35,'04.kolo stopky'!A:C,3,FALSE)</f>
        <v>00:39:21,52</v>
      </c>
      <c r="K35" s="32">
        <f t="shared" si="0"/>
        <v>3.2851451210826207E-3</v>
      </c>
      <c r="L35" s="32">
        <f t="shared" si="2"/>
        <v>5.5281249999999983E-3</v>
      </c>
      <c r="M35" s="21"/>
      <c r="N35" s="3"/>
      <c r="O35" s="3"/>
      <c r="P35" s="3"/>
      <c r="Q35" s="3"/>
      <c r="R35" s="3"/>
      <c r="S35" s="3"/>
      <c r="T35" s="3"/>
      <c r="U35" s="3"/>
      <c r="V35" s="3"/>
      <c r="W35" s="26">
        <f t="shared" si="1"/>
        <v>0</v>
      </c>
      <c r="Y35"/>
    </row>
    <row r="36" spans="1:25">
      <c r="A36" s="21">
        <v>164</v>
      </c>
      <c r="B36" s="44">
        <v>33</v>
      </c>
      <c r="C36" s="47">
        <v>4</v>
      </c>
      <c r="D36" s="5" t="str">
        <f>VLOOKUP(A36,'04.kolo prezentácia'!$A$2:$G$112,2,FALSE)</f>
        <v>Andrej</v>
      </c>
      <c r="E36" s="5" t="str">
        <f>VLOOKUP(A36,'04.kolo prezentácia'!$A$2:$G$112,3,FALSE)</f>
        <v>Pruška</v>
      </c>
      <c r="F36" s="6" t="str">
        <f>CONCATENATE('04.kolo výsledky KAT'!$D36," ",'04.kolo výsledky KAT'!$E36)</f>
        <v>Andrej Pruška</v>
      </c>
      <c r="G36" s="6" t="str">
        <f>VLOOKUP(A36,'04.kolo prezentácia'!$A$2:$G$113,4,FALSE)</f>
        <v>Soblahov</v>
      </c>
      <c r="H36" s="30">
        <f>VLOOKUP(A36,'04.kolo prezentácia'!$A$2:$G$113,5,FALSE)</f>
        <v>2000</v>
      </c>
      <c r="I36" s="31" t="str">
        <f>VLOOKUP(A36,'04.kolo prezentácia'!$A$2:$G$113,7,FALSE)</f>
        <v>Muži A</v>
      </c>
      <c r="J36" s="73" t="str">
        <f>VLOOKUP('04.kolo výsledky KAT'!$A36,'04.kolo stopky'!A:C,3,FALSE)</f>
        <v>00:39:38,88</v>
      </c>
      <c r="K36" s="32">
        <f t="shared" si="0"/>
        <v>3.3092948717948719E-3</v>
      </c>
      <c r="L36" s="32">
        <f t="shared" si="2"/>
        <v>5.7290509259259291E-3</v>
      </c>
      <c r="M36" s="21"/>
      <c r="N36" s="3"/>
      <c r="O36" s="3"/>
      <c r="P36" s="3"/>
      <c r="Q36" s="3"/>
      <c r="R36" s="3"/>
      <c r="S36" s="3"/>
      <c r="T36" s="3"/>
      <c r="U36" s="3"/>
      <c r="V36" s="3"/>
      <c r="W36" s="26">
        <f t="shared" si="1"/>
        <v>0</v>
      </c>
      <c r="Y36"/>
    </row>
    <row r="37" spans="1:25" hidden="1">
      <c r="A37" s="21">
        <v>108</v>
      </c>
      <c r="B37" s="44">
        <v>34</v>
      </c>
      <c r="C37" s="47">
        <v>11</v>
      </c>
      <c r="D37" s="5" t="str">
        <f>VLOOKUP(A37,'04.kolo prezentácia'!$A$2:$G$112,2,FALSE)</f>
        <v>Ján</v>
      </c>
      <c r="E37" s="5" t="str">
        <f>VLOOKUP(A37,'04.kolo prezentácia'!$A$2:$G$112,3,FALSE)</f>
        <v>Vojtek</v>
      </c>
      <c r="F37" s="6" t="str">
        <f>CONCATENATE('04.kolo výsledky KAT'!$D37," ",'04.kolo výsledky KAT'!$E37)</f>
        <v>Ján Vojtek</v>
      </c>
      <c r="G37" s="6" t="str">
        <f>VLOOKUP(A37,'04.kolo prezentácia'!$A$2:$G$113,4,FALSE)</f>
        <v>OŠK Soblahov / Soblahov</v>
      </c>
      <c r="H37" s="30">
        <f>VLOOKUP(A37,'04.kolo prezentácia'!$A$2:$G$113,5,FALSE)</f>
        <v>1974</v>
      </c>
      <c r="I37" s="31" t="str">
        <f>VLOOKUP(A37,'04.kolo prezentácia'!$A$2:$G$113,7,FALSE)</f>
        <v>Muži C</v>
      </c>
      <c r="J37" s="73" t="str">
        <f>VLOOKUP('04.kolo výsledky KAT'!$A37,'04.kolo stopky'!A:C,3,FALSE)</f>
        <v>00:39:44,02</v>
      </c>
      <c r="K37" s="32">
        <f t="shared" si="0"/>
        <v>3.3164452012108257E-3</v>
      </c>
      <c r="L37" s="32">
        <f t="shared" si="2"/>
        <v>5.7885416666666641E-3</v>
      </c>
      <c r="M37" s="21"/>
      <c r="N37" s="3"/>
      <c r="O37" s="3"/>
      <c r="P37" s="3"/>
      <c r="Q37" s="3"/>
      <c r="R37" s="3"/>
      <c r="S37" s="3"/>
      <c r="T37" s="3"/>
      <c r="U37" s="3"/>
      <c r="V37" s="3"/>
      <c r="W37" s="26">
        <f t="shared" si="1"/>
        <v>0</v>
      </c>
      <c r="X37" s="2"/>
      <c r="Y37"/>
    </row>
    <row r="38" spans="1:25" hidden="1">
      <c r="A38" s="21">
        <v>82</v>
      </c>
      <c r="B38" s="44">
        <v>35</v>
      </c>
      <c r="C38" s="47">
        <v>13</v>
      </c>
      <c r="D38" s="5" t="str">
        <f>VLOOKUP(A38,'04.kolo prezentácia'!$A$2:$G$112,2,FALSE)</f>
        <v>Marián</v>
      </c>
      <c r="E38" s="5" t="str">
        <f>VLOOKUP(A38,'04.kolo prezentácia'!$A$2:$G$112,3,FALSE)</f>
        <v>Moncoľ</v>
      </c>
      <c r="F38" s="6" t="str">
        <f>CONCATENATE('04.kolo výsledky KAT'!$D38," ",'04.kolo výsledky KAT'!$E38)</f>
        <v>Marián Moncoľ</v>
      </c>
      <c r="G38" s="6" t="str">
        <f>VLOOKUP(A38,'04.kolo prezentácia'!$A$2:$G$113,4,FALSE)</f>
        <v>Trenčín</v>
      </c>
      <c r="H38" s="30">
        <f>VLOOKUP(A38,'04.kolo prezentácia'!$A$2:$G$113,5,FALSE)</f>
        <v>1982</v>
      </c>
      <c r="I38" s="31" t="str">
        <f>VLOOKUP(A38,'04.kolo prezentácia'!$A$2:$G$113,7,FALSE)</f>
        <v>Muži B</v>
      </c>
      <c r="J38" s="73" t="str">
        <f>VLOOKUP('04.kolo výsledky KAT'!$A38,'04.kolo stopky'!A:C,3,FALSE)</f>
        <v>00:39:51,13</v>
      </c>
      <c r="K38" s="32">
        <f t="shared" si="0"/>
        <v>3.3263360265313392E-3</v>
      </c>
      <c r="L38" s="32">
        <f t="shared" si="2"/>
        <v>5.8708333333333355E-3</v>
      </c>
      <c r="M38" s="21"/>
      <c r="N38" s="3"/>
      <c r="O38" s="3"/>
      <c r="P38" s="3"/>
      <c r="Q38" s="3"/>
      <c r="R38" s="3"/>
      <c r="S38" s="3"/>
      <c r="T38" s="3"/>
      <c r="U38" s="3"/>
      <c r="V38" s="3"/>
      <c r="W38" s="26">
        <f t="shared" si="1"/>
        <v>0</v>
      </c>
      <c r="X38" s="2"/>
      <c r="Y38"/>
    </row>
    <row r="39" spans="1:25" hidden="1">
      <c r="A39" s="21">
        <v>1</v>
      </c>
      <c r="B39" s="44">
        <v>36</v>
      </c>
      <c r="C39" s="54">
        <v>1</v>
      </c>
      <c r="D39" s="5" t="str">
        <f>VLOOKUP(A39,'04.kolo prezentácia'!$A$2:$G$112,2,FALSE)</f>
        <v>Jana</v>
      </c>
      <c r="E39" s="5" t="str">
        <f>VLOOKUP(A39,'04.kolo prezentácia'!$A$2:$G$112,3,FALSE)</f>
        <v>Otavová</v>
      </c>
      <c r="F39" s="6" t="str">
        <f>CONCATENATE('04.kolo výsledky KAT'!$D39," ",'04.kolo výsledky KAT'!$E39)</f>
        <v>Jana Otavová</v>
      </c>
      <c r="G39" s="6" t="str">
        <f>VLOOKUP(A39,'04.kolo prezentácia'!$A$2:$G$113,4,FALSE)</f>
        <v>Slavičín</v>
      </c>
      <c r="H39" s="30">
        <f>VLOOKUP(A39,'04.kolo prezentácia'!$A$2:$G$113,5,FALSE)</f>
        <v>1985</v>
      </c>
      <c r="I39" s="31" t="str">
        <f>VLOOKUP(A39,'04.kolo prezentácia'!$A$2:$G$113,7,FALSE)</f>
        <v>Ženy A</v>
      </c>
      <c r="J39" s="73" t="str">
        <f>VLOOKUP('04.kolo výsledky KAT'!$A39,'04.kolo stopky'!A:C,3,FALSE)</f>
        <v>00:39:54,28</v>
      </c>
      <c r="K39" s="32">
        <f t="shared" si="0"/>
        <v>3.3307180377492875E-3</v>
      </c>
      <c r="L39" s="32">
        <f t="shared" si="2"/>
        <v>5.9072916666666649E-3</v>
      </c>
      <c r="M39" s="21"/>
      <c r="N39" s="3"/>
      <c r="O39" s="3"/>
      <c r="P39" s="3"/>
      <c r="Q39" s="3"/>
      <c r="R39" s="3"/>
      <c r="S39" s="3"/>
      <c r="T39" s="3"/>
      <c r="U39" s="3"/>
      <c r="V39" s="3"/>
      <c r="W39" s="26">
        <f t="shared" si="1"/>
        <v>0</v>
      </c>
      <c r="Y39"/>
    </row>
    <row r="40" spans="1:25" hidden="1">
      <c r="A40" s="21">
        <v>94</v>
      </c>
      <c r="B40" s="44">
        <v>37</v>
      </c>
      <c r="C40" s="47">
        <v>14</v>
      </c>
      <c r="D40" s="5" t="str">
        <f>VLOOKUP(A40,'04.kolo prezentácia'!$A$2:$G$112,2,FALSE)</f>
        <v>Miroslav</v>
      </c>
      <c r="E40" s="5" t="str">
        <f>VLOOKUP(A40,'04.kolo prezentácia'!$A$2:$G$112,3,FALSE)</f>
        <v>Ilavský</v>
      </c>
      <c r="F40" s="6" t="str">
        <f>CONCATENATE('04.kolo výsledky KAT'!$D40," ",'04.kolo výsledky KAT'!$E40)</f>
        <v>Miroslav Ilavský</v>
      </c>
      <c r="G40" s="6" t="str">
        <f>VLOOKUP(A40,'04.kolo prezentácia'!$A$2:$G$113,4,FALSE)</f>
        <v>Best running team / Jogging klub DCA</v>
      </c>
      <c r="H40" s="30">
        <f>VLOOKUP(A40,'04.kolo prezentácia'!$A$2:$G$113,5,FALSE)</f>
        <v>1987</v>
      </c>
      <c r="I40" s="31" t="str">
        <f>VLOOKUP(A40,'04.kolo prezentácia'!$A$2:$G$113,7,FALSE)</f>
        <v>Muži B</v>
      </c>
      <c r="J40" s="73" t="str">
        <f>VLOOKUP('04.kolo výsledky KAT'!$A40,'04.kolo stopky'!A:C,3,FALSE)</f>
        <v>00:40:15,40</v>
      </c>
      <c r="K40" s="32">
        <f t="shared" si="0"/>
        <v>3.3600983796296295E-3</v>
      </c>
      <c r="L40" s="32">
        <f t="shared" si="2"/>
        <v>6.1517361111111113E-3</v>
      </c>
      <c r="M40" s="21"/>
      <c r="N40" s="3"/>
      <c r="O40" s="3"/>
      <c r="P40" s="3"/>
      <c r="Q40" s="3"/>
      <c r="R40" s="3"/>
      <c r="S40" s="3"/>
      <c r="T40" s="3"/>
      <c r="U40" s="3"/>
      <c r="V40" s="3"/>
      <c r="W40" s="26">
        <f t="shared" si="1"/>
        <v>0</v>
      </c>
      <c r="Y40"/>
    </row>
    <row r="41" spans="1:25" hidden="1">
      <c r="A41" s="21">
        <v>165</v>
      </c>
      <c r="B41" s="44">
        <v>38</v>
      </c>
      <c r="C41" s="53">
        <v>1</v>
      </c>
      <c r="D41" s="5" t="str">
        <f>VLOOKUP(A41,'04.kolo prezentácia'!$A$2:$G$112,2,FALSE)</f>
        <v>Katarína</v>
      </c>
      <c r="E41" s="5" t="str">
        <f>VLOOKUP(A41,'04.kolo prezentácia'!$A$2:$G$112,3,FALSE)</f>
        <v>Garajová</v>
      </c>
      <c r="F41" s="6" t="str">
        <f>CONCATENATE('04.kolo výsledky KAT'!$D41," ",'04.kolo výsledky KAT'!$E41)</f>
        <v>Katarína Garajová</v>
      </c>
      <c r="G41" s="6" t="str">
        <f>VLOOKUP(A41,'04.kolo prezentácia'!$A$2:$G$113,4,FALSE)</f>
        <v>Bez me na / Trenčín</v>
      </c>
      <c r="H41" s="30">
        <f>VLOOKUP(A41,'04.kolo prezentácia'!$A$2:$G$113,5,FALSE)</f>
        <v>1979</v>
      </c>
      <c r="I41" s="31" t="str">
        <f>VLOOKUP(A41,'04.kolo prezentácia'!$A$2:$G$113,7,FALSE)</f>
        <v>Ženy B</v>
      </c>
      <c r="J41" s="73" t="str">
        <f>VLOOKUP('04.kolo výsledky KAT'!$A41,'04.kolo stopky'!A:C,3,FALSE)</f>
        <v>00:40:18,03</v>
      </c>
      <c r="K41" s="32">
        <f t="shared" si="0"/>
        <v>3.3637570112179487E-3</v>
      </c>
      <c r="L41" s="32">
        <f t="shared" si="2"/>
        <v>6.1821759259259278E-3</v>
      </c>
      <c r="M41" s="21"/>
      <c r="N41" s="3"/>
      <c r="O41" s="3"/>
      <c r="P41" s="3"/>
      <c r="Q41" s="3"/>
      <c r="R41" s="3"/>
      <c r="S41" s="3"/>
      <c r="T41" s="3"/>
      <c r="U41" s="3"/>
      <c r="V41" s="3"/>
      <c r="W41" s="26">
        <f t="shared" si="1"/>
        <v>0</v>
      </c>
      <c r="Y41"/>
    </row>
    <row r="42" spans="1:25" hidden="1">
      <c r="A42" s="21">
        <v>163</v>
      </c>
      <c r="B42" s="44">
        <v>39</v>
      </c>
      <c r="C42" s="47">
        <v>15</v>
      </c>
      <c r="D42" s="5" t="str">
        <f>VLOOKUP(A42,'04.kolo prezentácia'!$A$2:$G$112,2,FALSE)</f>
        <v>Matúš</v>
      </c>
      <c r="E42" s="5" t="str">
        <f>VLOOKUP(A42,'04.kolo prezentácia'!$A$2:$G$112,3,FALSE)</f>
        <v>Varačka</v>
      </c>
      <c r="F42" s="6" t="str">
        <f>CONCATENATE('04.kolo výsledky KAT'!$D42," ",'04.kolo výsledky KAT'!$E42)</f>
        <v>Matúš Varačka</v>
      </c>
      <c r="G42" s="6" t="str">
        <f>VLOOKUP(A42,'04.kolo prezentácia'!$A$2:$G$113,4,FALSE)</f>
        <v>Buď Lepší / Beckov</v>
      </c>
      <c r="H42" s="30">
        <f>VLOOKUP(A42,'04.kolo prezentácia'!$A$2:$G$113,5,FALSE)</f>
        <v>1988</v>
      </c>
      <c r="I42" s="31" t="str">
        <f>VLOOKUP(A42,'04.kolo prezentácia'!$A$2:$G$113,7,FALSE)</f>
        <v>Muži B</v>
      </c>
      <c r="J42" s="73" t="str">
        <f>VLOOKUP('04.kolo výsledky KAT'!$A42,'04.kolo stopky'!A:C,3,FALSE)</f>
        <v>00:40:32,88</v>
      </c>
      <c r="K42" s="32">
        <f t="shared" si="0"/>
        <v>3.3844150641025644E-3</v>
      </c>
      <c r="L42" s="32">
        <f t="shared" si="2"/>
        <v>6.3540509259259297E-3</v>
      </c>
      <c r="M42" s="21"/>
      <c r="N42" s="3"/>
      <c r="O42" s="3"/>
      <c r="P42" s="3"/>
      <c r="Q42" s="3"/>
      <c r="R42" s="3"/>
      <c r="S42" s="3"/>
      <c r="T42" s="3"/>
      <c r="U42" s="3"/>
      <c r="V42" s="3"/>
      <c r="W42" s="26">
        <f t="shared" si="1"/>
        <v>0</v>
      </c>
      <c r="Y42"/>
    </row>
    <row r="43" spans="1:25" hidden="1">
      <c r="A43" s="21">
        <v>173</v>
      </c>
      <c r="B43" s="44">
        <v>40</v>
      </c>
      <c r="C43" s="53">
        <v>2</v>
      </c>
      <c r="D43" s="5" t="str">
        <f>VLOOKUP(A43,'04.kolo prezentácia'!$A$2:$G$112,2,FALSE)</f>
        <v>Romana</v>
      </c>
      <c r="E43" s="5" t="str">
        <f>VLOOKUP(A43,'04.kolo prezentácia'!$A$2:$G$112,3,FALSE)</f>
        <v>Škorvánková</v>
      </c>
      <c r="F43" s="6" t="str">
        <f>CONCATENATE('04.kolo výsledky KAT'!$D43," ",'04.kolo výsledky KAT'!$E43)</f>
        <v>Romana Škorvánková</v>
      </c>
      <c r="G43" s="6" t="str">
        <f>VLOOKUP(A43,'04.kolo prezentácia'!$A$2:$G$113,4,FALSE)</f>
        <v>Tulák / Trenčín</v>
      </c>
      <c r="H43" s="30">
        <f>VLOOKUP(A43,'04.kolo prezentácia'!$A$2:$G$113,5,FALSE)</f>
        <v>1995</v>
      </c>
      <c r="I43" s="31" t="str">
        <f>VLOOKUP(A43,'04.kolo prezentácia'!$A$2:$G$113,7,FALSE)</f>
        <v>Ženy A</v>
      </c>
      <c r="J43" s="73" t="str">
        <f>VLOOKUP('04.kolo výsledky KAT'!$A43,'04.kolo stopky'!A:C,3,FALSE)</f>
        <v>00:40:34,03</v>
      </c>
      <c r="K43" s="32">
        <f t="shared" si="0"/>
        <v>3.386014845975783E-3</v>
      </c>
      <c r="L43" s="32">
        <f t="shared" si="2"/>
        <v>6.3673611111111084E-3</v>
      </c>
      <c r="M43" s="21"/>
      <c r="N43" s="3"/>
      <c r="O43" s="3"/>
      <c r="P43" s="3"/>
      <c r="Q43" s="3"/>
      <c r="R43" s="3"/>
      <c r="S43" s="3"/>
      <c r="T43" s="3"/>
      <c r="U43" s="3"/>
      <c r="V43" s="3"/>
      <c r="W43" s="26">
        <f t="shared" si="1"/>
        <v>0</v>
      </c>
      <c r="Y43"/>
    </row>
    <row r="44" spans="1:25">
      <c r="A44" s="21">
        <v>58</v>
      </c>
      <c r="B44" s="44">
        <v>41</v>
      </c>
      <c r="C44" s="60">
        <v>5</v>
      </c>
      <c r="D44" s="6" t="str">
        <f>VLOOKUP(A44,'04.kolo prezentácia'!$A$2:$G$112,2,FALSE)</f>
        <v>Peter</v>
      </c>
      <c r="E44" s="6" t="str">
        <f>VLOOKUP(A44,'04.kolo prezentácia'!$A$2:$G$112,3,FALSE)</f>
        <v>Milo</v>
      </c>
      <c r="F44" s="6" t="str">
        <f>CONCATENATE('04.kolo výsledky KAT'!$D44," ",'04.kolo výsledky KAT'!$E44)</f>
        <v>Peter Milo</v>
      </c>
      <c r="G44" s="6" t="str">
        <f>VLOOKUP(A44,'04.kolo prezentácia'!$A$2:$G$113,4,FALSE)</f>
        <v>Trencin / Trencin</v>
      </c>
      <c r="H44" s="30">
        <f>VLOOKUP(A44,'04.kolo prezentácia'!$A$2:$G$113,5,FALSE)</f>
        <v>1992</v>
      </c>
      <c r="I44" s="31" t="str">
        <f>VLOOKUP(A44,'04.kolo prezentácia'!$A$2:$G$113,7,FALSE)</f>
        <v>Muži A</v>
      </c>
      <c r="J44" s="73" t="str">
        <f>VLOOKUP('04.kolo výsledky KAT'!$A44,'04.kolo stopky'!A:C,3,FALSE)</f>
        <v>00:40:39,59</v>
      </c>
      <c r="K44" s="32">
        <f t="shared" si="0"/>
        <v>3.3937494435541306E-3</v>
      </c>
      <c r="L44" s="32">
        <f>J44-$Y$3</f>
        <v>6.431712962962962E-3</v>
      </c>
      <c r="M44" s="21"/>
      <c r="N44" s="3"/>
      <c r="O44" s="3"/>
      <c r="P44" s="3"/>
      <c r="Q44" s="3"/>
      <c r="R44" s="3"/>
      <c r="S44" s="3"/>
      <c r="T44" s="3"/>
      <c r="U44" s="3"/>
      <c r="V44" s="3"/>
      <c r="W44" s="26">
        <f t="shared" si="1"/>
        <v>0</v>
      </c>
      <c r="Y44"/>
    </row>
    <row r="45" spans="1:25" hidden="1">
      <c r="A45" s="21">
        <v>78</v>
      </c>
      <c r="B45" s="44">
        <v>42</v>
      </c>
      <c r="C45" s="53">
        <v>2</v>
      </c>
      <c r="D45" s="5" t="str">
        <f>VLOOKUP(A45,'04.kolo prezentácia'!$A$2:$G$112,2,FALSE)</f>
        <v>Lucia</v>
      </c>
      <c r="E45" s="5" t="str">
        <f>VLOOKUP(A45,'04.kolo prezentácia'!$A$2:$G$112,3,FALSE)</f>
        <v>Mituchová</v>
      </c>
      <c r="F45" s="6" t="str">
        <f>CONCATENATE('04.kolo výsledky KAT'!$D45," ",'04.kolo výsledky KAT'!$E45)</f>
        <v>Lucia Mituchová</v>
      </c>
      <c r="G45" s="6" t="str">
        <f>VLOOKUP(A45,'04.kolo prezentácia'!$A$2:$G$113,4,FALSE)</f>
        <v>Buď lepší / Trenčín</v>
      </c>
      <c r="H45" s="30">
        <f>VLOOKUP(A45,'04.kolo prezentácia'!$A$2:$G$113,5,FALSE)</f>
        <v>1981</v>
      </c>
      <c r="I45" s="31" t="str">
        <f>VLOOKUP(A45,'04.kolo prezentácia'!$A$2:$G$113,7,FALSE)</f>
        <v>Ženy B</v>
      </c>
      <c r="J45" s="73" t="str">
        <f>VLOOKUP('04.kolo výsledky KAT'!$A45,'04.kolo stopky'!A:C,3,FALSE)</f>
        <v>00:40:46,44</v>
      </c>
      <c r="K45" s="32">
        <f t="shared" si="0"/>
        <v>3.4032785790598288E-3</v>
      </c>
      <c r="L45" s="32">
        <f t="shared" si="2"/>
        <v>6.5109953703703684E-3</v>
      </c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3">
        <f t="shared" si="1"/>
        <v>0</v>
      </c>
      <c r="Y45"/>
    </row>
    <row r="46" spans="1:25" hidden="1">
      <c r="A46" s="21">
        <v>124</v>
      </c>
      <c r="B46" s="44">
        <v>43</v>
      </c>
      <c r="C46" s="54">
        <v>2</v>
      </c>
      <c r="D46" s="6" t="str">
        <f>VLOOKUP(A46,'04.kolo prezentácia'!$A$2:$G$112,2,FALSE)</f>
        <v>Jitka</v>
      </c>
      <c r="E46" s="6" t="str">
        <f>VLOOKUP(A46,'04.kolo prezentácia'!$A$2:$G$112,3,FALSE)</f>
        <v>Hudáková</v>
      </c>
      <c r="F46" s="6" t="str">
        <f>CONCATENATE('04.kolo výsledky KAT'!$D46," ",'04.kolo výsledky KAT'!$E46)</f>
        <v>Jitka Hudáková</v>
      </c>
      <c r="G46" s="6" t="str">
        <f>VLOOKUP(A46,'04.kolo prezentácia'!$A$2:$G$113,4,FALSE)</f>
        <v>Ďurikam team Trenčín / Trenčín</v>
      </c>
      <c r="H46" s="30">
        <f>VLOOKUP(A46,'04.kolo prezentácia'!$A$2:$G$113,5,FALSE)</f>
        <v>1971</v>
      </c>
      <c r="I46" s="31" t="str">
        <f>VLOOKUP(A46,'04.kolo prezentácia'!$A$2:$G$113,7,FALSE)</f>
        <v>Ženy C</v>
      </c>
      <c r="J46" s="73" t="str">
        <f>VLOOKUP('04.kolo výsledky KAT'!$A46,'04.kolo stopky'!A:C,3,FALSE)</f>
        <v>00:41:21,15</v>
      </c>
      <c r="K46" s="32">
        <f t="shared" si="0"/>
        <v>3.4515641693376067E-3</v>
      </c>
      <c r="L46" s="32">
        <f t="shared" si="2"/>
        <v>6.9127314814814815E-3</v>
      </c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3">
        <f t="shared" si="1"/>
        <v>0</v>
      </c>
      <c r="Y46"/>
    </row>
    <row r="47" spans="1:25" hidden="1">
      <c r="A47" s="21">
        <v>117</v>
      </c>
      <c r="B47" s="44">
        <v>44</v>
      </c>
      <c r="C47" s="60">
        <v>6</v>
      </c>
      <c r="D47" s="6" t="str">
        <f>VLOOKUP(A47,'04.kolo prezentácia'!$A$2:$G$112,2,FALSE)</f>
        <v>Igor</v>
      </c>
      <c r="E47" s="6" t="str">
        <f>VLOOKUP(A47,'04.kolo prezentácia'!$A$2:$G$112,3,FALSE)</f>
        <v>Karas</v>
      </c>
      <c r="F47" s="6" t="str">
        <f>CONCATENATE('04.kolo výsledky KAT'!$D47," ",'04.kolo výsledky KAT'!$E47)</f>
        <v>Igor Karas</v>
      </c>
      <c r="G47" s="6" t="str">
        <f>VLOOKUP(A47,'04.kolo prezentácia'!$A$2:$G$113,4,FALSE)</f>
        <v>Dubnica nad Váhom</v>
      </c>
      <c r="H47" s="30">
        <f>VLOOKUP(A47,'04.kolo prezentácia'!$A$2:$G$113,5,FALSE)</f>
        <v>1960</v>
      </c>
      <c r="I47" s="31" t="str">
        <f>VLOOKUP(A47,'04.kolo prezentácia'!$A$2:$G$113,7,FALSE)</f>
        <v>Muži D</v>
      </c>
      <c r="J47" s="73" t="str">
        <f>VLOOKUP('04.kolo výsledky KAT'!$A47,'04.kolo stopky'!A:C,3,FALSE)</f>
        <v>00:41:21,32</v>
      </c>
      <c r="K47" s="32">
        <f t="shared" si="0"/>
        <v>3.4518006588319088E-3</v>
      </c>
      <c r="L47" s="32">
        <f t="shared" si="2"/>
        <v>6.9146990740740766E-3</v>
      </c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3">
        <f t="shared" si="1"/>
        <v>0</v>
      </c>
      <c r="Y47"/>
    </row>
    <row r="48" spans="1:25" hidden="1">
      <c r="A48" s="21">
        <v>159</v>
      </c>
      <c r="B48" s="44">
        <v>45</v>
      </c>
      <c r="C48" s="47">
        <v>16</v>
      </c>
      <c r="D48" s="5" t="str">
        <f>VLOOKUP(A48,'04.kolo prezentácia'!$A$2:$G$112,2,FALSE)</f>
        <v>Palo</v>
      </c>
      <c r="E48" s="5" t="str">
        <f>VLOOKUP(A48,'04.kolo prezentácia'!$A$2:$G$112,3,FALSE)</f>
        <v>Straka</v>
      </c>
      <c r="F48" s="5" t="str">
        <f>CONCATENATE('04.kolo výsledky KAT'!$D48," ",'04.kolo výsledky KAT'!$E48)</f>
        <v>Palo Straka</v>
      </c>
      <c r="G48" s="5" t="str">
        <f>VLOOKUP(A48,'04.kolo prezentácia'!$A$2:$G$113,4,FALSE)</f>
        <v>Ivanovce</v>
      </c>
      <c r="H48" s="3">
        <f>VLOOKUP(A48,'04.kolo prezentácia'!$A$2:$G$113,5,FALSE)</f>
        <v>1982</v>
      </c>
      <c r="I48" s="55" t="str">
        <f>VLOOKUP(A48,'04.kolo prezentácia'!$A$2:$G$113,7,FALSE)</f>
        <v>Muži B</v>
      </c>
      <c r="J48" s="74" t="str">
        <f>VLOOKUP('04.kolo výsledky KAT'!$A48,'04.kolo stopky'!A:C,3,FALSE)</f>
        <v>00:41:46,58</v>
      </c>
      <c r="K48" s="56">
        <f t="shared" si="0"/>
        <v>3.4869402154558402E-3</v>
      </c>
      <c r="L48" s="56">
        <f t="shared" si="2"/>
        <v>7.2070601851851844E-3</v>
      </c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3">
        <f t="shared" si="1"/>
        <v>0</v>
      </c>
      <c r="Y48"/>
    </row>
    <row r="49" spans="1:25" hidden="1">
      <c r="A49" s="21">
        <v>150</v>
      </c>
      <c r="B49" s="44">
        <v>46</v>
      </c>
      <c r="C49" s="47">
        <v>7</v>
      </c>
      <c r="D49" s="6" t="str">
        <f>VLOOKUP(A49,'04.kolo prezentácia'!$A$2:$G$112,2,FALSE)</f>
        <v>marian</v>
      </c>
      <c r="E49" s="6" t="str">
        <f>VLOOKUP(A49,'04.kolo prezentácia'!$A$2:$G$112,3,FALSE)</f>
        <v>adamkovic</v>
      </c>
      <c r="F49" s="6" t="str">
        <f>CONCATENATE('04.kolo výsledky KAT'!$D49," ",'04.kolo výsledky KAT'!$E49)</f>
        <v>marian adamkovic</v>
      </c>
      <c r="G49" s="6" t="str">
        <f>VLOOKUP(A49,'04.kolo prezentácia'!$A$2:$G$113,4,FALSE)</f>
        <v>banovski behuni / banovce nad bebravou</v>
      </c>
      <c r="H49" s="30">
        <f>VLOOKUP(A49,'04.kolo prezentácia'!$A$2:$G$113,5,FALSE)</f>
        <v>1964</v>
      </c>
      <c r="I49" s="31" t="str">
        <f>VLOOKUP(A49,'04.kolo prezentácia'!$A$2:$G$113,7,FALSE)</f>
        <v>Muži D</v>
      </c>
      <c r="J49" s="73" t="str">
        <f>VLOOKUP('04.kolo výsledky KAT'!$A49,'04.kolo stopky'!A:C,3,FALSE)</f>
        <v>00:41:52,97</v>
      </c>
      <c r="K49" s="32">
        <f t="shared" si="0"/>
        <v>3.4958294382122506E-3</v>
      </c>
      <c r="L49" s="32">
        <f t="shared" si="2"/>
        <v>7.2810185185185165E-3</v>
      </c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3">
        <f t="shared" si="1"/>
        <v>0</v>
      </c>
      <c r="Y49"/>
    </row>
    <row r="50" spans="1:25" hidden="1">
      <c r="A50" s="21">
        <v>27</v>
      </c>
      <c r="B50" s="44">
        <v>47</v>
      </c>
      <c r="C50" s="53">
        <v>3</v>
      </c>
      <c r="D50" s="5" t="str">
        <f>VLOOKUP(A50,'04.kolo prezentácia'!$A$2:$G$112,2,FALSE)</f>
        <v>Juraj</v>
      </c>
      <c r="E50" s="5" t="str">
        <f>VLOOKUP(A50,'04.kolo prezentácia'!$A$2:$G$112,3,FALSE)</f>
        <v>Haninec</v>
      </c>
      <c r="F50" s="6" t="str">
        <f>CONCATENATE('04.kolo výsledky KAT'!$D50," ",'04.kolo výsledky KAT'!$E50)</f>
        <v>Juraj Haninec</v>
      </c>
      <c r="G50" s="6" t="str">
        <f>VLOOKUP(A50,'04.kolo prezentácia'!$A$2:$G$113,4,FALSE)</f>
        <v>AK Spartak Dubnica</v>
      </c>
      <c r="H50" s="30">
        <f>VLOOKUP(A50,'04.kolo prezentácia'!$A$2:$G$113,5,FALSE)</f>
        <v>1957</v>
      </c>
      <c r="I50" s="31" t="str">
        <f>VLOOKUP(A50,'04.kolo prezentácia'!$A$2:$G$113,7,FALSE)</f>
        <v>Muži E</v>
      </c>
      <c r="J50" s="73" t="str">
        <f>VLOOKUP('04.kolo výsledky KAT'!$A50,'04.kolo stopky'!A:C,3,FALSE)</f>
        <v>00:42:22,23</v>
      </c>
      <c r="K50" s="32">
        <f t="shared" si="0"/>
        <v>3.5365334535256408E-3</v>
      </c>
      <c r="L50" s="32">
        <f t="shared" si="2"/>
        <v>7.6196759259259256E-3</v>
      </c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3">
        <f t="shared" si="1"/>
        <v>0</v>
      </c>
      <c r="Y50"/>
    </row>
    <row r="51" spans="1:25" hidden="1">
      <c r="A51" s="21">
        <v>59</v>
      </c>
      <c r="B51" s="44">
        <v>48</v>
      </c>
      <c r="C51" s="47">
        <v>17</v>
      </c>
      <c r="D51" s="6" t="str">
        <f>VLOOKUP(A51,'04.kolo prezentácia'!$A$2:$G$112,2,FALSE)</f>
        <v>Jakub</v>
      </c>
      <c r="E51" s="6" t="str">
        <f>VLOOKUP(A51,'04.kolo prezentácia'!$A$2:$G$112,3,FALSE)</f>
        <v>Hrmo</v>
      </c>
      <c r="F51" s="6" t="str">
        <f>CONCATENATE('04.kolo výsledky KAT'!$D51," ",'04.kolo výsledky KAT'!$E51)</f>
        <v>Jakub Hrmo</v>
      </c>
      <c r="G51" s="6" t="str">
        <f>VLOOKUP(A51,'04.kolo prezentácia'!$A$2:$G$113,4,FALSE)</f>
        <v>Trenčín</v>
      </c>
      <c r="H51" s="30">
        <f>VLOOKUP(A51,'04.kolo prezentácia'!$A$2:$G$113,5,FALSE)</f>
        <v>1988</v>
      </c>
      <c r="I51" s="31" t="str">
        <f>VLOOKUP(A51,'04.kolo prezentácia'!$A$2:$G$113,7,FALSE)</f>
        <v>Muži B</v>
      </c>
      <c r="J51" s="73" t="str">
        <f>VLOOKUP('04.kolo výsledky KAT'!$A51,'04.kolo stopky'!A:C,3,FALSE)</f>
        <v>00:42:37,73</v>
      </c>
      <c r="K51" s="32">
        <f t="shared" si="0"/>
        <v>3.5580957309472934E-3</v>
      </c>
      <c r="L51" s="32">
        <f t="shared" si="2"/>
        <v>7.7990740740740729E-3</v>
      </c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3">
        <f t="shared" si="1"/>
        <v>0</v>
      </c>
      <c r="Y51"/>
    </row>
    <row r="52" spans="1:25" hidden="1">
      <c r="A52" s="21">
        <v>174</v>
      </c>
      <c r="B52" s="44">
        <v>49</v>
      </c>
      <c r="C52" s="47">
        <v>8</v>
      </c>
      <c r="D52" s="5" t="str">
        <f>VLOOKUP(A52,'04.kolo prezentácia'!$A$2:$G$112,2,FALSE)</f>
        <v>Roman</v>
      </c>
      <c r="E52" s="5" t="str">
        <f>VLOOKUP(A52,'04.kolo prezentácia'!$A$2:$G$112,3,FALSE)</f>
        <v>Škorvánek</v>
      </c>
      <c r="F52" s="6" t="str">
        <f>CONCATENATE('04.kolo výsledky KAT'!$D52," ",'04.kolo výsledky KAT'!$E52)</f>
        <v>Roman Škorvánek</v>
      </c>
      <c r="G52" s="6" t="str">
        <f>VLOOKUP(A52,'04.kolo prezentácia'!$A$2:$G$113,4,FALSE)</f>
        <v>Tulák / Trenčín</v>
      </c>
      <c r="H52" s="30">
        <f>VLOOKUP(A52,'04.kolo prezentácia'!$A$2:$G$113,5,FALSE)</f>
        <v>1964</v>
      </c>
      <c r="I52" s="31" t="str">
        <f>VLOOKUP(A52,'04.kolo prezentácia'!$A$2:$G$113,7,FALSE)</f>
        <v>Muži D</v>
      </c>
      <c r="J52" s="73" t="str">
        <f>VLOOKUP('04.kolo výsledky KAT'!$A52,'04.kolo stopky'!A:C,3,FALSE)</f>
        <v>00:42:42,79</v>
      </c>
      <c r="K52" s="32">
        <f t="shared" si="0"/>
        <v>3.5651347711894588E-3</v>
      </c>
      <c r="L52" s="32">
        <f t="shared" si="2"/>
        <v>7.8576388888888897E-3</v>
      </c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3">
        <f t="shared" si="1"/>
        <v>0</v>
      </c>
      <c r="Y52"/>
    </row>
    <row r="53" spans="1:25" hidden="1">
      <c r="A53" s="21">
        <v>126</v>
      </c>
      <c r="B53" s="44">
        <v>50</v>
      </c>
      <c r="C53" s="53">
        <v>3</v>
      </c>
      <c r="D53" s="6" t="str">
        <f>VLOOKUP(A53,'04.kolo prezentácia'!$A$2:$G$112,2,FALSE)</f>
        <v>Martina</v>
      </c>
      <c r="E53" s="6" t="str">
        <f>VLOOKUP(A53,'04.kolo prezentácia'!$A$2:$G$112,3,FALSE)</f>
        <v>Melkovičová</v>
      </c>
      <c r="F53" s="6" t="str">
        <f>CONCATENATE('04.kolo výsledky KAT'!$D53," ",'04.kolo výsledky KAT'!$E53)</f>
        <v>Martina Melkovičová</v>
      </c>
      <c r="G53" s="6" t="str">
        <f>VLOOKUP(A53,'04.kolo prezentácia'!$A$2:$G$113,4,FALSE)</f>
        <v>Buď Lepší / Soblahov</v>
      </c>
      <c r="H53" s="30">
        <f>VLOOKUP(A53,'04.kolo prezentácia'!$A$2:$G$113,5,FALSE)</f>
        <v>1982</v>
      </c>
      <c r="I53" s="31" t="str">
        <f>VLOOKUP(A53,'04.kolo prezentácia'!$A$2:$G$113,7,FALSE)</f>
        <v>Ženy B</v>
      </c>
      <c r="J53" s="73" t="str">
        <f>VLOOKUP('04.kolo výsledky KAT'!$A53,'04.kolo stopky'!A:C,3,FALSE)</f>
        <v>00:42:51,04</v>
      </c>
      <c r="K53" s="32">
        <f t="shared" si="0"/>
        <v>3.5766114672364673E-3</v>
      </c>
      <c r="L53" s="32">
        <f t="shared" si="2"/>
        <v>7.9531250000000019E-3</v>
      </c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3">
        <f t="shared" si="1"/>
        <v>0</v>
      </c>
      <c r="Y53"/>
    </row>
    <row r="54" spans="1:25" hidden="1">
      <c r="A54" s="21">
        <v>130</v>
      </c>
      <c r="B54" s="44">
        <v>51</v>
      </c>
      <c r="C54" s="60">
        <v>4</v>
      </c>
      <c r="D54" s="6" t="str">
        <f>VLOOKUP(A54,'04.kolo prezentácia'!$A$2:$G$112,2,FALSE)</f>
        <v>Eva</v>
      </c>
      <c r="E54" s="6" t="str">
        <f>VLOOKUP(A54,'04.kolo prezentácia'!$A$2:$G$112,3,FALSE)</f>
        <v>Mareková</v>
      </c>
      <c r="F54" s="6" t="str">
        <f>CONCATENATE('04.kolo výsledky KAT'!$D54," ",'04.kolo výsledky KAT'!$E54)</f>
        <v>Eva Mareková</v>
      </c>
      <c r="G54" s="6" t="str">
        <f>VLOOKUP(A54,'04.kolo prezentácia'!$A$2:$G$113,4,FALSE)</f>
        <v>Best runninng team / Soblshov</v>
      </c>
      <c r="H54" s="30">
        <f>VLOOKUP(A54,'04.kolo prezentácia'!$A$2:$G$113,5,FALSE)</f>
        <v>1982</v>
      </c>
      <c r="I54" s="31" t="str">
        <f>VLOOKUP(A54,'04.kolo prezentácia'!$A$2:$G$113,7,FALSE)</f>
        <v>Ženy B</v>
      </c>
      <c r="J54" s="73" t="str">
        <f>VLOOKUP('04.kolo výsledky KAT'!$A54,'04.kolo stopky'!A:C,3,FALSE)</f>
        <v>00:42:55,47</v>
      </c>
      <c r="K54" s="32">
        <f t="shared" si="0"/>
        <v>3.5827741052350424E-3</v>
      </c>
      <c r="L54" s="32">
        <f t="shared" si="2"/>
        <v>8.0043981481481459E-3</v>
      </c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3"/>
      <c r="Y54"/>
    </row>
    <row r="55" spans="1:25" hidden="1">
      <c r="A55" s="21">
        <v>37</v>
      </c>
      <c r="B55" s="44">
        <v>52</v>
      </c>
      <c r="C55" s="60">
        <v>12</v>
      </c>
      <c r="D55" s="6" t="str">
        <f>VLOOKUP(A55,'04.kolo prezentácia'!$A$2:$G$112,2,FALSE)</f>
        <v>Miloš</v>
      </c>
      <c r="E55" s="6" t="str">
        <f>VLOOKUP(A55,'04.kolo prezentácia'!$A$2:$G$112,3,FALSE)</f>
        <v>Humera</v>
      </c>
      <c r="F55" s="6" t="str">
        <f>CONCATENATE('04.kolo výsledky KAT'!$D55," ",'04.kolo výsledky KAT'!$E55)</f>
        <v>Miloš Humera</v>
      </c>
      <c r="G55" s="6" t="str">
        <f>VLOOKUP(A55,'04.kolo prezentácia'!$A$2:$G$113,4,FALSE)</f>
        <v>Trenčín</v>
      </c>
      <c r="H55" s="30">
        <f>VLOOKUP(A55,'04.kolo prezentácia'!$A$2:$G$113,5,FALSE)</f>
        <v>1970</v>
      </c>
      <c r="I55" s="31" t="str">
        <f>VLOOKUP(A55,'04.kolo prezentácia'!$A$2:$G$113,7,FALSE)</f>
        <v>Muži C</v>
      </c>
      <c r="J55" s="73" t="str">
        <f>VLOOKUP('04.kolo výsledky KAT'!$A55,'04.kolo stopky'!A:C,3,FALSE)</f>
        <v>00:42:57,34</v>
      </c>
      <c r="K55" s="32">
        <f t="shared" si="0"/>
        <v>3.5853754896723643E-3</v>
      </c>
      <c r="L55" s="32">
        <f t="shared" si="2"/>
        <v>8.026041666666664E-3</v>
      </c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3">
        <f t="shared" ref="W55:W118" si="3">SUM(M55:V55)</f>
        <v>0</v>
      </c>
      <c r="Y55"/>
    </row>
    <row r="56" spans="1:25" hidden="1">
      <c r="A56" s="21">
        <v>179</v>
      </c>
      <c r="B56" s="44">
        <v>53</v>
      </c>
      <c r="C56" s="47">
        <v>18</v>
      </c>
      <c r="D56" s="6" t="str">
        <f>VLOOKUP(A56,'04.kolo prezentácia'!$A$2:$G$112,2,FALSE)</f>
        <v>Marián</v>
      </c>
      <c r="E56" s="6" t="str">
        <f>VLOOKUP(A56,'04.kolo prezentácia'!$A$2:$G$112,3,FALSE)</f>
        <v>Vavrík</v>
      </c>
      <c r="F56" s="6" t="str">
        <f>CONCATENATE('04.kolo výsledky KAT'!$D56," ",'04.kolo výsledky KAT'!$E56)</f>
        <v>Marián Vavrík</v>
      </c>
      <c r="G56" s="6" t="str">
        <f>VLOOKUP(A56,'04.kolo prezentácia'!$A$2:$G$113,4,FALSE)</f>
        <v>Ribe</v>
      </c>
      <c r="H56" s="30">
        <f>VLOOKUP(A56,'04.kolo prezentácia'!$A$2:$G$113,5,FALSE)</f>
        <v>1984</v>
      </c>
      <c r="I56" s="31" t="str">
        <f>VLOOKUP(A56,'04.kolo prezentácia'!$A$2:$G$113,7,FALSE)</f>
        <v>Muži B</v>
      </c>
      <c r="J56" s="73" t="str">
        <f>VLOOKUP('04.kolo výsledky KAT'!$A56,'04.kolo stopky'!A:C,3,FALSE)</f>
        <v>00:43:21,86</v>
      </c>
      <c r="K56" s="32">
        <f t="shared" si="0"/>
        <v>3.6194856214387464E-3</v>
      </c>
      <c r="L56" s="32">
        <f t="shared" si="2"/>
        <v>8.3098379629629633E-3</v>
      </c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3">
        <f t="shared" si="3"/>
        <v>0</v>
      </c>
      <c r="Y56"/>
    </row>
    <row r="57" spans="1:25" hidden="1">
      <c r="A57" s="21">
        <v>79</v>
      </c>
      <c r="B57" s="44">
        <v>54</v>
      </c>
      <c r="C57" s="44">
        <v>9</v>
      </c>
      <c r="D57" s="6" t="str">
        <f>VLOOKUP(A57,'04.kolo prezentácia'!$A$2:$G$112,2,FALSE)</f>
        <v>Dušan</v>
      </c>
      <c r="E57" s="6" t="str">
        <f>VLOOKUP(A57,'04.kolo prezentácia'!$A$2:$G$112,3,FALSE)</f>
        <v>Daniš</v>
      </c>
      <c r="F57" s="6" t="str">
        <f>CONCATENATE('04.kolo výsledky KAT'!$D57," ",'04.kolo výsledky KAT'!$E57)</f>
        <v>Dušan Daniš</v>
      </c>
      <c r="G57" s="6" t="str">
        <f>VLOOKUP(A57,'04.kolo prezentácia'!$A$2:$G$113,4,FALSE)</f>
        <v>Nová Dubnica</v>
      </c>
      <c r="H57" s="30">
        <f>VLOOKUP(A57,'04.kolo prezentácia'!$A$2:$G$113,5,FALSE)</f>
        <v>1968</v>
      </c>
      <c r="I57" s="31" t="str">
        <f>VLOOKUP(A57,'04.kolo prezentácia'!$A$2:$G$113,7,FALSE)</f>
        <v>Muži D</v>
      </c>
      <c r="J57" s="73" t="str">
        <f>VLOOKUP('04.kolo výsledky KAT'!$A57,'04.kolo stopky'!A:C,3,FALSE)</f>
        <v>00:43:26,31</v>
      </c>
      <c r="K57" s="32">
        <f t="shared" si="0"/>
        <v>3.6256760817307688E-3</v>
      </c>
      <c r="L57" s="32">
        <f t="shared" si="2"/>
        <v>8.3613425925925904E-3</v>
      </c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3">
        <f t="shared" si="3"/>
        <v>0</v>
      </c>
      <c r="Y57"/>
    </row>
    <row r="58" spans="1:25" hidden="1">
      <c r="A58" s="21">
        <v>51</v>
      </c>
      <c r="B58" s="44">
        <v>55</v>
      </c>
      <c r="C58" s="44">
        <v>4</v>
      </c>
      <c r="D58" s="6" t="str">
        <f>VLOOKUP(A58,'04.kolo prezentácia'!$A$2:$G$112,2,FALSE)</f>
        <v>Marián</v>
      </c>
      <c r="E58" s="6" t="str">
        <f>VLOOKUP(A58,'04.kolo prezentácia'!$A$2:$G$112,3,FALSE)</f>
        <v>Cyprián</v>
      </c>
      <c r="F58" s="6" t="str">
        <f>CONCATENATE('04.kolo výsledky KAT'!$D58," ",'04.kolo výsledky KAT'!$E58)</f>
        <v>Marián Cyprián</v>
      </c>
      <c r="G58" s="6" t="str">
        <f>VLOOKUP(A58,'04.kolo prezentácia'!$A$2:$G$113,4,FALSE)</f>
        <v>MAC / Dubnica nad Váhom</v>
      </c>
      <c r="H58" s="30">
        <f>VLOOKUP(A58,'04.kolo prezentácia'!$A$2:$G$113,5,FALSE)</f>
        <v>1947</v>
      </c>
      <c r="I58" s="31" t="str">
        <f>VLOOKUP(A58,'04.kolo prezentácia'!$A$2:$G$113,7,FALSE)</f>
        <v>Muži E</v>
      </c>
      <c r="J58" s="73" t="str">
        <f>VLOOKUP('04.kolo výsledky KAT'!$A58,'04.kolo stopky'!A:C,3,FALSE)</f>
        <v>00:43:36,04</v>
      </c>
      <c r="K58" s="32">
        <f t="shared" si="0"/>
        <v>3.6392116274928778E-3</v>
      </c>
      <c r="L58" s="32">
        <f t="shared" si="2"/>
        <v>8.4739583333333368E-3</v>
      </c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3">
        <f t="shared" si="3"/>
        <v>0</v>
      </c>
      <c r="Y58"/>
    </row>
    <row r="59" spans="1:25" hidden="1">
      <c r="A59" s="21">
        <v>157</v>
      </c>
      <c r="B59" s="44">
        <v>56</v>
      </c>
      <c r="C59" s="60">
        <v>5</v>
      </c>
      <c r="D59" s="6" t="str">
        <f>VLOOKUP(A59,'04.kolo prezentácia'!$A$2:$G$112,2,FALSE)</f>
        <v>Naďa</v>
      </c>
      <c r="E59" s="6" t="str">
        <f>VLOOKUP(A59,'04.kolo prezentácia'!$A$2:$G$112,3,FALSE)</f>
        <v>Kyselicová</v>
      </c>
      <c r="F59" s="5" t="str">
        <f>CONCATENATE('04.kolo výsledky KAT'!$D59," ",'04.kolo výsledky KAT'!$E59)</f>
        <v>Naďa Kyselicová</v>
      </c>
      <c r="G59" s="5" t="str">
        <f>VLOOKUP(A59,'04.kolo prezentácia'!$A$2:$G$113,4,FALSE)</f>
        <v>Bánovce nad Bebravou</v>
      </c>
      <c r="H59" s="3">
        <f>VLOOKUP(A59,'04.kolo prezentácia'!$A$2:$G$113,5,FALSE)</f>
        <v>1975</v>
      </c>
      <c r="I59" s="55" t="str">
        <f>VLOOKUP(A59,'04.kolo prezentácia'!$A$2:$G$113,7,FALSE)</f>
        <v>Ženy B</v>
      </c>
      <c r="J59" s="74" t="str">
        <f>VLOOKUP('04.kolo výsledky KAT'!$A59,'04.kolo stopky'!A:C,3,FALSE)</f>
        <v>00:43:39,54</v>
      </c>
      <c r="K59" s="56">
        <f t="shared" si="0"/>
        <v>3.644080528846154E-3</v>
      </c>
      <c r="L59" s="56">
        <f t="shared" si="2"/>
        <v>8.5144675925925943E-3</v>
      </c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3">
        <f t="shared" si="3"/>
        <v>0</v>
      </c>
      <c r="Y59"/>
    </row>
    <row r="60" spans="1:25" hidden="1">
      <c r="A60" s="21">
        <v>114</v>
      </c>
      <c r="B60" s="44">
        <v>57</v>
      </c>
      <c r="C60" s="67">
        <v>10</v>
      </c>
      <c r="D60" s="6" t="str">
        <f>VLOOKUP(A60,'04.kolo prezentácia'!$A$2:$G$112,2,FALSE)</f>
        <v>Pavol</v>
      </c>
      <c r="E60" s="6" t="str">
        <f>VLOOKUP(A60,'04.kolo prezentácia'!$A$2:$G$112,3,FALSE)</f>
        <v>Balaščák</v>
      </c>
      <c r="F60" s="6" t="str">
        <f>CONCATENATE('04.kolo výsledky KAT'!$D60," ",'04.kolo výsledky KAT'!$E60)</f>
        <v>Pavol Balaščák</v>
      </c>
      <c r="G60" s="6" t="str">
        <f>VLOOKUP(A60,'04.kolo prezentácia'!$A$2:$G$113,4,FALSE)</f>
        <v>I am GEKON / Trenčín</v>
      </c>
      <c r="H60" s="30">
        <f>VLOOKUP(A60,'04.kolo prezentácia'!$A$2:$G$113,5,FALSE)</f>
        <v>1964</v>
      </c>
      <c r="I60" s="31" t="str">
        <f>VLOOKUP(A60,'04.kolo prezentácia'!$A$2:$G$113,7,FALSE)</f>
        <v>Muži D</v>
      </c>
      <c r="J60" s="73" t="str">
        <f>VLOOKUP('04.kolo výsledky KAT'!$A60,'04.kolo stopky'!A:C,3,FALSE)</f>
        <v>00:43:46,37</v>
      </c>
      <c r="K60" s="32">
        <f t="shared" si="0"/>
        <v>3.6535818420584043E-3</v>
      </c>
      <c r="L60" s="32">
        <f t="shared" si="2"/>
        <v>8.5935185185185177E-3</v>
      </c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3">
        <f t="shared" si="3"/>
        <v>0</v>
      </c>
      <c r="Y60"/>
    </row>
    <row r="61" spans="1:25" hidden="1">
      <c r="A61" s="21">
        <v>154</v>
      </c>
      <c r="B61" s="44">
        <v>58</v>
      </c>
      <c r="C61" s="60">
        <v>13</v>
      </c>
      <c r="D61" s="6" t="str">
        <f>VLOOKUP(A61,'04.kolo prezentácia'!$A$2:$G$112,2,FALSE)</f>
        <v>Juraj</v>
      </c>
      <c r="E61" s="6" t="str">
        <f>VLOOKUP(A61,'04.kolo prezentácia'!$A$2:$G$112,3,FALSE)</f>
        <v>Horňák</v>
      </c>
      <c r="F61" s="6" t="str">
        <f>CONCATENATE('04.kolo výsledky KAT'!$D61," ",'04.kolo výsledky KAT'!$E61)</f>
        <v>Juraj Horňák</v>
      </c>
      <c r="G61" s="6" t="str">
        <f>VLOOKUP(A61,'04.kolo prezentácia'!$A$2:$G$113,4,FALSE)</f>
        <v>Trenčianska Turná</v>
      </c>
      <c r="H61" s="30">
        <f>VLOOKUP(A61,'04.kolo prezentácia'!$A$2:$G$113,5,FALSE)</f>
        <v>1972</v>
      </c>
      <c r="I61" s="31" t="str">
        <f>VLOOKUP(A61,'04.kolo prezentácia'!$A$2:$G$113,7,FALSE)</f>
        <v>Muži C</v>
      </c>
      <c r="J61" s="73" t="str">
        <f>VLOOKUP('04.kolo výsledky KAT'!$A61,'04.kolo stopky'!A:C,3,FALSE)</f>
        <v>00:43:50,06</v>
      </c>
      <c r="K61" s="32">
        <f t="shared" si="0"/>
        <v>3.65871505519943E-3</v>
      </c>
      <c r="L61" s="32">
        <f t="shared" si="2"/>
        <v>8.6362268518518498E-3</v>
      </c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3">
        <f t="shared" si="3"/>
        <v>0</v>
      </c>
      <c r="Y61"/>
    </row>
    <row r="62" spans="1:25" hidden="1">
      <c r="A62" s="21">
        <v>180</v>
      </c>
      <c r="B62" s="44">
        <v>59</v>
      </c>
      <c r="C62" s="47">
        <v>11</v>
      </c>
      <c r="D62" s="6" t="str">
        <f>VLOOKUP(A62,'04.kolo prezentácia'!$A$2:$G$112,2,FALSE)</f>
        <v>Ferdinand</v>
      </c>
      <c r="E62" s="6" t="str">
        <f>VLOOKUP(A62,'04.kolo prezentácia'!$A$2:$G$112,3,FALSE)</f>
        <v>Daňo</v>
      </c>
      <c r="F62" s="5" t="str">
        <f>CONCATENATE('04.kolo výsledky KAT'!$D62," ",'04.kolo výsledky KAT'!$E62)</f>
        <v>Ferdinand Daňo</v>
      </c>
      <c r="G62" s="5" t="str">
        <f>VLOOKUP(A62,'04.kolo prezentácia'!$A$2:$G$113,4,FALSE)</f>
        <v>Sedmerovec</v>
      </c>
      <c r="H62" s="3">
        <f>VLOOKUP(A62,'04.kolo prezentácia'!$A$2:$G$113,5,FALSE)</f>
        <v>1963</v>
      </c>
      <c r="I62" s="55" t="str">
        <f>VLOOKUP(A62,'04.kolo prezentácia'!$A$2:$G$113,7,FALSE)</f>
        <v>Muži D</v>
      </c>
      <c r="J62" s="74" t="str">
        <f>VLOOKUP('04.kolo výsledky KAT'!$A62,'04.kolo stopky'!A:C,3,FALSE)</f>
        <v>00:44:11,19</v>
      </c>
      <c r="K62" s="56">
        <f t="shared" si="0"/>
        <v>3.6881093082264957E-3</v>
      </c>
      <c r="L62" s="56">
        <f t="shared" si="2"/>
        <v>8.8807870370370377E-3</v>
      </c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3">
        <f t="shared" si="3"/>
        <v>0</v>
      </c>
      <c r="Y62"/>
    </row>
    <row r="63" spans="1:25" hidden="1">
      <c r="A63" s="21">
        <v>139</v>
      </c>
      <c r="B63" s="44">
        <v>60</v>
      </c>
      <c r="C63" s="60">
        <v>14</v>
      </c>
      <c r="D63" s="6" t="str">
        <f>VLOOKUP(A63,'04.kolo prezentácia'!$A$2:$G$112,2,FALSE)</f>
        <v>Juraj</v>
      </c>
      <c r="E63" s="6" t="str">
        <f>VLOOKUP(A63,'04.kolo prezentácia'!$A$2:$G$112,3,FALSE)</f>
        <v>Pánis</v>
      </c>
      <c r="F63" s="6" t="str">
        <f>CONCATENATE('04.kolo výsledky KAT'!$D63," ",'04.kolo výsledky KAT'!$E63)</f>
        <v>Juraj Pánis</v>
      </c>
      <c r="G63" s="6" t="str">
        <f>VLOOKUP(A63,'04.kolo prezentácia'!$A$2:$G$113,4,FALSE)</f>
        <v>Hamráni</v>
      </c>
      <c r="H63" s="30">
        <f>VLOOKUP(A63,'04.kolo prezentácia'!$A$2:$G$113,5,FALSE)</f>
        <v>1976</v>
      </c>
      <c r="I63" s="31" t="str">
        <f>VLOOKUP(A63,'04.kolo prezentácia'!$A$2:$G$113,7,FALSE)</f>
        <v>Muži C</v>
      </c>
      <c r="J63" s="73" t="str">
        <f>VLOOKUP('04.kolo výsledky KAT'!$A63,'04.kolo stopky'!A:C,3,FALSE)</f>
        <v>00:44:19,33</v>
      </c>
      <c r="K63" s="32">
        <f t="shared" si="0"/>
        <v>3.6994329816595439E-3</v>
      </c>
      <c r="L63" s="32">
        <f t="shared" si="2"/>
        <v>8.9750000000000003E-3</v>
      </c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3">
        <f t="shared" si="3"/>
        <v>0</v>
      </c>
      <c r="Y63"/>
    </row>
    <row r="64" spans="1:25" hidden="1">
      <c r="A64" s="21">
        <v>182</v>
      </c>
      <c r="B64" s="44">
        <v>61</v>
      </c>
      <c r="C64" s="54">
        <v>3</v>
      </c>
      <c r="D64" s="6" t="str">
        <f>VLOOKUP(A64,'04.kolo prezentácia'!$A$2:$G$112,2,FALSE)</f>
        <v>Tereza</v>
      </c>
      <c r="E64" s="6" t="str">
        <f>VLOOKUP(A64,'04.kolo prezentácia'!$A$2:$G$112,3,FALSE)</f>
        <v>Ďuráčiová</v>
      </c>
      <c r="F64" s="6" t="str">
        <f>CONCATENATE('04.kolo výsledky KAT'!$D64," ",'04.kolo výsledky KAT'!$E64)</f>
        <v>Tereza Ďuráčiová</v>
      </c>
      <c r="G64" s="6" t="str">
        <f>VLOOKUP(A64,'04.kolo prezentácia'!$A$2:$G$113,4,FALSE)</f>
        <v>Soblahov</v>
      </c>
      <c r="H64" s="30">
        <f>VLOOKUP(A64,'04.kolo prezentácia'!$A$2:$G$113,5,FALSE)</f>
        <v>1993</v>
      </c>
      <c r="I64" s="31" t="str">
        <f>VLOOKUP(A64,'04.kolo prezentácia'!$A$2:$G$113,7,FALSE)</f>
        <v>Ženy A</v>
      </c>
      <c r="J64" s="73" t="str">
        <f>VLOOKUP('04.kolo výsledky KAT'!$A64,'04.kolo stopky'!A:C,3,FALSE)</f>
        <v>00:44:32,50</v>
      </c>
      <c r="K64" s="32">
        <f t="shared" si="0"/>
        <v>3.7177539618945864E-3</v>
      </c>
      <c r="L64" s="32">
        <f t="shared" si="2"/>
        <v>9.1274305555555518E-3</v>
      </c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3">
        <f t="shared" si="3"/>
        <v>0</v>
      </c>
      <c r="Y64"/>
    </row>
    <row r="65" spans="1:25" hidden="1">
      <c r="A65" s="21">
        <v>183</v>
      </c>
      <c r="B65" s="44">
        <v>62</v>
      </c>
      <c r="C65" s="44">
        <v>4</v>
      </c>
      <c r="D65" s="6" t="str">
        <f>VLOOKUP(A65,'04.kolo prezentácia'!$A$2:$G$112,2,FALSE)</f>
        <v>Natália</v>
      </c>
      <c r="E65" s="6" t="str">
        <f>VLOOKUP(A65,'04.kolo prezentácia'!$A$2:$G$112,3,FALSE)</f>
        <v>Kopuncová</v>
      </c>
      <c r="F65" s="6" t="str">
        <f>CONCATENATE('04.kolo výsledky KAT'!$D65," ",'04.kolo výsledky KAT'!$E65)</f>
        <v>Natália Kopuncová</v>
      </c>
      <c r="G65" s="6" t="str">
        <f>VLOOKUP(A65,'04.kolo prezentácia'!$A$2:$G$113,4,FALSE)</f>
        <v>Buď lepší / Trenčín</v>
      </c>
      <c r="H65" s="30">
        <f>VLOOKUP(A65,'04.kolo prezentácia'!$A$2:$G$113,5,FALSE)</f>
        <v>1990</v>
      </c>
      <c r="I65" s="31" t="str">
        <f>VLOOKUP(A65,'04.kolo prezentácia'!$A$2:$G$113,7,FALSE)</f>
        <v>Ženy A</v>
      </c>
      <c r="J65" s="73" t="str">
        <f>VLOOKUP('04.kolo výsledky KAT'!$A65,'04.kolo stopky'!A:C,3,FALSE)</f>
        <v>00:45:00,30</v>
      </c>
      <c r="K65" s="32">
        <f t="shared" si="0"/>
        <v>3.7564269497863249E-3</v>
      </c>
      <c r="L65" s="32">
        <f t="shared" si="2"/>
        <v>9.4491898148148165E-3</v>
      </c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3">
        <f t="shared" si="3"/>
        <v>0</v>
      </c>
      <c r="Y65"/>
    </row>
    <row r="66" spans="1:25" hidden="1">
      <c r="A66" s="21">
        <v>63</v>
      </c>
      <c r="B66" s="44">
        <v>63</v>
      </c>
      <c r="C66" s="54">
        <v>3</v>
      </c>
      <c r="D66" s="6" t="str">
        <f>VLOOKUP(A66,'04.kolo prezentácia'!$A$2:$G$112,2,FALSE)</f>
        <v>Blanka</v>
      </c>
      <c r="E66" s="6" t="str">
        <f>VLOOKUP(A66,'04.kolo prezentácia'!$A$2:$G$112,3,FALSE)</f>
        <v>Balascakova</v>
      </c>
      <c r="F66" s="6" t="str">
        <f>CONCATENATE('04.kolo výsledky KAT'!$D66," ",'04.kolo výsledky KAT'!$E66)</f>
        <v>Blanka Balascakova</v>
      </c>
      <c r="G66" s="6" t="str">
        <f>VLOOKUP(A66,'04.kolo prezentácia'!$A$2:$G$113,4,FALSE)</f>
        <v>I am Gekon / Trwncin</v>
      </c>
      <c r="H66" s="30">
        <f>VLOOKUP(A66,'04.kolo prezentácia'!$A$2:$G$113,5,FALSE)</f>
        <v>1966</v>
      </c>
      <c r="I66" s="31" t="str">
        <f>VLOOKUP(A66,'04.kolo prezentácia'!$A$2:$G$113,7,FALSE)</f>
        <v>Ženy C</v>
      </c>
      <c r="J66" s="73" t="str">
        <f>VLOOKUP('04.kolo výsledky KAT'!$A66,'04.kolo stopky'!A:C,3,FALSE)</f>
        <v>00:45:25,53</v>
      </c>
      <c r="K66" s="32">
        <f t="shared" si="0"/>
        <v>3.7915247729700852E-3</v>
      </c>
      <c r="L66" s="32">
        <f t="shared" si="2"/>
        <v>9.7412037037037033E-3</v>
      </c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3">
        <f t="shared" si="3"/>
        <v>0</v>
      </c>
      <c r="Y66"/>
    </row>
    <row r="67" spans="1:25" hidden="1">
      <c r="A67" s="21">
        <v>155</v>
      </c>
      <c r="B67" s="44">
        <v>64</v>
      </c>
      <c r="C67" s="60">
        <v>15</v>
      </c>
      <c r="D67" s="6" t="str">
        <f>VLOOKUP(A67,'04.kolo prezentácia'!$A$2:$G$112,2,FALSE)</f>
        <v>Daniel</v>
      </c>
      <c r="E67" s="6" t="str">
        <f>VLOOKUP(A67,'04.kolo prezentácia'!$A$2:$G$112,3,FALSE)</f>
        <v>Horňák</v>
      </c>
      <c r="F67" s="5" t="str">
        <f>CONCATENATE('04.kolo výsledky KAT'!$D67," ",'04.kolo výsledky KAT'!$E67)</f>
        <v>Daniel Horňák</v>
      </c>
      <c r="G67" s="5" t="str">
        <f>VLOOKUP(A67,'04.kolo prezentácia'!$A$2:$G$113,4,FALSE)</f>
        <v>Trenčianska Turná</v>
      </c>
      <c r="H67" s="3">
        <f>VLOOKUP(A67,'04.kolo prezentácia'!$A$2:$G$113,5,FALSE)</f>
        <v>1975</v>
      </c>
      <c r="I67" s="55" t="str">
        <f>VLOOKUP(A67,'04.kolo prezentácia'!$A$2:$G$113,7,FALSE)</f>
        <v>Muži C</v>
      </c>
      <c r="J67" s="74" t="str">
        <f>VLOOKUP('04.kolo výsledky KAT'!$A67,'04.kolo stopky'!A:C,3,FALSE)</f>
        <v>00:45:36,48</v>
      </c>
      <c r="K67" s="56">
        <f t="shared" si="0"/>
        <v>3.8067574786324783E-3</v>
      </c>
      <c r="L67" s="56">
        <f t="shared" si="2"/>
        <v>9.867939814814812E-3</v>
      </c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3">
        <f t="shared" si="3"/>
        <v>0</v>
      </c>
      <c r="Y67"/>
    </row>
    <row r="68" spans="1:25" hidden="1">
      <c r="A68" s="21">
        <v>176</v>
      </c>
      <c r="B68" s="44">
        <v>65</v>
      </c>
      <c r="C68" s="44">
        <v>19</v>
      </c>
      <c r="D68" s="6" t="str">
        <f>VLOOKUP(A68,'04.kolo prezentácia'!$A$2:$G$112,2,FALSE)</f>
        <v>Augustín</v>
      </c>
      <c r="E68" s="6" t="str">
        <f>VLOOKUP(A68,'04.kolo prezentácia'!$A$2:$G$112,3,FALSE)</f>
        <v>Zubo</v>
      </c>
      <c r="F68" s="5" t="str">
        <f>CONCATENATE('04.kolo výsledky KAT'!$D68," ",'04.kolo výsledky KAT'!$E68)</f>
        <v>Augustín Zubo</v>
      </c>
      <c r="G68" s="5" t="str">
        <f>VLOOKUP(A68,'04.kolo prezentácia'!$A$2:$G$113,4,FALSE)</f>
        <v>Borčické Slimáky</v>
      </c>
      <c r="H68" s="3">
        <f>VLOOKUP(A68,'04.kolo prezentácia'!$A$2:$G$113,5,FALSE)</f>
        <v>1983</v>
      </c>
      <c r="I68" s="55" t="str">
        <f>VLOOKUP(A68,'04.kolo prezentácia'!$A$2:$G$113,7,FALSE)</f>
        <v>Muži B</v>
      </c>
      <c r="J68" s="74" t="str">
        <f>VLOOKUP('04.kolo výsledky KAT'!$A68,'04.kolo stopky'!A:C,3,FALSE)</f>
        <v>00:45:52,28</v>
      </c>
      <c r="K68" s="56">
        <f t="shared" ref="K68:K91" si="4">J68/$X$3</f>
        <v>3.8287370904558408E-3</v>
      </c>
      <c r="L68" s="56">
        <f t="shared" si="2"/>
        <v>1.0050810185185187E-2</v>
      </c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3">
        <f t="shared" si="3"/>
        <v>0</v>
      </c>
      <c r="Y68"/>
    </row>
    <row r="69" spans="1:25" hidden="1">
      <c r="A69" s="21">
        <v>143</v>
      </c>
      <c r="B69" s="44">
        <v>66</v>
      </c>
      <c r="C69" s="60">
        <v>12</v>
      </c>
      <c r="D69" s="6" t="str">
        <f>VLOOKUP(A69,'04.kolo prezentácia'!$A$2:$G$112,2,FALSE)</f>
        <v>Pavol</v>
      </c>
      <c r="E69" s="6" t="str">
        <f>VLOOKUP(A69,'04.kolo prezentácia'!$A$2:$G$112,3,FALSE)</f>
        <v>Santa</v>
      </c>
      <c r="F69" s="6" t="str">
        <f>CONCATENATE('04.kolo výsledky KAT'!$D69," ",'04.kolo výsledky KAT'!$E69)</f>
        <v>Pavol Santa</v>
      </c>
      <c r="G69" s="6" t="str">
        <f>VLOOKUP(A69,'04.kolo prezentácia'!$A$2:$G$113,4,FALSE)</f>
        <v>Tulák / Trenčín</v>
      </c>
      <c r="H69" s="30">
        <f>VLOOKUP(A69,'04.kolo prezentácia'!$A$2:$G$113,5,FALSE)</f>
        <v>1966</v>
      </c>
      <c r="I69" s="31" t="str">
        <f>VLOOKUP(A69,'04.kolo prezentácia'!$A$2:$G$113,7,FALSE)</f>
        <v>Muži D</v>
      </c>
      <c r="J69" s="73" t="str">
        <f>VLOOKUP('04.kolo výsledky KAT'!$A69,'04.kolo stopky'!A:C,3,FALSE)</f>
        <v>00:45:59,86</v>
      </c>
      <c r="K69" s="32">
        <f t="shared" si="4"/>
        <v>3.8392817396723645E-3</v>
      </c>
      <c r="L69" s="32">
        <f t="shared" ref="L69:L94" si="5">J69-$Y$3</f>
        <v>1.0138541666666667E-2</v>
      </c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3">
        <f t="shared" si="3"/>
        <v>0</v>
      </c>
      <c r="Y69"/>
    </row>
    <row r="70" spans="1:25" hidden="1">
      <c r="A70" s="21">
        <v>141</v>
      </c>
      <c r="B70" s="44">
        <v>67</v>
      </c>
      <c r="C70" s="60">
        <v>16</v>
      </c>
      <c r="D70" s="6" t="str">
        <f>VLOOKUP(A70,'04.kolo prezentácia'!$A$2:$G$112,2,FALSE)</f>
        <v>Juraj</v>
      </c>
      <c r="E70" s="6" t="str">
        <f>VLOOKUP(A70,'04.kolo prezentácia'!$A$2:$G$112,3,FALSE)</f>
        <v>Maláň</v>
      </c>
      <c r="F70" s="6" t="str">
        <f>CONCATENATE('04.kolo výsledky KAT'!$D70," ",'04.kolo výsledky KAT'!$E70)</f>
        <v>Juraj Maláň</v>
      </c>
      <c r="G70" s="6" t="str">
        <f>VLOOKUP(A70,'04.kolo prezentácia'!$A$2:$G$113,4,FALSE)</f>
        <v>Soblahov</v>
      </c>
      <c r="H70" s="30">
        <f>VLOOKUP(A70,'04.kolo prezentácia'!$A$2:$G$113,5,FALSE)</f>
        <v>1977</v>
      </c>
      <c r="I70" s="31" t="str">
        <f>VLOOKUP(A70,'04.kolo prezentácia'!$A$2:$G$113,7,FALSE)</f>
        <v>Muži C</v>
      </c>
      <c r="J70" s="73" t="str">
        <f>VLOOKUP('04.kolo výsledky KAT'!$A70,'04.kolo stopky'!A:C,3,FALSE)</f>
        <v>00:46:12,37</v>
      </c>
      <c r="K70" s="32">
        <f t="shared" si="4"/>
        <v>3.8566845842236464E-3</v>
      </c>
      <c r="L70" s="32">
        <f t="shared" si="5"/>
        <v>1.0283333333333332E-2</v>
      </c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3">
        <f t="shared" si="3"/>
        <v>0</v>
      </c>
      <c r="Y70"/>
    </row>
    <row r="71" spans="1:25" hidden="1">
      <c r="A71" s="21">
        <v>96</v>
      </c>
      <c r="B71" s="44">
        <v>68</v>
      </c>
      <c r="C71" s="44">
        <v>13</v>
      </c>
      <c r="D71" s="6" t="str">
        <f>VLOOKUP(A71,'04.kolo prezentácia'!$A$2:$G$112,2,FALSE)</f>
        <v>miroslav</v>
      </c>
      <c r="E71" s="6" t="str">
        <f>VLOOKUP(A71,'04.kolo prezentácia'!$A$2:$G$112,3,FALSE)</f>
        <v>ilavsky st</v>
      </c>
      <c r="F71" s="5" t="str">
        <f>CONCATENATE('04.kolo výsledky KAT'!$D71," ",'04.kolo výsledky KAT'!$E71)</f>
        <v>miroslav ilavsky st</v>
      </c>
      <c r="G71" s="5" t="str">
        <f>VLOOKUP(A71,'04.kolo prezentácia'!$A$2:$G$113,4,FALSE)</f>
        <v>best running team / Dubnica n V</v>
      </c>
      <c r="H71" s="3">
        <f>VLOOKUP(A71,'04.kolo prezentácia'!$A$2:$G$113,5,FALSE)</f>
        <v>1963</v>
      </c>
      <c r="I71" s="55" t="str">
        <f>VLOOKUP(A71,'04.kolo prezentácia'!$A$2:$G$113,7,FALSE)</f>
        <v>Muži D</v>
      </c>
      <c r="J71" s="74" t="str">
        <f>VLOOKUP('04.kolo výsledky KAT'!$A71,'04.kolo stopky'!A:C,3,FALSE)</f>
        <v>00:46:27,00</v>
      </c>
      <c r="K71" s="56">
        <f t="shared" si="4"/>
        <v>3.8770365918803416E-3</v>
      </c>
      <c r="L71" s="56">
        <f t="shared" si="5"/>
        <v>1.0452662037037035E-2</v>
      </c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3">
        <f t="shared" si="3"/>
        <v>0</v>
      </c>
      <c r="Y71"/>
    </row>
    <row r="72" spans="1:25" hidden="1">
      <c r="A72" s="21">
        <v>88</v>
      </c>
      <c r="B72" s="44">
        <v>69</v>
      </c>
      <c r="C72" s="44">
        <v>5</v>
      </c>
      <c r="D72" s="6" t="str">
        <f>VLOOKUP(A72,'04.kolo prezentácia'!$A$2:$G$112,2,FALSE)</f>
        <v>Anna</v>
      </c>
      <c r="E72" s="6" t="str">
        <f>VLOOKUP(A72,'04.kolo prezentácia'!$A$2:$G$112,3,FALSE)</f>
        <v>Malá</v>
      </c>
      <c r="F72" s="6" t="str">
        <f>CONCATENATE('04.kolo výsledky KAT'!$D72," ",'04.kolo výsledky KAT'!$E72)</f>
        <v>Anna Malá</v>
      </c>
      <c r="G72" s="6" t="str">
        <f>VLOOKUP(A72,'04.kolo prezentácia'!$A$2:$G$113,4,FALSE)</f>
        <v>Trenčianske Teplice</v>
      </c>
      <c r="H72" s="30">
        <f>VLOOKUP(A72,'04.kolo prezentácia'!$A$2:$G$113,5,FALSE)</f>
        <v>1986</v>
      </c>
      <c r="I72" s="31" t="str">
        <f>VLOOKUP(A72,'04.kolo prezentácia'!$A$2:$G$113,7,FALSE)</f>
        <v>Ženy A</v>
      </c>
      <c r="J72" s="73" t="str">
        <f>VLOOKUP('04.kolo výsledky KAT'!$A72,'04.kolo stopky'!A:C,3,FALSE)</f>
        <v>00:46:27,31</v>
      </c>
      <c r="K72" s="32">
        <f t="shared" si="4"/>
        <v>3.8774678374287742E-3</v>
      </c>
      <c r="L72" s="32">
        <f t="shared" si="5"/>
        <v>1.0456249999999993E-2</v>
      </c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3">
        <f t="shared" si="3"/>
        <v>0</v>
      </c>
      <c r="Y72"/>
    </row>
    <row r="73" spans="1:25" hidden="1">
      <c r="A73" s="21">
        <v>95</v>
      </c>
      <c r="B73" s="44">
        <v>70</v>
      </c>
      <c r="C73" s="44">
        <v>17</v>
      </c>
      <c r="D73" s="6" t="str">
        <f>VLOOKUP(A73,'04.kolo prezentácia'!$A$2:$G$112,2,FALSE)</f>
        <v>Pavel</v>
      </c>
      <c r="E73" s="6" t="str">
        <f>VLOOKUP(A73,'04.kolo prezentácia'!$A$2:$G$112,3,FALSE)</f>
        <v>Truchly</v>
      </c>
      <c r="F73" s="5" t="str">
        <f>CONCATENATE('04.kolo výsledky KAT'!$D73," ",'04.kolo výsledky KAT'!$E73)</f>
        <v>Pavel Truchly</v>
      </c>
      <c r="G73" s="5" t="str">
        <f>VLOOKUP(A73,'04.kolo prezentácia'!$A$2:$G$113,4,FALSE)</f>
        <v>Trencin</v>
      </c>
      <c r="H73" s="3">
        <f>VLOOKUP(A73,'04.kolo prezentácia'!$A$2:$G$113,5,FALSE)</f>
        <v>1977</v>
      </c>
      <c r="I73" s="55" t="str">
        <f>VLOOKUP(A73,'04.kolo prezentácia'!$A$2:$G$113,7,FALSE)</f>
        <v>Muži C</v>
      </c>
      <c r="J73" s="74" t="str">
        <f>VLOOKUP('04.kolo výsledky KAT'!$A73,'04.kolo stopky'!A:C,3,FALSE)</f>
        <v>00:46:32,17</v>
      </c>
      <c r="K73" s="56">
        <f t="shared" si="4"/>
        <v>3.8842286547364673E-3</v>
      </c>
      <c r="L73" s="56">
        <f t="shared" si="5"/>
        <v>1.0512500000000001E-2</v>
      </c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3">
        <f t="shared" si="3"/>
        <v>0</v>
      </c>
      <c r="Y73"/>
    </row>
    <row r="74" spans="1:25" hidden="1">
      <c r="A74" s="21">
        <v>169</v>
      </c>
      <c r="B74" s="44">
        <v>71</v>
      </c>
      <c r="C74" s="44">
        <v>20</v>
      </c>
      <c r="D74" s="6" t="str">
        <f>VLOOKUP(A74,'04.kolo prezentácia'!$A$2:$G$112,2,FALSE)</f>
        <v>Jaromir</v>
      </c>
      <c r="E74" s="6" t="str">
        <f>VLOOKUP(A74,'04.kolo prezentácia'!$A$2:$G$112,3,FALSE)</f>
        <v>Liptak</v>
      </c>
      <c r="F74" s="6" t="str">
        <f>CONCATENATE('04.kolo výsledky KAT'!$D74," ",'04.kolo výsledky KAT'!$E74)</f>
        <v>Jaromir Liptak</v>
      </c>
      <c r="G74" s="6" t="str">
        <f>VLOOKUP(A74,'04.kolo prezentácia'!$A$2:$G$113,4,FALSE)</f>
        <v>Trencin</v>
      </c>
      <c r="H74" s="30">
        <f>VLOOKUP(A74,'04.kolo prezentácia'!$A$2:$G$113,5,FALSE)</f>
        <v>1979</v>
      </c>
      <c r="I74" s="31" t="str">
        <f>VLOOKUP(A74,'04.kolo prezentácia'!$A$2:$G$113,7,FALSE)</f>
        <v>Muži B</v>
      </c>
      <c r="J74" s="73" t="str">
        <f>VLOOKUP('04.kolo výsledky KAT'!$A74,'04.kolo stopky'!A:C,3,FALSE)</f>
        <v>00:46:42,51</v>
      </c>
      <c r="K74" s="32">
        <f t="shared" si="4"/>
        <v>3.8986127804487179E-3</v>
      </c>
      <c r="L74" s="32">
        <f t="shared" si="5"/>
        <v>1.0632175925925927E-2</v>
      </c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3">
        <f t="shared" si="3"/>
        <v>0</v>
      </c>
      <c r="Y74"/>
    </row>
    <row r="75" spans="1:25" hidden="1">
      <c r="A75" s="21">
        <v>125</v>
      </c>
      <c r="B75" s="44">
        <v>72</v>
      </c>
      <c r="C75" s="44">
        <v>18</v>
      </c>
      <c r="D75" s="6" t="str">
        <f>VLOOKUP(A75,'04.kolo prezentácia'!$A$2:$G$112,2,FALSE)</f>
        <v>Miroslav</v>
      </c>
      <c r="E75" s="6" t="str">
        <f>VLOOKUP(A75,'04.kolo prezentácia'!$A$2:$G$112,3,FALSE)</f>
        <v>Vančo</v>
      </c>
      <c r="F75" s="6" t="str">
        <f>CONCATENATE('04.kolo výsledky KAT'!$D75," ",'04.kolo výsledky KAT'!$E75)</f>
        <v>Miroslav Vančo</v>
      </c>
      <c r="G75" s="6" t="str">
        <f>VLOOKUP(A75,'04.kolo prezentácia'!$A$2:$G$113,4,FALSE)</f>
        <v>Trenčianska Turná</v>
      </c>
      <c r="H75" s="30">
        <f>VLOOKUP(A75,'04.kolo prezentácia'!$A$2:$G$113,5,FALSE)</f>
        <v>1972</v>
      </c>
      <c r="I75" s="31" t="str">
        <f>VLOOKUP(A75,'04.kolo prezentácia'!$A$2:$G$113,7,FALSE)</f>
        <v>Muži C</v>
      </c>
      <c r="J75" s="73" t="str">
        <f>VLOOKUP('04.kolo výsledky KAT'!$A75,'04.kolo stopky'!A:C,3,FALSE)</f>
        <v>00:47:00,59</v>
      </c>
      <c r="K75" s="32">
        <f t="shared" si="4"/>
        <v>3.9237641337250707E-3</v>
      </c>
      <c r="L75" s="32">
        <f t="shared" si="5"/>
        <v>1.0841435185185183E-2</v>
      </c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3">
        <f t="shared" si="3"/>
        <v>0</v>
      </c>
      <c r="Y75"/>
    </row>
    <row r="76" spans="1:25" hidden="1">
      <c r="A76" s="21">
        <v>72</v>
      </c>
      <c r="B76" s="44">
        <v>73</v>
      </c>
      <c r="C76" s="44">
        <v>6</v>
      </c>
      <c r="D76" s="6" t="str">
        <f>VLOOKUP(A76,'04.kolo prezentácia'!$A$2:$G$112,2,FALSE)</f>
        <v>Alena</v>
      </c>
      <c r="E76" s="6" t="str">
        <f>VLOOKUP(A76,'04.kolo prezentácia'!$A$2:$G$112,3,FALSE)</f>
        <v>Falaštová</v>
      </c>
      <c r="F76" s="6" t="str">
        <f>CONCATENATE('04.kolo výsledky KAT'!$D76," ",'04.kolo výsledky KAT'!$E76)</f>
        <v>Alena Falaštová</v>
      </c>
      <c r="G76" s="6" t="str">
        <f>VLOOKUP(A76,'04.kolo prezentácia'!$A$2:$G$113,4,FALSE)</f>
        <v>Buď lepší / Trenčín</v>
      </c>
      <c r="H76" s="30">
        <f>VLOOKUP(A76,'04.kolo prezentácia'!$A$2:$G$113,5,FALSE)</f>
        <v>1986</v>
      </c>
      <c r="I76" s="31" t="str">
        <f>VLOOKUP(A76,'04.kolo prezentácia'!$A$2:$G$113,7,FALSE)</f>
        <v>Ženy A</v>
      </c>
      <c r="J76" s="73" t="str">
        <f>VLOOKUP('04.kolo výsledky KAT'!$A76,'04.kolo stopky'!A:C,3,FALSE)</f>
        <v>00:47:00,86</v>
      </c>
      <c r="K76" s="32">
        <f t="shared" si="4"/>
        <v>3.9241397346866094E-3</v>
      </c>
      <c r="L76" s="32">
        <f t="shared" si="5"/>
        <v>1.0844560185185183E-2</v>
      </c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3">
        <f t="shared" si="3"/>
        <v>0</v>
      </c>
      <c r="Y76"/>
    </row>
    <row r="77" spans="1:25" hidden="1">
      <c r="A77" s="21">
        <v>162</v>
      </c>
      <c r="B77" s="44">
        <v>74</v>
      </c>
      <c r="C77" s="44">
        <v>19</v>
      </c>
      <c r="D77" s="6" t="str">
        <f>VLOOKUP(A77,'04.kolo prezentácia'!$A$2:$G$112,2,FALSE)</f>
        <v>Vojtech</v>
      </c>
      <c r="E77" s="6" t="str">
        <f>VLOOKUP(A77,'04.kolo prezentácia'!$A$2:$G$112,3,FALSE)</f>
        <v>Kráľ</v>
      </c>
      <c r="F77" s="5" t="str">
        <f>CONCATENATE('04.kolo výsledky KAT'!$D77," ",'04.kolo výsledky KAT'!$E77)</f>
        <v>Vojtech Kráľ</v>
      </c>
      <c r="G77" s="5" t="str">
        <f>VLOOKUP(A77,'04.kolo prezentácia'!$A$2:$G$113,4,FALSE)</f>
        <v>Spišská Nová Ves</v>
      </c>
      <c r="H77" s="3">
        <f>VLOOKUP(A77,'04.kolo prezentácia'!$A$2:$G$113,5,FALSE)</f>
        <v>1972</v>
      </c>
      <c r="I77" s="55" t="str">
        <f>VLOOKUP(A77,'04.kolo prezentácia'!$A$2:$G$113,7,FALSE)</f>
        <v>Muži C</v>
      </c>
      <c r="J77" s="74" t="str">
        <f>VLOOKUP('04.kolo výsledky KAT'!$A77,'04.kolo stopky'!A:C,3,FALSE)</f>
        <v>00:47:31,68</v>
      </c>
      <c r="K77" s="56">
        <f t="shared" si="4"/>
        <v>3.9670138888888888E-3</v>
      </c>
      <c r="L77" s="56">
        <f t="shared" si="5"/>
        <v>1.1201273148148151E-2</v>
      </c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3">
        <f t="shared" si="3"/>
        <v>0</v>
      </c>
      <c r="Y77"/>
    </row>
    <row r="78" spans="1:25" hidden="1">
      <c r="A78" s="21">
        <v>186</v>
      </c>
      <c r="B78" s="44">
        <v>75</v>
      </c>
      <c r="C78" s="44">
        <v>20</v>
      </c>
      <c r="D78" s="6" t="str">
        <f>VLOOKUP(A78,'04.kolo prezentácia'!$A$2:$G$112,2,FALSE)</f>
        <v>Pavol</v>
      </c>
      <c r="E78" s="6" t="str">
        <f>VLOOKUP(A78,'04.kolo prezentácia'!$A$2:$G$112,3,FALSE)</f>
        <v>Vasek</v>
      </c>
      <c r="F78" s="5" t="str">
        <f>CONCATENATE('04.kolo výsledky KAT'!$D78," ",'04.kolo výsledky KAT'!$E78)</f>
        <v>Pavol Vasek</v>
      </c>
      <c r="G78" s="5" t="str">
        <f>VLOOKUP(A78,'04.kolo prezentácia'!$A$2:$G$113,4,FALSE)</f>
        <v>Trencianska Turna</v>
      </c>
      <c r="H78" s="3">
        <f>VLOOKUP(A78,'04.kolo prezentácia'!$A$2:$G$113,5,FALSE)</f>
        <v>1969</v>
      </c>
      <c r="I78" s="55" t="str">
        <f>VLOOKUP(A78,'04.kolo prezentácia'!$A$2:$G$113,7,FALSE)</f>
        <v>Muži C</v>
      </c>
      <c r="J78" s="74" t="str">
        <f>VLOOKUP('04.kolo výsledky KAT'!$A78,'04.kolo stopky'!A:C,3,FALSE)</f>
        <v>00:47:46,98</v>
      </c>
      <c r="K78" s="56">
        <f t="shared" si="4"/>
        <v>3.9882979433760683E-3</v>
      </c>
      <c r="L78" s="56">
        <f t="shared" si="5"/>
        <v>1.1378356481481479E-2</v>
      </c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3">
        <f t="shared" si="3"/>
        <v>0</v>
      </c>
      <c r="Y78"/>
    </row>
    <row r="79" spans="1:25" hidden="1">
      <c r="A79" s="21">
        <v>123</v>
      </c>
      <c r="B79" s="44">
        <v>76</v>
      </c>
      <c r="C79" s="44">
        <v>21</v>
      </c>
      <c r="D79" s="6" t="str">
        <f>VLOOKUP(A79,'04.kolo prezentácia'!$A$2:$G$112,2,FALSE)</f>
        <v>René</v>
      </c>
      <c r="E79" s="6" t="str">
        <f>VLOOKUP(A79,'04.kolo prezentácia'!$A$2:$G$112,3,FALSE)</f>
        <v>Jambor</v>
      </c>
      <c r="F79" s="5" t="str">
        <f>CONCATENATE('04.kolo výsledky KAT'!$D79," ",'04.kolo výsledky KAT'!$E79)</f>
        <v>René Jambor</v>
      </c>
      <c r="G79" s="5" t="str">
        <f>VLOOKUP(A79,'04.kolo prezentácia'!$A$2:$G$113,4,FALSE)</f>
        <v>Opatová</v>
      </c>
      <c r="H79" s="3">
        <f>VLOOKUP(A79,'04.kolo prezentácia'!$A$2:$G$113,5,FALSE)</f>
        <v>1971</v>
      </c>
      <c r="I79" s="55" t="str">
        <f>VLOOKUP(A79,'04.kolo prezentácia'!$A$2:$G$113,7,FALSE)</f>
        <v>Muži C</v>
      </c>
      <c r="J79" s="74" t="str">
        <f>VLOOKUP('04.kolo výsledky KAT'!$A79,'04.kolo stopky'!A:C,3,FALSE)</f>
        <v>00:48:08,39</v>
      </c>
      <c r="K79" s="56">
        <f t="shared" si="4"/>
        <v>4.0180817085113951E-3</v>
      </c>
      <c r="L79" s="56">
        <f t="shared" si="5"/>
        <v>1.1626157407407404E-2</v>
      </c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3">
        <f t="shared" si="3"/>
        <v>0</v>
      </c>
      <c r="Y79"/>
    </row>
    <row r="80" spans="1:25" hidden="1">
      <c r="A80" s="21">
        <v>156</v>
      </c>
      <c r="B80" s="44">
        <v>77</v>
      </c>
      <c r="C80" s="60">
        <v>6</v>
      </c>
      <c r="D80" s="6" t="str">
        <f>VLOOKUP(A80,'04.kolo prezentácia'!$A$2:$G$112,2,FALSE)</f>
        <v>Miroslava</v>
      </c>
      <c r="E80" s="6" t="str">
        <f>VLOOKUP(A80,'04.kolo prezentácia'!$A$2:$G$112,3,FALSE)</f>
        <v>Vertigac</v>
      </c>
      <c r="F80" s="5" t="str">
        <f>CONCATENATE('04.kolo výsledky KAT'!$D80," ",'04.kolo výsledky KAT'!$E80)</f>
        <v>Miroslava Vertigac</v>
      </c>
      <c r="G80" s="5" t="str">
        <f>VLOOKUP(A80,'04.kolo prezentácia'!$A$2:$G$113,4,FALSE)</f>
        <v>Bez me na / Trenčín</v>
      </c>
      <c r="H80" s="3">
        <f>VLOOKUP(A80,'04.kolo prezentácia'!$A$2:$G$113,5,FALSE)</f>
        <v>1978</v>
      </c>
      <c r="I80" s="55" t="str">
        <f>VLOOKUP(A80,'04.kolo prezentácia'!$A$2:$G$113,7,FALSE)</f>
        <v>Ženy B</v>
      </c>
      <c r="J80" s="74" t="str">
        <f>VLOOKUP('04.kolo výsledky KAT'!$A80,'04.kolo stopky'!A:C,3,FALSE)</f>
        <v>00:48:12,96</v>
      </c>
      <c r="K80" s="56">
        <f t="shared" si="4"/>
        <v>4.0244391025641016E-3</v>
      </c>
      <c r="L80" s="56">
        <f t="shared" si="5"/>
        <v>1.1679050925925923E-2</v>
      </c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3">
        <f t="shared" si="3"/>
        <v>0</v>
      </c>
      <c r="Y80"/>
    </row>
    <row r="81" spans="1:25" hidden="1">
      <c r="A81" s="21">
        <v>172</v>
      </c>
      <c r="B81" s="44">
        <v>78</v>
      </c>
      <c r="C81" s="44">
        <v>14</v>
      </c>
      <c r="D81" s="6" t="str">
        <f>VLOOKUP(A81,'04.kolo prezentácia'!$A$2:$G$112,2,FALSE)</f>
        <v>Drahoslav</v>
      </c>
      <c r="E81" s="6" t="str">
        <f>VLOOKUP(A81,'04.kolo prezentácia'!$A$2:$G$112,3,FALSE)</f>
        <v>Masarik</v>
      </c>
      <c r="F81" s="5" t="str">
        <f>CONCATENATE('04.kolo výsledky KAT'!$D81," ",'04.kolo výsledky KAT'!$E81)</f>
        <v>Drahoslav Masarik</v>
      </c>
      <c r="G81" s="5" t="str">
        <f>VLOOKUP(A81,'04.kolo prezentácia'!$A$2:$G$113,4,FALSE)</f>
        <v>Štvorlístok / Trenčín</v>
      </c>
      <c r="H81" s="3">
        <f>VLOOKUP(A81,'04.kolo prezentácia'!$A$2:$G$113,5,FALSE)</f>
        <v>1967</v>
      </c>
      <c r="I81" s="55" t="str">
        <f>VLOOKUP(A81,'04.kolo prezentácia'!$A$2:$G$113,7,FALSE)</f>
        <v>Muži D</v>
      </c>
      <c r="J81" s="74" t="str">
        <f>VLOOKUP('04.kolo výsledky KAT'!$A81,'04.kolo stopky'!A:C,3,FALSE)</f>
        <v>00:48:46,27</v>
      </c>
      <c r="K81" s="56">
        <f t="shared" si="4"/>
        <v>4.0707771323005692E-3</v>
      </c>
      <c r="L81" s="56">
        <f t="shared" si="5"/>
        <v>1.206458333333333E-2</v>
      </c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3">
        <f t="shared" si="3"/>
        <v>0</v>
      </c>
      <c r="Y81"/>
    </row>
    <row r="82" spans="1:25" hidden="1">
      <c r="A82" s="21">
        <v>168</v>
      </c>
      <c r="B82" s="44">
        <v>79</v>
      </c>
      <c r="C82" s="44">
        <v>4</v>
      </c>
      <c r="D82" s="6" t="str">
        <f>VLOOKUP(A82,'04.kolo prezentácia'!$A$2:$G$112,2,FALSE)</f>
        <v>Soňa</v>
      </c>
      <c r="E82" s="6" t="str">
        <f>VLOOKUP(A82,'04.kolo prezentácia'!$A$2:$G$112,3,FALSE)</f>
        <v>Mináriková</v>
      </c>
      <c r="F82" s="5" t="str">
        <f>CONCATENATE('04.kolo výsledky KAT'!$D82," ",'04.kolo výsledky KAT'!$E82)</f>
        <v>Soňa Mináriková</v>
      </c>
      <c r="G82" s="5" t="str">
        <f>VLOOKUP(A82,'04.kolo prezentácia'!$A$2:$G$113,4,FALSE)</f>
        <v>Trenčín</v>
      </c>
      <c r="H82" s="3">
        <f>VLOOKUP(A82,'04.kolo prezentácia'!$A$2:$G$113,5,FALSE)</f>
        <v>1972</v>
      </c>
      <c r="I82" s="55" t="str">
        <f>VLOOKUP(A82,'04.kolo prezentácia'!$A$2:$G$113,7,FALSE)</f>
        <v>Ženy C</v>
      </c>
      <c r="J82" s="74" t="str">
        <f>VLOOKUP('04.kolo výsledky KAT'!$A82,'04.kolo stopky'!A:C,3,FALSE)</f>
        <v>00:48:55,08</v>
      </c>
      <c r="K82" s="56">
        <f t="shared" si="4"/>
        <v>4.0830328525641021E-3</v>
      </c>
      <c r="L82" s="56">
        <f t="shared" si="5"/>
        <v>1.2166550925925924E-2</v>
      </c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3">
        <f t="shared" si="3"/>
        <v>0</v>
      </c>
      <c r="Y82"/>
    </row>
    <row r="83" spans="1:25" hidden="1">
      <c r="A83" s="21">
        <v>185</v>
      </c>
      <c r="B83" s="44">
        <v>80</v>
      </c>
      <c r="C83" s="44">
        <v>5</v>
      </c>
      <c r="D83" s="6" t="str">
        <f>VLOOKUP(A83,'04.kolo prezentácia'!$A$2:$G$112,2,FALSE)</f>
        <v>Ingrid</v>
      </c>
      <c r="E83" s="6" t="str">
        <f>VLOOKUP(A83,'04.kolo prezentácia'!$A$2:$G$112,3,FALSE)</f>
        <v>Gogová</v>
      </c>
      <c r="F83" s="5" t="str">
        <f>CONCATENATE('04.kolo výsledky KAT'!$D83," ",'04.kolo výsledky KAT'!$E83)</f>
        <v>Ingrid Gogová</v>
      </c>
      <c r="G83" s="5" t="str">
        <f>VLOOKUP(A83,'04.kolo prezentácia'!$A$2:$G$113,4,FALSE)</f>
        <v>Topoľčany</v>
      </c>
      <c r="H83" s="3">
        <f>VLOOKUP(A83,'04.kolo prezentácia'!$A$2:$G$113,5,FALSE)</f>
        <v>1967</v>
      </c>
      <c r="I83" s="55" t="str">
        <f>VLOOKUP(A83,'04.kolo prezentácia'!$A$2:$G$113,7,FALSE)</f>
        <v>Ženy C</v>
      </c>
      <c r="J83" s="74" t="str">
        <f>VLOOKUP('04.kolo výsledky KAT'!$A83,'04.kolo stopky'!A:C,3,FALSE)</f>
        <v>00:50:19,52</v>
      </c>
      <c r="K83" s="56">
        <f t="shared" si="4"/>
        <v>4.2004985754985754E-3</v>
      </c>
      <c r="L83" s="56">
        <f t="shared" si="5"/>
        <v>1.3143865740740744E-2</v>
      </c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3">
        <f t="shared" si="3"/>
        <v>0</v>
      </c>
      <c r="Y83"/>
    </row>
    <row r="84" spans="1:25" hidden="1">
      <c r="A84" s="21">
        <v>89</v>
      </c>
      <c r="B84" s="44">
        <v>81</v>
      </c>
      <c r="C84" s="44">
        <v>22</v>
      </c>
      <c r="D84" s="6" t="str">
        <f>VLOOKUP(A84,'04.kolo prezentácia'!$A$2:$G$112,2,FALSE)</f>
        <v>Vladimír</v>
      </c>
      <c r="E84" s="6" t="str">
        <f>VLOOKUP(A84,'04.kolo prezentácia'!$A$2:$G$112,3,FALSE)</f>
        <v>Malý</v>
      </c>
      <c r="F84" s="5" t="str">
        <f>CONCATENATE('04.kolo výsledky KAT'!$D84," ",'04.kolo výsledky KAT'!$E84)</f>
        <v>Vladimír Malý</v>
      </c>
      <c r="G84" s="5" t="str">
        <f>VLOOKUP(A84,'04.kolo prezentácia'!$A$2:$G$113,4,FALSE)</f>
        <v>Trenčianske Teplice</v>
      </c>
      <c r="H84" s="3">
        <f>VLOOKUP(A84,'04.kolo prezentácia'!$A$2:$G$113,5,FALSE)</f>
        <v>1977</v>
      </c>
      <c r="I84" s="55" t="str">
        <f>VLOOKUP(A84,'04.kolo prezentácia'!$A$2:$G$113,7,FALSE)</f>
        <v>Muži C</v>
      </c>
      <c r="J84" s="74" t="str">
        <f>VLOOKUP('04.kolo výsledky KAT'!$A84,'04.kolo stopky'!A:C,3,FALSE)</f>
        <v>00:50:29,33</v>
      </c>
      <c r="K84" s="56">
        <f t="shared" si="4"/>
        <v>4.2141454104344727E-3</v>
      </c>
      <c r="L84" s="56">
        <f t="shared" si="5"/>
        <v>1.3257407407407405E-2</v>
      </c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3">
        <f t="shared" si="3"/>
        <v>0</v>
      </c>
      <c r="Y84"/>
    </row>
    <row r="85" spans="1:25" hidden="1">
      <c r="A85" s="21">
        <v>142</v>
      </c>
      <c r="B85" s="44">
        <v>82</v>
      </c>
      <c r="C85" s="44">
        <v>5</v>
      </c>
      <c r="D85" s="6" t="str">
        <f>VLOOKUP(A85,'04.kolo prezentácia'!$A$2:$G$112,2,FALSE)</f>
        <v>Dušan</v>
      </c>
      <c r="E85" s="6" t="str">
        <f>VLOOKUP(A85,'04.kolo prezentácia'!$A$2:$G$112,3,FALSE)</f>
        <v>Kašička</v>
      </c>
      <c r="F85" s="5" t="str">
        <f>CONCATENATE('04.kolo výsledky KAT'!$D85," ",'04.kolo výsledky KAT'!$E85)</f>
        <v>Dušan Kašička</v>
      </c>
      <c r="G85" s="5" t="str">
        <f>VLOOKUP(A85,'04.kolo prezentácia'!$A$2:$G$113,4,FALSE)</f>
        <v>LOT Trenčín</v>
      </c>
      <c r="H85" s="3">
        <f>VLOOKUP(A85,'04.kolo prezentácia'!$A$2:$G$113,5,FALSE)</f>
        <v>1942</v>
      </c>
      <c r="I85" s="55" t="str">
        <f>VLOOKUP(A85,'04.kolo prezentácia'!$A$2:$G$113,7,FALSE)</f>
        <v>Muži E</v>
      </c>
      <c r="J85" s="74" t="str">
        <f>VLOOKUP('04.kolo výsledky KAT'!$A85,'04.kolo stopky'!A:C,3,FALSE)</f>
        <v>00:50:38,03</v>
      </c>
      <c r="K85" s="56">
        <f t="shared" si="4"/>
        <v>4.2262481080840462E-3</v>
      </c>
      <c r="L85" s="56">
        <f t="shared" si="5"/>
        <v>1.3358101851851857E-2</v>
      </c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3">
        <f t="shared" si="3"/>
        <v>0</v>
      </c>
      <c r="Y85"/>
    </row>
    <row r="86" spans="1:25" hidden="1">
      <c r="A86" s="21">
        <v>153</v>
      </c>
      <c r="B86" s="44">
        <v>83</v>
      </c>
      <c r="C86" s="60">
        <v>7</v>
      </c>
      <c r="D86" s="6" t="str">
        <f>VLOOKUP(A86,'04.kolo prezentácia'!$A$2:$G$112,2,FALSE)</f>
        <v>Jaroslava</v>
      </c>
      <c r="E86" s="6" t="str">
        <f>VLOOKUP(A86,'04.kolo prezentácia'!$A$2:$G$112,3,FALSE)</f>
        <v>Gálková</v>
      </c>
      <c r="F86" s="5" t="str">
        <f>CONCATENATE('04.kolo výsledky KAT'!$D86," ",'04.kolo výsledky KAT'!$E86)</f>
        <v>Jaroslava Gálková</v>
      </c>
      <c r="G86" s="5" t="str">
        <f>VLOOKUP(A86,'04.kolo prezentácia'!$A$2:$G$113,4,FALSE)</f>
        <v>Púchov</v>
      </c>
      <c r="H86" s="3">
        <f>VLOOKUP(A86,'04.kolo prezentácia'!$A$2:$G$113,5,FALSE)</f>
        <v>1973</v>
      </c>
      <c r="I86" s="55" t="str">
        <f>VLOOKUP(A86,'04.kolo prezentácia'!$A$2:$G$113,7,FALSE)</f>
        <v>Ženy B</v>
      </c>
      <c r="J86" s="74" t="str">
        <f>VLOOKUP('04.kolo výsledky KAT'!$A86,'04.kolo stopky'!A:C,3,FALSE)</f>
        <v>00:51:25,11</v>
      </c>
      <c r="K86" s="56">
        <f t="shared" si="4"/>
        <v>4.2917417868589746E-3</v>
      </c>
      <c r="L86" s="56">
        <f t="shared" si="5"/>
        <v>1.3903009259259261E-2</v>
      </c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3">
        <f t="shared" si="3"/>
        <v>0</v>
      </c>
      <c r="Y86"/>
    </row>
    <row r="87" spans="1:25" hidden="1">
      <c r="A87" s="21">
        <v>118</v>
      </c>
      <c r="B87" s="44">
        <v>84</v>
      </c>
      <c r="C87" s="44">
        <v>7</v>
      </c>
      <c r="D87" s="6" t="str">
        <f>VLOOKUP(A87,'04.kolo prezentácia'!$A$2:$G$112,2,FALSE)</f>
        <v>Alexandra</v>
      </c>
      <c r="E87" s="6" t="str">
        <f>VLOOKUP(A87,'04.kolo prezentácia'!$A$2:$G$112,3,FALSE)</f>
        <v>Hrabovská</v>
      </c>
      <c r="F87" s="5" t="str">
        <f>CONCATENATE('04.kolo výsledky KAT'!$D87," ",'04.kolo výsledky KAT'!$E87)</f>
        <v>Alexandra Hrabovská</v>
      </c>
      <c r="G87" s="5" t="str">
        <f>VLOOKUP(A87,'04.kolo prezentácia'!$A$2:$G$113,4,FALSE)</f>
        <v>Trenčín</v>
      </c>
      <c r="H87" s="3">
        <f>VLOOKUP(A87,'04.kolo prezentácia'!$A$2:$G$113,5,FALSE)</f>
        <v>2006</v>
      </c>
      <c r="I87" s="55" t="str">
        <f>VLOOKUP(A87,'04.kolo prezentácia'!$A$2:$G$113,7,FALSE)</f>
        <v>Ženy A</v>
      </c>
      <c r="J87" s="74" t="str">
        <f>VLOOKUP('04.kolo výsledky KAT'!$A87,'04.kolo stopky'!A:C,3,FALSE)</f>
        <v>00:52:11,24</v>
      </c>
      <c r="K87" s="56">
        <f t="shared" si="4"/>
        <v>4.3559139066951568E-3</v>
      </c>
      <c r="L87" s="56">
        <f t="shared" si="5"/>
        <v>1.4436921296296298E-2</v>
      </c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3">
        <f t="shared" si="3"/>
        <v>0</v>
      </c>
      <c r="Y87"/>
    </row>
    <row r="88" spans="1:25" hidden="1">
      <c r="A88" s="21">
        <v>122</v>
      </c>
      <c r="B88" s="44">
        <v>85</v>
      </c>
      <c r="C88" s="44">
        <v>23</v>
      </c>
      <c r="D88" s="6" t="str">
        <f>VLOOKUP(A88,'04.kolo prezentácia'!$A$2:$G$112,2,FALSE)</f>
        <v>Stanislav</v>
      </c>
      <c r="E88" s="6" t="str">
        <f>VLOOKUP(A88,'04.kolo prezentácia'!$A$2:$G$112,3,FALSE)</f>
        <v>Hrabovský</v>
      </c>
      <c r="F88" s="5" t="str">
        <f>CONCATENATE('04.kolo výsledky KAT'!$D88," ",'04.kolo výsledky KAT'!$E88)</f>
        <v>Stanislav Hrabovský</v>
      </c>
      <c r="G88" s="5" t="str">
        <f>VLOOKUP(A88,'04.kolo prezentácia'!$A$2:$G$113,4,FALSE)</f>
        <v>Trenčín</v>
      </c>
      <c r="H88" s="3">
        <f>VLOOKUP(A88,'04.kolo prezentácia'!$A$2:$G$113,5,FALSE)</f>
        <v>1977</v>
      </c>
      <c r="I88" s="55" t="str">
        <f>VLOOKUP(A88,'04.kolo prezentácia'!$A$2:$G$113,7,FALSE)</f>
        <v>Muži C</v>
      </c>
      <c r="J88" s="74" t="str">
        <f>VLOOKUP('04.kolo výsledky KAT'!$A88,'04.kolo stopky'!A:C,3,FALSE)</f>
        <v>00:52:13,14</v>
      </c>
      <c r="K88" s="56">
        <f t="shared" si="4"/>
        <v>4.3585570245726494E-3</v>
      </c>
      <c r="L88" s="56">
        <f t="shared" si="5"/>
        <v>1.4458912037037037E-2</v>
      </c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3">
        <f t="shared" si="3"/>
        <v>0</v>
      </c>
      <c r="Y88"/>
    </row>
    <row r="89" spans="1:25" hidden="1">
      <c r="A89" s="21">
        <v>85</v>
      </c>
      <c r="B89" s="44">
        <v>86</v>
      </c>
      <c r="C89" s="44">
        <v>6</v>
      </c>
      <c r="D89" s="6" t="str">
        <f>VLOOKUP(A89,'04.kolo prezentácia'!$A$2:$G$112,2,FALSE)</f>
        <v>Eva</v>
      </c>
      <c r="E89" s="6" t="str">
        <f>VLOOKUP(A89,'04.kolo prezentácia'!$A$2:$G$112,3,FALSE)</f>
        <v>Gavendová</v>
      </c>
      <c r="F89" s="5" t="str">
        <f>CONCATENATE('04.kolo výsledky KAT'!$D89," ",'04.kolo výsledky KAT'!$E89)</f>
        <v>Eva Gavendová</v>
      </c>
      <c r="G89" s="5" t="str">
        <f>VLOOKUP(A89,'04.kolo prezentácia'!$A$2:$G$113,4,FALSE)</f>
        <v>Trenčín</v>
      </c>
      <c r="H89" s="3">
        <f>VLOOKUP(A89,'04.kolo prezentácia'!$A$2:$G$113,5,FALSE)</f>
        <v>1963</v>
      </c>
      <c r="I89" s="55" t="str">
        <f>VLOOKUP(A89,'04.kolo prezentácia'!$A$2:$G$113,7,FALSE)</f>
        <v>Ženy C</v>
      </c>
      <c r="J89" s="74" t="str">
        <f>VLOOKUP('04.kolo výsledky KAT'!$A89,'04.kolo stopky'!A:C,3,FALSE)</f>
        <v>00:53:51,51</v>
      </c>
      <c r="K89" s="56">
        <f t="shared" si="4"/>
        <v>4.4954009748931619E-3</v>
      </c>
      <c r="L89" s="56">
        <f t="shared" si="5"/>
        <v>1.5597453703703704E-2</v>
      </c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3">
        <f t="shared" si="3"/>
        <v>0</v>
      </c>
      <c r="Y89"/>
    </row>
    <row r="90" spans="1:25" hidden="1">
      <c r="A90" s="21">
        <v>178</v>
      </c>
      <c r="B90" s="44">
        <v>87</v>
      </c>
      <c r="C90" s="60">
        <v>7</v>
      </c>
      <c r="D90" s="6" t="str">
        <f>VLOOKUP(A90,'04.kolo prezentácia'!$A$2:$G$112,2,FALSE)</f>
        <v>Milada</v>
      </c>
      <c r="E90" s="6" t="str">
        <f>VLOOKUP(A90,'04.kolo prezentácia'!$A$2:$G$112,3,FALSE)</f>
        <v>Doskočilová</v>
      </c>
      <c r="F90" s="5" t="str">
        <f>CONCATENATE('04.kolo výsledky KAT'!$D90," ",'04.kolo výsledky KAT'!$E90)</f>
        <v>Milada Doskočilová</v>
      </c>
      <c r="G90" s="5" t="str">
        <f>VLOOKUP(A90,'04.kolo prezentácia'!$A$2:$G$113,4,FALSE)</f>
        <v>I am GEKON / Trenčín</v>
      </c>
      <c r="H90" s="3">
        <f>VLOOKUP(A90,'04.kolo prezentácia'!$A$2:$G$113,5,FALSE)</f>
        <v>1968</v>
      </c>
      <c r="I90" s="55" t="str">
        <f>VLOOKUP(A90,'04.kolo prezentácia'!$A$2:$G$113,7,FALSE)</f>
        <v>Ženy C</v>
      </c>
      <c r="J90" s="74" t="str">
        <f>VLOOKUP('04.kolo výsledky KAT'!$A90,'04.kolo stopky'!A:C,3,FALSE)</f>
        <v>00:54:12,09</v>
      </c>
      <c r="K90" s="56">
        <f t="shared" si="4"/>
        <v>4.524030114850427E-3</v>
      </c>
      <c r="L90" s="56">
        <f t="shared" si="5"/>
        <v>1.5835648148148147E-2</v>
      </c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3">
        <f t="shared" si="3"/>
        <v>0</v>
      </c>
      <c r="Y90"/>
    </row>
    <row r="91" spans="1:25" hidden="1">
      <c r="A91" s="21">
        <v>160</v>
      </c>
      <c r="B91" s="44">
        <v>88</v>
      </c>
      <c r="C91" s="60">
        <v>8</v>
      </c>
      <c r="D91" s="6" t="str">
        <f>VLOOKUP(A91,'04.kolo prezentácia'!$A$2:$G$112,2,FALSE)</f>
        <v>Erika</v>
      </c>
      <c r="E91" s="6" t="str">
        <f>VLOOKUP(A91,'04.kolo prezentácia'!$A$2:$G$112,3,FALSE)</f>
        <v>Imrichova</v>
      </c>
      <c r="F91" s="5" t="str">
        <f>CONCATENATE('04.kolo výsledky KAT'!$D91," ",'04.kolo výsledky KAT'!$E91)</f>
        <v>Erika Imrichova</v>
      </c>
      <c r="G91" s="5" t="str">
        <f>VLOOKUP(A91,'04.kolo prezentácia'!$A$2:$G$113,4,FALSE)</f>
        <v>Trencin</v>
      </c>
      <c r="H91" s="3">
        <f>VLOOKUP(A91,'04.kolo prezentácia'!$A$2:$G$113,5,FALSE)</f>
        <v>1967</v>
      </c>
      <c r="I91" s="55" t="str">
        <f>VLOOKUP(A91,'04.kolo prezentácia'!$A$2:$G$113,7,FALSE)</f>
        <v>Ženy C</v>
      </c>
      <c r="J91" s="74" t="str">
        <f>VLOOKUP('04.kolo výsledky KAT'!$A91,'04.kolo stopky'!A:C,3,FALSE)</f>
        <v>00:54:17,67</v>
      </c>
      <c r="K91" s="56">
        <f t="shared" si="4"/>
        <v>4.531792534722222E-3</v>
      </c>
      <c r="L91" s="56">
        <f t="shared" si="5"/>
        <v>1.590023148148148E-2</v>
      </c>
      <c r="M91" s="32">
        <f t="shared" ref="M91:W91" si="6">K91-$Y$3</f>
        <v>-1.7272489872685187E-2</v>
      </c>
      <c r="N91" s="32">
        <f t="shared" si="6"/>
        <v>-5.9040509259259272E-3</v>
      </c>
      <c r="O91" s="32">
        <f t="shared" si="6"/>
        <v>-3.9076772280092598E-2</v>
      </c>
      <c r="P91" s="32">
        <f t="shared" si="6"/>
        <v>-2.7708333333333335E-2</v>
      </c>
      <c r="Q91" s="32">
        <f t="shared" si="6"/>
        <v>-6.0881054687500005E-2</v>
      </c>
      <c r="R91" s="32">
        <f t="shared" si="6"/>
        <v>-4.9512615740740742E-2</v>
      </c>
      <c r="S91" s="32">
        <f t="shared" si="6"/>
        <v>-8.2685337094907413E-2</v>
      </c>
      <c r="T91" s="32">
        <f t="shared" si="6"/>
        <v>-7.131689814814815E-2</v>
      </c>
      <c r="U91" s="32">
        <f t="shared" si="6"/>
        <v>-0.10448961950231482</v>
      </c>
      <c r="V91" s="32">
        <f t="shared" si="6"/>
        <v>-9.3121180555555558E-2</v>
      </c>
      <c r="W91" s="32">
        <f t="shared" si="6"/>
        <v>-0.12629390190972223</v>
      </c>
      <c r="Y91"/>
    </row>
    <row r="92" spans="1:25" hidden="1">
      <c r="A92" s="21">
        <v>68</v>
      </c>
      <c r="B92" s="44">
        <v>89</v>
      </c>
      <c r="C92" s="44">
        <v>8</v>
      </c>
      <c r="D92" s="6" t="str">
        <f>VLOOKUP(A92,'04.kolo prezentácia'!$A$2:$G$112,2,FALSE)</f>
        <v>Lucia</v>
      </c>
      <c r="E92" s="6" t="str">
        <f>VLOOKUP(A92,'04.kolo prezentácia'!$A$2:$G$112,3,FALSE)</f>
        <v>Šírová</v>
      </c>
      <c r="F92" s="5" t="str">
        <f>CONCATENATE('04.kolo výsledky KAT'!$D92," ",'04.kolo výsledky KAT'!$E92)</f>
        <v>Lucia Šírová</v>
      </c>
      <c r="G92" s="5" t="str">
        <f>VLOOKUP(A92,'04.kolo prezentácia'!$A$2:$G$113,4,FALSE)</f>
        <v xml:space="preserve">Trenčianska Teplá </v>
      </c>
      <c r="H92" s="3">
        <f>VLOOKUP(A92,'04.kolo prezentácia'!$A$2:$G$113,5,FALSE)</f>
        <v>2002</v>
      </c>
      <c r="I92" s="55" t="str">
        <f>VLOOKUP(A92,'04.kolo prezentácia'!$A$2:$G$113,7,FALSE)</f>
        <v>Ženy A</v>
      </c>
      <c r="J92" s="74" t="str">
        <f>VLOOKUP('04.kolo výsledky KAT'!$A92,'04.kolo stopky'!A:C,3,FALSE)</f>
        <v>00:56:30,03</v>
      </c>
      <c r="K92" s="56">
        <f>J92/$X$3</f>
        <v>4.7159204727564106E-3</v>
      </c>
      <c r="L92" s="56">
        <f t="shared" si="5"/>
        <v>1.7432175925925927E-2</v>
      </c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3">
        <f t="shared" si="3"/>
        <v>0</v>
      </c>
      <c r="X92" s="50"/>
      <c r="Y92"/>
    </row>
    <row r="93" spans="1:25" hidden="1">
      <c r="A93" s="21">
        <v>112</v>
      </c>
      <c r="B93" s="44">
        <v>90</v>
      </c>
      <c r="C93" s="60">
        <v>9</v>
      </c>
      <c r="D93" s="6" t="str">
        <f>VLOOKUP(A93,'04.kolo prezentácia'!$A$2:$G$112,2,FALSE)</f>
        <v>Alica</v>
      </c>
      <c r="E93" s="6" t="str">
        <f>VLOOKUP(A93,'04.kolo prezentácia'!$A$2:$G$112,3,FALSE)</f>
        <v>Nemčeková</v>
      </c>
      <c r="F93" s="5" t="str">
        <f>CONCATENATE('04.kolo výsledky KAT'!$D93," ",'04.kolo výsledky KAT'!$E93)</f>
        <v>Alica Nemčeková</v>
      </c>
      <c r="G93" s="5" t="str">
        <f>VLOOKUP(A93,'04.kolo prezentácia'!$A$2:$G$113,4,FALSE)</f>
        <v>Dubnica nad Váhom</v>
      </c>
      <c r="H93" s="3">
        <f>VLOOKUP(A93,'04.kolo prezentácia'!$A$2:$G$113,5,FALSE)</f>
        <v>1964</v>
      </c>
      <c r="I93" s="55" t="str">
        <f>VLOOKUP(A93,'04.kolo prezentácia'!$A$2:$G$113,7,FALSE)</f>
        <v>Ženy C</v>
      </c>
      <c r="J93" s="74" t="str">
        <f>VLOOKUP('04.kolo výsledky KAT'!$A93,'04.kolo stopky'!A:C,3,FALSE)</f>
        <v>00:57:12,61</v>
      </c>
      <c r="K93" s="56">
        <f>J93/$X$3</f>
        <v>4.775154135505698E-3</v>
      </c>
      <c r="L93" s="56">
        <f t="shared" si="5"/>
        <v>1.7925000000000003E-2</v>
      </c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3">
        <f t="shared" si="3"/>
        <v>0</v>
      </c>
      <c r="Y93"/>
    </row>
    <row r="94" spans="1:25" hidden="1">
      <c r="A94" s="21">
        <v>140</v>
      </c>
      <c r="B94" s="44">
        <v>91</v>
      </c>
      <c r="C94" s="44">
        <v>6</v>
      </c>
      <c r="D94" s="6" t="str">
        <f>VLOOKUP(A94,'04.kolo prezentácia'!$A$2:$G$112,2,FALSE)</f>
        <v>Jozef</v>
      </c>
      <c r="E94" s="6" t="str">
        <f>VLOOKUP(A94,'04.kolo prezentácia'!$A$2:$G$112,3,FALSE)</f>
        <v>Hlávka</v>
      </c>
      <c r="F94" s="5" t="str">
        <f>CONCATENATE('04.kolo výsledky KAT'!$D94," ",'04.kolo výsledky KAT'!$E94)</f>
        <v>Jozef Hlávka</v>
      </c>
      <c r="G94" s="5" t="str">
        <f>VLOOKUP(A94,'04.kolo prezentácia'!$A$2:$G$113,4,FALSE)</f>
        <v>Ilava</v>
      </c>
      <c r="H94" s="3">
        <f>VLOOKUP(A94,'04.kolo prezentácia'!$A$2:$G$113,5,FALSE)</f>
        <v>1951</v>
      </c>
      <c r="I94" s="55" t="str">
        <f>VLOOKUP(A94,'04.kolo prezentácia'!$A$2:$G$113,7,FALSE)</f>
        <v>Muži E</v>
      </c>
      <c r="J94" s="74" t="str">
        <f>VLOOKUP('04.kolo výsledky KAT'!$A94,'04.kolo stopky'!A:C,3,FALSE)</f>
        <v>01:06:35,46</v>
      </c>
      <c r="K94" s="56">
        <f>J94/$X$3</f>
        <v>5.5581430288461535E-3</v>
      </c>
      <c r="L94" s="56">
        <f t="shared" si="5"/>
        <v>2.4439467592592592E-2</v>
      </c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3">
        <f t="shared" si="3"/>
        <v>0</v>
      </c>
      <c r="Y94"/>
    </row>
    <row r="95" spans="1:25" hidden="1">
      <c r="A95" s="21">
        <v>144</v>
      </c>
      <c r="B95" s="44">
        <v>92</v>
      </c>
      <c r="C95" s="44">
        <v>8</v>
      </c>
      <c r="D95" s="6" t="str">
        <f>VLOOKUP(A95,'04.kolo prezentácia'!$A$2:$G$112,2,FALSE)</f>
        <v>Viera</v>
      </c>
      <c r="E95" s="6" t="str">
        <f>VLOOKUP(A95,'04.kolo prezentácia'!$A$2:$G$112,3,FALSE)</f>
        <v>Jantošovičová</v>
      </c>
      <c r="F95" s="5" t="str">
        <f>CONCATENATE('04.kolo výsledky KAT'!$D95," ",'04.kolo výsledky KAT'!$E95)</f>
        <v>Viera Jantošovičová</v>
      </c>
      <c r="G95" s="5" t="str">
        <f>VLOOKUP(A95,'04.kolo prezentácia'!$A$2:$G$113,4,FALSE)</f>
        <v>Nordic walking Trenčín a okolie</v>
      </c>
      <c r="H95" s="3">
        <f>VLOOKUP(A95,'04.kolo prezentácia'!$A$2:$G$113,5,FALSE)</f>
        <v>1980</v>
      </c>
      <c r="I95" s="55" t="str">
        <f>VLOOKUP(A95,'04.kolo prezentácia'!$A$2:$G$113,7,FALSE)</f>
        <v>Ženy B</v>
      </c>
      <c r="J95" s="74" t="str">
        <f>VLOOKUP('04.kolo výsledky KAT'!$A95,'04.kolo stopky'!A:C,3,FALSE)</f>
        <v>01:13:25,02</v>
      </c>
      <c r="K95" s="56">
        <f t="shared" ref="K95:K100" si="7">J95/$X$3</f>
        <v>6.1278879540598288E-3</v>
      </c>
      <c r="L95" s="56">
        <f t="shared" ref="L95:L100" si="8">J95-$Y$3</f>
        <v>2.9179745370370366E-2</v>
      </c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3">
        <f t="shared" si="3"/>
        <v>0</v>
      </c>
      <c r="Y95"/>
    </row>
    <row r="96" spans="1:25" hidden="1">
      <c r="A96" s="21">
        <v>148</v>
      </c>
      <c r="B96" s="44">
        <v>93</v>
      </c>
      <c r="C96" s="44">
        <v>9</v>
      </c>
      <c r="D96" s="6" t="str">
        <f>VLOOKUP(A96,'04.kolo prezentácia'!$A$2:$G$112,2,FALSE)</f>
        <v>Andrea</v>
      </c>
      <c r="E96" s="6" t="str">
        <f>VLOOKUP(A96,'04.kolo prezentácia'!$A$2:$G$112,3,FALSE)</f>
        <v>Hubinská</v>
      </c>
      <c r="F96" s="5" t="str">
        <f>CONCATENATE('04.kolo výsledky KAT'!$D96," ",'04.kolo výsledky KAT'!$E96)</f>
        <v>Andrea Hubinská</v>
      </c>
      <c r="G96" s="5" t="str">
        <f>VLOOKUP(A96,'04.kolo prezentácia'!$A$2:$G$113,4,FALSE)</f>
        <v>Nordic walking Trenčín a okolie</v>
      </c>
      <c r="H96" s="3">
        <f>VLOOKUP(A96,'04.kolo prezentácia'!$A$2:$G$113,5,FALSE)</f>
        <v>1981</v>
      </c>
      <c r="I96" s="55" t="str">
        <f>VLOOKUP(A96,'04.kolo prezentácia'!$A$2:$G$113,7,FALSE)</f>
        <v>Ženy B</v>
      </c>
      <c r="J96" s="74" t="str">
        <f>VLOOKUP('04.kolo výsledky KAT'!$A96,'04.kolo stopky'!A:C,3,FALSE)</f>
        <v>01:13:25,02</v>
      </c>
      <c r="K96" s="56">
        <f t="shared" si="7"/>
        <v>6.1278879540598288E-3</v>
      </c>
      <c r="L96" s="56">
        <f t="shared" si="8"/>
        <v>2.9179745370370366E-2</v>
      </c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3">
        <f t="shared" si="3"/>
        <v>0</v>
      </c>
      <c r="Y96"/>
    </row>
    <row r="97" spans="1:25" hidden="1">
      <c r="A97" s="21">
        <v>171</v>
      </c>
      <c r="B97" s="44">
        <v>94</v>
      </c>
      <c r="C97" s="60">
        <v>10</v>
      </c>
      <c r="D97" s="6" t="str">
        <f>VLOOKUP(A97,'04.kolo prezentácia'!$A$2:$G$112,2,FALSE)</f>
        <v>Jana</v>
      </c>
      <c r="E97" s="6" t="str">
        <f>VLOOKUP(A97,'04.kolo prezentácia'!$A$2:$G$112,3,FALSE)</f>
        <v>Masariková</v>
      </c>
      <c r="F97" s="5" t="str">
        <f>CONCATENATE('04.kolo výsledky KAT'!$D97," ",'04.kolo výsledky KAT'!$E97)</f>
        <v>Jana Masariková</v>
      </c>
      <c r="G97" s="5" t="str">
        <f>VLOOKUP(A97,'04.kolo prezentácia'!$A$2:$G$113,4,FALSE)</f>
        <v>Štvorlístok / Trenčín</v>
      </c>
      <c r="H97" s="3">
        <f>VLOOKUP(A97,'04.kolo prezentácia'!$A$2:$G$113,5,FALSE)</f>
        <v>1968</v>
      </c>
      <c r="I97" s="55" t="str">
        <f>VLOOKUP(A97,'04.kolo prezentácia'!$A$2:$G$113,7,FALSE)</f>
        <v>Ženy C</v>
      </c>
      <c r="J97" s="74" t="str">
        <f>VLOOKUP('04.kolo výsledky KAT'!$A97,'04.kolo stopky'!A:C,3,FALSE)</f>
        <v>01:13:26,03</v>
      </c>
      <c r="K97" s="56">
        <f t="shared" si="7"/>
        <v>6.1292929798789164E-3</v>
      </c>
      <c r="L97" s="56">
        <f t="shared" si="8"/>
        <v>2.9191435185185181E-2</v>
      </c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3">
        <f t="shared" si="3"/>
        <v>0</v>
      </c>
      <c r="Y97"/>
    </row>
    <row r="98" spans="1:25" hidden="1">
      <c r="A98" s="21">
        <v>147</v>
      </c>
      <c r="B98" s="44">
        <v>95</v>
      </c>
      <c r="C98" s="60">
        <v>11</v>
      </c>
      <c r="D98" s="6" t="str">
        <f>VLOOKUP(A98,'04.kolo prezentácia'!$A$2:$G$112,2,FALSE)</f>
        <v>Helena</v>
      </c>
      <c r="E98" s="6" t="str">
        <f>VLOOKUP(A98,'04.kolo prezentácia'!$A$2:$G$112,3,FALSE)</f>
        <v>Dobiášová</v>
      </c>
      <c r="F98" s="5" t="str">
        <f>CONCATENATE('04.kolo výsledky KAT'!$D98," ",'04.kolo výsledky KAT'!$E98)</f>
        <v>Helena Dobiášová</v>
      </c>
      <c r="G98" s="5" t="str">
        <f>VLOOKUP(A98,'04.kolo prezentácia'!$A$2:$G$113,4,FALSE)</f>
        <v>Nordic walking Trenčín a okolie</v>
      </c>
      <c r="H98" s="3">
        <f>VLOOKUP(A98,'04.kolo prezentácia'!$A$2:$G$113,5,FALSE)</f>
        <v>1957</v>
      </c>
      <c r="I98" s="55" t="str">
        <f>VLOOKUP(A98,'04.kolo prezentácia'!$A$2:$G$113,7,FALSE)</f>
        <v>Ženy C</v>
      </c>
      <c r="J98" s="74" t="str">
        <f>VLOOKUP('04.kolo výsledky KAT'!$A98,'04.kolo stopky'!A:C,3,FALSE)</f>
        <v>01:27:08,28</v>
      </c>
      <c r="K98" s="56">
        <f t="shared" si="7"/>
        <v>7.2731370192307696E-3</v>
      </c>
      <c r="L98" s="56">
        <f t="shared" si="8"/>
        <v>3.8708217592592596E-2</v>
      </c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3">
        <f t="shared" si="3"/>
        <v>0</v>
      </c>
      <c r="Y98"/>
    </row>
    <row r="99" spans="1:25" hidden="1">
      <c r="A99" s="21">
        <v>146</v>
      </c>
      <c r="B99" s="44">
        <v>96</v>
      </c>
      <c r="C99" s="60">
        <v>12</v>
      </c>
      <c r="D99" s="6" t="str">
        <f>VLOOKUP(A99,'04.kolo prezentácia'!$A$2:$G$112,2,FALSE)</f>
        <v>Katarína</v>
      </c>
      <c r="E99" s="6" t="str">
        <f>VLOOKUP(A99,'04.kolo prezentácia'!$A$2:$G$112,3,FALSE)</f>
        <v>Sedláčková</v>
      </c>
      <c r="F99" s="5" t="str">
        <f>CONCATENATE('04.kolo výsledky KAT'!$D99," ",'04.kolo výsledky KAT'!$E99)</f>
        <v>Katarína Sedláčková</v>
      </c>
      <c r="G99" s="5" t="str">
        <f>VLOOKUP(A99,'04.kolo prezentácia'!$A$2:$G$113,4,FALSE)</f>
        <v>Nordic walking Trenčín a okolie</v>
      </c>
      <c r="H99" s="3">
        <f>VLOOKUP(A99,'04.kolo prezentácia'!$A$2:$G$113,5,FALSE)</f>
        <v>1972</v>
      </c>
      <c r="I99" s="55" t="str">
        <f>VLOOKUP(A99,'04.kolo prezentácia'!$A$2:$G$113,7,FALSE)</f>
        <v>Ženy C</v>
      </c>
      <c r="J99" s="74" t="str">
        <f>VLOOKUP('04.kolo výsledky KAT'!$A99,'04.kolo stopky'!A:C,3,FALSE)</f>
        <v>01:27:08,57</v>
      </c>
      <c r="K99" s="56">
        <f t="shared" si="7"/>
        <v>7.2735404424857548E-3</v>
      </c>
      <c r="L99" s="56">
        <f t="shared" si="8"/>
        <v>3.8711574074074072E-2</v>
      </c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3">
        <f t="shared" si="3"/>
        <v>0</v>
      </c>
      <c r="Y99"/>
    </row>
    <row r="100" spans="1:25" hidden="1">
      <c r="A100" s="21">
        <v>145</v>
      </c>
      <c r="B100" s="44">
        <v>97</v>
      </c>
      <c r="C100" s="44">
        <v>10</v>
      </c>
      <c r="D100" s="6" t="str">
        <f>VLOOKUP(A100,'04.kolo prezentácia'!$A$2:$G$112,2,FALSE)</f>
        <v>Mária</v>
      </c>
      <c r="E100" s="6" t="str">
        <f>VLOOKUP(A100,'04.kolo prezentácia'!$A$2:$G$112,3,FALSE)</f>
        <v>Kohútová</v>
      </c>
      <c r="F100" s="5" t="str">
        <f>CONCATENATE('04.kolo výsledky KAT'!$D100," ",'04.kolo výsledky KAT'!$E100)</f>
        <v>Mária Kohútová</v>
      </c>
      <c r="G100" s="5" t="str">
        <f>VLOOKUP(A100,'04.kolo prezentácia'!$A$2:$G$113,4,FALSE)</f>
        <v>Nordic walking Trenčín a okolie</v>
      </c>
      <c r="H100" s="3">
        <f>VLOOKUP(A100,'04.kolo prezentácia'!$A$2:$G$113,5,FALSE)</f>
        <v>1980</v>
      </c>
      <c r="I100" s="55" t="str">
        <f>VLOOKUP(A100,'04.kolo prezentácia'!$A$2:$G$113,7,FALSE)</f>
        <v>Ženy B</v>
      </c>
      <c r="J100" s="74" t="str">
        <f>VLOOKUP('04.kolo výsledky KAT'!$A100,'04.kolo stopky'!A:C,3,FALSE)</f>
        <v>01:27:09,00</v>
      </c>
      <c r="K100" s="56">
        <f t="shared" si="7"/>
        <v>7.2741386217948711E-3</v>
      </c>
      <c r="L100" s="56">
        <f t="shared" si="8"/>
        <v>3.8716550925925922E-2</v>
      </c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3">
        <f t="shared" si="3"/>
        <v>0</v>
      </c>
      <c r="Y100"/>
    </row>
    <row r="101" spans="1:25" hidden="1">
      <c r="A101" s="21"/>
      <c r="B101" s="44"/>
      <c r="C101" s="44"/>
      <c r="D101" s="6"/>
      <c r="E101" s="6"/>
      <c r="F101" s="5"/>
      <c r="G101" s="5"/>
      <c r="H101" s="3"/>
      <c r="I101" s="55"/>
      <c r="J101" s="56"/>
      <c r="K101" s="56"/>
      <c r="L101" s="56"/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3">
        <f t="shared" si="3"/>
        <v>0</v>
      </c>
      <c r="Y101"/>
    </row>
    <row r="102" spans="1:25" hidden="1">
      <c r="A102" s="21"/>
      <c r="B102" s="44"/>
      <c r="C102" s="44"/>
      <c r="D102" s="6"/>
      <c r="E102" s="6"/>
      <c r="F102" s="5"/>
      <c r="G102" s="5"/>
      <c r="H102" s="3"/>
      <c r="I102" s="55"/>
      <c r="J102" s="56"/>
      <c r="K102" s="56"/>
      <c r="L102" s="56"/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3">
        <f t="shared" si="3"/>
        <v>0</v>
      </c>
      <c r="Y102"/>
    </row>
    <row r="103" spans="1:25" hidden="1">
      <c r="A103" s="21"/>
      <c r="B103" s="44"/>
      <c r="C103" s="44"/>
      <c r="D103" s="6"/>
      <c r="E103" s="6"/>
      <c r="F103" s="5"/>
      <c r="G103" s="5"/>
      <c r="H103" s="3"/>
      <c r="I103" s="55"/>
      <c r="J103" s="56"/>
      <c r="K103" s="56"/>
      <c r="L103" s="56"/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3">
        <f t="shared" si="3"/>
        <v>0</v>
      </c>
      <c r="Y103"/>
    </row>
    <row r="104" spans="1:25" hidden="1">
      <c r="A104" s="21"/>
      <c r="B104" s="44"/>
      <c r="C104" s="44"/>
      <c r="D104" s="6"/>
      <c r="E104" s="6"/>
      <c r="F104" s="5"/>
      <c r="G104" s="5"/>
      <c r="H104" s="3"/>
      <c r="I104" s="55"/>
      <c r="J104" s="56"/>
      <c r="K104" s="56"/>
      <c r="L104" s="56"/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3">
        <f t="shared" si="3"/>
        <v>0</v>
      </c>
      <c r="Y104"/>
    </row>
    <row r="105" spans="1:25" hidden="1">
      <c r="A105" s="21"/>
      <c r="B105" s="44"/>
      <c r="C105" s="44"/>
      <c r="D105" s="6"/>
      <c r="E105" s="6"/>
      <c r="F105" s="5"/>
      <c r="G105" s="5"/>
      <c r="H105" s="3"/>
      <c r="I105" s="55"/>
      <c r="J105" s="56"/>
      <c r="K105" s="56"/>
      <c r="L105" s="56"/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3">
        <f t="shared" si="3"/>
        <v>0</v>
      </c>
      <c r="Y105"/>
    </row>
    <row r="106" spans="1:25" hidden="1">
      <c r="A106" s="21"/>
      <c r="B106" s="44"/>
      <c r="C106" s="44"/>
      <c r="D106" s="6"/>
      <c r="E106" s="6"/>
      <c r="F106" s="5"/>
      <c r="G106" s="5"/>
      <c r="H106" s="3"/>
      <c r="I106" s="55"/>
      <c r="J106" s="56"/>
      <c r="K106" s="56"/>
      <c r="L106" s="56"/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3">
        <f t="shared" si="3"/>
        <v>0</v>
      </c>
      <c r="Y106"/>
    </row>
    <row r="107" spans="1:25" hidden="1">
      <c r="A107" s="21"/>
      <c r="B107" s="44"/>
      <c r="C107" s="44"/>
      <c r="D107" s="6"/>
      <c r="E107" s="6"/>
      <c r="F107" s="5"/>
      <c r="G107" s="5"/>
      <c r="H107" s="3"/>
      <c r="I107" s="55"/>
      <c r="J107" s="56"/>
      <c r="K107" s="56"/>
      <c r="L107" s="56"/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3">
        <f t="shared" si="3"/>
        <v>0</v>
      </c>
      <c r="Y107"/>
    </row>
    <row r="108" spans="1:25" hidden="1">
      <c r="A108" s="21"/>
      <c r="B108" s="44"/>
      <c r="C108" s="44"/>
      <c r="D108" s="6"/>
      <c r="E108" s="6"/>
      <c r="F108" s="5"/>
      <c r="G108" s="5"/>
      <c r="H108" s="3"/>
      <c r="I108" s="55"/>
      <c r="J108" s="56"/>
      <c r="K108" s="56"/>
      <c r="L108" s="56"/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3">
        <f t="shared" si="3"/>
        <v>0</v>
      </c>
      <c r="Y108"/>
    </row>
    <row r="109" spans="1:25" hidden="1">
      <c r="A109" s="21"/>
      <c r="B109" s="44"/>
      <c r="C109" s="44"/>
      <c r="D109" s="6"/>
      <c r="E109" s="6"/>
      <c r="F109" s="5"/>
      <c r="G109" s="5"/>
      <c r="H109" s="3"/>
      <c r="I109" s="55"/>
      <c r="J109" s="56"/>
      <c r="K109" s="56"/>
      <c r="L109" s="56"/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3">
        <f t="shared" si="3"/>
        <v>0</v>
      </c>
      <c r="Y109"/>
    </row>
    <row r="110" spans="1:25" hidden="1">
      <c r="A110" s="21"/>
      <c r="B110" s="44"/>
      <c r="C110" s="44"/>
      <c r="D110" s="6"/>
      <c r="E110" s="6"/>
      <c r="F110" s="5"/>
      <c r="G110" s="5"/>
      <c r="H110" s="3"/>
      <c r="I110" s="55"/>
      <c r="J110" s="56"/>
      <c r="K110" s="56"/>
      <c r="L110" s="56"/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3">
        <f t="shared" si="3"/>
        <v>0</v>
      </c>
      <c r="Y110"/>
    </row>
    <row r="111" spans="1:25" hidden="1">
      <c r="A111" s="21"/>
      <c r="B111" s="44"/>
      <c r="C111" s="44"/>
      <c r="D111" s="6"/>
      <c r="E111" s="6"/>
      <c r="F111" s="5"/>
      <c r="G111" s="5"/>
      <c r="H111" s="3"/>
      <c r="I111" s="55"/>
      <c r="J111" s="56"/>
      <c r="K111" s="56"/>
      <c r="L111" s="56"/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3">
        <f t="shared" si="3"/>
        <v>0</v>
      </c>
      <c r="Y111"/>
    </row>
    <row r="112" spans="1:25" hidden="1">
      <c r="A112" s="21"/>
      <c r="B112" s="44"/>
      <c r="C112" s="44"/>
      <c r="D112" s="6"/>
      <c r="E112" s="6"/>
      <c r="F112" s="5"/>
      <c r="G112" s="5"/>
      <c r="H112" s="3"/>
      <c r="I112" s="55"/>
      <c r="J112" s="56"/>
      <c r="K112" s="56"/>
      <c r="L112" s="56"/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3">
        <f t="shared" si="3"/>
        <v>0</v>
      </c>
      <c r="Y112"/>
    </row>
    <row r="113" spans="1:25" hidden="1">
      <c r="A113" s="21"/>
      <c r="B113" s="44"/>
      <c r="C113" s="44"/>
      <c r="D113" s="6"/>
      <c r="E113" s="6"/>
      <c r="F113" s="5"/>
      <c r="G113" s="5"/>
      <c r="H113" s="3"/>
      <c r="I113" s="55"/>
      <c r="J113" s="56"/>
      <c r="K113" s="56"/>
      <c r="L113" s="56"/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3">
        <f t="shared" si="3"/>
        <v>0</v>
      </c>
      <c r="Y113"/>
    </row>
    <row r="114" spans="1:25" hidden="1">
      <c r="A114" s="21"/>
      <c r="B114" s="44"/>
      <c r="C114" s="44"/>
      <c r="D114" s="6"/>
      <c r="E114" s="6"/>
      <c r="F114" s="5"/>
      <c r="G114" s="5"/>
      <c r="H114" s="3"/>
      <c r="I114" s="55"/>
      <c r="J114" s="56"/>
      <c r="K114" s="56"/>
      <c r="L114" s="56"/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3">
        <f t="shared" si="3"/>
        <v>0</v>
      </c>
      <c r="Y114"/>
    </row>
    <row r="115" spans="1:25" hidden="1">
      <c r="A115" s="21"/>
      <c r="B115" s="44"/>
      <c r="C115" s="44"/>
      <c r="D115" s="6"/>
      <c r="E115" s="6"/>
      <c r="F115" s="5"/>
      <c r="G115" s="5"/>
      <c r="H115" s="3"/>
      <c r="I115" s="55"/>
      <c r="J115" s="56"/>
      <c r="K115" s="56"/>
      <c r="L115" s="56"/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3">
        <f t="shared" si="3"/>
        <v>0</v>
      </c>
      <c r="Y115"/>
    </row>
    <row r="116" spans="1:25" hidden="1">
      <c r="A116" s="52"/>
      <c r="B116" s="44"/>
      <c r="C116" s="44"/>
      <c r="D116" s="6"/>
      <c r="E116" s="6"/>
      <c r="F116" s="6"/>
      <c r="G116" s="6"/>
      <c r="H116" s="30"/>
      <c r="I116" s="31"/>
      <c r="J116" s="32"/>
      <c r="K116" s="32"/>
      <c r="L116" s="32">
        <f t="shared" ref="L116:L147" si="9">J116-$Y$3</f>
        <v>-2.1804282407407408E-2</v>
      </c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3">
        <f t="shared" si="3"/>
        <v>0</v>
      </c>
      <c r="Y116"/>
    </row>
    <row r="117" spans="1:25" hidden="1">
      <c r="A117" s="52"/>
      <c r="B117" s="44"/>
      <c r="C117" s="44"/>
      <c r="D117" s="6"/>
      <c r="E117" s="6"/>
      <c r="F117" s="6"/>
      <c r="G117" s="6"/>
      <c r="H117" s="30"/>
      <c r="I117" s="31"/>
      <c r="J117" s="32"/>
      <c r="K117" s="32"/>
      <c r="L117" s="32">
        <f t="shared" si="9"/>
        <v>-2.1804282407407408E-2</v>
      </c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3">
        <f t="shared" si="3"/>
        <v>0</v>
      </c>
      <c r="Y117"/>
    </row>
    <row r="118" spans="1:25" hidden="1">
      <c r="A118" s="52"/>
      <c r="B118" s="44"/>
      <c r="C118" s="44"/>
      <c r="D118" s="6"/>
      <c r="E118" s="6"/>
      <c r="F118" s="6"/>
      <c r="G118" s="6"/>
      <c r="H118" s="30"/>
      <c r="I118" s="31"/>
      <c r="J118" s="32"/>
      <c r="K118" s="32"/>
      <c r="L118" s="32">
        <f t="shared" si="9"/>
        <v>-2.1804282407407408E-2</v>
      </c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3">
        <f t="shared" si="3"/>
        <v>0</v>
      </c>
      <c r="Y118"/>
    </row>
    <row r="119" spans="1:25" hidden="1">
      <c r="A119" s="52"/>
      <c r="B119" s="44"/>
      <c r="C119" s="44"/>
      <c r="D119" s="6"/>
      <c r="E119" s="6"/>
      <c r="F119" s="6"/>
      <c r="G119" s="6"/>
      <c r="H119" s="30"/>
      <c r="I119" s="31"/>
      <c r="J119" s="32"/>
      <c r="K119" s="32"/>
      <c r="L119" s="32">
        <f t="shared" si="9"/>
        <v>-2.1804282407407408E-2</v>
      </c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3">
        <f t="shared" ref="W119:W147" si="10">SUM(M119:V119)</f>
        <v>0</v>
      </c>
      <c r="Y119"/>
    </row>
    <row r="120" spans="1:25" hidden="1">
      <c r="A120" s="52"/>
      <c r="B120" s="44"/>
      <c r="C120" s="44"/>
      <c r="D120" s="6"/>
      <c r="E120" s="6"/>
      <c r="F120" s="6"/>
      <c r="G120" s="6"/>
      <c r="H120" s="30"/>
      <c r="I120" s="31"/>
      <c r="J120" s="32"/>
      <c r="K120" s="32"/>
      <c r="L120" s="32">
        <f t="shared" si="9"/>
        <v>-2.1804282407407408E-2</v>
      </c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3">
        <f t="shared" si="10"/>
        <v>0</v>
      </c>
      <c r="Y120"/>
    </row>
    <row r="121" spans="1:25" hidden="1">
      <c r="A121" s="52"/>
      <c r="B121" s="44"/>
      <c r="C121" s="44"/>
      <c r="D121" s="6"/>
      <c r="E121" s="6"/>
      <c r="F121" s="6"/>
      <c r="G121" s="6"/>
      <c r="H121" s="30"/>
      <c r="I121" s="31"/>
      <c r="J121" s="32"/>
      <c r="K121" s="32"/>
      <c r="L121" s="32">
        <f t="shared" si="9"/>
        <v>-2.1804282407407408E-2</v>
      </c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3">
        <f t="shared" si="10"/>
        <v>0</v>
      </c>
      <c r="Y121"/>
    </row>
    <row r="122" spans="1:25" hidden="1">
      <c r="A122" s="52"/>
      <c r="B122" s="44"/>
      <c r="C122" s="44"/>
      <c r="D122" s="6"/>
      <c r="E122" s="6"/>
      <c r="F122" s="6"/>
      <c r="G122" s="6"/>
      <c r="H122" s="30"/>
      <c r="I122" s="31"/>
      <c r="J122" s="32"/>
      <c r="K122" s="32"/>
      <c r="L122" s="32">
        <f t="shared" si="9"/>
        <v>-2.1804282407407408E-2</v>
      </c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3">
        <f t="shared" si="10"/>
        <v>0</v>
      </c>
      <c r="Y122"/>
    </row>
    <row r="123" spans="1:25" hidden="1">
      <c r="A123" s="52"/>
      <c r="B123" s="44"/>
      <c r="C123" s="44"/>
      <c r="D123" s="6"/>
      <c r="E123" s="6"/>
      <c r="F123" s="6"/>
      <c r="G123" s="6"/>
      <c r="H123" s="30"/>
      <c r="I123" s="31"/>
      <c r="J123" s="32"/>
      <c r="K123" s="32"/>
      <c r="L123" s="32">
        <f t="shared" si="9"/>
        <v>-2.1804282407407408E-2</v>
      </c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3">
        <f t="shared" si="10"/>
        <v>0</v>
      </c>
      <c r="Y123"/>
    </row>
    <row r="124" spans="1:25" hidden="1">
      <c r="A124" s="52"/>
      <c r="B124" s="44"/>
      <c r="C124" s="44"/>
      <c r="D124" s="6"/>
      <c r="E124" s="6"/>
      <c r="F124" s="6"/>
      <c r="G124" s="6"/>
      <c r="H124" s="30"/>
      <c r="I124" s="31"/>
      <c r="J124" s="32"/>
      <c r="K124" s="32"/>
      <c r="L124" s="32">
        <f t="shared" si="9"/>
        <v>-2.1804282407407408E-2</v>
      </c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3">
        <f t="shared" si="10"/>
        <v>0</v>
      </c>
      <c r="Y124"/>
    </row>
    <row r="125" spans="1:25" hidden="1">
      <c r="A125" s="52"/>
      <c r="B125" s="44"/>
      <c r="C125" s="44"/>
      <c r="D125" s="6"/>
      <c r="E125" s="6"/>
      <c r="F125" s="6"/>
      <c r="G125" s="6"/>
      <c r="H125" s="30"/>
      <c r="I125" s="31"/>
      <c r="J125" s="32"/>
      <c r="K125" s="32"/>
      <c r="L125" s="32">
        <f t="shared" si="9"/>
        <v>-2.1804282407407408E-2</v>
      </c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3">
        <f t="shared" si="10"/>
        <v>0</v>
      </c>
      <c r="Y125"/>
    </row>
    <row r="126" spans="1:25" hidden="1">
      <c r="A126" s="52"/>
      <c r="B126" s="44"/>
      <c r="C126" s="44"/>
      <c r="D126" s="6"/>
      <c r="E126" s="6"/>
      <c r="F126" s="6"/>
      <c r="G126" s="6"/>
      <c r="H126" s="30"/>
      <c r="I126" s="31"/>
      <c r="J126" s="32"/>
      <c r="K126" s="32"/>
      <c r="L126" s="32">
        <f t="shared" si="9"/>
        <v>-2.1804282407407408E-2</v>
      </c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3">
        <f t="shared" si="10"/>
        <v>0</v>
      </c>
      <c r="Y126"/>
    </row>
    <row r="127" spans="1:25" hidden="1">
      <c r="A127" s="52"/>
      <c r="B127" s="44"/>
      <c r="C127" s="44"/>
      <c r="D127" s="6"/>
      <c r="E127" s="6"/>
      <c r="F127" s="6"/>
      <c r="G127" s="6"/>
      <c r="H127" s="30"/>
      <c r="I127" s="31"/>
      <c r="J127" s="32"/>
      <c r="K127" s="32"/>
      <c r="L127" s="32">
        <f t="shared" si="9"/>
        <v>-2.1804282407407408E-2</v>
      </c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3">
        <f t="shared" si="10"/>
        <v>0</v>
      </c>
      <c r="Y127"/>
    </row>
    <row r="128" spans="1:25" hidden="1">
      <c r="A128" s="52"/>
      <c r="B128" s="44"/>
      <c r="C128" s="44"/>
      <c r="D128" s="6"/>
      <c r="E128" s="6"/>
      <c r="F128" s="6"/>
      <c r="G128" s="6"/>
      <c r="H128" s="30"/>
      <c r="I128" s="31"/>
      <c r="J128" s="32"/>
      <c r="K128" s="32"/>
      <c r="L128" s="32">
        <f t="shared" si="9"/>
        <v>-2.1804282407407408E-2</v>
      </c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3">
        <f t="shared" si="10"/>
        <v>0</v>
      </c>
      <c r="Y128"/>
    </row>
    <row r="129" spans="1:25" hidden="1">
      <c r="A129" s="52"/>
      <c r="B129" s="44"/>
      <c r="C129" s="44"/>
      <c r="D129" s="6"/>
      <c r="E129" s="6"/>
      <c r="F129" s="6"/>
      <c r="G129" s="6"/>
      <c r="H129" s="30"/>
      <c r="I129" s="31"/>
      <c r="J129" s="32"/>
      <c r="K129" s="32"/>
      <c r="L129" s="32">
        <f t="shared" si="9"/>
        <v>-2.1804282407407408E-2</v>
      </c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3">
        <f t="shared" si="10"/>
        <v>0</v>
      </c>
      <c r="Y129"/>
    </row>
    <row r="130" spans="1:25" hidden="1">
      <c r="A130" s="52"/>
      <c r="B130" s="44"/>
      <c r="C130" s="44"/>
      <c r="D130" s="6"/>
      <c r="E130" s="6"/>
      <c r="F130" s="6"/>
      <c r="G130" s="6"/>
      <c r="H130" s="30"/>
      <c r="I130" s="31"/>
      <c r="J130" s="32"/>
      <c r="K130" s="32"/>
      <c r="L130" s="32">
        <f t="shared" si="9"/>
        <v>-2.1804282407407408E-2</v>
      </c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3">
        <f t="shared" si="10"/>
        <v>0</v>
      </c>
      <c r="Y130"/>
    </row>
    <row r="131" spans="1:25" hidden="1">
      <c r="A131" s="52"/>
      <c r="B131" s="44"/>
      <c r="C131" s="44"/>
      <c r="D131" s="6"/>
      <c r="E131" s="6"/>
      <c r="F131" s="6"/>
      <c r="G131" s="6"/>
      <c r="H131" s="30"/>
      <c r="I131" s="31"/>
      <c r="J131" s="32"/>
      <c r="K131" s="32"/>
      <c r="L131" s="32">
        <f t="shared" si="9"/>
        <v>-2.1804282407407408E-2</v>
      </c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3">
        <f t="shared" si="10"/>
        <v>0</v>
      </c>
      <c r="Y131"/>
    </row>
    <row r="132" spans="1:25" hidden="1">
      <c r="A132" s="52"/>
      <c r="B132" s="44"/>
      <c r="C132" s="44"/>
      <c r="D132" s="6"/>
      <c r="E132" s="6"/>
      <c r="F132" s="6"/>
      <c r="G132" s="6"/>
      <c r="H132" s="30"/>
      <c r="I132" s="31"/>
      <c r="J132" s="32"/>
      <c r="K132" s="32"/>
      <c r="L132" s="32">
        <f t="shared" si="9"/>
        <v>-2.1804282407407408E-2</v>
      </c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3">
        <f t="shared" si="10"/>
        <v>0</v>
      </c>
      <c r="Y132"/>
    </row>
    <row r="133" spans="1:25" hidden="1">
      <c r="A133" s="52"/>
      <c r="B133" s="44"/>
      <c r="C133" s="44"/>
      <c r="D133" s="6"/>
      <c r="E133" s="6"/>
      <c r="F133" s="6"/>
      <c r="G133" s="6"/>
      <c r="H133" s="30"/>
      <c r="I133" s="31"/>
      <c r="J133" s="32"/>
      <c r="K133" s="32"/>
      <c r="L133" s="32">
        <f t="shared" si="9"/>
        <v>-2.1804282407407408E-2</v>
      </c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3">
        <f t="shared" si="10"/>
        <v>0</v>
      </c>
      <c r="Y133"/>
    </row>
    <row r="134" spans="1:25" hidden="1">
      <c r="A134" s="52"/>
      <c r="B134" s="44"/>
      <c r="C134" s="44"/>
      <c r="D134" s="6"/>
      <c r="E134" s="6"/>
      <c r="F134" s="6"/>
      <c r="G134" s="6"/>
      <c r="H134" s="30"/>
      <c r="I134" s="31"/>
      <c r="J134" s="32"/>
      <c r="K134" s="32"/>
      <c r="L134" s="32">
        <f t="shared" si="9"/>
        <v>-2.1804282407407408E-2</v>
      </c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3">
        <f t="shared" si="10"/>
        <v>0</v>
      </c>
      <c r="Y134"/>
    </row>
    <row r="135" spans="1:25" hidden="1">
      <c r="A135" s="52"/>
      <c r="B135" s="44"/>
      <c r="C135" s="44"/>
      <c r="D135" s="6"/>
      <c r="E135" s="6"/>
      <c r="F135" s="6"/>
      <c r="G135" s="6"/>
      <c r="H135" s="30"/>
      <c r="I135" s="31"/>
      <c r="J135" s="32"/>
      <c r="K135" s="32"/>
      <c r="L135" s="32">
        <f t="shared" si="9"/>
        <v>-2.1804282407407408E-2</v>
      </c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3">
        <f t="shared" si="10"/>
        <v>0</v>
      </c>
      <c r="Y135"/>
    </row>
    <row r="136" spans="1:25" hidden="1">
      <c r="A136" s="52"/>
      <c r="B136" s="44"/>
      <c r="C136" s="44"/>
      <c r="D136" s="6"/>
      <c r="E136" s="6"/>
      <c r="F136" s="6"/>
      <c r="G136" s="6"/>
      <c r="H136" s="30"/>
      <c r="I136" s="31"/>
      <c r="J136" s="32"/>
      <c r="K136" s="32"/>
      <c r="L136" s="32">
        <f t="shared" si="9"/>
        <v>-2.1804282407407408E-2</v>
      </c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3">
        <f t="shared" si="10"/>
        <v>0</v>
      </c>
      <c r="Y136"/>
    </row>
    <row r="137" spans="1:25" hidden="1">
      <c r="A137" s="52"/>
      <c r="B137" s="44"/>
      <c r="C137" s="44"/>
      <c r="D137" s="6"/>
      <c r="E137" s="6"/>
      <c r="F137" s="6"/>
      <c r="G137" s="6"/>
      <c r="H137" s="30"/>
      <c r="I137" s="31"/>
      <c r="J137" s="32"/>
      <c r="K137" s="32"/>
      <c r="L137" s="32">
        <f t="shared" si="9"/>
        <v>-2.1804282407407408E-2</v>
      </c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3">
        <f t="shared" si="10"/>
        <v>0</v>
      </c>
      <c r="Y137"/>
    </row>
    <row r="138" spans="1:25" hidden="1">
      <c r="A138" s="52"/>
      <c r="B138" s="44"/>
      <c r="C138" s="44"/>
      <c r="D138" s="6"/>
      <c r="E138" s="6"/>
      <c r="F138" s="6"/>
      <c r="G138" s="6"/>
      <c r="H138" s="30"/>
      <c r="I138" s="31"/>
      <c r="J138" s="32"/>
      <c r="K138" s="32"/>
      <c r="L138" s="32">
        <f t="shared" si="9"/>
        <v>-2.1804282407407408E-2</v>
      </c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3">
        <f t="shared" si="10"/>
        <v>0</v>
      </c>
      <c r="Y138"/>
    </row>
    <row r="139" spans="1:25" hidden="1">
      <c r="A139" s="52"/>
      <c r="B139" s="44"/>
      <c r="C139" s="44"/>
      <c r="D139" s="6"/>
      <c r="E139" s="6"/>
      <c r="F139" s="6"/>
      <c r="G139" s="6"/>
      <c r="H139" s="30"/>
      <c r="I139" s="31"/>
      <c r="J139" s="32"/>
      <c r="K139" s="32"/>
      <c r="L139" s="32">
        <f t="shared" si="9"/>
        <v>-2.1804282407407408E-2</v>
      </c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3">
        <f t="shared" si="10"/>
        <v>0</v>
      </c>
      <c r="Y139"/>
    </row>
    <row r="140" spans="1:25" hidden="1">
      <c r="A140" s="52"/>
      <c r="B140" s="44"/>
      <c r="C140" s="44"/>
      <c r="D140" s="6"/>
      <c r="E140" s="6"/>
      <c r="F140" s="6"/>
      <c r="G140" s="6"/>
      <c r="H140" s="30"/>
      <c r="I140" s="31"/>
      <c r="J140" s="32"/>
      <c r="K140" s="32"/>
      <c r="L140" s="32">
        <f t="shared" si="9"/>
        <v>-2.1804282407407408E-2</v>
      </c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3">
        <f t="shared" si="10"/>
        <v>0</v>
      </c>
      <c r="Y140"/>
    </row>
    <row r="141" spans="1:25" hidden="1">
      <c r="A141" s="52"/>
      <c r="B141" s="44"/>
      <c r="C141" s="44"/>
      <c r="D141" s="6"/>
      <c r="E141" s="6"/>
      <c r="F141" s="6"/>
      <c r="G141" s="6"/>
      <c r="H141" s="30"/>
      <c r="I141" s="31"/>
      <c r="J141" s="32"/>
      <c r="K141" s="32"/>
      <c r="L141" s="32">
        <f t="shared" si="9"/>
        <v>-2.1804282407407408E-2</v>
      </c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3">
        <f t="shared" si="10"/>
        <v>0</v>
      </c>
      <c r="Y141"/>
    </row>
    <row r="142" spans="1:25" hidden="1">
      <c r="A142" s="52"/>
      <c r="B142" s="44"/>
      <c r="C142" s="44"/>
      <c r="D142" s="6"/>
      <c r="E142" s="6"/>
      <c r="F142" s="6"/>
      <c r="G142" s="6"/>
      <c r="H142" s="30"/>
      <c r="I142" s="31"/>
      <c r="J142" s="32"/>
      <c r="K142" s="32"/>
      <c r="L142" s="32">
        <f t="shared" si="9"/>
        <v>-2.1804282407407408E-2</v>
      </c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3">
        <f t="shared" si="10"/>
        <v>0</v>
      </c>
      <c r="Y142"/>
    </row>
    <row r="143" spans="1:25" hidden="1">
      <c r="A143" s="52"/>
      <c r="B143" s="44"/>
      <c r="C143" s="44"/>
      <c r="D143" s="6"/>
      <c r="E143" s="6"/>
      <c r="F143" s="6"/>
      <c r="G143" s="6"/>
      <c r="H143" s="30"/>
      <c r="I143" s="31"/>
      <c r="J143" s="32"/>
      <c r="K143" s="32"/>
      <c r="L143" s="32">
        <f t="shared" si="9"/>
        <v>-2.1804282407407408E-2</v>
      </c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3">
        <f t="shared" si="10"/>
        <v>0</v>
      </c>
      <c r="Y143"/>
    </row>
    <row r="144" spans="1:25" hidden="1">
      <c r="A144" s="52"/>
      <c r="B144" s="44"/>
      <c r="C144" s="44"/>
      <c r="D144" s="6"/>
      <c r="E144" s="6"/>
      <c r="F144" s="6"/>
      <c r="G144" s="6"/>
      <c r="H144" s="30"/>
      <c r="I144" s="31"/>
      <c r="J144" s="32"/>
      <c r="K144" s="32"/>
      <c r="L144" s="32">
        <f t="shared" si="9"/>
        <v>-2.1804282407407408E-2</v>
      </c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3">
        <f t="shared" si="10"/>
        <v>0</v>
      </c>
      <c r="Y144"/>
    </row>
    <row r="145" spans="1:25" hidden="1">
      <c r="A145" s="52"/>
      <c r="B145" s="44"/>
      <c r="C145" s="44"/>
      <c r="D145" s="6"/>
      <c r="E145" s="6"/>
      <c r="F145" s="6"/>
      <c r="G145" s="6"/>
      <c r="H145" s="30"/>
      <c r="I145" s="31"/>
      <c r="J145" s="32"/>
      <c r="K145" s="32"/>
      <c r="L145" s="32">
        <f t="shared" si="9"/>
        <v>-2.1804282407407408E-2</v>
      </c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3">
        <f t="shared" si="10"/>
        <v>0</v>
      </c>
      <c r="Y145"/>
    </row>
    <row r="146" spans="1:25" hidden="1">
      <c r="A146" s="52"/>
      <c r="B146" s="44"/>
      <c r="C146" s="44"/>
      <c r="D146" s="6"/>
      <c r="E146" s="6"/>
      <c r="F146" s="6"/>
      <c r="G146" s="6"/>
      <c r="H146" s="30"/>
      <c r="I146" s="31"/>
      <c r="J146" s="32"/>
      <c r="K146" s="32"/>
      <c r="L146" s="32">
        <f t="shared" si="9"/>
        <v>-2.1804282407407408E-2</v>
      </c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3">
        <f t="shared" si="10"/>
        <v>0</v>
      </c>
      <c r="Y146"/>
    </row>
    <row r="147" spans="1:25" hidden="1">
      <c r="A147" s="52"/>
      <c r="B147" s="44"/>
      <c r="C147" s="44"/>
      <c r="D147" s="6"/>
      <c r="E147" s="6"/>
      <c r="F147" s="6"/>
      <c r="G147" s="6"/>
      <c r="H147" s="30"/>
      <c r="I147" s="31"/>
      <c r="J147" s="32"/>
      <c r="K147" s="32"/>
      <c r="L147" s="32">
        <f t="shared" si="9"/>
        <v>-2.1804282407407408E-2</v>
      </c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3">
        <f t="shared" si="10"/>
        <v>0</v>
      </c>
      <c r="Y147"/>
    </row>
    <row r="148" spans="1:25">
      <c r="Y148"/>
    </row>
    <row r="149" spans="1:25">
      <c r="Y149"/>
    </row>
    <row r="150" spans="1:25">
      <c r="Y150"/>
    </row>
    <row r="151" spans="1:25">
      <c r="Y151"/>
    </row>
    <row r="152" spans="1:25">
      <c r="Y152"/>
    </row>
    <row r="153" spans="1:25">
      <c r="Y153"/>
    </row>
    <row r="154" spans="1:25">
      <c r="Y154"/>
    </row>
    <row r="155" spans="1:25">
      <c r="Y155"/>
    </row>
    <row r="156" spans="1:25">
      <c r="Y156"/>
    </row>
    <row r="157" spans="1:25">
      <c r="Y157"/>
    </row>
    <row r="158" spans="1:25">
      <c r="Y158"/>
    </row>
    <row r="159" spans="1:25">
      <c r="Y159"/>
    </row>
    <row r="160" spans="1:25">
      <c r="Y160"/>
    </row>
    <row r="161" spans="25:25">
      <c r="Y161"/>
    </row>
    <row r="162" spans="25:25">
      <c r="Y162"/>
    </row>
    <row r="163" spans="25:25">
      <c r="Y163"/>
    </row>
  </sheetData>
  <sheetCalcPr fullCalcOnLoad="1"/>
  <mergeCells count="1">
    <mergeCell ref="A1:W1"/>
  </mergeCells>
  <conditionalFormatting sqref="Z1:Z2 Z164:Z65536 X3:X163">
    <cfRule type="cellIs" dxfId="28" priority="1" operator="lessThan">
      <formula>0</formula>
    </cfRule>
  </conditionalFormatting>
  <pageMargins left="0.11811023622047245" right="0.11811023622047245" top="0.39370078740157483" bottom="0.39370078740157483" header="0.31496062992125984" footer="0.31496062992125984"/>
  <pageSetup paperSize="9" scale="88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4"/>
  <sheetViews>
    <sheetView topLeftCell="G4" zoomScale="80" zoomScaleNormal="80" workbookViewId="0">
      <selection activeCell="K35" sqref="K35"/>
    </sheetView>
  </sheetViews>
  <sheetFormatPr defaultRowHeight="15"/>
  <cols>
    <col min="1" max="1" width="20.28515625" style="20" bestFit="1" customWidth="1"/>
    <col min="2" max="2" width="16.5703125" style="10" bestFit="1" customWidth="1"/>
    <col min="3" max="3" width="13.42578125" style="24" bestFit="1" customWidth="1"/>
    <col min="6" max="6" width="53.85546875" bestFit="1" customWidth="1"/>
    <col min="8" max="8" width="16.5703125" bestFit="1" customWidth="1"/>
    <col min="9" max="9" width="30.28515625" style="1" bestFit="1" customWidth="1"/>
    <col min="10" max="10" width="19.140625" bestFit="1" customWidth="1"/>
    <col min="11" max="11" width="19.28515625" bestFit="1" customWidth="1"/>
  </cols>
  <sheetData>
    <row r="1" spans="1:11" s="17" customFormat="1" ht="42">
      <c r="A1" s="16" t="s">
        <v>0</v>
      </c>
      <c r="B1" s="16" t="s">
        <v>21</v>
      </c>
      <c r="C1" s="23" t="s">
        <v>6</v>
      </c>
      <c r="F1" s="18" t="s">
        <v>26</v>
      </c>
      <c r="G1" s="18"/>
      <c r="H1" s="34" t="s">
        <v>38</v>
      </c>
      <c r="I1" s="34" t="s">
        <v>43</v>
      </c>
      <c r="J1" s="34" t="s">
        <v>41</v>
      </c>
      <c r="K1" s="34" t="s">
        <v>42</v>
      </c>
    </row>
    <row r="2" spans="1:11">
      <c r="A2" s="1">
        <f t="shared" ref="A2:A65" si="0">K2</f>
        <v>152</v>
      </c>
      <c r="B2" s="25" t="e">
        <f>VALUE(REPLACE(H2,1,5,""))</f>
        <v>#VALUE!</v>
      </c>
      <c r="C2" t="str">
        <f>REPLACE(J2,FIND(".",J2),1,",")</f>
        <v>00:31:23,89</v>
      </c>
      <c r="H2">
        <v>1</v>
      </c>
      <c r="I2" t="s">
        <v>490</v>
      </c>
      <c r="J2" t="s">
        <v>490</v>
      </c>
      <c r="K2">
        <v>152</v>
      </c>
    </row>
    <row r="3" spans="1:11">
      <c r="A3" s="1">
        <f t="shared" si="0"/>
        <v>136</v>
      </c>
      <c r="B3" s="25" t="e">
        <f t="shared" ref="B3:B53" si="1">VALUE(REPLACE(H3,1,5,""))</f>
        <v>#VALUE!</v>
      </c>
      <c r="C3" t="str">
        <f t="shared" ref="C3:C53" si="2">REPLACE(J3,FIND(".",J3),1,",")</f>
        <v>00:32:30,44</v>
      </c>
      <c r="H3">
        <v>2</v>
      </c>
      <c r="I3" t="s">
        <v>488</v>
      </c>
      <c r="J3" t="s">
        <v>489</v>
      </c>
      <c r="K3">
        <v>136</v>
      </c>
    </row>
    <row r="4" spans="1:11">
      <c r="A4" s="1">
        <f t="shared" si="0"/>
        <v>135</v>
      </c>
      <c r="B4" s="25" t="e">
        <f t="shared" si="1"/>
        <v>#VALUE!</v>
      </c>
      <c r="C4" t="str">
        <f t="shared" si="2"/>
        <v>00:32:34,63</v>
      </c>
      <c r="H4">
        <v>3</v>
      </c>
      <c r="I4" t="s">
        <v>486</v>
      </c>
      <c r="J4" t="s">
        <v>487</v>
      </c>
      <c r="K4">
        <v>135</v>
      </c>
    </row>
    <row r="5" spans="1:11">
      <c r="A5" s="1">
        <f t="shared" si="0"/>
        <v>137</v>
      </c>
      <c r="B5" s="25" t="e">
        <f t="shared" si="1"/>
        <v>#VALUE!</v>
      </c>
      <c r="C5" t="str">
        <f t="shared" si="2"/>
        <v>00:33:32,96</v>
      </c>
      <c r="H5">
        <v>4</v>
      </c>
      <c r="I5" t="s">
        <v>484</v>
      </c>
      <c r="J5" t="s">
        <v>485</v>
      </c>
      <c r="K5">
        <v>137</v>
      </c>
    </row>
    <row r="6" spans="1:11">
      <c r="A6" s="1">
        <f t="shared" si="0"/>
        <v>158</v>
      </c>
      <c r="B6" s="25" t="e">
        <f t="shared" si="1"/>
        <v>#VALUE!</v>
      </c>
      <c r="C6" t="str">
        <f t="shared" si="2"/>
        <v>00:33:45,56</v>
      </c>
      <c r="H6">
        <v>5</v>
      </c>
      <c r="I6" t="s">
        <v>482</v>
      </c>
      <c r="J6" t="s">
        <v>483</v>
      </c>
      <c r="K6">
        <v>158</v>
      </c>
    </row>
    <row r="7" spans="1:11">
      <c r="A7" s="1">
        <f t="shared" si="0"/>
        <v>151</v>
      </c>
      <c r="B7" s="25" t="e">
        <f t="shared" si="1"/>
        <v>#VALUE!</v>
      </c>
      <c r="C7" t="str">
        <f t="shared" si="2"/>
        <v>00:33:48,56</v>
      </c>
      <c r="H7">
        <v>6</v>
      </c>
      <c r="I7" t="s">
        <v>480</v>
      </c>
      <c r="J7" t="s">
        <v>481</v>
      </c>
      <c r="K7">
        <v>151</v>
      </c>
    </row>
    <row r="8" spans="1:11">
      <c r="A8" s="1">
        <f t="shared" si="0"/>
        <v>61</v>
      </c>
      <c r="B8" s="25" t="e">
        <f t="shared" si="1"/>
        <v>#VALUE!</v>
      </c>
      <c r="C8" t="str">
        <f t="shared" si="2"/>
        <v>00:33:53,83</v>
      </c>
      <c r="H8">
        <v>7</v>
      </c>
      <c r="I8" t="s">
        <v>478</v>
      </c>
      <c r="J8" t="s">
        <v>479</v>
      </c>
      <c r="K8">
        <v>61</v>
      </c>
    </row>
    <row r="9" spans="1:11">
      <c r="A9" s="1">
        <f t="shared" si="0"/>
        <v>20</v>
      </c>
      <c r="B9" s="25" t="e">
        <f t="shared" si="1"/>
        <v>#VALUE!</v>
      </c>
      <c r="C9" t="str">
        <f t="shared" si="2"/>
        <v>00:33:56,69</v>
      </c>
      <c r="H9">
        <v>8</v>
      </c>
      <c r="I9" t="s">
        <v>476</v>
      </c>
      <c r="J9" t="s">
        <v>477</v>
      </c>
      <c r="K9">
        <v>20</v>
      </c>
    </row>
    <row r="10" spans="1:11">
      <c r="A10" s="1">
        <f t="shared" si="0"/>
        <v>35</v>
      </c>
      <c r="B10" s="25" t="e">
        <f t="shared" si="1"/>
        <v>#VALUE!</v>
      </c>
      <c r="C10" t="str">
        <f t="shared" si="2"/>
        <v>00:34:23,59</v>
      </c>
      <c r="H10">
        <v>9</v>
      </c>
      <c r="I10" t="s">
        <v>474</v>
      </c>
      <c r="J10" t="s">
        <v>475</v>
      </c>
      <c r="K10">
        <v>35</v>
      </c>
    </row>
    <row r="11" spans="1:11">
      <c r="A11" s="1">
        <f t="shared" si="0"/>
        <v>161</v>
      </c>
      <c r="B11" s="25" t="e">
        <f t="shared" si="1"/>
        <v>#VALUE!</v>
      </c>
      <c r="C11" t="str">
        <f t="shared" si="2"/>
        <v>00:34:34,54</v>
      </c>
      <c r="H11">
        <v>10</v>
      </c>
      <c r="I11" t="s">
        <v>472</v>
      </c>
      <c r="J11" t="s">
        <v>473</v>
      </c>
      <c r="K11">
        <v>161</v>
      </c>
    </row>
    <row r="12" spans="1:11">
      <c r="A12" s="1">
        <f t="shared" si="0"/>
        <v>166</v>
      </c>
      <c r="B12" s="25" t="e">
        <f t="shared" si="1"/>
        <v>#VALUE!</v>
      </c>
      <c r="C12" t="str">
        <f t="shared" si="2"/>
        <v>00:35:04,86</v>
      </c>
      <c r="H12">
        <v>11</v>
      </c>
      <c r="I12" t="s">
        <v>470</v>
      </c>
      <c r="J12" t="s">
        <v>471</v>
      </c>
      <c r="K12">
        <v>166</v>
      </c>
    </row>
    <row r="13" spans="1:11">
      <c r="A13" s="1">
        <f t="shared" si="0"/>
        <v>170</v>
      </c>
      <c r="B13" s="25" t="e">
        <f t="shared" si="1"/>
        <v>#VALUE!</v>
      </c>
      <c r="C13" t="str">
        <f t="shared" si="2"/>
        <v>00:35:28,68</v>
      </c>
      <c r="H13">
        <v>12</v>
      </c>
      <c r="I13" t="s">
        <v>468</v>
      </c>
      <c r="J13" t="s">
        <v>469</v>
      </c>
      <c r="K13">
        <v>170</v>
      </c>
    </row>
    <row r="14" spans="1:11">
      <c r="A14" s="1">
        <f t="shared" si="0"/>
        <v>175</v>
      </c>
      <c r="B14" s="25" t="e">
        <f t="shared" si="1"/>
        <v>#VALUE!</v>
      </c>
      <c r="C14" t="str">
        <f t="shared" si="2"/>
        <v>00:35:35,45</v>
      </c>
      <c r="H14">
        <v>13</v>
      </c>
      <c r="I14" t="s">
        <v>466</v>
      </c>
      <c r="J14" t="s">
        <v>467</v>
      </c>
      <c r="K14">
        <v>175</v>
      </c>
    </row>
    <row r="15" spans="1:11">
      <c r="A15" s="1">
        <f t="shared" si="0"/>
        <v>149</v>
      </c>
      <c r="B15" s="25" t="e">
        <f t="shared" si="1"/>
        <v>#VALUE!</v>
      </c>
      <c r="C15" t="str">
        <f t="shared" si="2"/>
        <v>00:35:35,69</v>
      </c>
      <c r="H15">
        <v>14</v>
      </c>
      <c r="I15" t="s">
        <v>119</v>
      </c>
      <c r="J15" t="s">
        <v>465</v>
      </c>
      <c r="K15">
        <v>149</v>
      </c>
    </row>
    <row r="16" spans="1:11">
      <c r="A16" s="1">
        <f t="shared" si="0"/>
        <v>76</v>
      </c>
      <c r="B16" s="25" t="e">
        <f t="shared" si="1"/>
        <v>#VALUE!</v>
      </c>
      <c r="C16" t="str">
        <f t="shared" si="2"/>
        <v>00:36:10,98</v>
      </c>
      <c r="H16">
        <v>15</v>
      </c>
      <c r="I16" t="s">
        <v>463</v>
      </c>
      <c r="J16" t="s">
        <v>464</v>
      </c>
      <c r="K16">
        <v>76</v>
      </c>
    </row>
    <row r="17" spans="1:11">
      <c r="A17" s="1">
        <f t="shared" si="0"/>
        <v>138</v>
      </c>
      <c r="B17" s="25" t="e">
        <f t="shared" si="1"/>
        <v>#VALUE!</v>
      </c>
      <c r="C17" t="str">
        <f t="shared" si="2"/>
        <v>00:36:15,89</v>
      </c>
      <c r="H17">
        <v>16</v>
      </c>
      <c r="I17" t="s">
        <v>461</v>
      </c>
      <c r="J17" t="s">
        <v>462</v>
      </c>
      <c r="K17">
        <v>138</v>
      </c>
    </row>
    <row r="18" spans="1:11">
      <c r="A18" s="1">
        <f t="shared" si="0"/>
        <v>184</v>
      </c>
      <c r="B18" s="25" t="e">
        <f t="shared" si="1"/>
        <v>#VALUE!</v>
      </c>
      <c r="C18" t="str">
        <f t="shared" si="2"/>
        <v>00:36:28,16</v>
      </c>
      <c r="H18">
        <v>17</v>
      </c>
      <c r="I18" t="s">
        <v>459</v>
      </c>
      <c r="J18" t="s">
        <v>460</v>
      </c>
      <c r="K18">
        <v>184</v>
      </c>
    </row>
    <row r="19" spans="1:11">
      <c r="A19" s="1">
        <f t="shared" si="0"/>
        <v>41</v>
      </c>
      <c r="B19" s="25" t="e">
        <f t="shared" si="1"/>
        <v>#VALUE!</v>
      </c>
      <c r="C19" t="str">
        <f t="shared" si="2"/>
        <v>00:36:33,60</v>
      </c>
      <c r="H19">
        <v>18</v>
      </c>
      <c r="I19" t="s">
        <v>457</v>
      </c>
      <c r="J19" t="s">
        <v>458</v>
      </c>
      <c r="K19">
        <v>41</v>
      </c>
    </row>
    <row r="20" spans="1:11">
      <c r="A20" s="1">
        <f t="shared" si="0"/>
        <v>102</v>
      </c>
      <c r="B20" s="25" t="e">
        <f t="shared" si="1"/>
        <v>#VALUE!</v>
      </c>
      <c r="C20" t="str">
        <f t="shared" si="2"/>
        <v>00:37:07,59</v>
      </c>
      <c r="H20">
        <v>19</v>
      </c>
      <c r="I20" t="s">
        <v>455</v>
      </c>
      <c r="J20" t="s">
        <v>456</v>
      </c>
      <c r="K20">
        <v>102</v>
      </c>
    </row>
    <row r="21" spans="1:11">
      <c r="A21" s="1">
        <f t="shared" si="0"/>
        <v>181</v>
      </c>
      <c r="B21" s="25" t="e">
        <f t="shared" si="1"/>
        <v>#VALUE!</v>
      </c>
      <c r="C21" t="str">
        <f t="shared" si="2"/>
        <v>00:37:17,96</v>
      </c>
      <c r="H21">
        <v>20</v>
      </c>
      <c r="I21" t="s">
        <v>121</v>
      </c>
      <c r="J21" t="s">
        <v>454</v>
      </c>
      <c r="K21">
        <v>181</v>
      </c>
    </row>
    <row r="22" spans="1:11">
      <c r="A22" s="1">
        <f t="shared" si="0"/>
        <v>177</v>
      </c>
      <c r="B22" s="25" t="e">
        <f t="shared" si="1"/>
        <v>#VALUE!</v>
      </c>
      <c r="C22" t="str">
        <f t="shared" si="2"/>
        <v>00:37:22,10</v>
      </c>
      <c r="H22">
        <v>21</v>
      </c>
      <c r="I22" t="s">
        <v>452</v>
      </c>
      <c r="J22" t="s">
        <v>453</v>
      </c>
      <c r="K22">
        <v>177</v>
      </c>
    </row>
    <row r="23" spans="1:11">
      <c r="A23" s="1">
        <f t="shared" si="0"/>
        <v>133</v>
      </c>
      <c r="B23" s="25" t="e">
        <f t="shared" si="1"/>
        <v>#VALUE!</v>
      </c>
      <c r="C23" t="str">
        <f t="shared" si="2"/>
        <v>00:37:30,79</v>
      </c>
      <c r="H23">
        <v>22</v>
      </c>
      <c r="I23" t="s">
        <v>450</v>
      </c>
      <c r="J23" t="s">
        <v>451</v>
      </c>
      <c r="K23">
        <v>133</v>
      </c>
    </row>
    <row r="24" spans="1:11">
      <c r="A24" s="1">
        <f t="shared" si="0"/>
        <v>30</v>
      </c>
      <c r="B24" s="25" t="e">
        <f t="shared" si="1"/>
        <v>#VALUE!</v>
      </c>
      <c r="C24" t="str">
        <f t="shared" si="2"/>
        <v>00:37:31,79</v>
      </c>
      <c r="H24">
        <v>23</v>
      </c>
      <c r="I24" t="s">
        <v>448</v>
      </c>
      <c r="J24" t="s">
        <v>449</v>
      </c>
      <c r="K24">
        <v>30</v>
      </c>
    </row>
    <row r="25" spans="1:11">
      <c r="A25" s="1">
        <f t="shared" si="0"/>
        <v>167</v>
      </c>
      <c r="B25" s="25" t="e">
        <f t="shared" si="1"/>
        <v>#VALUE!</v>
      </c>
      <c r="C25" t="str">
        <f t="shared" si="2"/>
        <v>00:37:53,48</v>
      </c>
      <c r="H25">
        <v>24</v>
      </c>
      <c r="I25" t="s">
        <v>446</v>
      </c>
      <c r="J25" t="s">
        <v>447</v>
      </c>
      <c r="K25">
        <v>167</v>
      </c>
    </row>
    <row r="26" spans="1:11">
      <c r="A26" s="1">
        <f t="shared" si="0"/>
        <v>120</v>
      </c>
      <c r="B26" s="25" t="e">
        <f t="shared" si="1"/>
        <v>#VALUE!</v>
      </c>
      <c r="C26" t="str">
        <f t="shared" si="2"/>
        <v>00:38:04,55</v>
      </c>
      <c r="H26">
        <v>25</v>
      </c>
      <c r="I26" t="s">
        <v>444</v>
      </c>
      <c r="J26" t="s">
        <v>445</v>
      </c>
      <c r="K26">
        <v>120</v>
      </c>
    </row>
    <row r="27" spans="1:11">
      <c r="A27" s="1">
        <f t="shared" si="0"/>
        <v>67</v>
      </c>
      <c r="B27" s="25" t="e">
        <f t="shared" si="1"/>
        <v>#VALUE!</v>
      </c>
      <c r="C27" t="str">
        <f t="shared" si="2"/>
        <v>00:38:16,12</v>
      </c>
      <c r="H27">
        <v>26</v>
      </c>
      <c r="I27" t="s">
        <v>442</v>
      </c>
      <c r="J27" t="s">
        <v>443</v>
      </c>
      <c r="K27">
        <v>67</v>
      </c>
    </row>
    <row r="28" spans="1:11">
      <c r="A28" s="1">
        <f t="shared" si="0"/>
        <v>25</v>
      </c>
      <c r="B28" s="25" t="e">
        <f t="shared" si="1"/>
        <v>#VALUE!</v>
      </c>
      <c r="C28" t="str">
        <f t="shared" si="2"/>
        <v>00:38:23,70</v>
      </c>
      <c r="H28">
        <v>27</v>
      </c>
      <c r="I28" t="s">
        <v>440</v>
      </c>
      <c r="J28" t="s">
        <v>441</v>
      </c>
      <c r="K28">
        <v>25</v>
      </c>
    </row>
    <row r="29" spans="1:11">
      <c r="A29" s="1">
        <f t="shared" si="0"/>
        <v>34</v>
      </c>
      <c r="B29" s="25" t="e">
        <f t="shared" si="1"/>
        <v>#VALUE!</v>
      </c>
      <c r="C29" t="str">
        <f t="shared" si="2"/>
        <v>00:38:39,57</v>
      </c>
      <c r="H29">
        <v>28</v>
      </c>
      <c r="I29" t="s">
        <v>438</v>
      </c>
      <c r="J29" t="s">
        <v>439</v>
      </c>
      <c r="K29">
        <v>34</v>
      </c>
    </row>
    <row r="30" spans="1:11">
      <c r="A30" s="1">
        <f t="shared" si="0"/>
        <v>119</v>
      </c>
      <c r="B30" s="25" t="e">
        <f t="shared" si="1"/>
        <v>#VALUE!</v>
      </c>
      <c r="C30" t="str">
        <f t="shared" si="2"/>
        <v>00:38:56,89</v>
      </c>
      <c r="H30">
        <v>29</v>
      </c>
      <c r="I30" t="s">
        <v>436</v>
      </c>
      <c r="J30" t="s">
        <v>437</v>
      </c>
      <c r="K30">
        <v>119</v>
      </c>
    </row>
    <row r="31" spans="1:11">
      <c r="A31" s="1">
        <f t="shared" si="0"/>
        <v>87</v>
      </c>
      <c r="B31" s="25" t="e">
        <f t="shared" si="1"/>
        <v>#VALUE!</v>
      </c>
      <c r="C31" t="str">
        <f t="shared" si="2"/>
        <v>00:39:04,45</v>
      </c>
      <c r="H31">
        <v>30</v>
      </c>
      <c r="I31" t="s">
        <v>434</v>
      </c>
      <c r="J31" t="s">
        <v>435</v>
      </c>
      <c r="K31">
        <v>87</v>
      </c>
    </row>
    <row r="32" spans="1:11">
      <c r="A32" s="1">
        <f t="shared" si="0"/>
        <v>48</v>
      </c>
      <c r="B32" s="25" t="e">
        <f t="shared" si="1"/>
        <v>#VALUE!</v>
      </c>
      <c r="C32" t="str">
        <f t="shared" si="2"/>
        <v>00:39:07,85</v>
      </c>
      <c r="H32">
        <v>31</v>
      </c>
      <c r="I32" t="s">
        <v>432</v>
      </c>
      <c r="J32" t="s">
        <v>433</v>
      </c>
      <c r="K32">
        <v>48</v>
      </c>
    </row>
    <row r="33" spans="1:11">
      <c r="A33" s="1">
        <f t="shared" si="0"/>
        <v>109</v>
      </c>
      <c r="B33" s="25" t="e">
        <f t="shared" si="1"/>
        <v>#VALUE!</v>
      </c>
      <c r="C33" t="str">
        <f t="shared" si="2"/>
        <v>00:39:21,52</v>
      </c>
      <c r="H33">
        <v>32</v>
      </c>
      <c r="I33" t="s">
        <v>430</v>
      </c>
      <c r="J33" t="s">
        <v>431</v>
      </c>
      <c r="K33">
        <v>109</v>
      </c>
    </row>
    <row r="34" spans="1:11">
      <c r="A34" s="1">
        <f t="shared" si="0"/>
        <v>164</v>
      </c>
      <c r="B34" s="25" t="e">
        <f t="shared" si="1"/>
        <v>#VALUE!</v>
      </c>
      <c r="C34" t="str">
        <f t="shared" si="2"/>
        <v>00:39:38,88</v>
      </c>
      <c r="H34">
        <v>33</v>
      </c>
      <c r="I34" t="s">
        <v>428</v>
      </c>
      <c r="J34" t="s">
        <v>429</v>
      </c>
      <c r="K34">
        <v>164</v>
      </c>
    </row>
    <row r="35" spans="1:11">
      <c r="A35" s="1">
        <f t="shared" si="0"/>
        <v>108</v>
      </c>
      <c r="B35" s="25" t="e">
        <f t="shared" si="1"/>
        <v>#VALUE!</v>
      </c>
      <c r="C35" t="str">
        <f t="shared" si="2"/>
        <v>00:39:44,02</v>
      </c>
      <c r="H35">
        <v>34</v>
      </c>
      <c r="I35" t="s">
        <v>426</v>
      </c>
      <c r="J35" t="s">
        <v>427</v>
      </c>
      <c r="K35">
        <v>108</v>
      </c>
    </row>
    <row r="36" spans="1:11">
      <c r="A36" s="1">
        <f t="shared" si="0"/>
        <v>82</v>
      </c>
      <c r="B36" s="25" t="e">
        <f t="shared" si="1"/>
        <v>#VALUE!</v>
      </c>
      <c r="C36" t="str">
        <f t="shared" si="2"/>
        <v>00:39:51,13</v>
      </c>
      <c r="H36">
        <v>35</v>
      </c>
      <c r="I36" t="s">
        <v>424</v>
      </c>
      <c r="J36" t="s">
        <v>425</v>
      </c>
      <c r="K36">
        <v>82</v>
      </c>
    </row>
    <row r="37" spans="1:11">
      <c r="A37" s="1">
        <f t="shared" si="0"/>
        <v>1</v>
      </c>
      <c r="B37" s="25" t="e">
        <f t="shared" si="1"/>
        <v>#VALUE!</v>
      </c>
      <c r="C37" t="str">
        <f t="shared" si="2"/>
        <v>00:39:54,28</v>
      </c>
      <c r="H37">
        <v>36</v>
      </c>
      <c r="I37" t="s">
        <v>422</v>
      </c>
      <c r="J37" t="s">
        <v>423</v>
      </c>
      <c r="K37">
        <v>1</v>
      </c>
    </row>
    <row r="38" spans="1:11">
      <c r="A38" s="1">
        <f t="shared" si="0"/>
        <v>94</v>
      </c>
      <c r="B38" s="25" t="e">
        <f t="shared" si="1"/>
        <v>#VALUE!</v>
      </c>
      <c r="C38" t="str">
        <f t="shared" si="2"/>
        <v>00:40:15,40</v>
      </c>
      <c r="H38">
        <v>37</v>
      </c>
      <c r="I38" t="s">
        <v>420</v>
      </c>
      <c r="J38" t="s">
        <v>421</v>
      </c>
      <c r="K38">
        <v>94</v>
      </c>
    </row>
    <row r="39" spans="1:11">
      <c r="A39" s="1">
        <f t="shared" si="0"/>
        <v>165</v>
      </c>
      <c r="B39" s="25" t="e">
        <f t="shared" si="1"/>
        <v>#VALUE!</v>
      </c>
      <c r="C39" t="str">
        <f t="shared" si="2"/>
        <v>00:40:18,03</v>
      </c>
      <c r="H39">
        <v>38</v>
      </c>
      <c r="I39" t="s">
        <v>418</v>
      </c>
      <c r="J39" t="s">
        <v>419</v>
      </c>
      <c r="K39">
        <v>165</v>
      </c>
    </row>
    <row r="40" spans="1:11">
      <c r="A40" s="1">
        <f t="shared" si="0"/>
        <v>163</v>
      </c>
      <c r="B40" s="25" t="e">
        <f t="shared" si="1"/>
        <v>#VALUE!</v>
      </c>
      <c r="C40" t="str">
        <f t="shared" si="2"/>
        <v>00:40:32,88</v>
      </c>
      <c r="H40">
        <v>39</v>
      </c>
      <c r="I40" t="s">
        <v>416</v>
      </c>
      <c r="J40" t="s">
        <v>417</v>
      </c>
      <c r="K40">
        <v>163</v>
      </c>
    </row>
    <row r="41" spans="1:11">
      <c r="A41" s="1">
        <f t="shared" si="0"/>
        <v>173</v>
      </c>
      <c r="B41" s="25" t="e">
        <f t="shared" si="1"/>
        <v>#VALUE!</v>
      </c>
      <c r="C41" t="str">
        <f t="shared" si="2"/>
        <v>00:40:34,03</v>
      </c>
      <c r="H41">
        <v>40</v>
      </c>
      <c r="I41" t="s">
        <v>122</v>
      </c>
      <c r="J41" t="s">
        <v>415</v>
      </c>
      <c r="K41">
        <v>173</v>
      </c>
    </row>
    <row r="42" spans="1:11">
      <c r="A42" s="1">
        <f t="shared" si="0"/>
        <v>58</v>
      </c>
      <c r="B42" s="25" t="e">
        <f t="shared" si="1"/>
        <v>#VALUE!</v>
      </c>
      <c r="C42" t="str">
        <f t="shared" si="2"/>
        <v>00:40:39,59</v>
      </c>
      <c r="H42">
        <v>41</v>
      </c>
      <c r="I42" t="s">
        <v>413</v>
      </c>
      <c r="J42" t="s">
        <v>414</v>
      </c>
      <c r="K42">
        <v>58</v>
      </c>
    </row>
    <row r="43" spans="1:11">
      <c r="A43" s="1">
        <f t="shared" si="0"/>
        <v>78</v>
      </c>
      <c r="B43" s="25" t="e">
        <f t="shared" si="1"/>
        <v>#VALUE!</v>
      </c>
      <c r="C43" t="str">
        <f t="shared" si="2"/>
        <v>00:40:46,44</v>
      </c>
      <c r="H43">
        <v>42</v>
      </c>
      <c r="I43" t="s">
        <v>411</v>
      </c>
      <c r="J43" t="s">
        <v>412</v>
      </c>
      <c r="K43">
        <v>78</v>
      </c>
    </row>
    <row r="44" spans="1:11">
      <c r="A44" s="1">
        <f t="shared" si="0"/>
        <v>124</v>
      </c>
      <c r="B44" s="25" t="e">
        <f t="shared" si="1"/>
        <v>#VALUE!</v>
      </c>
      <c r="C44" t="str">
        <f t="shared" si="2"/>
        <v>00:41:21,15</v>
      </c>
      <c r="H44">
        <v>43</v>
      </c>
      <c r="I44" t="s">
        <v>409</v>
      </c>
      <c r="J44" t="s">
        <v>410</v>
      </c>
      <c r="K44">
        <v>124</v>
      </c>
    </row>
    <row r="45" spans="1:11">
      <c r="A45" s="1">
        <f t="shared" si="0"/>
        <v>117</v>
      </c>
      <c r="B45" s="25" t="e">
        <f t="shared" si="1"/>
        <v>#VALUE!</v>
      </c>
      <c r="C45" t="str">
        <f t="shared" si="2"/>
        <v>00:41:21,32</v>
      </c>
      <c r="H45">
        <v>44</v>
      </c>
      <c r="I45" t="s">
        <v>407</v>
      </c>
      <c r="J45" t="s">
        <v>408</v>
      </c>
      <c r="K45">
        <v>117</v>
      </c>
    </row>
    <row r="46" spans="1:11">
      <c r="A46" s="1">
        <f t="shared" si="0"/>
        <v>159</v>
      </c>
      <c r="B46" s="25" t="e">
        <f t="shared" si="1"/>
        <v>#VALUE!</v>
      </c>
      <c r="C46" t="str">
        <f t="shared" si="2"/>
        <v>00:41:46,58</v>
      </c>
      <c r="H46">
        <v>45</v>
      </c>
      <c r="I46" t="s">
        <v>405</v>
      </c>
      <c r="J46" t="s">
        <v>406</v>
      </c>
      <c r="K46">
        <v>159</v>
      </c>
    </row>
    <row r="47" spans="1:11">
      <c r="A47" s="1">
        <f t="shared" si="0"/>
        <v>150</v>
      </c>
      <c r="B47" s="25" t="e">
        <f t="shared" si="1"/>
        <v>#VALUE!</v>
      </c>
      <c r="C47" t="str">
        <f t="shared" si="2"/>
        <v>00:41:52,97</v>
      </c>
      <c r="H47">
        <v>46</v>
      </c>
      <c r="I47" t="s">
        <v>403</v>
      </c>
      <c r="J47" t="s">
        <v>404</v>
      </c>
      <c r="K47">
        <v>150</v>
      </c>
    </row>
    <row r="48" spans="1:11">
      <c r="A48" s="1">
        <f t="shared" si="0"/>
        <v>27</v>
      </c>
      <c r="B48" s="25" t="e">
        <f t="shared" si="1"/>
        <v>#VALUE!</v>
      </c>
      <c r="C48" t="str">
        <f t="shared" si="2"/>
        <v>00:42:22,23</v>
      </c>
      <c r="H48">
        <v>47</v>
      </c>
      <c r="I48" t="s">
        <v>401</v>
      </c>
      <c r="J48" t="s">
        <v>402</v>
      </c>
      <c r="K48">
        <v>27</v>
      </c>
    </row>
    <row r="49" spans="1:11">
      <c r="A49" s="1">
        <f t="shared" si="0"/>
        <v>59</v>
      </c>
      <c r="B49" s="25" t="e">
        <f t="shared" si="1"/>
        <v>#VALUE!</v>
      </c>
      <c r="C49" t="str">
        <f t="shared" si="2"/>
        <v>00:42:37,73</v>
      </c>
      <c r="H49">
        <v>48</v>
      </c>
      <c r="I49" t="s">
        <v>399</v>
      </c>
      <c r="J49" t="s">
        <v>400</v>
      </c>
      <c r="K49">
        <v>59</v>
      </c>
    </row>
    <row r="50" spans="1:11">
      <c r="A50" s="1">
        <f t="shared" si="0"/>
        <v>174</v>
      </c>
      <c r="B50" s="25" t="e">
        <f t="shared" si="1"/>
        <v>#VALUE!</v>
      </c>
      <c r="C50" t="str">
        <f t="shared" si="2"/>
        <v>00:42:42,79</v>
      </c>
      <c r="H50">
        <v>49</v>
      </c>
      <c r="I50" t="s">
        <v>397</v>
      </c>
      <c r="J50" t="s">
        <v>398</v>
      </c>
      <c r="K50">
        <v>174</v>
      </c>
    </row>
    <row r="51" spans="1:11">
      <c r="A51" s="1">
        <f t="shared" si="0"/>
        <v>126</v>
      </c>
      <c r="B51" s="25" t="e">
        <f t="shared" si="1"/>
        <v>#VALUE!</v>
      </c>
      <c r="C51" t="str">
        <f t="shared" si="2"/>
        <v>00:42:51,04</v>
      </c>
      <c r="H51">
        <v>50</v>
      </c>
      <c r="I51" t="s">
        <v>395</v>
      </c>
      <c r="J51" t="s">
        <v>396</v>
      </c>
      <c r="K51">
        <v>126</v>
      </c>
    </row>
    <row r="52" spans="1:11">
      <c r="A52" s="1">
        <f t="shared" si="0"/>
        <v>130</v>
      </c>
      <c r="B52" s="25" t="e">
        <f t="shared" si="1"/>
        <v>#VALUE!</v>
      </c>
      <c r="C52" t="str">
        <f t="shared" si="2"/>
        <v>00:42:55,47</v>
      </c>
      <c r="H52">
        <v>51</v>
      </c>
      <c r="I52" t="s">
        <v>393</v>
      </c>
      <c r="J52" t="s">
        <v>394</v>
      </c>
      <c r="K52">
        <v>130</v>
      </c>
    </row>
    <row r="53" spans="1:11">
      <c r="A53" s="1">
        <f t="shared" si="0"/>
        <v>37</v>
      </c>
      <c r="B53" s="25" t="e">
        <f t="shared" si="1"/>
        <v>#VALUE!</v>
      </c>
      <c r="C53" t="str">
        <f t="shared" si="2"/>
        <v>00:42:57,34</v>
      </c>
      <c r="H53">
        <v>52</v>
      </c>
      <c r="I53" t="s">
        <v>391</v>
      </c>
      <c r="J53" t="s">
        <v>392</v>
      </c>
      <c r="K53">
        <v>37</v>
      </c>
    </row>
    <row r="54" spans="1:11">
      <c r="A54" s="1">
        <f t="shared" si="0"/>
        <v>179</v>
      </c>
      <c r="B54" s="25" t="e">
        <f>VALUE(REPLACE(H54,1,5,""))</f>
        <v>#VALUE!</v>
      </c>
      <c r="C54" t="str">
        <f>REPLACE(J54,FIND(".",J54),1,",")</f>
        <v>00:43:21,86</v>
      </c>
      <c r="H54">
        <v>53</v>
      </c>
      <c r="I54" t="s">
        <v>389</v>
      </c>
      <c r="J54" t="s">
        <v>390</v>
      </c>
      <c r="K54">
        <v>179</v>
      </c>
    </row>
    <row r="55" spans="1:11">
      <c r="A55" s="1">
        <f t="shared" si="0"/>
        <v>79</v>
      </c>
      <c r="B55" s="25" t="e">
        <f>VALUE(REPLACE(H55,1,5,""))</f>
        <v>#VALUE!</v>
      </c>
      <c r="C55" t="str">
        <f>REPLACE(J55,FIND(".",J55),1,",")</f>
        <v>00:43:26,31</v>
      </c>
      <c r="H55">
        <v>54</v>
      </c>
      <c r="I55" t="s">
        <v>387</v>
      </c>
      <c r="J55" t="s">
        <v>388</v>
      </c>
      <c r="K55">
        <v>79</v>
      </c>
    </row>
    <row r="56" spans="1:11">
      <c r="A56" s="1">
        <f t="shared" si="0"/>
        <v>51</v>
      </c>
      <c r="B56" s="25" t="e">
        <f>VALUE(REPLACE(H56,1,5,""))</f>
        <v>#VALUE!</v>
      </c>
      <c r="C56" t="str">
        <f>REPLACE(J56,FIND(".",J56),1,",")</f>
        <v>00:43:36,04</v>
      </c>
      <c r="H56">
        <v>55</v>
      </c>
      <c r="I56" t="s">
        <v>385</v>
      </c>
      <c r="J56" t="s">
        <v>386</v>
      </c>
      <c r="K56">
        <v>51</v>
      </c>
    </row>
    <row r="57" spans="1:11">
      <c r="A57" s="1">
        <f t="shared" si="0"/>
        <v>157</v>
      </c>
      <c r="B57" s="25" t="e">
        <f t="shared" ref="B57:B66" si="3">VALUE(REPLACE(H56,1,5,""))</f>
        <v>#VALUE!</v>
      </c>
      <c r="C57" t="str">
        <f t="shared" ref="C57:C93" si="4">REPLACE(J57,FIND(".",J57),1,",")</f>
        <v>00:43:39,54</v>
      </c>
      <c r="H57">
        <v>56</v>
      </c>
      <c r="I57" t="s">
        <v>383</v>
      </c>
      <c r="J57" t="s">
        <v>384</v>
      </c>
      <c r="K57">
        <v>157</v>
      </c>
    </row>
    <row r="58" spans="1:11">
      <c r="A58" s="1">
        <f t="shared" si="0"/>
        <v>114</v>
      </c>
      <c r="B58" s="25" t="e">
        <f t="shared" si="3"/>
        <v>#VALUE!</v>
      </c>
      <c r="C58" t="str">
        <f t="shared" si="4"/>
        <v>00:43:46,37</v>
      </c>
      <c r="H58">
        <v>57</v>
      </c>
      <c r="I58" t="s">
        <v>381</v>
      </c>
      <c r="J58" t="s">
        <v>382</v>
      </c>
      <c r="K58">
        <v>114</v>
      </c>
    </row>
    <row r="59" spans="1:11">
      <c r="A59" s="1">
        <f t="shared" si="0"/>
        <v>154</v>
      </c>
      <c r="B59" s="25" t="e">
        <f t="shared" si="3"/>
        <v>#VALUE!</v>
      </c>
      <c r="C59" t="str">
        <f t="shared" si="4"/>
        <v>00:43:50,06</v>
      </c>
      <c r="H59">
        <v>58</v>
      </c>
      <c r="I59" t="s">
        <v>379</v>
      </c>
      <c r="J59" t="s">
        <v>380</v>
      </c>
      <c r="K59">
        <v>154</v>
      </c>
    </row>
    <row r="60" spans="1:11">
      <c r="A60" s="1">
        <f t="shared" si="0"/>
        <v>180</v>
      </c>
      <c r="B60" s="25" t="e">
        <f t="shared" si="3"/>
        <v>#VALUE!</v>
      </c>
      <c r="C60" t="str">
        <f t="shared" si="4"/>
        <v>00:44:11,19</v>
      </c>
      <c r="H60">
        <v>59</v>
      </c>
      <c r="I60" t="s">
        <v>377</v>
      </c>
      <c r="J60" t="s">
        <v>378</v>
      </c>
      <c r="K60">
        <v>180</v>
      </c>
    </row>
    <row r="61" spans="1:11">
      <c r="A61" s="1">
        <f t="shared" si="0"/>
        <v>139</v>
      </c>
      <c r="B61" s="25" t="e">
        <f t="shared" si="3"/>
        <v>#VALUE!</v>
      </c>
      <c r="C61" t="str">
        <f t="shared" si="4"/>
        <v>00:44:19,33</v>
      </c>
      <c r="H61">
        <v>60</v>
      </c>
      <c r="I61" t="s">
        <v>375</v>
      </c>
      <c r="J61" t="s">
        <v>376</v>
      </c>
      <c r="K61">
        <v>139</v>
      </c>
    </row>
    <row r="62" spans="1:11">
      <c r="A62" s="1">
        <f t="shared" si="0"/>
        <v>182</v>
      </c>
      <c r="B62" s="25" t="e">
        <f t="shared" si="3"/>
        <v>#VALUE!</v>
      </c>
      <c r="C62" t="str">
        <f t="shared" si="4"/>
        <v>00:44:32,50</v>
      </c>
      <c r="H62">
        <v>61</v>
      </c>
      <c r="I62" t="s">
        <v>373</v>
      </c>
      <c r="J62" t="s">
        <v>374</v>
      </c>
      <c r="K62">
        <v>182</v>
      </c>
    </row>
    <row r="63" spans="1:11">
      <c r="A63" s="1">
        <f t="shared" si="0"/>
        <v>183</v>
      </c>
      <c r="B63" s="25" t="e">
        <f t="shared" si="3"/>
        <v>#VALUE!</v>
      </c>
      <c r="C63" t="str">
        <f t="shared" si="4"/>
        <v>00:45:00,30</v>
      </c>
      <c r="H63">
        <v>62</v>
      </c>
      <c r="I63" t="s">
        <v>371</v>
      </c>
      <c r="J63" t="s">
        <v>372</v>
      </c>
      <c r="K63">
        <v>183</v>
      </c>
    </row>
    <row r="64" spans="1:11">
      <c r="A64" s="1">
        <f t="shared" si="0"/>
        <v>63</v>
      </c>
      <c r="B64" s="25" t="e">
        <f t="shared" si="3"/>
        <v>#VALUE!</v>
      </c>
      <c r="C64" t="str">
        <f t="shared" si="4"/>
        <v>00:45:25,53</v>
      </c>
      <c r="H64">
        <v>63</v>
      </c>
      <c r="I64" t="s">
        <v>369</v>
      </c>
      <c r="J64" t="s">
        <v>370</v>
      </c>
      <c r="K64">
        <v>63</v>
      </c>
    </row>
    <row r="65" spans="1:11">
      <c r="A65" s="1">
        <f t="shared" si="0"/>
        <v>155</v>
      </c>
      <c r="B65" s="25" t="e">
        <f t="shared" si="3"/>
        <v>#VALUE!</v>
      </c>
      <c r="C65" t="str">
        <f t="shared" si="4"/>
        <v>00:45:36,48</v>
      </c>
      <c r="H65">
        <v>64</v>
      </c>
      <c r="I65" t="s">
        <v>367</v>
      </c>
      <c r="J65" t="s">
        <v>368</v>
      </c>
      <c r="K65">
        <v>155</v>
      </c>
    </row>
    <row r="66" spans="1:11">
      <c r="A66" s="1">
        <f t="shared" ref="A66:A114" si="5">K66</f>
        <v>176</v>
      </c>
      <c r="B66" s="25" t="e">
        <f t="shared" si="3"/>
        <v>#VALUE!</v>
      </c>
      <c r="C66" t="str">
        <f t="shared" si="4"/>
        <v>00:45:52,28</v>
      </c>
      <c r="H66">
        <v>65</v>
      </c>
      <c r="I66" t="s">
        <v>365</v>
      </c>
      <c r="J66" t="s">
        <v>366</v>
      </c>
      <c r="K66">
        <v>176</v>
      </c>
    </row>
    <row r="67" spans="1:11">
      <c r="A67" s="1">
        <f t="shared" si="5"/>
        <v>143</v>
      </c>
      <c r="B67" s="25" t="e">
        <f t="shared" ref="B67:B90" si="6">VALUE(REPLACE(H66,1,5,""))</f>
        <v>#VALUE!</v>
      </c>
      <c r="C67" t="str">
        <f t="shared" si="4"/>
        <v>00:45:59,86</v>
      </c>
      <c r="H67">
        <v>66</v>
      </c>
      <c r="I67" t="s">
        <v>363</v>
      </c>
      <c r="J67" t="s">
        <v>364</v>
      </c>
      <c r="K67">
        <v>143</v>
      </c>
    </row>
    <row r="68" spans="1:11">
      <c r="A68" s="1">
        <f t="shared" si="5"/>
        <v>141</v>
      </c>
      <c r="B68" s="25" t="e">
        <f t="shared" si="6"/>
        <v>#VALUE!</v>
      </c>
      <c r="C68" t="str">
        <f t="shared" si="4"/>
        <v>00:46:12,37</v>
      </c>
      <c r="H68">
        <v>67</v>
      </c>
      <c r="I68" t="s">
        <v>361</v>
      </c>
      <c r="J68" t="s">
        <v>362</v>
      </c>
      <c r="K68">
        <v>141</v>
      </c>
    </row>
    <row r="69" spans="1:11">
      <c r="A69" s="1">
        <f t="shared" si="5"/>
        <v>96</v>
      </c>
      <c r="B69" s="25" t="e">
        <f t="shared" si="6"/>
        <v>#VALUE!</v>
      </c>
      <c r="C69" t="str">
        <f t="shared" si="4"/>
        <v>00:46:27,00</v>
      </c>
      <c r="H69">
        <v>68</v>
      </c>
      <c r="I69" t="s">
        <v>359</v>
      </c>
      <c r="J69" t="s">
        <v>360</v>
      </c>
      <c r="K69">
        <v>96</v>
      </c>
    </row>
    <row r="70" spans="1:11">
      <c r="A70" s="1">
        <f t="shared" si="5"/>
        <v>88</v>
      </c>
      <c r="B70" s="25" t="e">
        <f t="shared" si="6"/>
        <v>#VALUE!</v>
      </c>
      <c r="C70" t="str">
        <f t="shared" si="4"/>
        <v>00:46:27,31</v>
      </c>
      <c r="H70">
        <v>69</v>
      </c>
      <c r="I70" t="s">
        <v>120</v>
      </c>
      <c r="J70" t="s">
        <v>358</v>
      </c>
      <c r="K70">
        <v>88</v>
      </c>
    </row>
    <row r="71" spans="1:11">
      <c r="A71" s="1">
        <f t="shared" si="5"/>
        <v>95</v>
      </c>
      <c r="B71" s="25" t="e">
        <f t="shared" si="6"/>
        <v>#VALUE!</v>
      </c>
      <c r="C71" t="str">
        <f t="shared" si="4"/>
        <v>00:46:32,17</v>
      </c>
      <c r="H71">
        <v>70</v>
      </c>
      <c r="I71" t="s">
        <v>356</v>
      </c>
      <c r="J71" t="s">
        <v>357</v>
      </c>
      <c r="K71">
        <v>95</v>
      </c>
    </row>
    <row r="72" spans="1:11">
      <c r="A72" s="1">
        <f t="shared" si="5"/>
        <v>169</v>
      </c>
      <c r="B72" s="25" t="e">
        <f t="shared" si="6"/>
        <v>#VALUE!</v>
      </c>
      <c r="C72" t="str">
        <f t="shared" si="4"/>
        <v>00:46:42,51</v>
      </c>
      <c r="H72">
        <v>71</v>
      </c>
      <c r="I72" t="s">
        <v>354</v>
      </c>
      <c r="J72" t="s">
        <v>355</v>
      </c>
      <c r="K72">
        <v>169</v>
      </c>
    </row>
    <row r="73" spans="1:11">
      <c r="A73" s="1">
        <f t="shared" si="5"/>
        <v>125</v>
      </c>
      <c r="B73" s="25" t="e">
        <f t="shared" si="6"/>
        <v>#VALUE!</v>
      </c>
      <c r="C73" t="str">
        <f t="shared" si="4"/>
        <v>00:47:00,59</v>
      </c>
      <c r="H73">
        <v>72</v>
      </c>
      <c r="I73" t="s">
        <v>352</v>
      </c>
      <c r="J73" t="s">
        <v>353</v>
      </c>
      <c r="K73">
        <v>125</v>
      </c>
    </row>
    <row r="74" spans="1:11">
      <c r="A74" s="1">
        <f t="shared" si="5"/>
        <v>72</v>
      </c>
      <c r="B74" s="25" t="e">
        <f t="shared" si="6"/>
        <v>#VALUE!</v>
      </c>
      <c r="C74" t="str">
        <f t="shared" si="4"/>
        <v>00:47:00,86</v>
      </c>
      <c r="H74">
        <v>73</v>
      </c>
      <c r="I74" t="s">
        <v>350</v>
      </c>
      <c r="J74" t="s">
        <v>351</v>
      </c>
      <c r="K74">
        <v>72</v>
      </c>
    </row>
    <row r="75" spans="1:11">
      <c r="A75" s="1">
        <f t="shared" si="5"/>
        <v>162</v>
      </c>
      <c r="B75" s="25" t="e">
        <f t="shared" si="6"/>
        <v>#VALUE!</v>
      </c>
      <c r="C75" t="str">
        <f t="shared" si="4"/>
        <v>00:47:31,68</v>
      </c>
      <c r="H75">
        <v>74</v>
      </c>
      <c r="I75" t="s">
        <v>491</v>
      </c>
      <c r="J75" t="s">
        <v>347</v>
      </c>
      <c r="K75">
        <v>162</v>
      </c>
    </row>
    <row r="76" spans="1:11">
      <c r="A76" s="1">
        <f t="shared" si="5"/>
        <v>186</v>
      </c>
      <c r="B76" s="25" t="e">
        <f t="shared" si="6"/>
        <v>#VALUE!</v>
      </c>
      <c r="C76" t="str">
        <f t="shared" si="4"/>
        <v>00:47:46,98</v>
      </c>
      <c r="H76">
        <v>75</v>
      </c>
      <c r="I76" t="s">
        <v>344</v>
      </c>
      <c r="J76" t="s">
        <v>345</v>
      </c>
      <c r="K76">
        <v>186</v>
      </c>
    </row>
    <row r="77" spans="1:11">
      <c r="A77" s="1">
        <f t="shared" si="5"/>
        <v>123</v>
      </c>
      <c r="B77" s="25" t="e">
        <f t="shared" si="6"/>
        <v>#VALUE!</v>
      </c>
      <c r="C77" t="str">
        <f t="shared" si="4"/>
        <v>00:48:08,39</v>
      </c>
      <c r="H77">
        <v>76</v>
      </c>
      <c r="I77" t="s">
        <v>342</v>
      </c>
      <c r="J77" t="s">
        <v>343</v>
      </c>
      <c r="K77">
        <v>123</v>
      </c>
    </row>
    <row r="78" spans="1:11">
      <c r="A78" s="1">
        <f t="shared" si="5"/>
        <v>156</v>
      </c>
      <c r="B78" s="25" t="e">
        <f t="shared" si="6"/>
        <v>#VALUE!</v>
      </c>
      <c r="C78" t="str">
        <f t="shared" si="4"/>
        <v>00:48:12,96</v>
      </c>
      <c r="H78">
        <v>77</v>
      </c>
      <c r="I78" t="s">
        <v>340</v>
      </c>
      <c r="J78" t="s">
        <v>341</v>
      </c>
      <c r="K78">
        <v>156</v>
      </c>
    </row>
    <row r="79" spans="1:11">
      <c r="A79" s="1">
        <f t="shared" si="5"/>
        <v>172</v>
      </c>
      <c r="B79" s="25" t="e">
        <f t="shared" si="6"/>
        <v>#VALUE!</v>
      </c>
      <c r="C79" t="str">
        <f t="shared" si="4"/>
        <v>00:48:46,27</v>
      </c>
      <c r="H79">
        <v>78</v>
      </c>
      <c r="I79" t="s">
        <v>338</v>
      </c>
      <c r="J79" t="s">
        <v>339</v>
      </c>
      <c r="K79">
        <v>172</v>
      </c>
    </row>
    <row r="80" spans="1:11">
      <c r="A80" s="1">
        <f t="shared" si="5"/>
        <v>168</v>
      </c>
      <c r="B80" s="25" t="e">
        <f t="shared" si="6"/>
        <v>#VALUE!</v>
      </c>
      <c r="C80" t="str">
        <f t="shared" si="4"/>
        <v>00:48:55,08</v>
      </c>
      <c r="H80">
        <v>79</v>
      </c>
      <c r="I80" t="s">
        <v>336</v>
      </c>
      <c r="J80" t="s">
        <v>337</v>
      </c>
      <c r="K80">
        <v>168</v>
      </c>
    </row>
    <row r="81" spans="1:12">
      <c r="A81" s="1">
        <f t="shared" si="5"/>
        <v>185</v>
      </c>
      <c r="B81" s="25" t="e">
        <f t="shared" si="6"/>
        <v>#VALUE!</v>
      </c>
      <c r="C81" t="str">
        <f t="shared" si="4"/>
        <v>00:50:19,52</v>
      </c>
      <c r="H81">
        <v>80</v>
      </c>
      <c r="I81" t="s">
        <v>334</v>
      </c>
      <c r="J81" t="s">
        <v>335</v>
      </c>
      <c r="K81">
        <v>185</v>
      </c>
    </row>
    <row r="82" spans="1:12">
      <c r="A82" s="1">
        <f t="shared" si="5"/>
        <v>89</v>
      </c>
      <c r="B82" s="25" t="e">
        <f t="shared" si="6"/>
        <v>#VALUE!</v>
      </c>
      <c r="C82" t="str">
        <f t="shared" si="4"/>
        <v>00:50:29,33</v>
      </c>
      <c r="H82">
        <v>81</v>
      </c>
      <c r="I82" t="s">
        <v>332</v>
      </c>
      <c r="J82" t="s">
        <v>333</v>
      </c>
      <c r="K82">
        <v>89</v>
      </c>
    </row>
    <row r="83" spans="1:12">
      <c r="A83" s="1">
        <f t="shared" si="5"/>
        <v>142</v>
      </c>
      <c r="B83" s="25" t="e">
        <f t="shared" si="6"/>
        <v>#VALUE!</v>
      </c>
      <c r="C83" t="str">
        <f t="shared" si="4"/>
        <v>00:50:38,03</v>
      </c>
      <c r="H83">
        <v>82</v>
      </c>
      <c r="I83" t="s">
        <v>330</v>
      </c>
      <c r="J83" t="s">
        <v>331</v>
      </c>
      <c r="K83">
        <v>142</v>
      </c>
    </row>
    <row r="84" spans="1:12">
      <c r="A84" s="1">
        <f t="shared" si="5"/>
        <v>153</v>
      </c>
      <c r="B84" s="25" t="e">
        <f t="shared" si="6"/>
        <v>#VALUE!</v>
      </c>
      <c r="C84" t="str">
        <f t="shared" si="4"/>
        <v>00:51:25,11</v>
      </c>
      <c r="H84">
        <v>83</v>
      </c>
      <c r="I84" t="s">
        <v>328</v>
      </c>
      <c r="J84" t="s">
        <v>329</v>
      </c>
      <c r="K84">
        <v>153</v>
      </c>
    </row>
    <row r="85" spans="1:12">
      <c r="A85" s="1">
        <f t="shared" si="5"/>
        <v>118</v>
      </c>
      <c r="B85" s="25" t="e">
        <f t="shared" si="6"/>
        <v>#VALUE!</v>
      </c>
      <c r="C85" t="str">
        <f t="shared" si="4"/>
        <v>00:52:11,24</v>
      </c>
      <c r="H85">
        <v>84</v>
      </c>
      <c r="I85" t="s">
        <v>326</v>
      </c>
      <c r="J85" t="s">
        <v>327</v>
      </c>
      <c r="K85">
        <v>118</v>
      </c>
    </row>
    <row r="86" spans="1:12">
      <c r="A86" s="1">
        <f t="shared" si="5"/>
        <v>122</v>
      </c>
      <c r="B86" s="25" t="e">
        <f t="shared" si="6"/>
        <v>#VALUE!</v>
      </c>
      <c r="C86" t="str">
        <f t="shared" si="4"/>
        <v>00:52:13,14</v>
      </c>
      <c r="H86">
        <v>85</v>
      </c>
      <c r="I86" t="s">
        <v>123</v>
      </c>
      <c r="J86" t="s">
        <v>325</v>
      </c>
      <c r="K86">
        <v>122</v>
      </c>
    </row>
    <row r="87" spans="1:12">
      <c r="A87" s="1">
        <f t="shared" si="5"/>
        <v>85</v>
      </c>
      <c r="B87" s="25" t="e">
        <f t="shared" si="6"/>
        <v>#VALUE!</v>
      </c>
      <c r="C87" t="str">
        <f t="shared" si="4"/>
        <v>00:53:51,51</v>
      </c>
      <c r="H87">
        <v>86</v>
      </c>
      <c r="I87" t="s">
        <v>323</v>
      </c>
      <c r="J87" t="s">
        <v>324</v>
      </c>
      <c r="K87">
        <v>85</v>
      </c>
    </row>
    <row r="88" spans="1:12">
      <c r="A88" s="1">
        <f t="shared" si="5"/>
        <v>178</v>
      </c>
      <c r="B88" s="25" t="e">
        <f t="shared" si="6"/>
        <v>#VALUE!</v>
      </c>
      <c r="C88" t="str">
        <f t="shared" si="4"/>
        <v>00:54:12,09</v>
      </c>
      <c r="H88">
        <v>87</v>
      </c>
      <c r="I88" t="s">
        <v>321</v>
      </c>
      <c r="J88" t="s">
        <v>322</v>
      </c>
      <c r="K88">
        <v>178</v>
      </c>
    </row>
    <row r="89" spans="1:12">
      <c r="A89" s="1">
        <f t="shared" si="5"/>
        <v>160</v>
      </c>
      <c r="B89" s="25" t="e">
        <f t="shared" si="6"/>
        <v>#VALUE!</v>
      </c>
      <c r="C89" t="str">
        <f t="shared" si="4"/>
        <v>00:54:17,67</v>
      </c>
      <c r="H89">
        <v>88</v>
      </c>
      <c r="I89" t="s">
        <v>319</v>
      </c>
      <c r="J89" t="s">
        <v>320</v>
      </c>
      <c r="K89">
        <v>160</v>
      </c>
    </row>
    <row r="90" spans="1:12">
      <c r="A90" s="1">
        <f t="shared" si="5"/>
        <v>68</v>
      </c>
      <c r="B90" s="25" t="e">
        <f t="shared" si="6"/>
        <v>#VALUE!</v>
      </c>
      <c r="C90" t="str">
        <f t="shared" si="4"/>
        <v>00:56:30,03</v>
      </c>
      <c r="H90">
        <v>89</v>
      </c>
      <c r="I90" t="s">
        <v>317</v>
      </c>
      <c r="J90" t="s">
        <v>318</v>
      </c>
      <c r="K90">
        <v>68</v>
      </c>
    </row>
    <row r="91" spans="1:12">
      <c r="A91" s="1">
        <f t="shared" si="5"/>
        <v>112</v>
      </c>
      <c r="B91" s="25" t="e">
        <f>VALUE(REPLACE(H90,1,5,""))</f>
        <v>#VALUE!</v>
      </c>
      <c r="C91" t="str">
        <f t="shared" si="4"/>
        <v>00:57:12,61</v>
      </c>
      <c r="H91">
        <v>90</v>
      </c>
      <c r="I91" t="s">
        <v>315</v>
      </c>
      <c r="J91" t="s">
        <v>316</v>
      </c>
      <c r="K91">
        <v>112</v>
      </c>
    </row>
    <row r="92" spans="1:12">
      <c r="A92" s="1">
        <f t="shared" si="5"/>
        <v>140</v>
      </c>
      <c r="B92" s="25" t="e">
        <f>VALUE(REPLACE(H91,1,5,""))</f>
        <v>#VALUE!</v>
      </c>
      <c r="C92" t="str">
        <f t="shared" si="4"/>
        <v>01:06:35,46</v>
      </c>
      <c r="H92">
        <v>91</v>
      </c>
      <c r="I92" t="s">
        <v>313</v>
      </c>
      <c r="J92" t="s">
        <v>314</v>
      </c>
      <c r="K92">
        <v>140</v>
      </c>
    </row>
    <row r="93" spans="1:12">
      <c r="A93" s="1">
        <f t="shared" si="5"/>
        <v>144</v>
      </c>
      <c r="B93" s="25" t="e">
        <f>VALUE(REPLACE(H92,1,5,""))</f>
        <v>#VALUE!</v>
      </c>
      <c r="C93" t="str">
        <f t="shared" si="4"/>
        <v>01:13:25,02</v>
      </c>
      <c r="H93">
        <v>92</v>
      </c>
      <c r="I93" t="s">
        <v>311</v>
      </c>
      <c r="J93" t="s">
        <v>312</v>
      </c>
      <c r="K93">
        <v>144</v>
      </c>
    </row>
    <row r="94" spans="1:12">
      <c r="A94" s="1">
        <f t="shared" si="5"/>
        <v>148</v>
      </c>
      <c r="B94" s="25" t="e">
        <f>VALUE(REPLACE(H93,1,5,""))</f>
        <v>#VALUE!</v>
      </c>
      <c r="C94" t="str">
        <f>REPLACE(J93,FIND(".",J93),1,",")</f>
        <v>01:13:25,02</v>
      </c>
      <c r="H94">
        <v>93</v>
      </c>
      <c r="I94" t="s">
        <v>124</v>
      </c>
      <c r="J94" t="s">
        <v>310</v>
      </c>
      <c r="K94">
        <v>148</v>
      </c>
      <c r="L94" s="46"/>
    </row>
    <row r="95" spans="1:12">
      <c r="A95" s="1">
        <f t="shared" si="5"/>
        <v>171</v>
      </c>
      <c r="B95" s="25" t="e">
        <f t="shared" ref="B95:B114" si="7">VALUE(REPLACE(H94,1,5,""))</f>
        <v>#VALUE!</v>
      </c>
      <c r="C95" t="str">
        <f t="shared" ref="C95:C114" si="8">REPLACE(J94,FIND(".",J94),1,",")</f>
        <v>01:13:26,03</v>
      </c>
      <c r="H95">
        <v>94</v>
      </c>
      <c r="I95" t="s">
        <v>308</v>
      </c>
      <c r="J95" t="s">
        <v>309</v>
      </c>
      <c r="K95">
        <v>171</v>
      </c>
    </row>
    <row r="96" spans="1:12">
      <c r="A96" s="1">
        <f t="shared" si="5"/>
        <v>147</v>
      </c>
      <c r="B96" s="25" t="e">
        <f t="shared" si="7"/>
        <v>#VALUE!</v>
      </c>
      <c r="C96" t="str">
        <f t="shared" si="8"/>
        <v>01:27:08,28</v>
      </c>
      <c r="H96">
        <v>95</v>
      </c>
      <c r="I96" t="s">
        <v>306</v>
      </c>
      <c r="J96" t="s">
        <v>307</v>
      </c>
      <c r="K96">
        <v>147</v>
      </c>
    </row>
    <row r="97" spans="1:11">
      <c r="A97" s="1">
        <f t="shared" si="5"/>
        <v>146</v>
      </c>
      <c r="B97" s="25" t="e">
        <f t="shared" si="7"/>
        <v>#VALUE!</v>
      </c>
      <c r="C97" t="str">
        <f t="shared" si="8"/>
        <v>01:27:08,57</v>
      </c>
      <c r="H97">
        <v>96</v>
      </c>
      <c r="I97" t="s">
        <v>304</v>
      </c>
      <c r="J97" t="s">
        <v>305</v>
      </c>
      <c r="K97">
        <v>146</v>
      </c>
    </row>
    <row r="98" spans="1:11">
      <c r="A98" s="1">
        <f t="shared" si="5"/>
        <v>145</v>
      </c>
      <c r="B98" s="25" t="e">
        <f t="shared" si="7"/>
        <v>#VALUE!</v>
      </c>
      <c r="C98" t="str">
        <f t="shared" si="8"/>
        <v>01:27:09,00</v>
      </c>
      <c r="H98">
        <v>97</v>
      </c>
      <c r="I98" t="s">
        <v>302</v>
      </c>
      <c r="J98" t="s">
        <v>303</v>
      </c>
      <c r="K98">
        <v>145</v>
      </c>
    </row>
    <row r="99" spans="1:11">
      <c r="A99" s="1">
        <f t="shared" si="5"/>
        <v>0</v>
      </c>
      <c r="B99" s="25" t="e">
        <f t="shared" si="7"/>
        <v>#VALUE!</v>
      </c>
      <c r="C99" t="str">
        <f t="shared" si="8"/>
        <v>01:27:09,45</v>
      </c>
      <c r="I99"/>
    </row>
    <row r="100" spans="1:11">
      <c r="A100" s="1">
        <f t="shared" si="5"/>
        <v>0</v>
      </c>
      <c r="B100" s="25" t="e">
        <f t="shared" si="7"/>
        <v>#VALUE!</v>
      </c>
      <c r="C100" t="e">
        <f t="shared" si="8"/>
        <v>#VALUE!</v>
      </c>
      <c r="I100"/>
    </row>
    <row r="101" spans="1:11">
      <c r="A101" s="1">
        <f t="shared" si="5"/>
        <v>0</v>
      </c>
      <c r="B101" s="25" t="e">
        <f t="shared" si="7"/>
        <v>#VALUE!</v>
      </c>
      <c r="C101" t="e">
        <f t="shared" si="8"/>
        <v>#VALUE!</v>
      </c>
      <c r="I101"/>
    </row>
    <row r="102" spans="1:11">
      <c r="A102" s="1">
        <f t="shared" si="5"/>
        <v>0</v>
      </c>
      <c r="B102" s="25" t="e">
        <f t="shared" si="7"/>
        <v>#VALUE!</v>
      </c>
      <c r="C102" t="e">
        <f t="shared" si="8"/>
        <v>#VALUE!</v>
      </c>
      <c r="I102"/>
    </row>
    <row r="103" spans="1:11">
      <c r="A103" s="1">
        <f t="shared" si="5"/>
        <v>0</v>
      </c>
      <c r="B103" s="25" t="e">
        <f t="shared" si="7"/>
        <v>#VALUE!</v>
      </c>
      <c r="C103" t="e">
        <f t="shared" si="8"/>
        <v>#VALUE!</v>
      </c>
      <c r="I103"/>
    </row>
    <row r="104" spans="1:11">
      <c r="A104" s="1">
        <f t="shared" si="5"/>
        <v>0</v>
      </c>
      <c r="B104" s="25" t="e">
        <f t="shared" si="7"/>
        <v>#VALUE!</v>
      </c>
      <c r="C104" t="e">
        <f t="shared" si="8"/>
        <v>#VALUE!</v>
      </c>
      <c r="I104"/>
    </row>
    <row r="105" spans="1:11">
      <c r="A105" s="1">
        <f t="shared" si="5"/>
        <v>0</v>
      </c>
      <c r="B105" s="25" t="e">
        <f t="shared" si="7"/>
        <v>#VALUE!</v>
      </c>
      <c r="C105" t="e">
        <f t="shared" si="8"/>
        <v>#VALUE!</v>
      </c>
      <c r="I105"/>
    </row>
    <row r="106" spans="1:11">
      <c r="A106" s="1">
        <f t="shared" si="5"/>
        <v>0</v>
      </c>
      <c r="B106" s="25" t="e">
        <f t="shared" si="7"/>
        <v>#VALUE!</v>
      </c>
      <c r="C106" t="e">
        <f t="shared" si="8"/>
        <v>#VALUE!</v>
      </c>
      <c r="I106"/>
    </row>
    <row r="107" spans="1:11">
      <c r="A107" s="1">
        <f t="shared" si="5"/>
        <v>0</v>
      </c>
      <c r="B107" s="25" t="e">
        <f t="shared" si="7"/>
        <v>#VALUE!</v>
      </c>
      <c r="C107" t="e">
        <f t="shared" si="8"/>
        <v>#VALUE!</v>
      </c>
      <c r="I107"/>
    </row>
    <row r="108" spans="1:11">
      <c r="A108" s="1">
        <f t="shared" si="5"/>
        <v>0</v>
      </c>
      <c r="B108" s="25" t="e">
        <f t="shared" si="7"/>
        <v>#VALUE!</v>
      </c>
      <c r="C108" t="e">
        <f t="shared" si="8"/>
        <v>#VALUE!</v>
      </c>
      <c r="I108"/>
    </row>
    <row r="109" spans="1:11">
      <c r="A109" s="1">
        <f t="shared" si="5"/>
        <v>0</v>
      </c>
      <c r="B109" s="25" t="e">
        <f t="shared" si="7"/>
        <v>#VALUE!</v>
      </c>
      <c r="C109" t="e">
        <f t="shared" si="8"/>
        <v>#VALUE!</v>
      </c>
      <c r="I109"/>
    </row>
    <row r="110" spans="1:11">
      <c r="A110" s="1">
        <f t="shared" si="5"/>
        <v>0</v>
      </c>
      <c r="B110" s="25" t="e">
        <f t="shared" si="7"/>
        <v>#VALUE!</v>
      </c>
      <c r="C110" t="e">
        <f t="shared" si="8"/>
        <v>#VALUE!</v>
      </c>
      <c r="I110"/>
    </row>
    <row r="111" spans="1:11">
      <c r="A111" s="1">
        <f t="shared" si="5"/>
        <v>0</v>
      </c>
      <c r="B111" s="25" t="e">
        <f t="shared" si="7"/>
        <v>#VALUE!</v>
      </c>
      <c r="C111" t="e">
        <f t="shared" si="8"/>
        <v>#VALUE!</v>
      </c>
      <c r="I111"/>
    </row>
    <row r="112" spans="1:11">
      <c r="A112" s="1">
        <f t="shared" si="5"/>
        <v>0</v>
      </c>
      <c r="B112" s="25" t="e">
        <f t="shared" si="7"/>
        <v>#VALUE!</v>
      </c>
      <c r="C112" t="e">
        <f t="shared" si="8"/>
        <v>#VALUE!</v>
      </c>
      <c r="I112"/>
    </row>
    <row r="113" spans="1:9">
      <c r="A113" s="1">
        <f t="shared" si="5"/>
        <v>0</v>
      </c>
      <c r="B113" s="25" t="e">
        <f t="shared" si="7"/>
        <v>#VALUE!</v>
      </c>
      <c r="C113" t="e">
        <f t="shared" si="8"/>
        <v>#VALUE!</v>
      </c>
      <c r="I113"/>
    </row>
    <row r="114" spans="1:9">
      <c r="A114" s="1">
        <f t="shared" si="5"/>
        <v>0</v>
      </c>
      <c r="B114" s="25" t="e">
        <f t="shared" si="7"/>
        <v>#VALUE!</v>
      </c>
      <c r="C114" t="e">
        <f t="shared" si="8"/>
        <v>#VALUE!</v>
      </c>
    </row>
  </sheetData>
  <autoFilter ref="H1:K36">
    <sortState ref="H2:K36">
      <sortCondition ref="J1:J36"/>
    </sortState>
  </autoFilter>
  <phoneticPr fontId="0" type="noConversion"/>
  <pageMargins left="0.7" right="0.7" top="0.75" bottom="0.75" header="0.3" footer="0.3"/>
  <pageSetup paperSize="9" orientation="portrait" r:id="rId1"/>
  <ignoredErrors>
    <ignoredError sqref="B45:B46 C45:C4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D99"/>
  <sheetViews>
    <sheetView topLeftCell="A70" workbookViewId="0">
      <selection activeCell="B3" sqref="B3:D99"/>
    </sheetView>
  </sheetViews>
  <sheetFormatPr defaultRowHeight="15"/>
  <cols>
    <col min="2" max="2" width="16.28515625" customWidth="1"/>
    <col min="3" max="3" width="15" customWidth="1"/>
    <col min="6" max="6" width="13.140625" customWidth="1"/>
    <col min="7" max="7" width="13.85546875" customWidth="1"/>
    <col min="8" max="8" width="12" customWidth="1"/>
    <col min="10" max="10" width="12" customWidth="1"/>
    <col min="11" max="11" width="13.140625" customWidth="1"/>
  </cols>
  <sheetData>
    <row r="2" spans="1:4">
      <c r="A2" t="s">
        <v>21</v>
      </c>
      <c r="B2" t="s">
        <v>45</v>
      </c>
      <c r="C2" t="s">
        <v>46</v>
      </c>
    </row>
    <row r="3" spans="1:4">
      <c r="A3">
        <v>1</v>
      </c>
      <c r="B3" t="s">
        <v>490</v>
      </c>
      <c r="C3" t="s">
        <v>490</v>
      </c>
      <c r="D3">
        <v>152</v>
      </c>
    </row>
    <row r="4" spans="1:4">
      <c r="A4">
        <v>2</v>
      </c>
      <c r="B4" t="s">
        <v>488</v>
      </c>
      <c r="C4" t="s">
        <v>489</v>
      </c>
      <c r="D4">
        <v>136</v>
      </c>
    </row>
    <row r="5" spans="1:4">
      <c r="A5">
        <v>3</v>
      </c>
      <c r="B5" t="s">
        <v>486</v>
      </c>
      <c r="C5" t="s">
        <v>487</v>
      </c>
      <c r="D5">
        <v>135</v>
      </c>
    </row>
    <row r="6" spans="1:4">
      <c r="A6">
        <v>4</v>
      </c>
      <c r="B6" t="s">
        <v>484</v>
      </c>
      <c r="C6" t="s">
        <v>485</v>
      </c>
      <c r="D6">
        <v>137</v>
      </c>
    </row>
    <row r="7" spans="1:4">
      <c r="A7">
        <v>5</v>
      </c>
      <c r="B7" t="s">
        <v>482</v>
      </c>
      <c r="C7" t="s">
        <v>483</v>
      </c>
      <c r="D7">
        <v>158</v>
      </c>
    </row>
    <row r="8" spans="1:4">
      <c r="A8">
        <v>6</v>
      </c>
      <c r="B8" t="s">
        <v>480</v>
      </c>
      <c r="C8" t="s">
        <v>481</v>
      </c>
      <c r="D8">
        <v>151</v>
      </c>
    </row>
    <row r="9" spans="1:4">
      <c r="A9">
        <v>7</v>
      </c>
      <c r="B9" t="s">
        <v>478</v>
      </c>
      <c r="C9" t="s">
        <v>479</v>
      </c>
      <c r="D9">
        <v>61</v>
      </c>
    </row>
    <row r="10" spans="1:4">
      <c r="A10">
        <v>8</v>
      </c>
      <c r="B10" t="s">
        <v>476</v>
      </c>
      <c r="C10" t="s">
        <v>477</v>
      </c>
      <c r="D10">
        <v>20</v>
      </c>
    </row>
    <row r="11" spans="1:4">
      <c r="A11">
        <v>9</v>
      </c>
      <c r="B11" t="s">
        <v>474</v>
      </c>
      <c r="C11" t="s">
        <v>475</v>
      </c>
      <c r="D11">
        <v>35</v>
      </c>
    </row>
    <row r="12" spans="1:4">
      <c r="A12">
        <v>10</v>
      </c>
      <c r="B12" t="s">
        <v>472</v>
      </c>
      <c r="C12" t="s">
        <v>473</v>
      </c>
      <c r="D12">
        <v>161</v>
      </c>
    </row>
    <row r="13" spans="1:4">
      <c r="A13">
        <v>11</v>
      </c>
      <c r="B13" t="s">
        <v>470</v>
      </c>
      <c r="C13" t="s">
        <v>471</v>
      </c>
      <c r="D13">
        <v>166</v>
      </c>
    </row>
    <row r="14" spans="1:4">
      <c r="A14">
        <v>12</v>
      </c>
      <c r="B14" t="s">
        <v>468</v>
      </c>
      <c r="C14" t="s">
        <v>469</v>
      </c>
      <c r="D14">
        <v>170</v>
      </c>
    </row>
    <row r="15" spans="1:4">
      <c r="A15">
        <v>13</v>
      </c>
      <c r="B15" t="s">
        <v>466</v>
      </c>
      <c r="C15" t="s">
        <v>467</v>
      </c>
      <c r="D15">
        <v>175</v>
      </c>
    </row>
    <row r="16" spans="1:4">
      <c r="A16">
        <v>14</v>
      </c>
      <c r="B16" t="s">
        <v>119</v>
      </c>
      <c r="C16" t="s">
        <v>465</v>
      </c>
      <c r="D16">
        <v>149</v>
      </c>
    </row>
    <row r="17" spans="1:4">
      <c r="A17">
        <v>15</v>
      </c>
      <c r="B17" t="s">
        <v>463</v>
      </c>
      <c r="C17" t="s">
        <v>464</v>
      </c>
      <c r="D17">
        <v>76</v>
      </c>
    </row>
    <row r="18" spans="1:4">
      <c r="A18">
        <v>16</v>
      </c>
      <c r="B18" t="s">
        <v>461</v>
      </c>
      <c r="C18" t="s">
        <v>462</v>
      </c>
      <c r="D18">
        <v>138</v>
      </c>
    </row>
    <row r="19" spans="1:4">
      <c r="A19">
        <v>17</v>
      </c>
      <c r="B19" t="s">
        <v>459</v>
      </c>
      <c r="C19" t="s">
        <v>460</v>
      </c>
      <c r="D19">
        <v>184</v>
      </c>
    </row>
    <row r="20" spans="1:4">
      <c r="A20">
        <v>18</v>
      </c>
      <c r="B20" t="s">
        <v>457</v>
      </c>
      <c r="C20" t="s">
        <v>458</v>
      </c>
      <c r="D20">
        <v>41</v>
      </c>
    </row>
    <row r="21" spans="1:4">
      <c r="A21">
        <v>19</v>
      </c>
      <c r="B21" t="s">
        <v>455</v>
      </c>
      <c r="C21" t="s">
        <v>456</v>
      </c>
      <c r="D21">
        <v>102</v>
      </c>
    </row>
    <row r="22" spans="1:4">
      <c r="A22">
        <v>20</v>
      </c>
      <c r="B22" t="s">
        <v>121</v>
      </c>
      <c r="C22" t="s">
        <v>454</v>
      </c>
      <c r="D22">
        <v>181</v>
      </c>
    </row>
    <row r="23" spans="1:4">
      <c r="A23">
        <v>21</v>
      </c>
      <c r="B23" t="s">
        <v>452</v>
      </c>
      <c r="C23" t="s">
        <v>453</v>
      </c>
      <c r="D23">
        <v>177</v>
      </c>
    </row>
    <row r="24" spans="1:4">
      <c r="A24">
        <v>22</v>
      </c>
      <c r="B24" t="s">
        <v>450</v>
      </c>
      <c r="C24" t="s">
        <v>451</v>
      </c>
      <c r="D24">
        <v>133</v>
      </c>
    </row>
    <row r="25" spans="1:4">
      <c r="A25">
        <v>23</v>
      </c>
      <c r="B25" t="s">
        <v>448</v>
      </c>
      <c r="C25" t="s">
        <v>449</v>
      </c>
      <c r="D25">
        <v>30</v>
      </c>
    </row>
    <row r="26" spans="1:4">
      <c r="A26">
        <v>24</v>
      </c>
      <c r="B26" t="s">
        <v>446</v>
      </c>
      <c r="C26" t="s">
        <v>447</v>
      </c>
      <c r="D26">
        <v>167</v>
      </c>
    </row>
    <row r="27" spans="1:4">
      <c r="A27">
        <v>25</v>
      </c>
      <c r="B27" t="s">
        <v>444</v>
      </c>
      <c r="C27" t="s">
        <v>445</v>
      </c>
      <c r="D27">
        <v>120</v>
      </c>
    </row>
    <row r="28" spans="1:4">
      <c r="A28">
        <v>26</v>
      </c>
      <c r="B28" t="s">
        <v>442</v>
      </c>
      <c r="C28" t="s">
        <v>443</v>
      </c>
      <c r="D28">
        <v>67</v>
      </c>
    </row>
    <row r="29" spans="1:4">
      <c r="A29">
        <v>27</v>
      </c>
      <c r="B29" t="s">
        <v>440</v>
      </c>
      <c r="C29" t="s">
        <v>441</v>
      </c>
      <c r="D29">
        <v>25</v>
      </c>
    </row>
    <row r="30" spans="1:4">
      <c r="A30">
        <v>28</v>
      </c>
      <c r="B30" t="s">
        <v>438</v>
      </c>
      <c r="C30" t="s">
        <v>439</v>
      </c>
      <c r="D30">
        <v>34</v>
      </c>
    </row>
    <row r="31" spans="1:4">
      <c r="A31">
        <v>29</v>
      </c>
      <c r="B31" t="s">
        <v>436</v>
      </c>
      <c r="C31" t="s">
        <v>437</v>
      </c>
      <c r="D31">
        <v>119</v>
      </c>
    </row>
    <row r="32" spans="1:4">
      <c r="A32">
        <v>30</v>
      </c>
      <c r="B32" t="s">
        <v>434</v>
      </c>
      <c r="C32" t="s">
        <v>435</v>
      </c>
      <c r="D32">
        <v>87</v>
      </c>
    </row>
    <row r="33" spans="1:4">
      <c r="A33">
        <v>31</v>
      </c>
      <c r="B33" t="s">
        <v>432</v>
      </c>
      <c r="C33" t="s">
        <v>433</v>
      </c>
      <c r="D33">
        <v>48</v>
      </c>
    </row>
    <row r="34" spans="1:4">
      <c r="A34">
        <v>32</v>
      </c>
      <c r="B34" t="s">
        <v>430</v>
      </c>
      <c r="C34" t="s">
        <v>431</v>
      </c>
      <c r="D34">
        <v>109</v>
      </c>
    </row>
    <row r="35" spans="1:4">
      <c r="A35">
        <v>33</v>
      </c>
      <c r="B35" t="s">
        <v>428</v>
      </c>
      <c r="C35" t="s">
        <v>429</v>
      </c>
      <c r="D35">
        <v>167</v>
      </c>
    </row>
    <row r="36" spans="1:4">
      <c r="A36">
        <v>34</v>
      </c>
      <c r="B36" t="s">
        <v>426</v>
      </c>
      <c r="C36" t="s">
        <v>427</v>
      </c>
      <c r="D36">
        <v>108</v>
      </c>
    </row>
    <row r="37" spans="1:4">
      <c r="A37">
        <v>35</v>
      </c>
      <c r="B37" t="s">
        <v>424</v>
      </c>
      <c r="C37" t="s">
        <v>425</v>
      </c>
      <c r="D37">
        <v>82</v>
      </c>
    </row>
    <row r="38" spans="1:4">
      <c r="A38">
        <v>36</v>
      </c>
      <c r="B38" t="s">
        <v>422</v>
      </c>
      <c r="C38" t="s">
        <v>423</v>
      </c>
      <c r="D38">
        <v>1</v>
      </c>
    </row>
    <row r="39" spans="1:4">
      <c r="A39">
        <v>37</v>
      </c>
      <c r="B39" t="s">
        <v>420</v>
      </c>
      <c r="C39" t="s">
        <v>421</v>
      </c>
      <c r="D39">
        <v>94</v>
      </c>
    </row>
    <row r="40" spans="1:4">
      <c r="A40">
        <v>38</v>
      </c>
      <c r="B40" t="s">
        <v>418</v>
      </c>
      <c r="C40" t="s">
        <v>419</v>
      </c>
      <c r="D40">
        <v>165</v>
      </c>
    </row>
    <row r="41" spans="1:4">
      <c r="A41">
        <v>39</v>
      </c>
      <c r="B41" t="s">
        <v>416</v>
      </c>
      <c r="C41" t="s">
        <v>417</v>
      </c>
      <c r="D41">
        <v>163</v>
      </c>
    </row>
    <row r="42" spans="1:4">
      <c r="A42">
        <v>40</v>
      </c>
      <c r="B42" t="s">
        <v>122</v>
      </c>
      <c r="C42" t="s">
        <v>415</v>
      </c>
      <c r="D42">
        <v>173</v>
      </c>
    </row>
    <row r="43" spans="1:4">
      <c r="A43">
        <v>41</v>
      </c>
      <c r="B43" t="s">
        <v>413</v>
      </c>
      <c r="C43" t="s">
        <v>414</v>
      </c>
      <c r="D43">
        <v>58</v>
      </c>
    </row>
    <row r="44" spans="1:4">
      <c r="A44">
        <v>42</v>
      </c>
      <c r="B44" t="s">
        <v>411</v>
      </c>
      <c r="C44" t="s">
        <v>412</v>
      </c>
      <c r="D44">
        <v>78</v>
      </c>
    </row>
    <row r="45" spans="1:4">
      <c r="A45">
        <v>43</v>
      </c>
      <c r="B45" t="s">
        <v>409</v>
      </c>
      <c r="C45" t="s">
        <v>410</v>
      </c>
      <c r="D45">
        <v>124</v>
      </c>
    </row>
    <row r="46" spans="1:4">
      <c r="A46">
        <v>44</v>
      </c>
      <c r="B46" t="s">
        <v>407</v>
      </c>
      <c r="C46" t="s">
        <v>408</v>
      </c>
      <c r="D46">
        <v>117</v>
      </c>
    </row>
    <row r="47" spans="1:4">
      <c r="A47">
        <v>45</v>
      </c>
      <c r="B47" t="s">
        <v>405</v>
      </c>
      <c r="C47" t="s">
        <v>406</v>
      </c>
      <c r="D47">
        <v>159</v>
      </c>
    </row>
    <row r="48" spans="1:4">
      <c r="A48">
        <v>46</v>
      </c>
      <c r="B48" t="s">
        <v>403</v>
      </c>
      <c r="C48" t="s">
        <v>404</v>
      </c>
      <c r="D48">
        <v>150</v>
      </c>
    </row>
    <row r="49" spans="1:4">
      <c r="A49">
        <v>47</v>
      </c>
      <c r="B49" t="s">
        <v>401</v>
      </c>
      <c r="C49" t="s">
        <v>402</v>
      </c>
      <c r="D49">
        <v>27</v>
      </c>
    </row>
    <row r="50" spans="1:4">
      <c r="A50">
        <v>48</v>
      </c>
      <c r="B50" t="s">
        <v>399</v>
      </c>
      <c r="C50" t="s">
        <v>400</v>
      </c>
      <c r="D50">
        <v>59</v>
      </c>
    </row>
    <row r="51" spans="1:4">
      <c r="A51">
        <v>49</v>
      </c>
      <c r="B51" t="s">
        <v>397</v>
      </c>
      <c r="C51" t="s">
        <v>398</v>
      </c>
      <c r="D51">
        <v>174</v>
      </c>
    </row>
    <row r="52" spans="1:4">
      <c r="A52">
        <v>50</v>
      </c>
      <c r="B52" t="s">
        <v>395</v>
      </c>
      <c r="C52" t="s">
        <v>396</v>
      </c>
      <c r="D52">
        <v>126</v>
      </c>
    </row>
    <row r="53" spans="1:4">
      <c r="A53">
        <v>51</v>
      </c>
      <c r="B53" t="s">
        <v>393</v>
      </c>
      <c r="C53" t="s">
        <v>394</v>
      </c>
      <c r="D53">
        <v>130</v>
      </c>
    </row>
    <row r="54" spans="1:4">
      <c r="A54">
        <v>52</v>
      </c>
      <c r="B54" t="s">
        <v>391</v>
      </c>
      <c r="C54" t="s">
        <v>392</v>
      </c>
      <c r="D54">
        <v>37</v>
      </c>
    </row>
    <row r="55" spans="1:4">
      <c r="A55">
        <v>53</v>
      </c>
      <c r="B55" t="s">
        <v>389</v>
      </c>
      <c r="C55" t="s">
        <v>390</v>
      </c>
      <c r="D55">
        <v>179</v>
      </c>
    </row>
    <row r="56" spans="1:4">
      <c r="A56">
        <v>54</v>
      </c>
      <c r="B56" t="s">
        <v>387</v>
      </c>
      <c r="C56" t="s">
        <v>388</v>
      </c>
      <c r="D56">
        <v>79</v>
      </c>
    </row>
    <row r="57" spans="1:4">
      <c r="A57">
        <v>55</v>
      </c>
      <c r="B57" t="s">
        <v>385</v>
      </c>
      <c r="C57" t="s">
        <v>386</v>
      </c>
      <c r="D57">
        <v>51</v>
      </c>
    </row>
    <row r="58" spans="1:4">
      <c r="A58">
        <v>56</v>
      </c>
      <c r="B58" t="s">
        <v>383</v>
      </c>
      <c r="C58" t="s">
        <v>384</v>
      </c>
      <c r="D58">
        <v>157</v>
      </c>
    </row>
    <row r="59" spans="1:4">
      <c r="A59">
        <v>57</v>
      </c>
      <c r="B59" t="s">
        <v>381</v>
      </c>
      <c r="C59" t="s">
        <v>382</v>
      </c>
      <c r="D59">
        <v>114</v>
      </c>
    </row>
    <row r="60" spans="1:4">
      <c r="A60">
        <v>58</v>
      </c>
      <c r="B60" t="s">
        <v>379</v>
      </c>
      <c r="C60" t="s">
        <v>380</v>
      </c>
      <c r="D60">
        <v>154</v>
      </c>
    </row>
    <row r="61" spans="1:4">
      <c r="A61">
        <v>59</v>
      </c>
      <c r="B61" t="s">
        <v>377</v>
      </c>
      <c r="C61" t="s">
        <v>378</v>
      </c>
      <c r="D61">
        <v>180</v>
      </c>
    </row>
    <row r="62" spans="1:4">
      <c r="A62">
        <v>60</v>
      </c>
      <c r="B62" t="s">
        <v>375</v>
      </c>
      <c r="C62" t="s">
        <v>376</v>
      </c>
      <c r="D62">
        <v>139</v>
      </c>
    </row>
    <row r="63" spans="1:4">
      <c r="A63">
        <v>61</v>
      </c>
      <c r="B63" t="s">
        <v>373</v>
      </c>
      <c r="C63" t="s">
        <v>374</v>
      </c>
      <c r="D63">
        <v>182</v>
      </c>
    </row>
    <row r="64" spans="1:4">
      <c r="A64">
        <v>62</v>
      </c>
      <c r="B64" t="s">
        <v>371</v>
      </c>
      <c r="C64" t="s">
        <v>372</v>
      </c>
      <c r="D64">
        <v>183</v>
      </c>
    </row>
    <row r="65" spans="1:4">
      <c r="A65">
        <v>63</v>
      </c>
      <c r="B65" t="s">
        <v>369</v>
      </c>
      <c r="C65" t="s">
        <v>370</v>
      </c>
      <c r="D65">
        <v>63</v>
      </c>
    </row>
    <row r="66" spans="1:4">
      <c r="A66">
        <v>64</v>
      </c>
      <c r="B66" t="s">
        <v>367</v>
      </c>
      <c r="C66" t="s">
        <v>368</v>
      </c>
      <c r="D66">
        <v>155</v>
      </c>
    </row>
    <row r="67" spans="1:4">
      <c r="A67">
        <v>65</v>
      </c>
      <c r="B67" t="s">
        <v>365</v>
      </c>
      <c r="C67" t="s">
        <v>366</v>
      </c>
      <c r="D67">
        <v>176</v>
      </c>
    </row>
    <row r="68" spans="1:4">
      <c r="A68">
        <v>66</v>
      </c>
      <c r="B68" t="s">
        <v>363</v>
      </c>
      <c r="C68" t="s">
        <v>364</v>
      </c>
      <c r="D68">
        <v>143</v>
      </c>
    </row>
    <row r="69" spans="1:4">
      <c r="A69">
        <v>67</v>
      </c>
      <c r="B69" t="s">
        <v>361</v>
      </c>
      <c r="C69" t="s">
        <v>362</v>
      </c>
      <c r="D69">
        <v>141</v>
      </c>
    </row>
    <row r="70" spans="1:4">
      <c r="A70">
        <v>68</v>
      </c>
      <c r="B70" t="s">
        <v>359</v>
      </c>
      <c r="C70" t="s">
        <v>360</v>
      </c>
      <c r="D70">
        <v>96</v>
      </c>
    </row>
    <row r="71" spans="1:4">
      <c r="A71">
        <v>69</v>
      </c>
      <c r="B71" t="s">
        <v>120</v>
      </c>
      <c r="C71" t="s">
        <v>358</v>
      </c>
      <c r="D71">
        <v>88</v>
      </c>
    </row>
    <row r="72" spans="1:4">
      <c r="A72">
        <v>70</v>
      </c>
      <c r="B72" t="s">
        <v>356</v>
      </c>
      <c r="C72" t="s">
        <v>357</v>
      </c>
      <c r="D72">
        <v>95</v>
      </c>
    </row>
    <row r="73" spans="1:4">
      <c r="A73">
        <v>71</v>
      </c>
      <c r="B73" t="s">
        <v>354</v>
      </c>
      <c r="C73" t="s">
        <v>355</v>
      </c>
      <c r="D73">
        <v>169</v>
      </c>
    </row>
    <row r="74" spans="1:4">
      <c r="A74">
        <v>72</v>
      </c>
      <c r="B74" t="s">
        <v>352</v>
      </c>
      <c r="C74" t="s">
        <v>353</v>
      </c>
      <c r="D74">
        <v>125</v>
      </c>
    </row>
    <row r="75" spans="1:4">
      <c r="A75">
        <v>73</v>
      </c>
      <c r="B75" t="s">
        <v>350</v>
      </c>
      <c r="C75" t="s">
        <v>351</v>
      </c>
      <c r="D75">
        <v>72</v>
      </c>
    </row>
    <row r="76" spans="1:4">
      <c r="A76">
        <v>74</v>
      </c>
      <c r="B76" t="s">
        <v>491</v>
      </c>
      <c r="C76" t="s">
        <v>347</v>
      </c>
      <c r="D76">
        <v>162</v>
      </c>
    </row>
    <row r="77" spans="1:4">
      <c r="A77">
        <v>75</v>
      </c>
      <c r="B77" t="s">
        <v>344</v>
      </c>
      <c r="C77" t="s">
        <v>345</v>
      </c>
      <c r="D77">
        <v>186</v>
      </c>
    </row>
    <row r="78" spans="1:4">
      <c r="A78">
        <v>76</v>
      </c>
      <c r="B78" t="s">
        <v>342</v>
      </c>
      <c r="C78" t="s">
        <v>343</v>
      </c>
      <c r="D78">
        <v>123</v>
      </c>
    </row>
    <row r="79" spans="1:4">
      <c r="A79">
        <v>77</v>
      </c>
      <c r="B79" t="s">
        <v>340</v>
      </c>
      <c r="C79" t="s">
        <v>341</v>
      </c>
      <c r="D79">
        <v>156</v>
      </c>
    </row>
    <row r="80" spans="1:4">
      <c r="A80">
        <v>78</v>
      </c>
      <c r="B80" t="s">
        <v>338</v>
      </c>
      <c r="C80" t="s">
        <v>339</v>
      </c>
      <c r="D80">
        <v>172</v>
      </c>
    </row>
    <row r="81" spans="1:4">
      <c r="A81">
        <v>79</v>
      </c>
      <c r="B81" t="s">
        <v>336</v>
      </c>
      <c r="C81" t="s">
        <v>337</v>
      </c>
      <c r="D81">
        <v>168</v>
      </c>
    </row>
    <row r="82" spans="1:4">
      <c r="A82">
        <v>80</v>
      </c>
      <c r="B82" t="s">
        <v>334</v>
      </c>
      <c r="C82" t="s">
        <v>335</v>
      </c>
      <c r="D82">
        <v>185</v>
      </c>
    </row>
    <row r="83" spans="1:4">
      <c r="A83">
        <v>81</v>
      </c>
      <c r="B83" t="s">
        <v>332</v>
      </c>
      <c r="C83" t="s">
        <v>333</v>
      </c>
      <c r="D83">
        <v>89</v>
      </c>
    </row>
    <row r="84" spans="1:4">
      <c r="A84">
        <v>82</v>
      </c>
      <c r="B84" t="s">
        <v>330</v>
      </c>
      <c r="C84" t="s">
        <v>331</v>
      </c>
      <c r="D84">
        <v>142</v>
      </c>
    </row>
    <row r="85" spans="1:4">
      <c r="A85">
        <v>83</v>
      </c>
      <c r="B85" t="s">
        <v>328</v>
      </c>
      <c r="C85" t="s">
        <v>329</v>
      </c>
      <c r="D85">
        <v>153</v>
      </c>
    </row>
    <row r="86" spans="1:4">
      <c r="A86">
        <v>84</v>
      </c>
      <c r="B86" t="s">
        <v>326</v>
      </c>
      <c r="C86" t="s">
        <v>327</v>
      </c>
      <c r="D86">
        <v>118</v>
      </c>
    </row>
    <row r="87" spans="1:4">
      <c r="A87">
        <v>85</v>
      </c>
      <c r="B87" t="s">
        <v>123</v>
      </c>
      <c r="C87" t="s">
        <v>325</v>
      </c>
      <c r="D87">
        <v>122</v>
      </c>
    </row>
    <row r="88" spans="1:4">
      <c r="A88">
        <v>86</v>
      </c>
      <c r="B88" t="s">
        <v>323</v>
      </c>
      <c r="C88" t="s">
        <v>324</v>
      </c>
      <c r="D88">
        <v>85</v>
      </c>
    </row>
    <row r="89" spans="1:4">
      <c r="A89">
        <v>87</v>
      </c>
      <c r="B89" t="s">
        <v>321</v>
      </c>
      <c r="C89" t="s">
        <v>322</v>
      </c>
      <c r="D89">
        <v>178</v>
      </c>
    </row>
    <row r="90" spans="1:4">
      <c r="A90">
        <v>88</v>
      </c>
      <c r="B90" t="s">
        <v>319</v>
      </c>
      <c r="C90" t="s">
        <v>320</v>
      </c>
      <c r="D90">
        <v>160</v>
      </c>
    </row>
    <row r="91" spans="1:4">
      <c r="A91">
        <v>89</v>
      </c>
      <c r="B91" t="s">
        <v>317</v>
      </c>
      <c r="C91" t="s">
        <v>318</v>
      </c>
      <c r="D91">
        <v>68</v>
      </c>
    </row>
    <row r="92" spans="1:4">
      <c r="A92">
        <v>90</v>
      </c>
      <c r="B92" t="s">
        <v>315</v>
      </c>
      <c r="C92" t="s">
        <v>316</v>
      </c>
      <c r="D92">
        <v>112</v>
      </c>
    </row>
    <row r="93" spans="1:4">
      <c r="A93">
        <v>91</v>
      </c>
      <c r="B93" t="s">
        <v>313</v>
      </c>
      <c r="C93" t="s">
        <v>314</v>
      </c>
      <c r="D93">
        <v>140</v>
      </c>
    </row>
    <row r="94" spans="1:4">
      <c r="A94">
        <v>92</v>
      </c>
      <c r="B94" t="s">
        <v>311</v>
      </c>
      <c r="C94" t="s">
        <v>312</v>
      </c>
      <c r="D94">
        <v>144</v>
      </c>
    </row>
    <row r="95" spans="1:4">
      <c r="A95">
        <v>93</v>
      </c>
      <c r="B95" t="s">
        <v>124</v>
      </c>
      <c r="C95" t="s">
        <v>310</v>
      </c>
      <c r="D95">
        <v>148</v>
      </c>
    </row>
    <row r="96" spans="1:4">
      <c r="A96">
        <v>94</v>
      </c>
      <c r="B96" t="s">
        <v>308</v>
      </c>
      <c r="C96" t="s">
        <v>309</v>
      </c>
      <c r="D96">
        <v>171</v>
      </c>
    </row>
    <row r="97" spans="1:4">
      <c r="A97">
        <v>95</v>
      </c>
      <c r="B97" t="s">
        <v>306</v>
      </c>
      <c r="C97" t="s">
        <v>307</v>
      </c>
      <c r="D97">
        <v>147</v>
      </c>
    </row>
    <row r="98" spans="1:4">
      <c r="A98">
        <v>96</v>
      </c>
      <c r="B98" t="s">
        <v>304</v>
      </c>
      <c r="C98" t="s">
        <v>305</v>
      </c>
      <c r="D98">
        <v>166</v>
      </c>
    </row>
    <row r="99" spans="1:4">
      <c r="A99">
        <v>97</v>
      </c>
      <c r="B99" t="s">
        <v>302</v>
      </c>
      <c r="C99" t="s">
        <v>303</v>
      </c>
      <c r="D99">
        <v>145</v>
      </c>
    </row>
  </sheetData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sqref="A1:L7"/>
    </sheetView>
  </sheetViews>
  <sheetFormatPr defaultRowHeight="15"/>
  <cols>
    <col min="1" max="1" width="5.5703125" customWidth="1"/>
    <col min="2" max="2" width="17.28515625" customWidth="1"/>
  </cols>
  <sheetData>
    <row r="1" spans="1:12">
      <c r="A1" s="61"/>
      <c r="B1" s="61" t="s">
        <v>77</v>
      </c>
      <c r="C1" s="61"/>
      <c r="D1" s="61"/>
      <c r="E1" s="61"/>
      <c r="F1" s="61"/>
      <c r="G1" s="61"/>
    </row>
    <row r="2" spans="1:12" ht="26.45" customHeight="1">
      <c r="A2" s="64"/>
      <c r="B2" s="65" t="s">
        <v>85</v>
      </c>
      <c r="C2" s="66" t="s">
        <v>80</v>
      </c>
      <c r="D2" s="66" t="s">
        <v>78</v>
      </c>
      <c r="E2" s="66" t="s">
        <v>79</v>
      </c>
      <c r="F2" s="66" t="s">
        <v>102</v>
      </c>
      <c r="G2" s="66" t="s">
        <v>103</v>
      </c>
      <c r="H2" s="66" t="s">
        <v>104</v>
      </c>
      <c r="I2" s="66" t="s">
        <v>105</v>
      </c>
      <c r="J2" s="66" t="s">
        <v>106</v>
      </c>
      <c r="K2" s="66" t="s">
        <v>107</v>
      </c>
      <c r="L2" s="66" t="s">
        <v>108</v>
      </c>
    </row>
    <row r="3" spans="1:12">
      <c r="A3" s="64">
        <v>1</v>
      </c>
      <c r="B3" s="62" t="s">
        <v>76</v>
      </c>
      <c r="C3" s="63">
        <f>SUM(D3:L3)</f>
        <v>0.19405092592592593</v>
      </c>
      <c r="D3" s="63">
        <v>0.10340277777777777</v>
      </c>
      <c r="E3" s="63">
        <v>9.0648148148148144E-2</v>
      </c>
      <c r="F3" s="63"/>
      <c r="G3" s="63"/>
      <c r="H3" s="63"/>
      <c r="I3" s="63"/>
      <c r="J3" s="63"/>
      <c r="K3" s="63"/>
      <c r="L3" s="63"/>
    </row>
    <row r="4" spans="1:12">
      <c r="A4" s="64">
        <v>2</v>
      </c>
      <c r="B4" s="62" t="s">
        <v>81</v>
      </c>
      <c r="C4" s="63">
        <f>SUM(D4:L4)</f>
        <v>0.19493055555555555</v>
      </c>
      <c r="D4" s="63">
        <v>0.10427083333333333</v>
      </c>
      <c r="E4" s="63">
        <v>9.0659722222222225E-2</v>
      </c>
      <c r="F4" s="63"/>
      <c r="G4" s="63"/>
      <c r="H4" s="63"/>
      <c r="I4" s="63"/>
      <c r="J4" s="63"/>
      <c r="K4" s="63"/>
      <c r="L4" s="63"/>
    </row>
    <row r="5" spans="1:12">
      <c r="A5" s="64">
        <v>3</v>
      </c>
      <c r="B5" s="62" t="s">
        <v>82</v>
      </c>
      <c r="C5" s="63">
        <f>SUM(D5:L5)</f>
        <v>0.22738425925925926</v>
      </c>
      <c r="D5" s="63">
        <v>0.10672453703703703</v>
      </c>
      <c r="E5" s="63">
        <v>0.12065972222222222</v>
      </c>
      <c r="F5" s="63"/>
      <c r="G5" s="63"/>
      <c r="H5" s="63"/>
      <c r="I5" s="63"/>
      <c r="J5" s="63"/>
      <c r="K5" s="63"/>
      <c r="L5" s="63"/>
    </row>
    <row r="6" spans="1:12">
      <c r="A6" s="64">
        <v>4</v>
      </c>
      <c r="B6" s="62" t="s">
        <v>83</v>
      </c>
      <c r="C6" s="63">
        <f>SUM(D6:L6)</f>
        <v>0.22827546296296297</v>
      </c>
      <c r="D6" s="63">
        <v>0.11464120370370372</v>
      </c>
      <c r="E6" s="63">
        <v>0.11363425925925925</v>
      </c>
      <c r="F6" s="63"/>
      <c r="G6" s="63"/>
      <c r="H6" s="63"/>
      <c r="I6" s="63"/>
      <c r="J6" s="63"/>
      <c r="K6" s="63"/>
      <c r="L6" s="63"/>
    </row>
    <row r="7" spans="1:12">
      <c r="A7" s="64">
        <v>5</v>
      </c>
      <c r="B7" s="62" t="s">
        <v>84</v>
      </c>
      <c r="C7" s="63">
        <f>SUM(D7:L7)</f>
        <v>0.23369212962962965</v>
      </c>
      <c r="D7" s="63">
        <v>0.12333333333333334</v>
      </c>
      <c r="E7" s="63">
        <v>0.1103587962962963</v>
      </c>
      <c r="F7" s="63"/>
      <c r="G7" s="63"/>
      <c r="H7" s="63"/>
      <c r="I7" s="63"/>
      <c r="J7" s="63"/>
      <c r="K7" s="63"/>
      <c r="L7" s="63"/>
    </row>
    <row r="8" spans="1:12">
      <c r="B8" s="68"/>
      <c r="C8" s="69"/>
      <c r="D8" s="69"/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00"/>
  <sheetViews>
    <sheetView topLeftCell="A75" workbookViewId="0">
      <selection activeCell="B2" sqref="B2:D100"/>
    </sheetView>
  </sheetViews>
  <sheetFormatPr defaultRowHeight="15"/>
  <cols>
    <col min="3" max="3" width="15.7109375" customWidth="1"/>
    <col min="4" max="4" width="20.28515625" customWidth="1"/>
  </cols>
  <sheetData>
    <row r="1" spans="2:4">
      <c r="B1" t="s">
        <v>40</v>
      </c>
      <c r="C1" t="s">
        <v>40</v>
      </c>
      <c r="D1" t="s">
        <v>40</v>
      </c>
    </row>
    <row r="2" spans="2:4">
      <c r="B2">
        <v>1</v>
      </c>
      <c r="C2" t="s">
        <v>490</v>
      </c>
      <c r="D2" t="s">
        <v>490</v>
      </c>
    </row>
    <row r="3" spans="2:4">
      <c r="B3">
        <v>2</v>
      </c>
      <c r="C3" t="s">
        <v>488</v>
      </c>
      <c r="D3" t="s">
        <v>489</v>
      </c>
    </row>
    <row r="4" spans="2:4">
      <c r="B4">
        <v>3</v>
      </c>
      <c r="C4" t="s">
        <v>486</v>
      </c>
      <c r="D4" t="s">
        <v>487</v>
      </c>
    </row>
    <row r="5" spans="2:4">
      <c r="B5">
        <v>4</v>
      </c>
      <c r="C5" t="s">
        <v>484</v>
      </c>
      <c r="D5" t="s">
        <v>485</v>
      </c>
    </row>
    <row r="6" spans="2:4">
      <c r="B6">
        <v>5</v>
      </c>
      <c r="C6" t="s">
        <v>482</v>
      </c>
      <c r="D6" t="s">
        <v>483</v>
      </c>
    </row>
    <row r="7" spans="2:4">
      <c r="B7">
        <v>6</v>
      </c>
      <c r="C7" t="s">
        <v>480</v>
      </c>
      <c r="D7" t="s">
        <v>481</v>
      </c>
    </row>
    <row r="8" spans="2:4">
      <c r="B8">
        <v>7</v>
      </c>
      <c r="C8" t="s">
        <v>478</v>
      </c>
      <c r="D8" t="s">
        <v>479</v>
      </c>
    </row>
    <row r="9" spans="2:4">
      <c r="B9">
        <v>8</v>
      </c>
      <c r="C9" t="s">
        <v>476</v>
      </c>
      <c r="D9" t="s">
        <v>477</v>
      </c>
    </row>
    <row r="10" spans="2:4">
      <c r="B10">
        <v>9</v>
      </c>
      <c r="C10" t="s">
        <v>474</v>
      </c>
      <c r="D10" t="s">
        <v>475</v>
      </c>
    </row>
    <row r="11" spans="2:4">
      <c r="B11">
        <v>10</v>
      </c>
      <c r="C11" t="s">
        <v>472</v>
      </c>
      <c r="D11" t="s">
        <v>473</v>
      </c>
    </row>
    <row r="12" spans="2:4">
      <c r="B12">
        <v>11</v>
      </c>
      <c r="C12" t="s">
        <v>470</v>
      </c>
      <c r="D12" t="s">
        <v>471</v>
      </c>
    </row>
    <row r="13" spans="2:4">
      <c r="B13">
        <v>12</v>
      </c>
      <c r="C13" t="s">
        <v>468</v>
      </c>
      <c r="D13" t="s">
        <v>469</v>
      </c>
    </row>
    <row r="14" spans="2:4">
      <c r="B14">
        <v>13</v>
      </c>
      <c r="C14" t="s">
        <v>466</v>
      </c>
      <c r="D14" t="s">
        <v>467</v>
      </c>
    </row>
    <row r="15" spans="2:4">
      <c r="B15">
        <v>14</v>
      </c>
      <c r="C15" t="s">
        <v>119</v>
      </c>
      <c r="D15" t="s">
        <v>465</v>
      </c>
    </row>
    <row r="16" spans="2:4">
      <c r="B16">
        <v>15</v>
      </c>
      <c r="C16" t="s">
        <v>463</v>
      </c>
      <c r="D16" t="s">
        <v>464</v>
      </c>
    </row>
    <row r="17" spans="2:4">
      <c r="B17">
        <v>16</v>
      </c>
      <c r="C17" t="s">
        <v>461</v>
      </c>
      <c r="D17" t="s">
        <v>462</v>
      </c>
    </row>
    <row r="18" spans="2:4">
      <c r="B18">
        <v>17</v>
      </c>
      <c r="C18" t="s">
        <v>459</v>
      </c>
      <c r="D18" t="s">
        <v>460</v>
      </c>
    </row>
    <row r="19" spans="2:4">
      <c r="B19">
        <v>18</v>
      </c>
      <c r="C19" t="s">
        <v>457</v>
      </c>
      <c r="D19" t="s">
        <v>458</v>
      </c>
    </row>
    <row r="20" spans="2:4">
      <c r="B20">
        <v>19</v>
      </c>
      <c r="C20" t="s">
        <v>455</v>
      </c>
      <c r="D20" t="s">
        <v>456</v>
      </c>
    </row>
    <row r="21" spans="2:4">
      <c r="B21">
        <v>20</v>
      </c>
      <c r="C21" t="s">
        <v>121</v>
      </c>
      <c r="D21" t="s">
        <v>454</v>
      </c>
    </row>
    <row r="22" spans="2:4">
      <c r="B22">
        <v>21</v>
      </c>
      <c r="C22" t="s">
        <v>452</v>
      </c>
      <c r="D22" t="s">
        <v>453</v>
      </c>
    </row>
    <row r="23" spans="2:4">
      <c r="B23">
        <v>22</v>
      </c>
      <c r="C23" t="s">
        <v>450</v>
      </c>
      <c r="D23" t="s">
        <v>451</v>
      </c>
    </row>
    <row r="24" spans="2:4">
      <c r="B24">
        <v>23</v>
      </c>
      <c r="C24" t="s">
        <v>448</v>
      </c>
      <c r="D24" t="s">
        <v>449</v>
      </c>
    </row>
    <row r="25" spans="2:4">
      <c r="B25">
        <v>24</v>
      </c>
      <c r="C25" t="s">
        <v>446</v>
      </c>
      <c r="D25" t="s">
        <v>447</v>
      </c>
    </row>
    <row r="26" spans="2:4">
      <c r="B26">
        <v>25</v>
      </c>
      <c r="C26" t="s">
        <v>444</v>
      </c>
      <c r="D26" t="s">
        <v>445</v>
      </c>
    </row>
    <row r="27" spans="2:4">
      <c r="B27">
        <v>26</v>
      </c>
      <c r="C27" t="s">
        <v>442</v>
      </c>
      <c r="D27" t="s">
        <v>443</v>
      </c>
    </row>
    <row r="28" spans="2:4">
      <c r="B28">
        <v>27</v>
      </c>
      <c r="C28" t="s">
        <v>440</v>
      </c>
      <c r="D28" t="s">
        <v>441</v>
      </c>
    </row>
    <row r="29" spans="2:4">
      <c r="B29">
        <v>28</v>
      </c>
      <c r="C29" t="s">
        <v>438</v>
      </c>
      <c r="D29" t="s">
        <v>439</v>
      </c>
    </row>
    <row r="30" spans="2:4">
      <c r="B30">
        <v>29</v>
      </c>
      <c r="C30" t="s">
        <v>436</v>
      </c>
      <c r="D30" t="s">
        <v>437</v>
      </c>
    </row>
    <row r="31" spans="2:4">
      <c r="B31">
        <v>30</v>
      </c>
      <c r="C31" t="s">
        <v>434</v>
      </c>
      <c r="D31" t="s">
        <v>435</v>
      </c>
    </row>
    <row r="32" spans="2:4">
      <c r="B32">
        <v>31</v>
      </c>
      <c r="C32" t="s">
        <v>432</v>
      </c>
      <c r="D32" t="s">
        <v>433</v>
      </c>
    </row>
    <row r="33" spans="2:4">
      <c r="B33">
        <v>32</v>
      </c>
      <c r="C33" t="s">
        <v>430</v>
      </c>
      <c r="D33" t="s">
        <v>431</v>
      </c>
    </row>
    <row r="34" spans="2:4">
      <c r="B34">
        <v>33</v>
      </c>
      <c r="C34" t="s">
        <v>428</v>
      </c>
      <c r="D34" t="s">
        <v>429</v>
      </c>
    </row>
    <row r="35" spans="2:4">
      <c r="B35">
        <v>34</v>
      </c>
      <c r="C35" t="s">
        <v>426</v>
      </c>
      <c r="D35" t="s">
        <v>427</v>
      </c>
    </row>
    <row r="36" spans="2:4">
      <c r="B36">
        <v>35</v>
      </c>
      <c r="C36" t="s">
        <v>424</v>
      </c>
      <c r="D36" t="s">
        <v>425</v>
      </c>
    </row>
    <row r="37" spans="2:4">
      <c r="B37">
        <v>36</v>
      </c>
      <c r="C37" t="s">
        <v>422</v>
      </c>
      <c r="D37" t="s">
        <v>423</v>
      </c>
    </row>
    <row r="38" spans="2:4">
      <c r="B38">
        <v>37</v>
      </c>
      <c r="C38" t="s">
        <v>420</v>
      </c>
      <c r="D38" t="s">
        <v>421</v>
      </c>
    </row>
    <row r="39" spans="2:4">
      <c r="B39">
        <v>38</v>
      </c>
      <c r="C39" t="s">
        <v>418</v>
      </c>
      <c r="D39" t="s">
        <v>419</v>
      </c>
    </row>
    <row r="40" spans="2:4">
      <c r="B40">
        <v>39</v>
      </c>
      <c r="C40" t="s">
        <v>416</v>
      </c>
      <c r="D40" t="s">
        <v>417</v>
      </c>
    </row>
    <row r="41" spans="2:4">
      <c r="B41">
        <v>40</v>
      </c>
      <c r="C41" t="s">
        <v>122</v>
      </c>
      <c r="D41" t="s">
        <v>415</v>
      </c>
    </row>
    <row r="42" spans="2:4">
      <c r="B42">
        <v>41</v>
      </c>
      <c r="C42" t="s">
        <v>413</v>
      </c>
      <c r="D42" t="s">
        <v>414</v>
      </c>
    </row>
    <row r="43" spans="2:4">
      <c r="B43">
        <v>42</v>
      </c>
      <c r="C43" t="s">
        <v>411</v>
      </c>
      <c r="D43" t="s">
        <v>412</v>
      </c>
    </row>
    <row r="44" spans="2:4">
      <c r="B44">
        <v>43</v>
      </c>
      <c r="C44" t="s">
        <v>409</v>
      </c>
      <c r="D44" t="s">
        <v>410</v>
      </c>
    </row>
    <row r="45" spans="2:4">
      <c r="B45">
        <v>44</v>
      </c>
      <c r="C45" t="s">
        <v>407</v>
      </c>
      <c r="D45" t="s">
        <v>408</v>
      </c>
    </row>
    <row r="46" spans="2:4">
      <c r="B46">
        <v>45</v>
      </c>
      <c r="C46" t="s">
        <v>405</v>
      </c>
      <c r="D46" t="s">
        <v>406</v>
      </c>
    </row>
    <row r="47" spans="2:4">
      <c r="B47">
        <v>46</v>
      </c>
      <c r="C47" t="s">
        <v>403</v>
      </c>
      <c r="D47" t="s">
        <v>404</v>
      </c>
    </row>
    <row r="48" spans="2:4">
      <c r="B48">
        <v>47</v>
      </c>
      <c r="C48" t="s">
        <v>401</v>
      </c>
      <c r="D48" t="s">
        <v>402</v>
      </c>
    </row>
    <row r="49" spans="2:4">
      <c r="B49">
        <v>48</v>
      </c>
      <c r="C49" t="s">
        <v>399</v>
      </c>
      <c r="D49" t="s">
        <v>400</v>
      </c>
    </row>
    <row r="50" spans="2:4">
      <c r="B50">
        <v>49</v>
      </c>
      <c r="C50" t="s">
        <v>397</v>
      </c>
      <c r="D50" t="s">
        <v>398</v>
      </c>
    </row>
    <row r="51" spans="2:4">
      <c r="B51">
        <v>50</v>
      </c>
      <c r="C51" t="s">
        <v>395</v>
      </c>
      <c r="D51" t="s">
        <v>396</v>
      </c>
    </row>
    <row r="52" spans="2:4">
      <c r="B52">
        <v>51</v>
      </c>
      <c r="C52" t="s">
        <v>393</v>
      </c>
      <c r="D52" t="s">
        <v>394</v>
      </c>
    </row>
    <row r="53" spans="2:4">
      <c r="B53">
        <v>52</v>
      </c>
      <c r="C53" t="s">
        <v>391</v>
      </c>
      <c r="D53" t="s">
        <v>392</v>
      </c>
    </row>
    <row r="54" spans="2:4">
      <c r="B54">
        <v>53</v>
      </c>
      <c r="C54" t="s">
        <v>389</v>
      </c>
      <c r="D54" t="s">
        <v>390</v>
      </c>
    </row>
    <row r="55" spans="2:4">
      <c r="B55">
        <v>54</v>
      </c>
      <c r="C55" t="s">
        <v>387</v>
      </c>
      <c r="D55" t="s">
        <v>388</v>
      </c>
    </row>
    <row r="56" spans="2:4">
      <c r="B56">
        <v>55</v>
      </c>
      <c r="C56" t="s">
        <v>385</v>
      </c>
      <c r="D56" t="s">
        <v>386</v>
      </c>
    </row>
    <row r="57" spans="2:4">
      <c r="B57">
        <v>56</v>
      </c>
      <c r="C57" t="s">
        <v>383</v>
      </c>
      <c r="D57" t="s">
        <v>384</v>
      </c>
    </row>
    <row r="58" spans="2:4">
      <c r="B58">
        <v>57</v>
      </c>
      <c r="C58" t="s">
        <v>381</v>
      </c>
      <c r="D58" t="s">
        <v>382</v>
      </c>
    </row>
    <row r="59" spans="2:4">
      <c r="B59">
        <v>58</v>
      </c>
      <c r="C59" t="s">
        <v>379</v>
      </c>
      <c r="D59" t="s">
        <v>380</v>
      </c>
    </row>
    <row r="60" spans="2:4">
      <c r="B60">
        <v>59</v>
      </c>
      <c r="C60" t="s">
        <v>377</v>
      </c>
      <c r="D60" t="s">
        <v>378</v>
      </c>
    </row>
    <row r="61" spans="2:4">
      <c r="B61">
        <v>60</v>
      </c>
      <c r="C61" t="s">
        <v>375</v>
      </c>
      <c r="D61" t="s">
        <v>376</v>
      </c>
    </row>
    <row r="62" spans="2:4">
      <c r="B62">
        <v>61</v>
      </c>
      <c r="C62" t="s">
        <v>373</v>
      </c>
      <c r="D62" t="s">
        <v>374</v>
      </c>
    </row>
    <row r="63" spans="2:4">
      <c r="B63">
        <v>62</v>
      </c>
      <c r="C63" t="s">
        <v>371</v>
      </c>
      <c r="D63" t="s">
        <v>372</v>
      </c>
    </row>
    <row r="64" spans="2:4">
      <c r="B64">
        <v>63</v>
      </c>
      <c r="C64" t="s">
        <v>369</v>
      </c>
      <c r="D64" t="s">
        <v>370</v>
      </c>
    </row>
    <row r="65" spans="2:4">
      <c r="B65">
        <v>64</v>
      </c>
      <c r="C65" t="s">
        <v>367</v>
      </c>
      <c r="D65" t="s">
        <v>368</v>
      </c>
    </row>
    <row r="66" spans="2:4">
      <c r="B66">
        <v>65</v>
      </c>
      <c r="C66" t="s">
        <v>365</v>
      </c>
      <c r="D66" t="s">
        <v>366</v>
      </c>
    </row>
    <row r="67" spans="2:4">
      <c r="B67">
        <v>66</v>
      </c>
      <c r="C67" t="s">
        <v>363</v>
      </c>
      <c r="D67" t="s">
        <v>364</v>
      </c>
    </row>
    <row r="68" spans="2:4">
      <c r="B68">
        <v>67</v>
      </c>
      <c r="C68" t="s">
        <v>361</v>
      </c>
      <c r="D68" t="s">
        <v>362</v>
      </c>
    </row>
    <row r="69" spans="2:4">
      <c r="B69">
        <v>68</v>
      </c>
      <c r="C69" t="s">
        <v>359</v>
      </c>
      <c r="D69" t="s">
        <v>360</v>
      </c>
    </row>
    <row r="70" spans="2:4">
      <c r="B70">
        <v>69</v>
      </c>
      <c r="C70" t="s">
        <v>120</v>
      </c>
      <c r="D70" t="s">
        <v>358</v>
      </c>
    </row>
    <row r="71" spans="2:4">
      <c r="B71">
        <v>70</v>
      </c>
      <c r="C71" t="s">
        <v>356</v>
      </c>
      <c r="D71" t="s">
        <v>357</v>
      </c>
    </row>
    <row r="72" spans="2:4">
      <c r="B72">
        <v>71</v>
      </c>
      <c r="C72" t="s">
        <v>354</v>
      </c>
      <c r="D72" t="s">
        <v>355</v>
      </c>
    </row>
    <row r="73" spans="2:4">
      <c r="B73">
        <v>72</v>
      </c>
      <c r="C73" t="s">
        <v>352</v>
      </c>
      <c r="D73" t="s">
        <v>353</v>
      </c>
    </row>
    <row r="74" spans="2:4">
      <c r="B74">
        <v>73</v>
      </c>
      <c r="C74" t="s">
        <v>350</v>
      </c>
      <c r="D74" t="s">
        <v>351</v>
      </c>
    </row>
    <row r="75" spans="2:4">
      <c r="B75">
        <v>74</v>
      </c>
      <c r="C75" t="s">
        <v>348</v>
      </c>
      <c r="D75" t="s">
        <v>349</v>
      </c>
    </row>
    <row r="76" spans="2:4">
      <c r="B76">
        <v>75</v>
      </c>
      <c r="C76" t="s">
        <v>346</v>
      </c>
      <c r="D76" t="s">
        <v>347</v>
      </c>
    </row>
    <row r="77" spans="2:4">
      <c r="B77">
        <v>76</v>
      </c>
      <c r="C77" t="s">
        <v>344</v>
      </c>
      <c r="D77" t="s">
        <v>345</v>
      </c>
    </row>
    <row r="78" spans="2:4">
      <c r="B78">
        <v>77</v>
      </c>
      <c r="C78" t="s">
        <v>342</v>
      </c>
      <c r="D78" t="s">
        <v>343</v>
      </c>
    </row>
    <row r="79" spans="2:4">
      <c r="B79">
        <v>78</v>
      </c>
      <c r="C79" t="s">
        <v>340</v>
      </c>
      <c r="D79" t="s">
        <v>341</v>
      </c>
    </row>
    <row r="80" spans="2:4">
      <c r="B80">
        <v>79</v>
      </c>
      <c r="C80" t="s">
        <v>338</v>
      </c>
      <c r="D80" t="s">
        <v>339</v>
      </c>
    </row>
    <row r="81" spans="2:4">
      <c r="B81">
        <v>80</v>
      </c>
      <c r="C81" t="s">
        <v>336</v>
      </c>
      <c r="D81" t="s">
        <v>337</v>
      </c>
    </row>
    <row r="82" spans="2:4">
      <c r="B82">
        <v>81</v>
      </c>
      <c r="C82" t="s">
        <v>334</v>
      </c>
      <c r="D82" t="s">
        <v>335</v>
      </c>
    </row>
    <row r="83" spans="2:4">
      <c r="B83">
        <v>82</v>
      </c>
      <c r="C83" t="s">
        <v>332</v>
      </c>
      <c r="D83" t="s">
        <v>333</v>
      </c>
    </row>
    <row r="84" spans="2:4">
      <c r="B84">
        <v>83</v>
      </c>
      <c r="C84" t="s">
        <v>330</v>
      </c>
      <c r="D84" t="s">
        <v>331</v>
      </c>
    </row>
    <row r="85" spans="2:4">
      <c r="B85">
        <v>84</v>
      </c>
      <c r="C85" t="s">
        <v>328</v>
      </c>
      <c r="D85" t="s">
        <v>329</v>
      </c>
    </row>
    <row r="86" spans="2:4">
      <c r="B86">
        <v>85</v>
      </c>
      <c r="C86" t="s">
        <v>326</v>
      </c>
      <c r="D86" t="s">
        <v>327</v>
      </c>
    </row>
    <row r="87" spans="2:4">
      <c r="B87">
        <v>86</v>
      </c>
      <c r="C87" t="s">
        <v>123</v>
      </c>
      <c r="D87" t="s">
        <v>325</v>
      </c>
    </row>
    <row r="88" spans="2:4">
      <c r="B88">
        <v>87</v>
      </c>
      <c r="C88" t="s">
        <v>323</v>
      </c>
      <c r="D88" t="s">
        <v>324</v>
      </c>
    </row>
    <row r="89" spans="2:4">
      <c r="B89">
        <v>88</v>
      </c>
      <c r="C89" t="s">
        <v>321</v>
      </c>
      <c r="D89" t="s">
        <v>322</v>
      </c>
    </row>
    <row r="90" spans="2:4">
      <c r="B90">
        <v>89</v>
      </c>
      <c r="C90" t="s">
        <v>319</v>
      </c>
      <c r="D90" t="s">
        <v>320</v>
      </c>
    </row>
    <row r="91" spans="2:4">
      <c r="B91">
        <v>90</v>
      </c>
      <c r="C91" t="s">
        <v>317</v>
      </c>
      <c r="D91" t="s">
        <v>318</v>
      </c>
    </row>
    <row r="92" spans="2:4">
      <c r="B92">
        <v>91</v>
      </c>
      <c r="C92" t="s">
        <v>315</v>
      </c>
      <c r="D92" t="s">
        <v>316</v>
      </c>
    </row>
    <row r="93" spans="2:4">
      <c r="B93">
        <v>92</v>
      </c>
      <c r="C93" t="s">
        <v>313</v>
      </c>
      <c r="D93" t="s">
        <v>314</v>
      </c>
    </row>
    <row r="94" spans="2:4">
      <c r="B94">
        <v>93</v>
      </c>
      <c r="C94" t="s">
        <v>311</v>
      </c>
      <c r="D94" t="s">
        <v>312</v>
      </c>
    </row>
    <row r="95" spans="2:4">
      <c r="B95">
        <v>94</v>
      </c>
      <c r="C95" t="s">
        <v>124</v>
      </c>
      <c r="D95" t="s">
        <v>310</v>
      </c>
    </row>
    <row r="96" spans="2:4">
      <c r="B96">
        <v>95</v>
      </c>
      <c r="C96" t="s">
        <v>308</v>
      </c>
      <c r="D96" t="s">
        <v>309</v>
      </c>
    </row>
    <row r="97" spans="2:4">
      <c r="B97">
        <v>96</v>
      </c>
      <c r="C97" t="s">
        <v>306</v>
      </c>
      <c r="D97" t="s">
        <v>307</v>
      </c>
    </row>
    <row r="98" spans="2:4">
      <c r="B98">
        <v>97</v>
      </c>
      <c r="C98" t="s">
        <v>304</v>
      </c>
      <c r="D98" t="s">
        <v>305</v>
      </c>
    </row>
    <row r="99" spans="2:4">
      <c r="B99">
        <v>98</v>
      </c>
      <c r="C99" t="s">
        <v>302</v>
      </c>
      <c r="D99" t="s">
        <v>303</v>
      </c>
    </row>
    <row r="100" spans="2:4">
      <c r="B100">
        <v>99</v>
      </c>
      <c r="C100" t="s">
        <v>300</v>
      </c>
      <c r="D100" t="s">
        <v>301</v>
      </c>
    </row>
  </sheetData>
  <autoFilter ref="B1:D1">
    <sortState ref="B2:D100">
      <sortCondition ref="B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3"/>
  <sheetViews>
    <sheetView workbookViewId="0">
      <selection activeCell="E3" sqref="E3:E43"/>
    </sheetView>
  </sheetViews>
  <sheetFormatPr defaultRowHeight="15"/>
  <sheetData>
    <row r="1" spans="2:6" ht="15.75" thickBot="1"/>
    <row r="2" spans="2:6" ht="15.75" thickBot="1">
      <c r="B2" s="70" t="s">
        <v>125</v>
      </c>
      <c r="C2" s="70" t="s">
        <v>126</v>
      </c>
      <c r="D2" s="70" t="s">
        <v>127</v>
      </c>
      <c r="E2" s="70" t="s">
        <v>128</v>
      </c>
      <c r="F2" s="70" t="s">
        <v>129</v>
      </c>
    </row>
    <row r="3" spans="2:6" ht="68.25" thickBot="1">
      <c r="B3" s="70" t="s">
        <v>130</v>
      </c>
      <c r="C3" s="70" t="s">
        <v>131</v>
      </c>
      <c r="D3" s="70" t="s">
        <v>132</v>
      </c>
      <c r="E3" s="70" t="s">
        <v>86</v>
      </c>
      <c r="F3" s="70">
        <v>1964</v>
      </c>
    </row>
    <row r="4" spans="2:6" ht="27.75" thickBot="1">
      <c r="B4" s="70" t="s">
        <v>54</v>
      </c>
      <c r="C4" s="70" t="s">
        <v>133</v>
      </c>
      <c r="D4" s="70" t="s">
        <v>134</v>
      </c>
      <c r="E4" s="70" t="s">
        <v>87</v>
      </c>
      <c r="F4" s="70">
        <v>1966</v>
      </c>
    </row>
    <row r="5" spans="2:6" ht="15.75" thickBot="1">
      <c r="B5" s="70" t="s">
        <v>60</v>
      </c>
      <c r="C5" s="70" t="s">
        <v>61</v>
      </c>
      <c r="D5" s="70" t="s">
        <v>135</v>
      </c>
      <c r="E5" s="70" t="s">
        <v>86</v>
      </c>
      <c r="F5" s="70">
        <v>1965</v>
      </c>
    </row>
    <row r="6" spans="2:6" ht="15.75" thickBot="1">
      <c r="B6" s="70" t="s">
        <v>64</v>
      </c>
      <c r="C6" s="70" t="s">
        <v>89</v>
      </c>
      <c r="D6" s="70" t="s">
        <v>14</v>
      </c>
      <c r="E6" s="70" t="s">
        <v>86</v>
      </c>
      <c r="F6" s="70">
        <v>1988</v>
      </c>
    </row>
    <row r="7" spans="2:6" ht="15.75" thickBot="1">
      <c r="B7" s="70" t="s">
        <v>66</v>
      </c>
      <c r="C7" s="70" t="s">
        <v>67</v>
      </c>
      <c r="D7" s="70" t="s">
        <v>14</v>
      </c>
      <c r="E7" s="70" t="s">
        <v>86</v>
      </c>
      <c r="F7" s="70">
        <v>1970</v>
      </c>
    </row>
    <row r="8" spans="2:6" ht="81.75" thickBot="1">
      <c r="B8" s="70" t="s">
        <v>5</v>
      </c>
      <c r="C8" s="70" t="s">
        <v>44</v>
      </c>
      <c r="D8" s="70" t="s">
        <v>136</v>
      </c>
      <c r="E8" s="70" t="s">
        <v>86</v>
      </c>
      <c r="F8" s="70">
        <v>1987</v>
      </c>
    </row>
    <row r="9" spans="2:6" ht="68.25" thickBot="1">
      <c r="B9" s="70" t="s">
        <v>137</v>
      </c>
      <c r="C9" s="70" t="s">
        <v>138</v>
      </c>
      <c r="D9" s="70" t="s">
        <v>139</v>
      </c>
      <c r="E9" s="70" t="s">
        <v>86</v>
      </c>
      <c r="F9" s="70">
        <v>1963</v>
      </c>
    </row>
    <row r="10" spans="2:6" ht="15.75" thickBot="1">
      <c r="B10" s="70" t="s">
        <v>140</v>
      </c>
      <c r="C10" s="70" t="s">
        <v>141</v>
      </c>
      <c r="D10" s="70" t="s">
        <v>72</v>
      </c>
      <c r="E10" s="70" t="s">
        <v>87</v>
      </c>
      <c r="F10" s="70">
        <v>1967</v>
      </c>
    </row>
    <row r="11" spans="2:6" ht="27.75" thickBot="1">
      <c r="B11" s="70" t="s">
        <v>115</v>
      </c>
      <c r="C11" s="70" t="s">
        <v>142</v>
      </c>
      <c r="D11" s="70" t="s">
        <v>143</v>
      </c>
      <c r="E11" s="70" t="s">
        <v>86</v>
      </c>
      <c r="F11" s="70">
        <v>2000</v>
      </c>
    </row>
    <row r="12" spans="2:6" ht="15.75" thickBot="1">
      <c r="B12" s="70" t="s">
        <v>144</v>
      </c>
      <c r="C12" s="70" t="s">
        <v>145</v>
      </c>
      <c r="D12" s="70" t="s">
        <v>146</v>
      </c>
      <c r="E12" s="70" t="s">
        <v>86</v>
      </c>
      <c r="F12" s="70">
        <v>1971</v>
      </c>
    </row>
    <row r="13" spans="2:6" ht="27.75" thickBot="1">
      <c r="B13" s="70" t="s">
        <v>63</v>
      </c>
      <c r="C13" s="70" t="s">
        <v>109</v>
      </c>
      <c r="D13" s="70" t="s">
        <v>118</v>
      </c>
      <c r="E13" s="70" t="s">
        <v>86</v>
      </c>
      <c r="F13" s="70">
        <v>1960</v>
      </c>
    </row>
    <row r="14" spans="2:6" ht="54.75" thickBot="1">
      <c r="B14" s="70" t="s">
        <v>90</v>
      </c>
      <c r="C14" s="70" t="s">
        <v>147</v>
      </c>
      <c r="D14" s="70" t="s">
        <v>148</v>
      </c>
      <c r="E14" s="70" t="s">
        <v>86</v>
      </c>
      <c r="F14" s="70">
        <v>1965</v>
      </c>
    </row>
    <row r="15" spans="2:6" ht="68.25" thickBot="1">
      <c r="B15" s="70" t="s">
        <v>5</v>
      </c>
      <c r="C15" s="70" t="s">
        <v>68</v>
      </c>
      <c r="D15" s="70" t="s">
        <v>149</v>
      </c>
      <c r="E15" s="70" t="s">
        <v>86</v>
      </c>
      <c r="F15" s="70">
        <v>1979</v>
      </c>
    </row>
    <row r="16" spans="2:6" ht="15.75" thickBot="1">
      <c r="B16" s="70" t="s">
        <v>150</v>
      </c>
      <c r="C16" s="70" t="s">
        <v>151</v>
      </c>
      <c r="D16" s="70" t="s">
        <v>72</v>
      </c>
      <c r="E16" s="70" t="s">
        <v>86</v>
      </c>
      <c r="F16" s="70">
        <v>1979</v>
      </c>
    </row>
    <row r="17" spans="2:6" ht="68.25" thickBot="1">
      <c r="B17" s="70" t="s">
        <v>75</v>
      </c>
      <c r="C17" s="70" t="s">
        <v>116</v>
      </c>
      <c r="D17" s="70" t="s">
        <v>152</v>
      </c>
      <c r="E17" s="70" t="s">
        <v>86</v>
      </c>
      <c r="F17" s="70">
        <v>1979</v>
      </c>
    </row>
    <row r="18" spans="2:6" ht="27.75" thickBot="1">
      <c r="B18" s="70" t="s">
        <v>47</v>
      </c>
      <c r="C18" s="70" t="s">
        <v>49</v>
      </c>
      <c r="D18" s="70" t="s">
        <v>71</v>
      </c>
      <c r="E18" s="70" t="s">
        <v>86</v>
      </c>
      <c r="F18" s="70">
        <v>1983</v>
      </c>
    </row>
    <row r="19" spans="2:6" ht="54.75" thickBot="1">
      <c r="B19" s="70" t="s">
        <v>55</v>
      </c>
      <c r="C19" s="70" t="s">
        <v>65</v>
      </c>
      <c r="D19" s="70" t="s">
        <v>153</v>
      </c>
      <c r="E19" s="70" t="s">
        <v>87</v>
      </c>
      <c r="F19" s="70">
        <v>1982</v>
      </c>
    </row>
    <row r="20" spans="2:6" ht="54.75" thickBot="1">
      <c r="B20" s="70" t="s">
        <v>91</v>
      </c>
      <c r="C20" s="70" t="s">
        <v>92</v>
      </c>
      <c r="D20" s="70" t="s">
        <v>154</v>
      </c>
      <c r="E20" s="70" t="s">
        <v>86</v>
      </c>
      <c r="F20" s="70">
        <v>1991</v>
      </c>
    </row>
    <row r="21" spans="2:6" ht="41.25" thickBot="1">
      <c r="B21" s="70" t="s">
        <v>48</v>
      </c>
      <c r="C21" s="70" t="s">
        <v>111</v>
      </c>
      <c r="D21" s="70" t="s">
        <v>155</v>
      </c>
      <c r="E21" s="70" t="s">
        <v>87</v>
      </c>
      <c r="F21" s="70">
        <v>1973</v>
      </c>
    </row>
    <row r="22" spans="2:6" ht="27.75" thickBot="1">
      <c r="B22" s="70" t="s">
        <v>59</v>
      </c>
      <c r="C22" s="70" t="s">
        <v>57</v>
      </c>
      <c r="D22" s="70" t="s">
        <v>93</v>
      </c>
      <c r="E22" s="70" t="s">
        <v>86</v>
      </c>
      <c r="F22" s="70">
        <v>1967</v>
      </c>
    </row>
    <row r="23" spans="2:6" ht="27.75" thickBot="1">
      <c r="B23" s="70" t="s">
        <v>156</v>
      </c>
      <c r="C23" s="70" t="s">
        <v>157</v>
      </c>
      <c r="D23" s="70" t="s">
        <v>93</v>
      </c>
      <c r="E23" s="70" t="s">
        <v>87</v>
      </c>
      <c r="F23" s="70">
        <v>1968</v>
      </c>
    </row>
    <row r="24" spans="2:6" ht="27.75" thickBot="1">
      <c r="B24" s="70" t="s">
        <v>27</v>
      </c>
      <c r="C24" s="70" t="s">
        <v>158</v>
      </c>
      <c r="D24" s="70" t="s">
        <v>110</v>
      </c>
      <c r="E24" s="70" t="s">
        <v>86</v>
      </c>
      <c r="F24" s="70">
        <v>1976</v>
      </c>
    </row>
    <row r="25" spans="2:6" ht="27.75" thickBot="1">
      <c r="B25" s="70" t="s">
        <v>24</v>
      </c>
      <c r="C25" s="70" t="s">
        <v>94</v>
      </c>
      <c r="D25" s="70" t="s">
        <v>95</v>
      </c>
      <c r="E25" s="70" t="s">
        <v>86</v>
      </c>
      <c r="F25" s="70">
        <v>1992</v>
      </c>
    </row>
    <row r="26" spans="2:6" ht="27.75" thickBot="1">
      <c r="B26" s="70" t="s">
        <v>69</v>
      </c>
      <c r="C26" s="70" t="s">
        <v>117</v>
      </c>
      <c r="D26" s="70" t="s">
        <v>159</v>
      </c>
      <c r="E26" s="70" t="s">
        <v>87</v>
      </c>
      <c r="F26" s="70">
        <v>1981</v>
      </c>
    </row>
    <row r="27" spans="2:6" ht="27.75" thickBot="1">
      <c r="B27" s="70" t="s">
        <v>112</v>
      </c>
      <c r="C27" s="70" t="s">
        <v>113</v>
      </c>
      <c r="D27" s="70" t="s">
        <v>118</v>
      </c>
      <c r="E27" s="70" t="s">
        <v>87</v>
      </c>
      <c r="F27" s="70">
        <v>1964</v>
      </c>
    </row>
    <row r="28" spans="2:6" ht="15.75" thickBot="1">
      <c r="B28" s="70" t="s">
        <v>156</v>
      </c>
      <c r="C28" s="70" t="s">
        <v>160</v>
      </c>
      <c r="D28" s="70" t="s">
        <v>161</v>
      </c>
      <c r="E28" s="70" t="s">
        <v>87</v>
      </c>
      <c r="F28" s="70">
        <v>1985</v>
      </c>
    </row>
    <row r="29" spans="2:6" ht="27.75" thickBot="1">
      <c r="B29" s="70" t="s">
        <v>52</v>
      </c>
      <c r="C29" s="70" t="s">
        <v>53</v>
      </c>
      <c r="D29" s="70" t="s">
        <v>162</v>
      </c>
      <c r="E29" s="70" t="s">
        <v>86</v>
      </c>
      <c r="F29" s="70">
        <v>1962</v>
      </c>
    </row>
    <row r="30" spans="2:6" ht="54.75" thickBot="1">
      <c r="B30" s="70" t="s">
        <v>27</v>
      </c>
      <c r="C30" s="70" t="s">
        <v>56</v>
      </c>
      <c r="D30" s="70" t="s">
        <v>163</v>
      </c>
      <c r="E30" s="70" t="s">
        <v>86</v>
      </c>
      <c r="F30" s="70">
        <v>1977</v>
      </c>
    </row>
    <row r="31" spans="2:6" ht="54.75" thickBot="1">
      <c r="B31" s="70" t="s">
        <v>100</v>
      </c>
      <c r="C31" s="70" t="s">
        <v>101</v>
      </c>
      <c r="D31" s="70" t="s">
        <v>164</v>
      </c>
      <c r="E31" s="70" t="s">
        <v>86</v>
      </c>
      <c r="F31" s="70">
        <v>1966</v>
      </c>
    </row>
    <row r="32" spans="2:6" ht="54.75" thickBot="1">
      <c r="B32" s="70" t="s">
        <v>69</v>
      </c>
      <c r="C32" s="70" t="s">
        <v>165</v>
      </c>
      <c r="D32" s="70" t="s">
        <v>164</v>
      </c>
      <c r="E32" s="70" t="s">
        <v>87</v>
      </c>
      <c r="F32" s="70">
        <v>2002</v>
      </c>
    </row>
    <row r="33" spans="2:6" ht="54.75" thickBot="1">
      <c r="B33" s="70" t="s">
        <v>24</v>
      </c>
      <c r="C33" s="70" t="s">
        <v>166</v>
      </c>
      <c r="D33" s="70" t="s">
        <v>167</v>
      </c>
      <c r="E33" s="70" t="s">
        <v>86</v>
      </c>
      <c r="F33" s="70">
        <v>1979</v>
      </c>
    </row>
    <row r="34" spans="2:6" ht="15.75" thickBot="1">
      <c r="B34" s="70" t="s">
        <v>168</v>
      </c>
      <c r="C34" s="70" t="s">
        <v>169</v>
      </c>
      <c r="D34" s="70" t="s">
        <v>170</v>
      </c>
      <c r="E34" s="70" t="s">
        <v>86</v>
      </c>
      <c r="F34" s="70">
        <v>1982</v>
      </c>
    </row>
    <row r="35" spans="2:6" ht="27.75" thickBot="1">
      <c r="B35" s="70" t="s">
        <v>70</v>
      </c>
      <c r="C35" s="70" t="s">
        <v>73</v>
      </c>
      <c r="D35" s="70" t="s">
        <v>95</v>
      </c>
      <c r="E35" s="70" t="s">
        <v>86</v>
      </c>
      <c r="F35" s="70">
        <v>1983</v>
      </c>
    </row>
    <row r="36" spans="2:6" ht="15.75" thickBot="1">
      <c r="B36" s="70" t="s">
        <v>70</v>
      </c>
      <c r="C36" s="70" t="s">
        <v>73</v>
      </c>
      <c r="D36" s="70" t="s">
        <v>171</v>
      </c>
      <c r="E36" s="70" t="s">
        <v>86</v>
      </c>
      <c r="F36" s="70">
        <v>1983</v>
      </c>
    </row>
    <row r="37" spans="2:6" ht="27.75" thickBot="1">
      <c r="B37" s="70" t="s">
        <v>50</v>
      </c>
      <c r="C37" s="70" t="s">
        <v>51</v>
      </c>
      <c r="D37" s="70" t="s">
        <v>88</v>
      </c>
      <c r="E37" s="70" t="s">
        <v>86</v>
      </c>
      <c r="F37" s="70">
        <v>1976</v>
      </c>
    </row>
    <row r="38" spans="2:6" ht="15.75" thickBot="1">
      <c r="B38" s="70" t="s">
        <v>96</v>
      </c>
      <c r="C38" s="70" t="s">
        <v>97</v>
      </c>
      <c r="D38" s="70" t="s">
        <v>72</v>
      </c>
      <c r="E38" s="70" t="s">
        <v>86</v>
      </c>
      <c r="F38" s="70">
        <v>1977</v>
      </c>
    </row>
    <row r="39" spans="2:6" ht="27.75" thickBot="1">
      <c r="B39" s="70" t="s">
        <v>96</v>
      </c>
      <c r="C39" s="70" t="s">
        <v>172</v>
      </c>
      <c r="D39" s="70" t="s">
        <v>71</v>
      </c>
      <c r="E39" s="70" t="s">
        <v>86</v>
      </c>
      <c r="F39" s="70">
        <v>1974</v>
      </c>
    </row>
    <row r="40" spans="2:6" ht="27.75" thickBot="1">
      <c r="B40" s="70" t="s">
        <v>114</v>
      </c>
      <c r="C40" s="70" t="s">
        <v>173</v>
      </c>
      <c r="D40" s="70" t="s">
        <v>174</v>
      </c>
      <c r="E40" s="70" t="s">
        <v>86</v>
      </c>
      <c r="F40" s="70">
        <v>1988</v>
      </c>
    </row>
    <row r="41" spans="2:6" ht="27.75" thickBot="1">
      <c r="B41" s="70" t="s">
        <v>99</v>
      </c>
      <c r="C41" s="70" t="s">
        <v>175</v>
      </c>
      <c r="D41" s="70" t="s">
        <v>176</v>
      </c>
      <c r="E41" s="70" t="s">
        <v>86</v>
      </c>
      <c r="F41" s="70">
        <v>1969</v>
      </c>
    </row>
    <row r="42" spans="2:6" ht="27.75" thickBot="1">
      <c r="B42" s="70" t="s">
        <v>62</v>
      </c>
      <c r="C42" s="70" t="s">
        <v>177</v>
      </c>
      <c r="D42" s="70" t="s">
        <v>71</v>
      </c>
      <c r="E42" s="70" t="s">
        <v>87</v>
      </c>
      <c r="F42" s="70">
        <v>1978</v>
      </c>
    </row>
    <row r="43" spans="2:6" ht="41.25" thickBot="1">
      <c r="B43" s="70" t="s">
        <v>74</v>
      </c>
      <c r="C43" s="70" t="s">
        <v>178</v>
      </c>
      <c r="D43" s="70" t="s">
        <v>179</v>
      </c>
      <c r="E43" s="70" t="s">
        <v>86</v>
      </c>
      <c r="F43" s="70">
        <v>1974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04.kolo prezentácia</vt:lpstr>
      <vt:lpstr>04.kolo výsledky </vt:lpstr>
      <vt:lpstr>04.kolo výsledky KAT</vt:lpstr>
      <vt:lpstr>04.kolo stopky</vt:lpstr>
      <vt:lpstr>Hárok2</vt:lpstr>
      <vt:lpstr>teamy</vt:lpstr>
      <vt:lpstr>Hárok3</vt:lpstr>
      <vt:lpstr>Hárok1</vt:lpstr>
      <vt:lpstr>'04.kolo prezentácia'!Oblast_tisku</vt:lpstr>
      <vt:lpstr>'04.kolo výsledky '!Oblast_tisku</vt:lpstr>
      <vt:lpstr>'04.kolo výsledky KAT'!Oblast_tisku</vt:lpstr>
      <vt:lpstr>teamy!Oblast_tisku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2018-06-10T23:00:06Z</dcterms:modified>
</cp:coreProperties>
</file>